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1.Projetos\PERD\12. Prestação de Contas\9. Relatório Financeiro\Relatório Financeiro_LGPD\Financeiro\"/>
    </mc:Choice>
  </mc:AlternateContent>
  <xr:revisionPtr revIDLastSave="0" documentId="13_ncr:1_{794F560B-EB06-40E2-A067-4A736F3C79F9}" xr6:coauthVersionLast="47" xr6:coauthVersionMax="47" xr10:uidLastSave="{00000000-0000-0000-0000-000000000000}"/>
  <bookViews>
    <workbookView xWindow="-120" yWindow="-120" windowWidth="20730" windowHeight="11040" tabRatio="845" xr2:uid="{00000000-000D-0000-FFFF-FFFF00000000}"/>
  </bookViews>
  <sheets>
    <sheet name="Capa" sheetId="24" r:id="rId1"/>
    <sheet name="Resumo" sheetId="20" r:id="rId2"/>
    <sheet name="Comparativo" sheetId="36" state="hidden" r:id="rId3"/>
    <sheet name="Gasto das Atividades" sheetId="46" r:id="rId4"/>
    <sheet name="Analítico Cx." sheetId="38" r:id="rId5"/>
    <sheet name="Analítico Cp." sheetId="43" state="hidden" r:id="rId6"/>
    <sheet name="Prov. Pessoal" sheetId="21" r:id="rId7"/>
    <sheet name="Bens" sheetId="26" r:id="rId8"/>
    <sheet name="Comp." sheetId="44" r:id="rId9"/>
    <sheet name="Diário" sheetId="33" r:id="rId10"/>
    <sheet name="Rateio" sheetId="61" r:id="rId11"/>
    <sheet name="Reserva" sheetId="47" r:id="rId12"/>
    <sheet name="Dec Dir." sheetId="49" r:id="rId13"/>
    <sheet name="Plano" sheetId="41" state="hidden" r:id="rId14"/>
  </sheets>
  <externalReferences>
    <externalReference r:id="rId15"/>
  </externalReferences>
  <definedNames>
    <definedName name="_xlnm._FilterDatabase" localSheetId="8" hidden="1">'Comp.'!$A$4:$J$504</definedName>
    <definedName name="_xlnm._FilterDatabase" localSheetId="9" hidden="1">Diário!$A$3:$O$5003</definedName>
    <definedName name="_xlnm._FilterDatabase" localSheetId="10" hidden="1">Rateio!$A$3:$Q$2003</definedName>
    <definedName name="_xlnm._FilterDatabase" localSheetId="11" hidden="1">Reserva!$A$3:$L$1004</definedName>
    <definedName name="Aquisição_de_Bens_Permanentes">Plano!$F$3:$F$16</definedName>
    <definedName name="_xlnm.Print_Area" localSheetId="5">'Analítico Cp.'!$A$1:$P$135</definedName>
    <definedName name="_xlnm.Print_Area" localSheetId="4">'Analítico Cx.'!$A$1:$P$139</definedName>
    <definedName name="_xlnm.Print_Area" localSheetId="0">Capa!$A$1:$A$12</definedName>
    <definedName name="_xlnm.Print_Area" localSheetId="8">'Comp.'!$A$1:$J$504</definedName>
    <definedName name="_xlnm.Print_Area" localSheetId="2">Comparativo!$A$1:$R$50</definedName>
    <definedName name="_xlnm.Print_Area" localSheetId="9">Diário!$A$1:$O$2685</definedName>
    <definedName name="_xlnm.Print_Area" localSheetId="3">'Gasto das Atividades'!$A$1:$E$47</definedName>
    <definedName name="_xlnm.Print_Area" localSheetId="6">'Prov. Pessoal'!$A$1:$O$36</definedName>
    <definedName name="_xlnm.Print_Area" localSheetId="11">Reserva!$A$1:$L$168</definedName>
    <definedName name="_xlnm.Print_Area" localSheetId="1">Resumo!$A$1:$O$21</definedName>
    <definedName name="área_destinada">Plano!$L$3:$L$4</definedName>
    <definedName name="Categorias" localSheetId="10">[1]Plano!$A$1:$G$1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ateio" localSheetId="10">[1]Diário!$R$1:$R$2</definedName>
    <definedName name="Rateio">Capa!$A$71:$A$72</definedName>
    <definedName name="Receitas_Arrecadadas">Plano!$C$3:$C$5</definedName>
    <definedName name="Rendimentos_Fin.">Plano!$B$2</definedName>
    <definedName name="Repasses">Plano!$A$2</definedName>
    <definedName name="Reserva" localSheetId="10">[1]Plano!$F$1:$F$3</definedName>
    <definedName name="Reserva">Plano!$I$2:$I$4</definedName>
    <definedName name="_xlnm.Print_Titles" localSheetId="5">'Analítico Cp.'!$3:$4</definedName>
    <definedName name="_xlnm.Print_Titles" localSheetId="4">'Analítico Cx.'!$3:$4</definedName>
    <definedName name="_xlnm.Print_Titles" localSheetId="7">Bens!$3:$4</definedName>
    <definedName name="_xlnm.Print_Titles" localSheetId="8">'Comp.'!$3:$4</definedName>
    <definedName name="_xlnm.Print_Titles" localSheetId="9">Diário!$A:$A,Diário!$2:$3</definedName>
    <definedName name="_xlnm.Print_Titles" localSheetId="10">Rateio!$A:$A,Rateio!$2:$3</definedName>
    <definedName name="_xlnm.Print_Titles" localSheetId="11">Reserva!$A:$A,Reserva!$2:$3</definedName>
    <definedName name="_xlnm.Print_Titles" localSheetId="1">Resumo!$3:$3</definedName>
    <definedName name="Transferência_para_Reserva_de_Recursos">Plano!$G$2:$G$2</definedName>
    <definedName name="VinculoPT" localSheetId="10">[1]Atividades!$B$7:$B$36</definedName>
    <definedName name="VinculoPT">OFFSET('Gasto das Atividades'!$B$4,1,0,COUNTA('Gasto das Atividades'!$B$5:$B$36),1)</definedName>
    <definedName name="VinculoPT2">[1]Atividades!$B$41:$B$65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4" i="61" l="1"/>
  <c r="F12" i="21" l="1"/>
  <c r="F13" i="21"/>
  <c r="G13" i="21"/>
  <c r="G12" i="21" s="1"/>
  <c r="H13" i="21"/>
  <c r="H12" i="21" s="1"/>
  <c r="E13" i="21"/>
  <c r="E12" i="21"/>
  <c r="G10" i="21"/>
  <c r="H10" i="21"/>
  <c r="H9" i="21"/>
  <c r="H8" i="21"/>
  <c r="G8" i="21"/>
  <c r="H7" i="21"/>
  <c r="G7" i="21"/>
  <c r="F10" i="21"/>
  <c r="F8" i="21"/>
  <c r="F7" i="21"/>
  <c r="H25" i="47" l="1"/>
  <c r="H24" i="47"/>
  <c r="H23" i="47"/>
  <c r="H22" i="47"/>
  <c r="H21" i="47" l="1"/>
  <c r="H20" i="47"/>
  <c r="H19" i="47"/>
  <c r="H18" i="47"/>
  <c r="H17" i="47" l="1"/>
  <c r="H16" i="47"/>
  <c r="H15" i="47"/>
  <c r="E7" i="21" l="1"/>
  <c r="E9" i="21"/>
  <c r="E10" i="21" s="1"/>
  <c r="E8" i="21"/>
  <c r="H14" i="47" l="1"/>
  <c r="H13" i="47"/>
  <c r="H12" i="47"/>
  <c r="D13" i="21"/>
  <c r="D12" i="21" s="1"/>
  <c r="D10" i="21"/>
  <c r="D9" i="21"/>
  <c r="D8" i="21"/>
  <c r="D7" i="21"/>
  <c r="H11" i="47"/>
  <c r="H10" i="47"/>
  <c r="H9" i="47"/>
  <c r="H8" i="47"/>
  <c r="C7" i="21"/>
  <c r="C12" i="21"/>
  <c r="C13" i="21"/>
  <c r="C10" i="21"/>
  <c r="H5" i="47" l="1"/>
  <c r="H6" i="47"/>
  <c r="H7" i="47"/>
  <c r="O23" i="61" l="1"/>
  <c r="O25" i="61"/>
  <c r="O16" i="61"/>
  <c r="O13" i="61"/>
  <c r="O15" i="61"/>
  <c r="O9" i="61"/>
  <c r="O4" i="61"/>
  <c r="O5" i="61"/>
  <c r="P5" i="61"/>
  <c r="O6" i="61"/>
  <c r="P6" i="61"/>
  <c r="O7" i="61"/>
  <c r="P7" i="61"/>
  <c r="O8" i="61"/>
  <c r="P8" i="61"/>
  <c r="P9" i="61"/>
  <c r="O10" i="61"/>
  <c r="P10" i="61"/>
  <c r="O11" i="61"/>
  <c r="P11" i="61"/>
  <c r="O12" i="61"/>
  <c r="P12" i="61"/>
  <c r="P13" i="61"/>
  <c r="O14" i="61"/>
  <c r="P14" i="61"/>
  <c r="P15" i="61"/>
  <c r="P16" i="61"/>
  <c r="O17" i="61"/>
  <c r="P17" i="61"/>
  <c r="O18" i="61"/>
  <c r="P18" i="61"/>
  <c r="O19" i="61"/>
  <c r="P19" i="61"/>
  <c r="O20" i="61"/>
  <c r="P20" i="61"/>
  <c r="O21" i="61"/>
  <c r="P21" i="61"/>
  <c r="O22" i="61"/>
  <c r="P22" i="61"/>
  <c r="P23" i="61"/>
  <c r="O24" i="61"/>
  <c r="P24" i="61"/>
  <c r="P25" i="61"/>
  <c r="O26" i="61"/>
  <c r="P26" i="61"/>
  <c r="H4" i="47"/>
  <c r="Q25" i="61" l="1"/>
  <c r="Q15" i="61"/>
  <c r="Q22" i="61"/>
  <c r="Q13" i="61"/>
  <c r="Q19" i="61"/>
  <c r="Q24" i="61"/>
  <c r="Q20" i="61"/>
  <c r="Q6" i="61"/>
  <c r="Q21" i="61"/>
  <c r="Q26" i="61"/>
  <c r="Q9" i="61"/>
  <c r="Q23" i="61"/>
  <c r="Q8" i="61"/>
  <c r="Q12" i="61"/>
  <c r="Q16" i="61"/>
  <c r="Q7" i="61"/>
  <c r="Q11" i="61"/>
  <c r="Q14" i="61"/>
  <c r="Q10" i="61"/>
  <c r="Q18" i="61"/>
  <c r="Q5" i="61"/>
  <c r="Q17" i="61"/>
  <c r="P27" i="61" l="1"/>
  <c r="P28" i="61"/>
  <c r="P29" i="61"/>
  <c r="P31" i="61"/>
  <c r="P32" i="61"/>
  <c r="P33" i="61"/>
  <c r="P34" i="61"/>
  <c r="P35" i="61"/>
  <c r="P36" i="61"/>
  <c r="P37" i="61"/>
  <c r="P38" i="61"/>
  <c r="P39" i="61"/>
  <c r="P40" i="61"/>
  <c r="P41" i="61"/>
  <c r="P42" i="61"/>
  <c r="P43" i="61"/>
  <c r="P44" i="61"/>
  <c r="P45" i="61"/>
  <c r="P46" i="61"/>
  <c r="P47" i="61"/>
  <c r="P48" i="61"/>
  <c r="P49" i="61"/>
  <c r="P50" i="61"/>
  <c r="P51" i="61"/>
  <c r="P52" i="61"/>
  <c r="P53" i="61"/>
  <c r="P54" i="61"/>
  <c r="P55" i="61"/>
  <c r="P56" i="61"/>
  <c r="P57" i="61"/>
  <c r="P58" i="61"/>
  <c r="P59" i="61"/>
  <c r="P60" i="61"/>
  <c r="P61" i="61"/>
  <c r="P62" i="61"/>
  <c r="P63" i="61"/>
  <c r="P64" i="61"/>
  <c r="P65" i="61"/>
  <c r="P66" i="61"/>
  <c r="P67" i="61"/>
  <c r="P68" i="61"/>
  <c r="P69" i="61"/>
  <c r="P70" i="61"/>
  <c r="P71" i="61"/>
  <c r="P72" i="61"/>
  <c r="P73" i="61"/>
  <c r="P74" i="61"/>
  <c r="P75" i="61"/>
  <c r="P76" i="61"/>
  <c r="P77" i="61"/>
  <c r="P78" i="61"/>
  <c r="P79" i="61"/>
  <c r="P80" i="61"/>
  <c r="P81" i="61"/>
  <c r="P82" i="61"/>
  <c r="P83" i="61"/>
  <c r="P84" i="61"/>
  <c r="P85" i="61"/>
  <c r="P86" i="61"/>
  <c r="P87" i="61"/>
  <c r="P88" i="61"/>
  <c r="P89" i="61"/>
  <c r="P90" i="61"/>
  <c r="P91" i="61"/>
  <c r="P92" i="61"/>
  <c r="P93" i="61"/>
  <c r="P94" i="61"/>
  <c r="P95" i="61"/>
  <c r="P96" i="61"/>
  <c r="P97" i="61"/>
  <c r="P98" i="61"/>
  <c r="P99" i="61"/>
  <c r="P100" i="61"/>
  <c r="P101" i="61"/>
  <c r="P102" i="61"/>
  <c r="P103" i="61"/>
  <c r="P104" i="61"/>
  <c r="P105" i="61"/>
  <c r="P106" i="61"/>
  <c r="P107" i="61"/>
  <c r="P108" i="61"/>
  <c r="P109" i="61"/>
  <c r="P110" i="61"/>
  <c r="P111" i="61"/>
  <c r="P112" i="61"/>
  <c r="P113" i="61"/>
  <c r="P114" i="61"/>
  <c r="P115" i="61"/>
  <c r="P116" i="61"/>
  <c r="P117" i="61"/>
  <c r="P118" i="61"/>
  <c r="P119" i="61"/>
  <c r="P120" i="61"/>
  <c r="P121" i="61"/>
  <c r="P122" i="61"/>
  <c r="P123" i="61"/>
  <c r="P124" i="61"/>
  <c r="P125" i="61"/>
  <c r="P126" i="61"/>
  <c r="P127" i="61"/>
  <c r="P128" i="61"/>
  <c r="P129" i="61"/>
  <c r="P130" i="61"/>
  <c r="P131" i="61"/>
  <c r="P132" i="61"/>
  <c r="P133" i="61"/>
  <c r="P134" i="61"/>
  <c r="P135" i="61"/>
  <c r="P136" i="61"/>
  <c r="P137" i="61"/>
  <c r="P138" i="61"/>
  <c r="P139" i="61"/>
  <c r="P140" i="61"/>
  <c r="P141" i="61"/>
  <c r="P142" i="61"/>
  <c r="P143" i="61"/>
  <c r="P144" i="61"/>
  <c r="P145" i="61"/>
  <c r="P146" i="61"/>
  <c r="P147" i="61"/>
  <c r="P148" i="61"/>
  <c r="P149" i="61"/>
  <c r="P150" i="61"/>
  <c r="P151" i="61"/>
  <c r="P152" i="61"/>
  <c r="P153" i="61"/>
  <c r="P155" i="61"/>
  <c r="P156" i="61"/>
  <c r="P157" i="61"/>
  <c r="P158" i="61"/>
  <c r="P159" i="61"/>
  <c r="P160" i="61"/>
  <c r="P161" i="61"/>
  <c r="P162" i="61"/>
  <c r="P163" i="61"/>
  <c r="P164" i="61"/>
  <c r="P165" i="61"/>
  <c r="P166" i="61"/>
  <c r="P167" i="61"/>
  <c r="P168" i="61"/>
  <c r="P170" i="61"/>
  <c r="P171" i="61"/>
  <c r="P172" i="61"/>
  <c r="P173" i="61"/>
  <c r="P174" i="61"/>
  <c r="P175" i="61"/>
  <c r="P176" i="61"/>
  <c r="P177" i="61"/>
  <c r="P178" i="61"/>
  <c r="P179" i="61"/>
  <c r="P180" i="61"/>
  <c r="P181" i="61"/>
  <c r="P182" i="61"/>
  <c r="P183" i="61"/>
  <c r="P184" i="61"/>
  <c r="P185" i="61"/>
  <c r="P186" i="61"/>
  <c r="P187" i="61"/>
  <c r="P188" i="61"/>
  <c r="P189" i="61"/>
  <c r="P190" i="61"/>
  <c r="P191" i="61"/>
  <c r="P192" i="61"/>
  <c r="P193" i="61"/>
  <c r="P194" i="61"/>
  <c r="P195" i="61"/>
  <c r="P196" i="61"/>
  <c r="P197" i="61"/>
  <c r="P198" i="61"/>
  <c r="P199" i="61"/>
  <c r="P200" i="61"/>
  <c r="P201" i="61"/>
  <c r="P202" i="61"/>
  <c r="P203" i="61"/>
  <c r="P204" i="61"/>
  <c r="P205" i="61"/>
  <c r="P206" i="61"/>
  <c r="P207" i="61"/>
  <c r="P208" i="61"/>
  <c r="P209" i="61"/>
  <c r="P210" i="61"/>
  <c r="P211" i="61"/>
  <c r="P212" i="61"/>
  <c r="P213" i="61"/>
  <c r="P214" i="61"/>
  <c r="P215" i="61"/>
  <c r="P216" i="61"/>
  <c r="P217" i="61"/>
  <c r="P218" i="61"/>
  <c r="P219" i="61"/>
  <c r="P220" i="61"/>
  <c r="P221" i="61"/>
  <c r="P222" i="61"/>
  <c r="P223" i="61"/>
  <c r="P224" i="61"/>
  <c r="P225" i="61"/>
  <c r="P226" i="61"/>
  <c r="P227" i="61"/>
  <c r="P228" i="61"/>
  <c r="P229" i="61"/>
  <c r="P230" i="61"/>
  <c r="P231" i="61"/>
  <c r="P232" i="61"/>
  <c r="P233" i="61"/>
  <c r="P234" i="61"/>
  <c r="P235" i="61"/>
  <c r="P236" i="61"/>
  <c r="P237" i="61"/>
  <c r="P238" i="61"/>
  <c r="P239" i="61"/>
  <c r="P240" i="61"/>
  <c r="P241" i="61"/>
  <c r="P242" i="61"/>
  <c r="P243" i="61"/>
  <c r="P244" i="61"/>
  <c r="P245" i="61"/>
  <c r="P246" i="61"/>
  <c r="P247" i="61"/>
  <c r="P248" i="61"/>
  <c r="P249" i="61"/>
  <c r="P250" i="61"/>
  <c r="P251" i="61"/>
  <c r="P252" i="61"/>
  <c r="P253" i="61"/>
  <c r="P254" i="61"/>
  <c r="P255" i="61"/>
  <c r="P256" i="61"/>
  <c r="P257" i="61"/>
  <c r="P258" i="61"/>
  <c r="P259" i="61"/>
  <c r="P260" i="61"/>
  <c r="P261" i="61"/>
  <c r="P262" i="61"/>
  <c r="P263" i="61"/>
  <c r="P264" i="61"/>
  <c r="P265" i="61"/>
  <c r="P266" i="61"/>
  <c r="P267" i="61"/>
  <c r="P268" i="61"/>
  <c r="P269" i="61"/>
  <c r="P270" i="61"/>
  <c r="P271" i="61"/>
  <c r="P272" i="61"/>
  <c r="P273" i="61"/>
  <c r="P274" i="61"/>
  <c r="P275" i="61"/>
  <c r="P276" i="61"/>
  <c r="P277" i="61"/>
  <c r="P278" i="61"/>
  <c r="P279" i="61"/>
  <c r="P280" i="61"/>
  <c r="P281" i="61"/>
  <c r="P282" i="61"/>
  <c r="P283" i="61"/>
  <c r="P284" i="61"/>
  <c r="P285" i="61"/>
  <c r="P286" i="61"/>
  <c r="P287" i="61"/>
  <c r="P288" i="61"/>
  <c r="P289" i="61"/>
  <c r="P290" i="61"/>
  <c r="P291" i="61"/>
  <c r="P292" i="61"/>
  <c r="P293" i="61"/>
  <c r="P294" i="61"/>
  <c r="P295" i="61"/>
  <c r="P296" i="61"/>
  <c r="P297" i="61"/>
  <c r="P298" i="61"/>
  <c r="P299" i="61"/>
  <c r="P300" i="61"/>
  <c r="P301" i="61"/>
  <c r="P302" i="61"/>
  <c r="P303" i="61"/>
  <c r="P304" i="61"/>
  <c r="P305" i="61"/>
  <c r="P306" i="61"/>
  <c r="P307" i="61"/>
  <c r="P308" i="61"/>
  <c r="P309" i="61"/>
  <c r="P310" i="61"/>
  <c r="P311" i="61"/>
  <c r="P312" i="61"/>
  <c r="P313" i="61"/>
  <c r="P314" i="61"/>
  <c r="P315" i="61"/>
  <c r="P316" i="61"/>
  <c r="P317" i="61"/>
  <c r="P318" i="61"/>
  <c r="P319" i="61"/>
  <c r="P320" i="61"/>
  <c r="P321" i="61"/>
  <c r="P322" i="61"/>
  <c r="P323" i="61"/>
  <c r="P324" i="61"/>
  <c r="P325" i="61"/>
  <c r="P326" i="61"/>
  <c r="P327" i="61"/>
  <c r="P328" i="61"/>
  <c r="P329" i="61"/>
  <c r="P330" i="61"/>
  <c r="P331" i="61"/>
  <c r="P332" i="61"/>
  <c r="P333" i="61"/>
  <c r="P334" i="61"/>
  <c r="P335" i="61"/>
  <c r="P336" i="61"/>
  <c r="P337" i="61"/>
  <c r="P338" i="61"/>
  <c r="P339" i="61"/>
  <c r="P340" i="61"/>
  <c r="P341" i="61"/>
  <c r="P342" i="61"/>
  <c r="P343" i="61"/>
  <c r="P344" i="61"/>
  <c r="P345" i="61"/>
  <c r="P346" i="61"/>
  <c r="P347" i="61"/>
  <c r="P348" i="61"/>
  <c r="P349" i="61"/>
  <c r="P350" i="61"/>
  <c r="P351" i="61"/>
  <c r="P352" i="61"/>
  <c r="P353" i="61"/>
  <c r="P354" i="61"/>
  <c r="P355" i="61"/>
  <c r="P356" i="61"/>
  <c r="P357" i="61"/>
  <c r="P358" i="61"/>
  <c r="P359" i="61"/>
  <c r="P360" i="61"/>
  <c r="P361" i="61"/>
  <c r="P362" i="61"/>
  <c r="P363" i="61"/>
  <c r="P364" i="61"/>
  <c r="P365" i="61"/>
  <c r="P366" i="61"/>
  <c r="P367" i="61"/>
  <c r="P368" i="61"/>
  <c r="P369" i="61"/>
  <c r="P370" i="61"/>
  <c r="P371" i="61"/>
  <c r="P372" i="61"/>
  <c r="P373" i="61"/>
  <c r="P374" i="61"/>
  <c r="P375" i="61"/>
  <c r="P376" i="61"/>
  <c r="P377" i="61"/>
  <c r="P378" i="61"/>
  <c r="P379" i="61"/>
  <c r="P380" i="61"/>
  <c r="P381" i="61"/>
  <c r="P382" i="61"/>
  <c r="P383" i="61"/>
  <c r="P384" i="61"/>
  <c r="P385" i="61"/>
  <c r="P386" i="61"/>
  <c r="P387" i="61"/>
  <c r="P388" i="61"/>
  <c r="P389" i="61"/>
  <c r="P390" i="61"/>
  <c r="P391" i="61"/>
  <c r="P392" i="61"/>
  <c r="P393" i="61"/>
  <c r="P394" i="61"/>
  <c r="P395" i="61"/>
  <c r="P396" i="61"/>
  <c r="P397" i="61"/>
  <c r="P398" i="61"/>
  <c r="P399" i="61"/>
  <c r="P400" i="61"/>
  <c r="P401" i="61"/>
  <c r="P402" i="61"/>
  <c r="P403" i="61"/>
  <c r="P404" i="61"/>
  <c r="P405" i="61"/>
  <c r="P406" i="61"/>
  <c r="P407" i="61"/>
  <c r="P408" i="61"/>
  <c r="P409" i="61"/>
  <c r="P410" i="61"/>
  <c r="P411" i="61"/>
  <c r="P412" i="61"/>
  <c r="P413" i="61"/>
  <c r="P414" i="61"/>
  <c r="P415" i="61"/>
  <c r="P416" i="61"/>
  <c r="P417" i="61"/>
  <c r="P418" i="61"/>
  <c r="P419" i="61"/>
  <c r="P420" i="61"/>
  <c r="P421" i="61"/>
  <c r="P422" i="61"/>
  <c r="P423" i="61"/>
  <c r="P424" i="61"/>
  <c r="P425" i="61"/>
  <c r="P426" i="61"/>
  <c r="P427" i="61"/>
  <c r="P428" i="61"/>
  <c r="P429" i="61"/>
  <c r="P430" i="61"/>
  <c r="P431" i="61"/>
  <c r="P432" i="61"/>
  <c r="P433" i="61"/>
  <c r="P434" i="61"/>
  <c r="P435" i="61"/>
  <c r="P436" i="61"/>
  <c r="P437" i="61"/>
  <c r="P438" i="61"/>
  <c r="P439" i="61"/>
  <c r="P440" i="61"/>
  <c r="P441" i="61"/>
  <c r="P442" i="61"/>
  <c r="P443" i="61"/>
  <c r="P444" i="61"/>
  <c r="P445" i="61"/>
  <c r="P446" i="61"/>
  <c r="P447" i="61"/>
  <c r="P448" i="61"/>
  <c r="P449" i="61"/>
  <c r="P450" i="61"/>
  <c r="P451" i="61"/>
  <c r="P452" i="61"/>
  <c r="P453" i="61"/>
  <c r="P454" i="61"/>
  <c r="P455" i="61"/>
  <c r="P456" i="61"/>
  <c r="P457" i="61"/>
  <c r="P458" i="61"/>
  <c r="P459" i="61"/>
  <c r="P460" i="61"/>
  <c r="P461" i="61"/>
  <c r="P462" i="61"/>
  <c r="P463" i="61"/>
  <c r="P464" i="61"/>
  <c r="P465" i="61"/>
  <c r="P466" i="61"/>
  <c r="P467" i="61"/>
  <c r="P468" i="61"/>
  <c r="P469" i="61"/>
  <c r="P470" i="61"/>
  <c r="P471" i="61"/>
  <c r="P472" i="61"/>
  <c r="P473" i="61"/>
  <c r="P474" i="61"/>
  <c r="P475" i="61"/>
  <c r="P476" i="61"/>
  <c r="P477" i="61"/>
  <c r="P478" i="61"/>
  <c r="P479" i="61"/>
  <c r="P480" i="61"/>
  <c r="P481" i="61"/>
  <c r="P482" i="61"/>
  <c r="P483" i="61"/>
  <c r="P484" i="61"/>
  <c r="P485" i="61"/>
  <c r="P486" i="61"/>
  <c r="P487" i="61"/>
  <c r="P488" i="61"/>
  <c r="P489" i="61"/>
  <c r="P490" i="61"/>
  <c r="P491" i="61"/>
  <c r="P492" i="61"/>
  <c r="P493" i="61"/>
  <c r="P494" i="61"/>
  <c r="P495" i="61"/>
  <c r="P496" i="61"/>
  <c r="P497" i="61"/>
  <c r="P498" i="61"/>
  <c r="P499" i="61"/>
  <c r="P500" i="61"/>
  <c r="P501" i="61"/>
  <c r="P502" i="61"/>
  <c r="P503" i="61"/>
  <c r="P504" i="61"/>
  <c r="P505" i="61"/>
  <c r="P506" i="61"/>
  <c r="P507" i="61"/>
  <c r="P508" i="61"/>
  <c r="P509" i="61"/>
  <c r="P510" i="61"/>
  <c r="P511" i="61"/>
  <c r="P512" i="61"/>
  <c r="P513" i="61"/>
  <c r="P514" i="61"/>
  <c r="P515" i="61"/>
  <c r="P516" i="61"/>
  <c r="P517" i="61"/>
  <c r="P518" i="61"/>
  <c r="P519" i="61"/>
  <c r="P520" i="61"/>
  <c r="P521" i="61"/>
  <c r="P522" i="61"/>
  <c r="P523" i="61"/>
  <c r="P524" i="61"/>
  <c r="P525" i="61"/>
  <c r="P526" i="61"/>
  <c r="P527" i="61"/>
  <c r="P528" i="61"/>
  <c r="P529" i="61"/>
  <c r="P530" i="61"/>
  <c r="P531" i="61"/>
  <c r="P532" i="61"/>
  <c r="P533" i="61"/>
  <c r="P534" i="61"/>
  <c r="P535" i="61"/>
  <c r="P536" i="61"/>
  <c r="P537" i="61"/>
  <c r="P538" i="61"/>
  <c r="P539" i="61"/>
  <c r="P540" i="61"/>
  <c r="P541" i="61"/>
  <c r="P542" i="61"/>
  <c r="P543" i="61"/>
  <c r="P544" i="61"/>
  <c r="P545" i="61"/>
  <c r="P546" i="61"/>
  <c r="P547" i="61"/>
  <c r="P548" i="61"/>
  <c r="P549" i="61"/>
  <c r="P550" i="61"/>
  <c r="P551" i="61"/>
  <c r="P552" i="61"/>
  <c r="P553" i="61"/>
  <c r="P554" i="61"/>
  <c r="P555" i="61"/>
  <c r="P556" i="61"/>
  <c r="P557" i="61"/>
  <c r="P558" i="61"/>
  <c r="P559" i="61"/>
  <c r="P560" i="61"/>
  <c r="P561" i="61"/>
  <c r="P562" i="61"/>
  <c r="P563" i="61"/>
  <c r="P564" i="61"/>
  <c r="P565" i="61"/>
  <c r="P566" i="61"/>
  <c r="P567" i="61"/>
  <c r="P568" i="61"/>
  <c r="P569" i="61"/>
  <c r="P570" i="61"/>
  <c r="P571" i="61"/>
  <c r="P572" i="61"/>
  <c r="P573" i="61"/>
  <c r="P574" i="61"/>
  <c r="P575" i="61"/>
  <c r="P576" i="61"/>
  <c r="P577" i="61"/>
  <c r="P578" i="61"/>
  <c r="P579" i="61"/>
  <c r="P580" i="61"/>
  <c r="P581" i="61"/>
  <c r="P582" i="61"/>
  <c r="P583" i="61"/>
  <c r="P584" i="61"/>
  <c r="P585" i="61"/>
  <c r="P586" i="61"/>
  <c r="P587" i="61"/>
  <c r="P588" i="61"/>
  <c r="P589" i="61"/>
  <c r="P590" i="61"/>
  <c r="P591" i="61"/>
  <c r="P592" i="61"/>
  <c r="P593" i="61"/>
  <c r="P594" i="61"/>
  <c r="P595" i="61"/>
  <c r="P596" i="61"/>
  <c r="P597" i="61"/>
  <c r="P598" i="61"/>
  <c r="P599" i="61"/>
  <c r="P600" i="61"/>
  <c r="P601" i="61"/>
  <c r="P602" i="61"/>
  <c r="P603" i="61"/>
  <c r="P604" i="61"/>
  <c r="P605" i="61"/>
  <c r="P606" i="61"/>
  <c r="P607" i="61"/>
  <c r="P608" i="61"/>
  <c r="P609" i="61"/>
  <c r="P610" i="61"/>
  <c r="P611" i="61"/>
  <c r="P612" i="61"/>
  <c r="P613" i="61"/>
  <c r="P614" i="61"/>
  <c r="P615" i="61"/>
  <c r="P616" i="61"/>
  <c r="P617" i="61"/>
  <c r="P618" i="61"/>
  <c r="P619" i="61"/>
  <c r="P620" i="61"/>
  <c r="P621" i="61"/>
  <c r="P622" i="61"/>
  <c r="P623" i="61"/>
  <c r="P624" i="61"/>
  <c r="P625" i="61"/>
  <c r="P626" i="61"/>
  <c r="P627" i="61"/>
  <c r="P628" i="61"/>
  <c r="P629" i="61"/>
  <c r="P630" i="61"/>
  <c r="P631" i="61"/>
  <c r="P632" i="61"/>
  <c r="P633" i="61"/>
  <c r="P634" i="61"/>
  <c r="P635" i="61"/>
  <c r="P636" i="61"/>
  <c r="P637" i="61"/>
  <c r="P638" i="61"/>
  <c r="P639" i="61"/>
  <c r="P640" i="61"/>
  <c r="P641" i="61"/>
  <c r="P642" i="61"/>
  <c r="P643" i="61"/>
  <c r="P644" i="61"/>
  <c r="P645" i="61"/>
  <c r="P646" i="61"/>
  <c r="P647" i="61"/>
  <c r="P648" i="61"/>
  <c r="P649" i="61"/>
  <c r="P650" i="61"/>
  <c r="P651" i="61"/>
  <c r="P652" i="61"/>
  <c r="P653" i="61"/>
  <c r="P654" i="61"/>
  <c r="P655" i="61"/>
  <c r="P656" i="61"/>
  <c r="P657" i="61"/>
  <c r="P658" i="61"/>
  <c r="P659" i="61"/>
  <c r="P660" i="61"/>
  <c r="P661" i="61"/>
  <c r="P662" i="61"/>
  <c r="P663" i="61"/>
  <c r="P664" i="61"/>
  <c r="P665" i="61"/>
  <c r="P666" i="61"/>
  <c r="P667" i="61"/>
  <c r="P668" i="61"/>
  <c r="P669" i="61"/>
  <c r="P670" i="61"/>
  <c r="P671" i="61"/>
  <c r="P672" i="61"/>
  <c r="P673" i="61"/>
  <c r="P674" i="61"/>
  <c r="P675" i="61"/>
  <c r="P676" i="61"/>
  <c r="P677" i="61"/>
  <c r="P678" i="61"/>
  <c r="P679" i="61"/>
  <c r="P680" i="61"/>
  <c r="P681" i="61"/>
  <c r="P682" i="61"/>
  <c r="P683" i="61"/>
  <c r="P684" i="61"/>
  <c r="P685" i="61"/>
  <c r="P686" i="61"/>
  <c r="P687" i="61"/>
  <c r="P688" i="61"/>
  <c r="P689" i="61"/>
  <c r="P690" i="61"/>
  <c r="P691" i="61"/>
  <c r="P692" i="61"/>
  <c r="P693" i="61"/>
  <c r="P694" i="61"/>
  <c r="P695" i="61"/>
  <c r="P696" i="61"/>
  <c r="P697" i="61"/>
  <c r="P698" i="61"/>
  <c r="P699" i="61"/>
  <c r="P700" i="61"/>
  <c r="P701" i="61"/>
  <c r="P702" i="61"/>
  <c r="P703" i="61"/>
  <c r="P704" i="61"/>
  <c r="P705" i="61"/>
  <c r="P706" i="61"/>
  <c r="P707" i="61"/>
  <c r="P708" i="61"/>
  <c r="P709" i="61"/>
  <c r="P710" i="61"/>
  <c r="P711" i="61"/>
  <c r="P712" i="61"/>
  <c r="P713" i="61"/>
  <c r="P714" i="61"/>
  <c r="P715" i="61"/>
  <c r="P716" i="61"/>
  <c r="P717" i="61"/>
  <c r="P718" i="61"/>
  <c r="P719" i="61"/>
  <c r="P720" i="61"/>
  <c r="P721" i="61"/>
  <c r="P722" i="61"/>
  <c r="P723" i="61"/>
  <c r="P724" i="61"/>
  <c r="P725" i="61"/>
  <c r="P726" i="61"/>
  <c r="P727" i="61"/>
  <c r="P728" i="61"/>
  <c r="P729" i="61"/>
  <c r="P730" i="61"/>
  <c r="P731" i="61"/>
  <c r="P732" i="61"/>
  <c r="P733" i="61"/>
  <c r="P734" i="61"/>
  <c r="P735" i="61"/>
  <c r="P736" i="61"/>
  <c r="P737" i="61"/>
  <c r="P738" i="61"/>
  <c r="P739" i="61"/>
  <c r="P740" i="61"/>
  <c r="P741" i="61"/>
  <c r="P742" i="61"/>
  <c r="P743" i="61"/>
  <c r="P744" i="61"/>
  <c r="P745" i="61"/>
  <c r="P746" i="61"/>
  <c r="P747" i="61"/>
  <c r="P748" i="61"/>
  <c r="P749" i="61"/>
  <c r="P750" i="61"/>
  <c r="P751" i="61"/>
  <c r="P752" i="61"/>
  <c r="P753" i="61"/>
  <c r="P754" i="61"/>
  <c r="P755" i="61"/>
  <c r="P756" i="61"/>
  <c r="P757" i="61"/>
  <c r="P758" i="61"/>
  <c r="P759" i="61"/>
  <c r="P760" i="61"/>
  <c r="P761" i="61"/>
  <c r="P762" i="61"/>
  <c r="P763" i="61"/>
  <c r="P764" i="61"/>
  <c r="P765" i="61"/>
  <c r="P766" i="61"/>
  <c r="P767" i="61"/>
  <c r="P768" i="61"/>
  <c r="P769" i="61"/>
  <c r="P770" i="61"/>
  <c r="P771" i="61"/>
  <c r="P772" i="61"/>
  <c r="P773" i="61"/>
  <c r="P774" i="61"/>
  <c r="P775" i="61"/>
  <c r="P776" i="61"/>
  <c r="P777" i="61"/>
  <c r="P778" i="61"/>
  <c r="P779" i="61"/>
  <c r="P780" i="61"/>
  <c r="P781" i="61"/>
  <c r="P782" i="61"/>
  <c r="P783" i="61"/>
  <c r="P784" i="61"/>
  <c r="P785" i="61"/>
  <c r="P786" i="61"/>
  <c r="P787" i="61"/>
  <c r="P788" i="61"/>
  <c r="P789" i="61"/>
  <c r="P790" i="61"/>
  <c r="P791" i="61"/>
  <c r="P792" i="61"/>
  <c r="P793" i="61"/>
  <c r="P794" i="61"/>
  <c r="P795" i="61"/>
  <c r="P796" i="61"/>
  <c r="P797" i="61"/>
  <c r="P798" i="61"/>
  <c r="P799" i="61"/>
  <c r="P800" i="61"/>
  <c r="P801" i="61"/>
  <c r="P802" i="61"/>
  <c r="P803" i="61"/>
  <c r="P804" i="61"/>
  <c r="P805" i="61"/>
  <c r="P806" i="61"/>
  <c r="P807" i="61"/>
  <c r="P808" i="61"/>
  <c r="P809" i="61"/>
  <c r="P810" i="61"/>
  <c r="P811" i="61"/>
  <c r="P812" i="61"/>
  <c r="P813" i="61"/>
  <c r="P814" i="61"/>
  <c r="P815" i="61"/>
  <c r="P816" i="61"/>
  <c r="P817" i="61"/>
  <c r="P818" i="61"/>
  <c r="P819" i="61"/>
  <c r="P820" i="61"/>
  <c r="P821" i="61"/>
  <c r="P822" i="61"/>
  <c r="P823" i="61"/>
  <c r="P824" i="61"/>
  <c r="P825" i="61"/>
  <c r="P826" i="61"/>
  <c r="P827" i="61"/>
  <c r="P828" i="61"/>
  <c r="P829" i="61"/>
  <c r="P830" i="61"/>
  <c r="P831" i="61"/>
  <c r="P832" i="61"/>
  <c r="P833" i="61"/>
  <c r="P834" i="61"/>
  <c r="P835" i="61"/>
  <c r="P836" i="61"/>
  <c r="P837" i="61"/>
  <c r="P838" i="61"/>
  <c r="P839" i="61"/>
  <c r="P840" i="61"/>
  <c r="P841" i="61"/>
  <c r="P842" i="61"/>
  <c r="P843" i="61"/>
  <c r="P844" i="61"/>
  <c r="P845" i="61"/>
  <c r="P846" i="61"/>
  <c r="P847" i="61"/>
  <c r="P848" i="61"/>
  <c r="P849" i="61"/>
  <c r="P850" i="61"/>
  <c r="P851" i="61"/>
  <c r="P852" i="61"/>
  <c r="P853" i="61"/>
  <c r="P854" i="61"/>
  <c r="P855" i="61"/>
  <c r="P856" i="61"/>
  <c r="P857" i="61"/>
  <c r="P858" i="61"/>
  <c r="P859" i="61"/>
  <c r="P860" i="61"/>
  <c r="P861" i="61"/>
  <c r="P862" i="61"/>
  <c r="P863" i="61"/>
  <c r="P864" i="61"/>
  <c r="P865" i="61"/>
  <c r="P866" i="61"/>
  <c r="P867" i="61"/>
  <c r="P868" i="61"/>
  <c r="P869" i="61"/>
  <c r="P870" i="61"/>
  <c r="P871" i="61"/>
  <c r="P872" i="61"/>
  <c r="P873" i="61"/>
  <c r="P874" i="61"/>
  <c r="P875" i="61"/>
  <c r="P876" i="61"/>
  <c r="P877" i="61"/>
  <c r="P878" i="61"/>
  <c r="P879" i="61"/>
  <c r="P880" i="61"/>
  <c r="P881" i="61"/>
  <c r="P882" i="61"/>
  <c r="P883" i="61"/>
  <c r="P884" i="61"/>
  <c r="P885" i="61"/>
  <c r="P886" i="61"/>
  <c r="P887" i="61"/>
  <c r="P888" i="61"/>
  <c r="P889" i="61"/>
  <c r="P890" i="61"/>
  <c r="P891" i="61"/>
  <c r="P892" i="61"/>
  <c r="P893" i="61"/>
  <c r="P894" i="61"/>
  <c r="P895" i="61"/>
  <c r="P896" i="61"/>
  <c r="P897" i="61"/>
  <c r="P898" i="61"/>
  <c r="P899" i="61"/>
  <c r="P900" i="61"/>
  <c r="P901" i="61"/>
  <c r="P902" i="61"/>
  <c r="P903" i="61"/>
  <c r="P904" i="61"/>
  <c r="P905" i="61"/>
  <c r="P906" i="61"/>
  <c r="P907" i="61"/>
  <c r="P908" i="61"/>
  <c r="P909" i="61"/>
  <c r="P910" i="61"/>
  <c r="P911" i="61"/>
  <c r="P912" i="61"/>
  <c r="P913" i="61"/>
  <c r="P914" i="61"/>
  <c r="P915" i="61"/>
  <c r="P916" i="61"/>
  <c r="P917" i="61"/>
  <c r="P918" i="61"/>
  <c r="P919" i="61"/>
  <c r="P920" i="61"/>
  <c r="P921" i="61"/>
  <c r="P922" i="61"/>
  <c r="P923" i="61"/>
  <c r="P924" i="61"/>
  <c r="P925" i="61"/>
  <c r="P926" i="61"/>
  <c r="P927" i="61"/>
  <c r="P928" i="61"/>
  <c r="P929" i="61"/>
  <c r="P930" i="61"/>
  <c r="P931" i="61"/>
  <c r="P932" i="61"/>
  <c r="P933" i="61"/>
  <c r="P934" i="61"/>
  <c r="P935" i="61"/>
  <c r="P936" i="61"/>
  <c r="P937" i="61"/>
  <c r="P938" i="61"/>
  <c r="P939" i="61"/>
  <c r="P940" i="61"/>
  <c r="P941" i="61"/>
  <c r="P942" i="61"/>
  <c r="P943" i="61"/>
  <c r="P944" i="61"/>
  <c r="P945" i="61"/>
  <c r="P946" i="61"/>
  <c r="P947" i="61"/>
  <c r="P948" i="61"/>
  <c r="P949" i="61"/>
  <c r="P950" i="61"/>
  <c r="P951" i="61"/>
  <c r="P952" i="61"/>
  <c r="P953" i="61"/>
  <c r="P954" i="61"/>
  <c r="P955" i="61"/>
  <c r="P956" i="61"/>
  <c r="P957" i="61"/>
  <c r="P958" i="61"/>
  <c r="P959" i="61"/>
  <c r="P960" i="61"/>
  <c r="P961" i="61"/>
  <c r="P962" i="61"/>
  <c r="P963" i="61"/>
  <c r="P964" i="61"/>
  <c r="P965" i="61"/>
  <c r="P966" i="61"/>
  <c r="P967" i="61"/>
  <c r="P968" i="61"/>
  <c r="P969" i="61"/>
  <c r="P970" i="61"/>
  <c r="P971" i="61"/>
  <c r="P972" i="61"/>
  <c r="P973" i="61"/>
  <c r="P974" i="61"/>
  <c r="P975" i="61"/>
  <c r="P976" i="61"/>
  <c r="P977" i="61"/>
  <c r="P978" i="61"/>
  <c r="P979" i="61"/>
  <c r="P980" i="61"/>
  <c r="P981" i="61"/>
  <c r="P982" i="61"/>
  <c r="P983" i="61"/>
  <c r="P984" i="61"/>
  <c r="P985" i="61"/>
  <c r="P986" i="61"/>
  <c r="P987" i="61"/>
  <c r="P988" i="61"/>
  <c r="P989" i="61"/>
  <c r="P990" i="61"/>
  <c r="P991" i="61"/>
  <c r="P992" i="61"/>
  <c r="P993" i="61"/>
  <c r="P994" i="61"/>
  <c r="P995" i="61"/>
  <c r="P996" i="61"/>
  <c r="P997" i="61"/>
  <c r="P998" i="61"/>
  <c r="P999" i="61"/>
  <c r="P1000" i="61"/>
  <c r="P1001" i="61"/>
  <c r="P1002" i="61"/>
  <c r="P1003" i="61"/>
  <c r="P1004" i="61"/>
  <c r="P1005" i="61"/>
  <c r="P1006" i="61"/>
  <c r="P1007" i="61"/>
  <c r="P1008" i="61"/>
  <c r="P1009" i="61"/>
  <c r="P1010" i="61"/>
  <c r="P1011" i="61"/>
  <c r="P1012" i="61"/>
  <c r="P1013" i="61"/>
  <c r="P1014" i="61"/>
  <c r="P1015" i="61"/>
  <c r="P1016" i="61"/>
  <c r="P1017" i="61"/>
  <c r="P1018" i="61"/>
  <c r="P1019" i="61"/>
  <c r="P1020" i="61"/>
  <c r="P1021" i="61"/>
  <c r="P1022" i="61"/>
  <c r="P1023" i="61"/>
  <c r="P1024" i="61"/>
  <c r="P1025" i="61"/>
  <c r="P1026" i="61"/>
  <c r="P1027" i="61"/>
  <c r="P1028" i="61"/>
  <c r="P1029" i="61"/>
  <c r="P1030" i="61"/>
  <c r="P1031" i="61"/>
  <c r="P1032" i="61"/>
  <c r="P1033" i="61"/>
  <c r="P1034" i="61"/>
  <c r="P1035" i="61"/>
  <c r="P1036" i="61"/>
  <c r="P1037" i="61"/>
  <c r="P1038" i="61"/>
  <c r="P1039" i="61"/>
  <c r="P1040" i="61"/>
  <c r="P1041" i="61"/>
  <c r="P1042" i="61"/>
  <c r="P1043" i="61"/>
  <c r="P1044" i="61"/>
  <c r="P1045" i="61"/>
  <c r="P1046" i="61"/>
  <c r="P1047" i="61"/>
  <c r="P1048" i="61"/>
  <c r="P1049" i="61"/>
  <c r="P1050" i="61"/>
  <c r="P1051" i="61"/>
  <c r="P1052" i="61"/>
  <c r="P1053" i="61"/>
  <c r="P1054" i="61"/>
  <c r="P1055" i="61"/>
  <c r="P1056" i="61"/>
  <c r="P1057" i="61"/>
  <c r="P1058" i="61"/>
  <c r="P1059" i="61"/>
  <c r="P1060" i="61"/>
  <c r="P1061" i="61"/>
  <c r="P1062" i="61"/>
  <c r="P1063" i="61"/>
  <c r="P1064" i="61"/>
  <c r="P1065" i="61"/>
  <c r="P1066" i="61"/>
  <c r="P1067" i="61"/>
  <c r="P1068" i="61"/>
  <c r="P1069" i="61"/>
  <c r="P1070" i="61"/>
  <c r="P1071" i="61"/>
  <c r="P1072" i="61"/>
  <c r="P1073" i="61"/>
  <c r="P1074" i="61"/>
  <c r="P1075" i="61"/>
  <c r="P1076" i="61"/>
  <c r="P1077" i="61"/>
  <c r="P1078" i="61"/>
  <c r="P1079" i="61"/>
  <c r="P1080" i="61"/>
  <c r="P1081" i="61"/>
  <c r="P1082" i="61"/>
  <c r="P1083" i="61"/>
  <c r="P1084" i="61"/>
  <c r="P1085" i="61"/>
  <c r="P1086" i="61"/>
  <c r="P1087" i="61"/>
  <c r="P1088" i="61"/>
  <c r="P1089" i="61"/>
  <c r="P1090" i="61"/>
  <c r="P1091" i="61"/>
  <c r="P1092" i="61"/>
  <c r="P1093" i="61"/>
  <c r="P1094" i="61"/>
  <c r="P1095" i="61"/>
  <c r="P1096" i="61"/>
  <c r="P1097" i="61"/>
  <c r="P1098" i="61"/>
  <c r="P1099" i="61"/>
  <c r="P1100" i="61"/>
  <c r="P1101" i="61"/>
  <c r="P1102" i="61"/>
  <c r="P1103" i="61"/>
  <c r="P1104" i="61"/>
  <c r="P1105" i="61"/>
  <c r="P1106" i="61"/>
  <c r="P1107" i="61"/>
  <c r="P1108" i="61"/>
  <c r="P1109" i="61"/>
  <c r="P1110" i="61"/>
  <c r="P1111" i="61"/>
  <c r="P1112" i="61"/>
  <c r="P1113" i="61"/>
  <c r="P1114" i="61"/>
  <c r="P1115" i="61"/>
  <c r="P1116" i="61"/>
  <c r="P1117" i="61"/>
  <c r="P1118" i="61"/>
  <c r="P1119" i="61"/>
  <c r="P1120" i="61"/>
  <c r="P1121" i="61"/>
  <c r="P1122" i="61"/>
  <c r="P1123" i="61"/>
  <c r="P1124" i="61"/>
  <c r="P1125" i="61"/>
  <c r="P1126" i="61"/>
  <c r="P1127" i="61"/>
  <c r="P1128" i="61"/>
  <c r="P1129" i="61"/>
  <c r="P1130" i="61"/>
  <c r="P1131" i="61"/>
  <c r="P1132" i="61"/>
  <c r="P1133" i="61"/>
  <c r="P1134" i="61"/>
  <c r="P1135" i="61"/>
  <c r="P1136" i="61"/>
  <c r="P1137" i="61"/>
  <c r="P1138" i="61"/>
  <c r="P1139" i="61"/>
  <c r="P1140" i="61"/>
  <c r="P1141" i="61"/>
  <c r="P1142" i="61"/>
  <c r="P1143" i="61"/>
  <c r="P1144" i="61"/>
  <c r="P1145" i="61"/>
  <c r="P1146" i="61"/>
  <c r="P1147" i="61"/>
  <c r="P1148" i="61"/>
  <c r="P1149" i="61"/>
  <c r="P1150" i="61"/>
  <c r="P1151" i="61"/>
  <c r="P1152" i="61"/>
  <c r="P1153" i="61"/>
  <c r="P1154" i="61"/>
  <c r="P1155" i="61"/>
  <c r="P1156" i="61"/>
  <c r="P1157" i="61"/>
  <c r="P1158" i="61"/>
  <c r="P1159" i="61"/>
  <c r="P1160" i="61"/>
  <c r="P1161" i="61"/>
  <c r="P1162" i="61"/>
  <c r="P1163" i="61"/>
  <c r="P1164" i="61"/>
  <c r="P1165" i="61"/>
  <c r="P1166" i="61"/>
  <c r="P1167" i="61"/>
  <c r="P1168" i="61"/>
  <c r="P1169" i="61"/>
  <c r="P1170" i="61"/>
  <c r="P1171" i="61"/>
  <c r="P1172" i="61"/>
  <c r="P1173" i="61"/>
  <c r="P1174" i="61"/>
  <c r="P1175" i="61"/>
  <c r="P1176" i="61"/>
  <c r="P1177" i="61"/>
  <c r="P1178" i="61"/>
  <c r="P1179" i="61"/>
  <c r="P1180" i="61"/>
  <c r="P1181" i="61"/>
  <c r="P1182" i="61"/>
  <c r="P1183" i="61"/>
  <c r="P1184" i="61"/>
  <c r="P1185" i="61"/>
  <c r="P1186" i="61"/>
  <c r="P1187" i="61"/>
  <c r="P1188" i="61"/>
  <c r="P1189" i="61"/>
  <c r="P1190" i="61"/>
  <c r="P1191" i="61"/>
  <c r="P1192" i="61"/>
  <c r="P1193" i="61"/>
  <c r="P1194" i="61"/>
  <c r="P1195" i="61"/>
  <c r="P1196" i="61"/>
  <c r="P1197" i="61"/>
  <c r="P1198" i="61"/>
  <c r="P1199" i="61"/>
  <c r="P1200" i="61"/>
  <c r="P1201" i="61"/>
  <c r="P1202" i="61"/>
  <c r="P1203" i="61"/>
  <c r="P1204" i="61"/>
  <c r="P1205" i="61"/>
  <c r="P1206" i="61"/>
  <c r="P1207" i="61"/>
  <c r="P1208" i="61"/>
  <c r="P1209" i="61"/>
  <c r="P1210" i="61"/>
  <c r="P1211" i="61"/>
  <c r="P1212" i="61"/>
  <c r="P1213" i="61"/>
  <c r="P1214" i="61"/>
  <c r="P1215" i="61"/>
  <c r="P1216" i="61"/>
  <c r="P1217" i="61"/>
  <c r="P1218" i="61"/>
  <c r="P1219" i="61"/>
  <c r="P1220" i="61"/>
  <c r="P1221" i="61"/>
  <c r="P1222" i="61"/>
  <c r="P1223" i="61"/>
  <c r="P1224" i="61"/>
  <c r="P1225" i="61"/>
  <c r="P1226" i="61"/>
  <c r="P1227" i="61"/>
  <c r="P1228" i="61"/>
  <c r="P1229" i="61"/>
  <c r="P1230" i="61"/>
  <c r="P1231" i="61"/>
  <c r="P1232" i="61"/>
  <c r="P1233" i="61"/>
  <c r="P1234" i="61"/>
  <c r="P1235" i="61"/>
  <c r="P1236" i="61"/>
  <c r="P1237" i="61"/>
  <c r="P1238" i="61"/>
  <c r="P1239" i="61"/>
  <c r="P1240" i="61"/>
  <c r="P1241" i="61"/>
  <c r="P1242" i="61"/>
  <c r="P1243" i="61"/>
  <c r="P1244" i="61"/>
  <c r="P1245" i="61"/>
  <c r="P1246" i="61"/>
  <c r="P1247" i="61"/>
  <c r="P1248" i="61"/>
  <c r="P1249" i="61"/>
  <c r="P1250" i="61"/>
  <c r="P1251" i="61"/>
  <c r="P1252" i="61"/>
  <c r="P1253" i="61"/>
  <c r="P1254" i="61"/>
  <c r="P1255" i="61"/>
  <c r="P1256" i="61"/>
  <c r="P1257" i="61"/>
  <c r="P1258" i="61"/>
  <c r="P1259" i="61"/>
  <c r="P1260" i="61"/>
  <c r="P1261" i="61"/>
  <c r="P1262" i="61"/>
  <c r="P1263" i="61"/>
  <c r="P1264" i="61"/>
  <c r="P1265" i="61"/>
  <c r="P1266" i="61"/>
  <c r="P1267" i="61"/>
  <c r="P1268" i="61"/>
  <c r="P1269" i="61"/>
  <c r="P1270" i="61"/>
  <c r="P1271" i="61"/>
  <c r="P1272" i="61"/>
  <c r="P1273" i="61"/>
  <c r="P1274" i="61"/>
  <c r="P1275" i="61"/>
  <c r="P1276" i="61"/>
  <c r="P1277" i="61"/>
  <c r="P1278" i="61"/>
  <c r="P1279" i="61"/>
  <c r="P1280" i="61"/>
  <c r="P1281" i="61"/>
  <c r="P1282" i="61"/>
  <c r="P1283" i="61"/>
  <c r="P1284" i="61"/>
  <c r="P1285" i="61"/>
  <c r="P1286" i="61"/>
  <c r="P1287" i="61"/>
  <c r="P1288" i="61"/>
  <c r="P1289" i="61"/>
  <c r="P1290" i="61"/>
  <c r="P1291" i="61"/>
  <c r="P1292" i="61"/>
  <c r="P1293" i="61"/>
  <c r="P1294" i="61"/>
  <c r="P1295" i="61"/>
  <c r="P1296" i="61"/>
  <c r="P1297" i="61"/>
  <c r="P1298" i="61"/>
  <c r="P1299" i="61"/>
  <c r="P1300" i="61"/>
  <c r="P1301" i="61"/>
  <c r="P1302" i="61"/>
  <c r="P1303" i="61"/>
  <c r="P1304" i="61"/>
  <c r="P1305" i="61"/>
  <c r="P1306" i="61"/>
  <c r="P1307" i="61"/>
  <c r="P1308" i="61"/>
  <c r="P1309" i="61"/>
  <c r="P1310" i="61"/>
  <c r="P1311" i="61"/>
  <c r="P1312" i="61"/>
  <c r="P1313" i="61"/>
  <c r="P1314" i="61"/>
  <c r="P1315" i="61"/>
  <c r="P1316" i="61"/>
  <c r="P1317" i="61"/>
  <c r="P1318" i="61"/>
  <c r="P1319" i="61"/>
  <c r="P1320" i="61"/>
  <c r="P1321" i="61"/>
  <c r="P1322" i="61"/>
  <c r="P1323" i="61"/>
  <c r="P1324" i="61"/>
  <c r="P1325" i="61"/>
  <c r="P1326" i="61"/>
  <c r="P1327" i="61"/>
  <c r="P1328" i="61"/>
  <c r="P1329" i="61"/>
  <c r="P1330" i="61"/>
  <c r="P1331" i="61"/>
  <c r="P1332" i="61"/>
  <c r="P1333" i="61"/>
  <c r="P1334" i="61"/>
  <c r="P1335" i="61"/>
  <c r="P1336" i="61"/>
  <c r="P1337" i="61"/>
  <c r="P1338" i="61"/>
  <c r="P1339" i="61"/>
  <c r="P1340" i="61"/>
  <c r="P1341" i="61"/>
  <c r="P1342" i="61"/>
  <c r="P1343" i="61"/>
  <c r="P1344" i="61"/>
  <c r="P1345" i="61"/>
  <c r="P1346" i="61"/>
  <c r="P1347" i="61"/>
  <c r="P1348" i="61"/>
  <c r="P1349" i="61"/>
  <c r="P1350" i="61"/>
  <c r="P1351" i="61"/>
  <c r="P1352" i="61"/>
  <c r="P1353" i="61"/>
  <c r="P1354" i="61"/>
  <c r="P1355" i="61"/>
  <c r="P1356" i="61"/>
  <c r="P1357" i="61"/>
  <c r="P1358" i="61"/>
  <c r="P1359" i="61"/>
  <c r="P1360" i="61"/>
  <c r="P1361" i="61"/>
  <c r="P1362" i="61"/>
  <c r="P1363" i="61"/>
  <c r="P1364" i="61"/>
  <c r="P1365" i="61"/>
  <c r="P1366" i="61"/>
  <c r="P1367" i="61"/>
  <c r="P1368" i="61"/>
  <c r="P1369" i="61"/>
  <c r="P1370" i="61"/>
  <c r="P1371" i="61"/>
  <c r="P1372" i="61"/>
  <c r="P1373" i="61"/>
  <c r="P1374" i="61"/>
  <c r="P1375" i="61"/>
  <c r="P1376" i="61"/>
  <c r="P1377" i="61"/>
  <c r="P1378" i="61"/>
  <c r="P1379" i="61"/>
  <c r="P1380" i="61"/>
  <c r="P1381" i="61"/>
  <c r="P1382" i="61"/>
  <c r="P1383" i="61"/>
  <c r="P1384" i="61"/>
  <c r="P1385" i="61"/>
  <c r="P1386" i="61"/>
  <c r="P1387" i="61"/>
  <c r="P1388" i="61"/>
  <c r="P1389" i="61"/>
  <c r="P1390" i="61"/>
  <c r="P1391" i="61"/>
  <c r="P1392" i="61"/>
  <c r="P1393" i="61"/>
  <c r="P1394" i="61"/>
  <c r="P1395" i="61"/>
  <c r="P1396" i="61"/>
  <c r="P1397" i="61"/>
  <c r="P1398" i="61"/>
  <c r="P1399" i="61"/>
  <c r="P1400" i="61"/>
  <c r="P1401" i="61"/>
  <c r="P1402" i="61"/>
  <c r="P1403" i="61"/>
  <c r="P1404" i="61"/>
  <c r="P1405" i="61"/>
  <c r="P1406" i="61"/>
  <c r="P1407" i="61"/>
  <c r="P1408" i="61"/>
  <c r="P1409" i="61"/>
  <c r="P1410" i="61"/>
  <c r="P1411" i="61"/>
  <c r="P1412" i="61"/>
  <c r="P1413" i="61"/>
  <c r="P1414" i="61"/>
  <c r="P1415" i="61"/>
  <c r="P1416" i="61"/>
  <c r="P1417" i="61"/>
  <c r="P1418" i="61"/>
  <c r="P1419" i="61"/>
  <c r="P1420" i="61"/>
  <c r="P1421" i="61"/>
  <c r="P1422" i="61"/>
  <c r="P1423" i="61"/>
  <c r="P1424" i="61"/>
  <c r="P1425" i="61"/>
  <c r="P1426" i="61"/>
  <c r="P1427" i="61"/>
  <c r="P1428" i="61"/>
  <c r="P1429" i="61"/>
  <c r="P1430" i="61"/>
  <c r="P1431" i="61"/>
  <c r="P1432" i="61"/>
  <c r="P1433" i="61"/>
  <c r="P1434" i="61"/>
  <c r="P1435" i="61"/>
  <c r="P1436" i="61"/>
  <c r="P1437" i="61"/>
  <c r="P1438" i="61"/>
  <c r="P1439" i="61"/>
  <c r="P1440" i="61"/>
  <c r="P1441" i="61"/>
  <c r="P1442" i="61"/>
  <c r="P1443" i="61"/>
  <c r="P1444" i="61"/>
  <c r="P1445" i="61"/>
  <c r="P1446" i="61"/>
  <c r="P1447" i="61"/>
  <c r="P1448" i="61"/>
  <c r="P1449" i="61"/>
  <c r="P1450" i="61"/>
  <c r="P1451" i="61"/>
  <c r="P1452" i="61"/>
  <c r="P1453" i="61"/>
  <c r="P1454" i="61"/>
  <c r="P1455" i="61"/>
  <c r="P1456" i="61"/>
  <c r="P1457" i="61"/>
  <c r="P1458" i="61"/>
  <c r="P1459" i="61"/>
  <c r="P1460" i="61"/>
  <c r="P1461" i="61"/>
  <c r="P1462" i="61"/>
  <c r="P1463" i="61"/>
  <c r="P1464" i="61"/>
  <c r="P1465" i="61"/>
  <c r="P1466" i="61"/>
  <c r="P1467" i="61"/>
  <c r="P1468" i="61"/>
  <c r="P1469" i="61"/>
  <c r="P1470" i="61"/>
  <c r="P1471" i="61"/>
  <c r="P1472" i="61"/>
  <c r="P1473" i="61"/>
  <c r="P1474" i="61"/>
  <c r="P1475" i="61"/>
  <c r="P1476" i="61"/>
  <c r="P1477" i="61"/>
  <c r="P1478" i="61"/>
  <c r="P1479" i="61"/>
  <c r="P1480" i="61"/>
  <c r="P1481" i="61"/>
  <c r="P1482" i="61"/>
  <c r="P1483" i="61"/>
  <c r="P1484" i="61"/>
  <c r="P1485" i="61"/>
  <c r="P1486" i="61"/>
  <c r="P1487" i="61"/>
  <c r="P1488" i="61"/>
  <c r="P1489" i="61"/>
  <c r="P1490" i="61"/>
  <c r="P1491" i="61"/>
  <c r="P1492" i="61"/>
  <c r="P1493" i="61"/>
  <c r="P1494" i="61"/>
  <c r="P1495" i="61"/>
  <c r="P1496" i="61"/>
  <c r="P1497" i="61"/>
  <c r="P1498" i="61"/>
  <c r="P1499" i="61"/>
  <c r="P1500" i="61"/>
  <c r="P1501" i="61"/>
  <c r="P1502" i="61"/>
  <c r="P1503" i="61"/>
  <c r="P1504" i="61"/>
  <c r="P1505" i="61"/>
  <c r="P1506" i="61"/>
  <c r="P1507" i="61"/>
  <c r="P1508" i="61"/>
  <c r="P1509" i="61"/>
  <c r="P1510" i="61"/>
  <c r="P1511" i="61"/>
  <c r="P1512" i="61"/>
  <c r="P1513" i="61"/>
  <c r="P1514" i="61"/>
  <c r="P1515" i="61"/>
  <c r="P1516" i="61"/>
  <c r="P1517" i="61"/>
  <c r="P1518" i="61"/>
  <c r="P1519" i="61"/>
  <c r="P1520" i="61"/>
  <c r="P1521" i="61"/>
  <c r="P1522" i="61"/>
  <c r="P1523" i="61"/>
  <c r="P1524" i="61"/>
  <c r="P1525" i="61"/>
  <c r="P1526" i="61"/>
  <c r="P1527" i="61"/>
  <c r="P1528" i="61"/>
  <c r="P1529" i="61"/>
  <c r="P1530" i="61"/>
  <c r="P1531" i="61"/>
  <c r="P1532" i="61"/>
  <c r="P1533" i="61"/>
  <c r="P1534" i="61"/>
  <c r="P1535" i="61"/>
  <c r="P1536" i="61"/>
  <c r="P1537" i="61"/>
  <c r="P1538" i="61"/>
  <c r="P1539" i="61"/>
  <c r="P1540" i="61"/>
  <c r="P1541" i="61"/>
  <c r="P1542" i="61"/>
  <c r="P1543" i="61"/>
  <c r="P1544" i="61"/>
  <c r="P1545" i="61"/>
  <c r="P1546" i="61"/>
  <c r="P1547" i="61"/>
  <c r="P1548" i="61"/>
  <c r="P1549" i="61"/>
  <c r="P1550" i="61"/>
  <c r="P1551" i="61"/>
  <c r="P1552" i="61"/>
  <c r="P1553" i="61"/>
  <c r="P1554" i="61"/>
  <c r="P1555" i="61"/>
  <c r="P1556" i="61"/>
  <c r="P1557" i="61"/>
  <c r="P1558" i="61"/>
  <c r="P1559" i="61"/>
  <c r="P1560" i="61"/>
  <c r="P1561" i="61"/>
  <c r="P1562" i="61"/>
  <c r="P1563" i="61"/>
  <c r="P1564" i="61"/>
  <c r="P1565" i="61"/>
  <c r="P1566" i="61"/>
  <c r="P1567" i="61"/>
  <c r="P1568" i="61"/>
  <c r="P1569" i="61"/>
  <c r="P1570" i="61"/>
  <c r="P1571" i="61"/>
  <c r="P1572" i="61"/>
  <c r="P1573" i="61"/>
  <c r="P1574" i="61"/>
  <c r="P1575" i="61"/>
  <c r="P1576" i="61"/>
  <c r="P1577" i="61"/>
  <c r="P1578" i="61"/>
  <c r="P1579" i="61"/>
  <c r="P1580" i="61"/>
  <c r="P1581" i="61"/>
  <c r="P1582" i="61"/>
  <c r="P1583" i="61"/>
  <c r="P1584" i="61"/>
  <c r="P1585" i="61"/>
  <c r="P1586" i="61"/>
  <c r="P1587" i="61"/>
  <c r="P1588" i="61"/>
  <c r="P1589" i="61"/>
  <c r="P1590" i="61"/>
  <c r="P1591" i="61"/>
  <c r="P1592" i="61"/>
  <c r="P1593" i="61"/>
  <c r="P1594" i="61"/>
  <c r="P1595" i="61"/>
  <c r="P1596" i="61"/>
  <c r="P1597" i="61"/>
  <c r="P1598" i="61"/>
  <c r="P1599" i="61"/>
  <c r="P1600" i="61"/>
  <c r="P1601" i="61"/>
  <c r="P1602" i="61"/>
  <c r="P1603" i="61"/>
  <c r="P1604" i="61"/>
  <c r="P1605" i="61"/>
  <c r="P1606" i="61"/>
  <c r="P1607" i="61"/>
  <c r="P1608" i="61"/>
  <c r="P1609" i="61"/>
  <c r="P1610" i="61"/>
  <c r="P1611" i="61"/>
  <c r="P1612" i="61"/>
  <c r="P1613" i="61"/>
  <c r="P1614" i="61"/>
  <c r="P1615" i="61"/>
  <c r="P1616" i="61"/>
  <c r="P1617" i="61"/>
  <c r="P1618" i="61"/>
  <c r="P1619" i="61"/>
  <c r="P1620" i="61"/>
  <c r="P1621" i="61"/>
  <c r="P1622" i="61"/>
  <c r="P1623" i="61"/>
  <c r="P1624" i="61"/>
  <c r="P1625" i="61"/>
  <c r="P1626" i="61"/>
  <c r="P1627" i="61"/>
  <c r="P1628" i="61"/>
  <c r="P1629" i="61"/>
  <c r="P1630" i="61"/>
  <c r="P1631" i="61"/>
  <c r="P1632" i="61"/>
  <c r="P1633" i="61"/>
  <c r="P1634" i="61"/>
  <c r="P1635" i="61"/>
  <c r="P1636" i="61"/>
  <c r="P1637" i="61"/>
  <c r="P1638" i="61"/>
  <c r="P1639" i="61"/>
  <c r="P1640" i="61"/>
  <c r="P1641" i="61"/>
  <c r="P1642" i="61"/>
  <c r="P1643" i="61"/>
  <c r="P1644" i="61"/>
  <c r="P1645" i="61"/>
  <c r="P1646" i="61"/>
  <c r="P1647" i="61"/>
  <c r="P1648" i="61"/>
  <c r="P1649" i="61"/>
  <c r="P1650" i="61"/>
  <c r="P1651" i="61"/>
  <c r="P1652" i="61"/>
  <c r="P1653" i="61"/>
  <c r="P1654" i="61"/>
  <c r="P1655" i="61"/>
  <c r="P1656" i="61"/>
  <c r="P1657" i="61"/>
  <c r="P1658" i="61"/>
  <c r="P1659" i="61"/>
  <c r="P1660" i="61"/>
  <c r="P1661" i="61"/>
  <c r="P1662" i="61"/>
  <c r="P1663" i="61"/>
  <c r="P1664" i="61"/>
  <c r="P1665" i="61"/>
  <c r="P1666" i="61"/>
  <c r="P1667" i="61"/>
  <c r="P1668" i="61"/>
  <c r="P1669" i="61"/>
  <c r="P1670" i="61"/>
  <c r="P1671" i="61"/>
  <c r="P1672" i="61"/>
  <c r="P1673" i="61"/>
  <c r="P1674" i="61"/>
  <c r="P1675" i="61"/>
  <c r="P1676" i="61"/>
  <c r="P1677" i="61"/>
  <c r="P1678" i="61"/>
  <c r="P1679" i="61"/>
  <c r="P1680" i="61"/>
  <c r="P1681" i="61"/>
  <c r="P1682" i="61"/>
  <c r="P1683" i="61"/>
  <c r="P1684" i="61"/>
  <c r="P1685" i="61"/>
  <c r="P1686" i="61"/>
  <c r="P1687" i="61"/>
  <c r="P1688" i="61"/>
  <c r="P1689" i="61"/>
  <c r="P1690" i="61"/>
  <c r="P1691" i="61"/>
  <c r="P1692" i="61"/>
  <c r="P1693" i="61"/>
  <c r="P1694" i="61"/>
  <c r="P1695" i="61"/>
  <c r="P1696" i="61"/>
  <c r="P1697" i="61"/>
  <c r="P1698" i="61"/>
  <c r="P1699" i="61"/>
  <c r="P1700" i="61"/>
  <c r="P1701" i="61"/>
  <c r="P1702" i="61"/>
  <c r="P1703" i="61"/>
  <c r="P1704" i="61"/>
  <c r="P1705" i="61"/>
  <c r="P1706" i="61"/>
  <c r="P1707" i="61"/>
  <c r="P1708" i="61"/>
  <c r="P1709" i="61"/>
  <c r="P1710" i="61"/>
  <c r="P1711" i="61"/>
  <c r="P1712" i="61"/>
  <c r="P1713" i="61"/>
  <c r="P1714" i="61"/>
  <c r="P1715" i="61"/>
  <c r="P1716" i="61"/>
  <c r="P1717" i="61"/>
  <c r="P1718" i="61"/>
  <c r="P1719" i="61"/>
  <c r="P1720" i="61"/>
  <c r="P1721" i="61"/>
  <c r="P1722" i="61"/>
  <c r="P1723" i="61"/>
  <c r="P1724" i="61"/>
  <c r="P1725" i="61"/>
  <c r="P1726" i="61"/>
  <c r="P1727" i="61"/>
  <c r="P1728" i="61"/>
  <c r="P1729" i="61"/>
  <c r="P1730" i="61"/>
  <c r="P1731" i="61"/>
  <c r="P1732" i="61"/>
  <c r="P1733" i="61"/>
  <c r="P1734" i="61"/>
  <c r="P1735" i="61"/>
  <c r="P1736" i="61"/>
  <c r="P1737" i="61"/>
  <c r="P1738" i="61"/>
  <c r="P1739" i="61"/>
  <c r="P1740" i="61"/>
  <c r="P1741" i="61"/>
  <c r="P1742" i="61"/>
  <c r="P1743" i="61"/>
  <c r="P1744" i="61"/>
  <c r="P1745" i="61"/>
  <c r="P1746" i="61"/>
  <c r="P1747" i="61"/>
  <c r="P1748" i="61"/>
  <c r="P1749" i="61"/>
  <c r="P1750" i="61"/>
  <c r="P1751" i="61"/>
  <c r="P1752" i="61"/>
  <c r="P1753" i="61"/>
  <c r="P1754" i="61"/>
  <c r="P1755" i="61"/>
  <c r="P1756" i="61"/>
  <c r="P1757" i="61"/>
  <c r="P1758" i="61"/>
  <c r="P1759" i="61"/>
  <c r="P1760" i="61"/>
  <c r="P1761" i="61"/>
  <c r="P1762" i="61"/>
  <c r="P1763" i="61"/>
  <c r="P1764" i="61"/>
  <c r="P1765" i="61"/>
  <c r="P1766" i="61"/>
  <c r="P1767" i="61"/>
  <c r="P1768" i="61"/>
  <c r="P1769" i="61"/>
  <c r="P1770" i="61"/>
  <c r="P1771" i="61"/>
  <c r="P1772" i="61"/>
  <c r="P1773" i="61"/>
  <c r="P1774" i="61"/>
  <c r="P1775" i="61"/>
  <c r="P1776" i="61"/>
  <c r="P1777" i="61"/>
  <c r="P1778" i="61"/>
  <c r="P1779" i="61"/>
  <c r="P1780" i="61"/>
  <c r="P1781" i="61"/>
  <c r="P1782" i="61"/>
  <c r="P1783" i="61"/>
  <c r="P1784" i="61"/>
  <c r="P1785" i="61"/>
  <c r="P1786" i="61"/>
  <c r="P1787" i="61"/>
  <c r="P1788" i="61"/>
  <c r="P1789" i="61"/>
  <c r="P1790" i="61"/>
  <c r="P1791" i="61"/>
  <c r="P1792" i="61"/>
  <c r="P1793" i="61"/>
  <c r="P1794" i="61"/>
  <c r="P1795" i="61"/>
  <c r="P1796" i="61"/>
  <c r="P1797" i="61"/>
  <c r="P1798" i="61"/>
  <c r="P1799" i="61"/>
  <c r="P1800" i="61"/>
  <c r="P1801" i="61"/>
  <c r="P1802" i="61"/>
  <c r="P1803" i="61"/>
  <c r="P1804" i="61"/>
  <c r="P1805" i="61"/>
  <c r="P1806" i="61"/>
  <c r="P1807" i="61"/>
  <c r="P1808" i="61"/>
  <c r="P1809" i="61"/>
  <c r="P1810" i="61"/>
  <c r="P1811" i="61"/>
  <c r="P1812" i="61"/>
  <c r="P1813" i="61"/>
  <c r="P1814" i="61"/>
  <c r="P1815" i="61"/>
  <c r="P1816" i="61"/>
  <c r="P1817" i="61"/>
  <c r="P1818" i="61"/>
  <c r="P1819" i="61"/>
  <c r="P1820" i="61"/>
  <c r="P1821" i="61"/>
  <c r="P1822" i="61"/>
  <c r="P1823" i="61"/>
  <c r="P1824" i="61"/>
  <c r="P1825" i="61"/>
  <c r="P1826" i="61"/>
  <c r="P1827" i="61"/>
  <c r="P1828" i="61"/>
  <c r="P1829" i="61"/>
  <c r="P1830" i="61"/>
  <c r="P1831" i="61"/>
  <c r="P1832" i="61"/>
  <c r="P1833" i="61"/>
  <c r="P1834" i="61"/>
  <c r="P1835" i="61"/>
  <c r="P1836" i="61"/>
  <c r="P1837" i="61"/>
  <c r="P1838" i="61"/>
  <c r="P1839" i="61"/>
  <c r="P1840" i="61"/>
  <c r="P1841" i="61"/>
  <c r="P1842" i="61"/>
  <c r="P1843" i="61"/>
  <c r="P1844" i="61"/>
  <c r="P1845" i="61"/>
  <c r="P1846" i="61"/>
  <c r="P1847" i="61"/>
  <c r="P1848" i="61"/>
  <c r="P1849" i="61"/>
  <c r="P1850" i="61"/>
  <c r="P1851" i="61"/>
  <c r="P1852" i="61"/>
  <c r="P1853" i="61"/>
  <c r="P1854" i="61"/>
  <c r="P1855" i="61"/>
  <c r="P1856" i="61"/>
  <c r="P1857" i="61"/>
  <c r="P1858" i="61"/>
  <c r="P1859" i="61"/>
  <c r="P1860" i="61"/>
  <c r="P1861" i="61"/>
  <c r="P1862" i="61"/>
  <c r="P1863" i="61"/>
  <c r="P1864" i="61"/>
  <c r="P1865" i="61"/>
  <c r="P1866" i="61"/>
  <c r="P1867" i="61"/>
  <c r="P1868" i="61"/>
  <c r="P1869" i="61"/>
  <c r="P1870" i="61"/>
  <c r="P1871" i="61"/>
  <c r="P1872" i="61"/>
  <c r="P1873" i="61"/>
  <c r="P1874" i="61"/>
  <c r="P1875" i="61"/>
  <c r="P1876" i="61"/>
  <c r="P1877" i="61"/>
  <c r="P1878" i="61"/>
  <c r="P1879" i="61"/>
  <c r="P1880" i="61"/>
  <c r="P1881" i="61"/>
  <c r="P1882" i="61"/>
  <c r="P1883" i="61"/>
  <c r="P1884" i="61"/>
  <c r="P1885" i="61"/>
  <c r="P1886" i="61"/>
  <c r="P1887" i="61"/>
  <c r="P1888" i="61"/>
  <c r="P1889" i="61"/>
  <c r="P1890" i="61"/>
  <c r="P1891" i="61"/>
  <c r="P1892" i="61"/>
  <c r="P1893" i="61"/>
  <c r="P1894" i="61"/>
  <c r="P1895" i="61"/>
  <c r="P1896" i="61"/>
  <c r="P1897" i="61"/>
  <c r="P1898" i="61"/>
  <c r="P1899" i="61"/>
  <c r="P1900" i="61"/>
  <c r="P1901" i="61"/>
  <c r="P1902" i="61"/>
  <c r="P1903" i="61"/>
  <c r="P1904" i="61"/>
  <c r="P1905" i="61"/>
  <c r="P1906" i="61"/>
  <c r="P1907" i="61"/>
  <c r="P1908" i="61"/>
  <c r="P1909" i="61"/>
  <c r="P1910" i="61"/>
  <c r="P1911" i="61"/>
  <c r="P1912" i="61"/>
  <c r="P1913" i="61"/>
  <c r="P1914" i="61"/>
  <c r="P1915" i="61"/>
  <c r="P1916" i="61"/>
  <c r="P1917" i="61"/>
  <c r="P1918" i="61"/>
  <c r="P1919" i="61"/>
  <c r="P1920" i="61"/>
  <c r="P1921" i="61"/>
  <c r="P1922" i="61"/>
  <c r="P1923" i="61"/>
  <c r="P1924" i="61"/>
  <c r="P1925" i="61"/>
  <c r="P1926" i="61"/>
  <c r="P1927" i="61"/>
  <c r="P1928" i="61"/>
  <c r="P1929" i="61"/>
  <c r="P1930" i="61"/>
  <c r="P1931" i="61"/>
  <c r="P1932" i="61"/>
  <c r="P1933" i="61"/>
  <c r="P1934" i="61"/>
  <c r="P1935" i="61"/>
  <c r="P1936" i="61"/>
  <c r="P1937" i="61"/>
  <c r="P1938" i="61"/>
  <c r="P1939" i="61"/>
  <c r="P1940" i="61"/>
  <c r="P1941" i="61"/>
  <c r="P1942" i="61"/>
  <c r="P1943" i="61"/>
  <c r="P1944" i="61"/>
  <c r="P1945" i="61"/>
  <c r="P1946" i="61"/>
  <c r="P1947" i="61"/>
  <c r="P1948" i="61"/>
  <c r="P1949" i="61"/>
  <c r="P1950" i="61"/>
  <c r="P1951" i="61"/>
  <c r="P1952" i="61"/>
  <c r="P1953" i="61"/>
  <c r="P1954" i="61"/>
  <c r="P1955" i="61"/>
  <c r="P1956" i="61"/>
  <c r="P1957" i="61"/>
  <c r="P1958" i="61"/>
  <c r="P1959" i="61"/>
  <c r="P1960" i="61"/>
  <c r="P1961" i="61"/>
  <c r="P1962" i="61"/>
  <c r="P1963" i="61"/>
  <c r="P1964" i="61"/>
  <c r="P1965" i="61"/>
  <c r="P1966" i="61"/>
  <c r="P1967" i="61"/>
  <c r="P1968" i="61"/>
  <c r="P1969" i="61"/>
  <c r="P1970" i="61"/>
  <c r="P1971" i="61"/>
  <c r="P1972" i="61"/>
  <c r="P1973" i="61"/>
  <c r="P1974" i="61"/>
  <c r="P1975" i="61"/>
  <c r="P1976" i="61"/>
  <c r="P1977" i="61"/>
  <c r="P1978" i="61"/>
  <c r="P1979" i="61"/>
  <c r="P1980" i="61"/>
  <c r="P1981" i="61"/>
  <c r="P1982" i="61"/>
  <c r="P1983" i="61"/>
  <c r="P1984" i="61"/>
  <c r="P1985" i="61"/>
  <c r="P1986" i="61"/>
  <c r="P1987" i="61"/>
  <c r="P1988" i="61"/>
  <c r="P1989" i="61"/>
  <c r="P1990" i="61"/>
  <c r="P1991" i="61"/>
  <c r="P1992" i="61"/>
  <c r="P1993" i="61"/>
  <c r="P1994" i="61"/>
  <c r="P1995" i="61"/>
  <c r="P1996" i="61"/>
  <c r="P1997" i="61"/>
  <c r="P1998" i="61"/>
  <c r="P1999" i="61"/>
  <c r="P2000" i="61"/>
  <c r="P2001" i="61"/>
  <c r="P2002" i="61"/>
  <c r="P2003" i="61"/>
  <c r="O27" i="61"/>
  <c r="O28" i="61"/>
  <c r="O29" i="61"/>
  <c r="O30" i="61"/>
  <c r="O31" i="61"/>
  <c r="O32" i="61"/>
  <c r="O33" i="61"/>
  <c r="O34" i="61"/>
  <c r="O35" i="61"/>
  <c r="O36" i="61"/>
  <c r="O37" i="61"/>
  <c r="O38" i="61"/>
  <c r="O39" i="61"/>
  <c r="O40" i="61"/>
  <c r="O41" i="61"/>
  <c r="O42" i="61"/>
  <c r="O43" i="61"/>
  <c r="O44" i="61"/>
  <c r="O45" i="61"/>
  <c r="O46" i="61"/>
  <c r="O47" i="61"/>
  <c r="O48" i="61"/>
  <c r="O49" i="61"/>
  <c r="O50" i="61"/>
  <c r="O51" i="61"/>
  <c r="O52" i="61"/>
  <c r="O53" i="61"/>
  <c r="O54" i="61"/>
  <c r="O55" i="61"/>
  <c r="O56" i="61"/>
  <c r="O57" i="61"/>
  <c r="O58" i="61"/>
  <c r="O59" i="61"/>
  <c r="O60" i="61"/>
  <c r="O61" i="61"/>
  <c r="O62" i="61"/>
  <c r="O63" i="61"/>
  <c r="O64" i="61"/>
  <c r="O65" i="61"/>
  <c r="O66" i="61"/>
  <c r="O67" i="61"/>
  <c r="O68" i="61"/>
  <c r="O69" i="61"/>
  <c r="O70" i="61"/>
  <c r="O71" i="61"/>
  <c r="O72" i="61"/>
  <c r="O73" i="61"/>
  <c r="O74" i="61"/>
  <c r="O75" i="61"/>
  <c r="O76" i="61"/>
  <c r="O77" i="61"/>
  <c r="O78" i="61"/>
  <c r="O79" i="61"/>
  <c r="O80" i="61"/>
  <c r="O81" i="61"/>
  <c r="O82" i="61"/>
  <c r="O83" i="61"/>
  <c r="O84" i="61"/>
  <c r="O85" i="61"/>
  <c r="O86" i="61"/>
  <c r="O87" i="61"/>
  <c r="O88" i="61"/>
  <c r="O89" i="61"/>
  <c r="O90" i="61"/>
  <c r="O91" i="61"/>
  <c r="O92" i="61"/>
  <c r="O93" i="61"/>
  <c r="O94" i="61"/>
  <c r="O95" i="61"/>
  <c r="O96" i="61"/>
  <c r="O97" i="61"/>
  <c r="O98" i="61"/>
  <c r="O99" i="61"/>
  <c r="O100" i="61"/>
  <c r="O101" i="61"/>
  <c r="O102" i="61"/>
  <c r="O103" i="61"/>
  <c r="O104" i="61"/>
  <c r="O105" i="61"/>
  <c r="O106" i="61"/>
  <c r="O107" i="61"/>
  <c r="O108" i="61"/>
  <c r="O109" i="61"/>
  <c r="O110" i="61"/>
  <c r="O111" i="61"/>
  <c r="O112" i="61"/>
  <c r="O113" i="61"/>
  <c r="O114" i="61"/>
  <c r="O115" i="61"/>
  <c r="O116" i="61"/>
  <c r="O117" i="61"/>
  <c r="O118" i="61"/>
  <c r="O119" i="61"/>
  <c r="O120" i="61"/>
  <c r="O121" i="61"/>
  <c r="O122" i="61"/>
  <c r="O123" i="61"/>
  <c r="O124" i="61"/>
  <c r="O125" i="61"/>
  <c r="O126" i="61"/>
  <c r="O127" i="61"/>
  <c r="O128" i="61"/>
  <c r="O129" i="61"/>
  <c r="O130" i="61"/>
  <c r="O131" i="61"/>
  <c r="O132" i="61"/>
  <c r="O133" i="61"/>
  <c r="O134" i="61"/>
  <c r="O135" i="61"/>
  <c r="O136" i="61"/>
  <c r="O137" i="61"/>
  <c r="O138" i="61"/>
  <c r="O139" i="61"/>
  <c r="O140" i="61"/>
  <c r="O141" i="61"/>
  <c r="O142" i="61"/>
  <c r="O143" i="61"/>
  <c r="O144" i="61"/>
  <c r="O145" i="61"/>
  <c r="O146" i="61"/>
  <c r="O147" i="61"/>
  <c r="O148" i="61"/>
  <c r="O149" i="61"/>
  <c r="O150" i="61"/>
  <c r="O151" i="61"/>
  <c r="O152" i="61"/>
  <c r="O153" i="61"/>
  <c r="O154" i="61"/>
  <c r="O155" i="61"/>
  <c r="O156" i="61"/>
  <c r="O157" i="61"/>
  <c r="O158" i="61"/>
  <c r="O159" i="61"/>
  <c r="O160" i="61"/>
  <c r="O161" i="61"/>
  <c r="O162" i="61"/>
  <c r="O163" i="61"/>
  <c r="O164" i="61"/>
  <c r="O165" i="61"/>
  <c r="O166" i="61"/>
  <c r="O167" i="61"/>
  <c r="O168" i="61"/>
  <c r="O170" i="61"/>
  <c r="O171" i="61"/>
  <c r="O172" i="61"/>
  <c r="O173" i="61"/>
  <c r="O174" i="61"/>
  <c r="O175" i="61"/>
  <c r="O176" i="61"/>
  <c r="O177" i="61"/>
  <c r="O178" i="61"/>
  <c r="O179" i="61"/>
  <c r="O180" i="61"/>
  <c r="O181" i="61"/>
  <c r="O182" i="61"/>
  <c r="O183" i="61"/>
  <c r="O184" i="61"/>
  <c r="O185" i="61"/>
  <c r="O186" i="61"/>
  <c r="O187" i="61"/>
  <c r="O188" i="61"/>
  <c r="O189" i="61"/>
  <c r="O190" i="61"/>
  <c r="O191" i="61"/>
  <c r="O192" i="61"/>
  <c r="O193" i="61"/>
  <c r="O194" i="61"/>
  <c r="O195" i="61"/>
  <c r="O196" i="61"/>
  <c r="O197" i="61"/>
  <c r="O198" i="61"/>
  <c r="O199" i="61"/>
  <c r="O200" i="61"/>
  <c r="O201" i="61"/>
  <c r="O202" i="61"/>
  <c r="O203" i="61"/>
  <c r="O204" i="61"/>
  <c r="O205" i="61"/>
  <c r="O206" i="61"/>
  <c r="O207" i="61"/>
  <c r="O208" i="61"/>
  <c r="O209" i="61"/>
  <c r="O210" i="61"/>
  <c r="O211" i="61"/>
  <c r="O212" i="61"/>
  <c r="O213" i="61"/>
  <c r="O214" i="61"/>
  <c r="O215" i="61"/>
  <c r="O216" i="61"/>
  <c r="O217" i="61"/>
  <c r="O218" i="61"/>
  <c r="O219" i="61"/>
  <c r="O220" i="61"/>
  <c r="O221" i="61"/>
  <c r="O222" i="61"/>
  <c r="O223" i="61"/>
  <c r="O224" i="61"/>
  <c r="O225" i="61"/>
  <c r="O226" i="61"/>
  <c r="O227" i="61"/>
  <c r="O228" i="61"/>
  <c r="O229" i="61"/>
  <c r="O230" i="61"/>
  <c r="O231" i="61"/>
  <c r="O232" i="61"/>
  <c r="O233" i="61"/>
  <c r="O234" i="61"/>
  <c r="O235" i="61"/>
  <c r="O236" i="61"/>
  <c r="O237" i="61"/>
  <c r="O238" i="61"/>
  <c r="O239" i="61"/>
  <c r="O240" i="61"/>
  <c r="O241" i="61"/>
  <c r="O242" i="61"/>
  <c r="O243" i="61"/>
  <c r="O244" i="61"/>
  <c r="O245" i="61"/>
  <c r="O246" i="61"/>
  <c r="O247" i="61"/>
  <c r="O248" i="61"/>
  <c r="O249" i="61"/>
  <c r="O250" i="61"/>
  <c r="O251" i="61"/>
  <c r="O252" i="61"/>
  <c r="O253" i="61"/>
  <c r="O254" i="61"/>
  <c r="O255" i="61"/>
  <c r="O256" i="61"/>
  <c r="O257" i="61"/>
  <c r="O258" i="61"/>
  <c r="O259" i="61"/>
  <c r="O260" i="61"/>
  <c r="O261" i="61"/>
  <c r="O262" i="61"/>
  <c r="O263" i="61"/>
  <c r="O264" i="61"/>
  <c r="O265" i="61"/>
  <c r="O266" i="61"/>
  <c r="O267" i="61"/>
  <c r="O268" i="61"/>
  <c r="O269" i="61"/>
  <c r="O270" i="61"/>
  <c r="O271" i="61"/>
  <c r="O272" i="61"/>
  <c r="O273" i="61"/>
  <c r="O274" i="61"/>
  <c r="O275" i="61"/>
  <c r="O276" i="61"/>
  <c r="O277" i="61"/>
  <c r="O278" i="61"/>
  <c r="O279" i="61"/>
  <c r="O280" i="61"/>
  <c r="O281" i="61"/>
  <c r="O282" i="61"/>
  <c r="O283" i="61"/>
  <c r="O284" i="61"/>
  <c r="O285" i="61"/>
  <c r="O286" i="61"/>
  <c r="O287" i="61"/>
  <c r="O288" i="61"/>
  <c r="O289" i="61"/>
  <c r="O290" i="61"/>
  <c r="O291" i="61"/>
  <c r="O292" i="61"/>
  <c r="O293" i="61"/>
  <c r="O294" i="61"/>
  <c r="O295" i="61"/>
  <c r="O296" i="61"/>
  <c r="O297" i="61"/>
  <c r="O298" i="61"/>
  <c r="O299" i="61"/>
  <c r="O300" i="61"/>
  <c r="O301" i="61"/>
  <c r="O302" i="61"/>
  <c r="O303" i="61"/>
  <c r="O304" i="61"/>
  <c r="O305" i="61"/>
  <c r="O306" i="61"/>
  <c r="O307" i="61"/>
  <c r="O308" i="61"/>
  <c r="O309" i="61"/>
  <c r="O310" i="61"/>
  <c r="O311" i="61"/>
  <c r="O312" i="61"/>
  <c r="O313" i="61"/>
  <c r="O314" i="61"/>
  <c r="O315" i="61"/>
  <c r="O316" i="61"/>
  <c r="O317" i="61"/>
  <c r="O318" i="61"/>
  <c r="O319" i="61"/>
  <c r="O320" i="61"/>
  <c r="O321" i="61"/>
  <c r="O322" i="61"/>
  <c r="O323" i="61"/>
  <c r="O324" i="61"/>
  <c r="O325" i="61"/>
  <c r="O326" i="61"/>
  <c r="O327" i="61"/>
  <c r="O328" i="61"/>
  <c r="O329" i="61"/>
  <c r="O330" i="61"/>
  <c r="O331" i="61"/>
  <c r="O332" i="61"/>
  <c r="O333" i="61"/>
  <c r="O334" i="61"/>
  <c r="O335" i="61"/>
  <c r="O336" i="61"/>
  <c r="O337" i="61"/>
  <c r="O338" i="61"/>
  <c r="O339" i="61"/>
  <c r="O340" i="61"/>
  <c r="O341" i="61"/>
  <c r="O342" i="61"/>
  <c r="O343" i="61"/>
  <c r="O344" i="61"/>
  <c r="O345" i="61"/>
  <c r="O346" i="61"/>
  <c r="O347" i="61"/>
  <c r="O348" i="61"/>
  <c r="O349" i="61"/>
  <c r="O350" i="61"/>
  <c r="O351" i="61"/>
  <c r="O352" i="61"/>
  <c r="O353" i="61"/>
  <c r="O354" i="61"/>
  <c r="O355" i="61"/>
  <c r="O356" i="61"/>
  <c r="O357" i="61"/>
  <c r="O358" i="61"/>
  <c r="O359" i="61"/>
  <c r="O360" i="61"/>
  <c r="O361" i="61"/>
  <c r="O362" i="61"/>
  <c r="O363" i="61"/>
  <c r="O364" i="61"/>
  <c r="O365" i="61"/>
  <c r="O366" i="61"/>
  <c r="O367" i="61"/>
  <c r="O368" i="61"/>
  <c r="O369" i="61"/>
  <c r="O370" i="61"/>
  <c r="O371" i="61"/>
  <c r="O372" i="61"/>
  <c r="O373" i="61"/>
  <c r="O374" i="61"/>
  <c r="O375" i="61"/>
  <c r="O376" i="61"/>
  <c r="O377" i="61"/>
  <c r="O378" i="61"/>
  <c r="O379" i="61"/>
  <c r="O380" i="61"/>
  <c r="O381" i="61"/>
  <c r="O382" i="61"/>
  <c r="O383" i="61"/>
  <c r="O384" i="61"/>
  <c r="O385" i="61"/>
  <c r="O386" i="61"/>
  <c r="O387" i="61"/>
  <c r="O388" i="61"/>
  <c r="O389" i="61"/>
  <c r="O390" i="61"/>
  <c r="O391" i="61"/>
  <c r="O392" i="61"/>
  <c r="O393" i="61"/>
  <c r="O394" i="61"/>
  <c r="O395" i="61"/>
  <c r="O396" i="61"/>
  <c r="O397" i="61"/>
  <c r="O398" i="61"/>
  <c r="O399" i="61"/>
  <c r="O400" i="61"/>
  <c r="O401" i="61"/>
  <c r="O402" i="61"/>
  <c r="O403" i="61"/>
  <c r="O404" i="61"/>
  <c r="O405" i="61"/>
  <c r="O406" i="61"/>
  <c r="O407" i="61"/>
  <c r="O408" i="61"/>
  <c r="O409" i="61"/>
  <c r="O410" i="61"/>
  <c r="O411" i="61"/>
  <c r="O412" i="61"/>
  <c r="O413" i="61"/>
  <c r="O414" i="61"/>
  <c r="O415" i="61"/>
  <c r="O416" i="61"/>
  <c r="O417" i="61"/>
  <c r="O418" i="61"/>
  <c r="O419" i="61"/>
  <c r="O420" i="61"/>
  <c r="O421" i="61"/>
  <c r="O422" i="61"/>
  <c r="O423" i="61"/>
  <c r="O424" i="61"/>
  <c r="O425" i="61"/>
  <c r="O426" i="61"/>
  <c r="O427" i="61"/>
  <c r="O428" i="61"/>
  <c r="O429" i="61"/>
  <c r="O430" i="61"/>
  <c r="O431" i="61"/>
  <c r="O432" i="61"/>
  <c r="O433" i="61"/>
  <c r="O434" i="61"/>
  <c r="O435" i="61"/>
  <c r="O436" i="61"/>
  <c r="O437" i="61"/>
  <c r="O438" i="61"/>
  <c r="O439" i="61"/>
  <c r="O440" i="61"/>
  <c r="O441" i="61"/>
  <c r="O442" i="61"/>
  <c r="O443" i="61"/>
  <c r="O444" i="61"/>
  <c r="O445" i="61"/>
  <c r="O446" i="61"/>
  <c r="O447" i="61"/>
  <c r="O448" i="61"/>
  <c r="O449" i="61"/>
  <c r="O450" i="61"/>
  <c r="O451" i="61"/>
  <c r="O452" i="61"/>
  <c r="O453" i="61"/>
  <c r="O454" i="61"/>
  <c r="O455" i="61"/>
  <c r="O456" i="61"/>
  <c r="O457" i="61"/>
  <c r="O458" i="61"/>
  <c r="O459" i="61"/>
  <c r="O460" i="61"/>
  <c r="O461" i="61"/>
  <c r="O462" i="61"/>
  <c r="O463" i="61"/>
  <c r="O464" i="61"/>
  <c r="O465" i="61"/>
  <c r="O466" i="61"/>
  <c r="O467" i="61"/>
  <c r="O468" i="61"/>
  <c r="O469" i="61"/>
  <c r="O470" i="61"/>
  <c r="O471" i="61"/>
  <c r="O472" i="61"/>
  <c r="O473" i="61"/>
  <c r="O474" i="61"/>
  <c r="O475" i="61"/>
  <c r="O476" i="61"/>
  <c r="O477" i="61"/>
  <c r="O478" i="61"/>
  <c r="O479" i="61"/>
  <c r="O480" i="61"/>
  <c r="O481" i="61"/>
  <c r="O482" i="61"/>
  <c r="O483" i="61"/>
  <c r="O484" i="61"/>
  <c r="O485" i="61"/>
  <c r="O486" i="61"/>
  <c r="O487" i="61"/>
  <c r="O488" i="61"/>
  <c r="O489" i="61"/>
  <c r="O490" i="61"/>
  <c r="O491" i="61"/>
  <c r="O492" i="61"/>
  <c r="O493" i="61"/>
  <c r="O494" i="61"/>
  <c r="O495" i="61"/>
  <c r="O496" i="61"/>
  <c r="O497" i="61"/>
  <c r="O498" i="61"/>
  <c r="O499" i="61"/>
  <c r="O500" i="61"/>
  <c r="O501" i="61"/>
  <c r="O502" i="61"/>
  <c r="O503" i="61"/>
  <c r="O504" i="61"/>
  <c r="O505" i="61"/>
  <c r="O506" i="61"/>
  <c r="O507" i="61"/>
  <c r="O508" i="61"/>
  <c r="O509" i="61"/>
  <c r="O510" i="61"/>
  <c r="O511" i="61"/>
  <c r="O512" i="61"/>
  <c r="O513" i="61"/>
  <c r="O514" i="61"/>
  <c r="O515" i="61"/>
  <c r="O516" i="61"/>
  <c r="O517" i="61"/>
  <c r="O518" i="61"/>
  <c r="O519" i="61"/>
  <c r="O520" i="61"/>
  <c r="O521" i="61"/>
  <c r="O522" i="61"/>
  <c r="O523" i="61"/>
  <c r="O524" i="61"/>
  <c r="O525" i="61"/>
  <c r="O526" i="61"/>
  <c r="O527" i="61"/>
  <c r="O528" i="61"/>
  <c r="O529" i="61"/>
  <c r="O530" i="61"/>
  <c r="O531" i="61"/>
  <c r="O532" i="61"/>
  <c r="O533" i="61"/>
  <c r="O534" i="61"/>
  <c r="O535" i="61"/>
  <c r="O536" i="61"/>
  <c r="O537" i="61"/>
  <c r="O538" i="61"/>
  <c r="O539" i="61"/>
  <c r="O540" i="61"/>
  <c r="O541" i="61"/>
  <c r="O542" i="61"/>
  <c r="O543" i="61"/>
  <c r="O544" i="61"/>
  <c r="O545" i="61"/>
  <c r="O546" i="61"/>
  <c r="O547" i="61"/>
  <c r="O548" i="61"/>
  <c r="O549" i="61"/>
  <c r="O550" i="61"/>
  <c r="O551" i="61"/>
  <c r="O552" i="61"/>
  <c r="O553" i="61"/>
  <c r="O554" i="61"/>
  <c r="O555" i="61"/>
  <c r="O556" i="61"/>
  <c r="O557" i="61"/>
  <c r="O558" i="61"/>
  <c r="O559" i="61"/>
  <c r="O560" i="61"/>
  <c r="O561" i="61"/>
  <c r="O562" i="61"/>
  <c r="O563" i="61"/>
  <c r="O564" i="61"/>
  <c r="O565" i="61"/>
  <c r="O566" i="61"/>
  <c r="O567" i="61"/>
  <c r="O568" i="61"/>
  <c r="O569" i="61"/>
  <c r="O570" i="61"/>
  <c r="O571" i="61"/>
  <c r="O572" i="61"/>
  <c r="O573" i="61"/>
  <c r="O574" i="61"/>
  <c r="O575" i="61"/>
  <c r="O576" i="61"/>
  <c r="O577" i="61"/>
  <c r="O578" i="61"/>
  <c r="O579" i="61"/>
  <c r="O580" i="61"/>
  <c r="O581" i="61"/>
  <c r="O582" i="61"/>
  <c r="O583" i="61"/>
  <c r="O584" i="61"/>
  <c r="O585" i="61"/>
  <c r="O586" i="61"/>
  <c r="O587" i="61"/>
  <c r="O588" i="61"/>
  <c r="O589" i="61"/>
  <c r="O590" i="61"/>
  <c r="O591" i="61"/>
  <c r="O592" i="61"/>
  <c r="O593" i="61"/>
  <c r="O594" i="61"/>
  <c r="O595" i="61"/>
  <c r="O596" i="61"/>
  <c r="O597" i="61"/>
  <c r="O598" i="61"/>
  <c r="O599" i="61"/>
  <c r="O600" i="61"/>
  <c r="O601" i="61"/>
  <c r="O602" i="61"/>
  <c r="O603" i="61"/>
  <c r="O604" i="61"/>
  <c r="O605" i="61"/>
  <c r="O606" i="61"/>
  <c r="O607" i="61"/>
  <c r="O608" i="61"/>
  <c r="O609" i="61"/>
  <c r="O610" i="61"/>
  <c r="O611" i="61"/>
  <c r="O612" i="61"/>
  <c r="O613" i="61"/>
  <c r="O614" i="61"/>
  <c r="O615" i="61"/>
  <c r="O616" i="61"/>
  <c r="O617" i="61"/>
  <c r="O618" i="61"/>
  <c r="O619" i="61"/>
  <c r="O620" i="61"/>
  <c r="O621" i="61"/>
  <c r="O622" i="61"/>
  <c r="O623" i="61"/>
  <c r="O624" i="61"/>
  <c r="O625" i="61"/>
  <c r="O626" i="61"/>
  <c r="O627" i="61"/>
  <c r="O628" i="61"/>
  <c r="O629" i="61"/>
  <c r="O630" i="61"/>
  <c r="O631" i="61"/>
  <c r="O632" i="61"/>
  <c r="O633" i="61"/>
  <c r="O634" i="61"/>
  <c r="O635" i="61"/>
  <c r="O636" i="61"/>
  <c r="O637" i="61"/>
  <c r="O638" i="61"/>
  <c r="O639" i="61"/>
  <c r="O640" i="61"/>
  <c r="O641" i="61"/>
  <c r="O642" i="61"/>
  <c r="O643" i="61"/>
  <c r="O644" i="61"/>
  <c r="O645" i="61"/>
  <c r="O646" i="61"/>
  <c r="O647" i="61"/>
  <c r="O648" i="61"/>
  <c r="O649" i="61"/>
  <c r="O650" i="61"/>
  <c r="O651" i="61"/>
  <c r="O652" i="61"/>
  <c r="O653" i="61"/>
  <c r="O654" i="61"/>
  <c r="O655" i="61"/>
  <c r="O656" i="61"/>
  <c r="O657" i="61"/>
  <c r="O658" i="61"/>
  <c r="O659" i="61"/>
  <c r="O660" i="61"/>
  <c r="O661" i="61"/>
  <c r="O662" i="61"/>
  <c r="O663" i="61"/>
  <c r="O664" i="61"/>
  <c r="O665" i="61"/>
  <c r="O666" i="61"/>
  <c r="O667" i="61"/>
  <c r="O668" i="61"/>
  <c r="O669" i="61"/>
  <c r="O670" i="61"/>
  <c r="O671" i="61"/>
  <c r="O672" i="61"/>
  <c r="O673" i="61"/>
  <c r="O674" i="61"/>
  <c r="O675" i="61"/>
  <c r="O676" i="61"/>
  <c r="O677" i="61"/>
  <c r="O678" i="61"/>
  <c r="O679" i="61"/>
  <c r="O680" i="61"/>
  <c r="O681" i="61"/>
  <c r="O682" i="61"/>
  <c r="O683" i="61"/>
  <c r="O684" i="61"/>
  <c r="O685" i="61"/>
  <c r="O686" i="61"/>
  <c r="O687" i="61"/>
  <c r="O688" i="61"/>
  <c r="O689" i="61"/>
  <c r="O690" i="61"/>
  <c r="O691" i="61"/>
  <c r="O692" i="61"/>
  <c r="O693" i="61"/>
  <c r="O694" i="61"/>
  <c r="O695" i="61"/>
  <c r="O696" i="61"/>
  <c r="O697" i="61"/>
  <c r="O698" i="61"/>
  <c r="O699" i="61"/>
  <c r="O700" i="61"/>
  <c r="O701" i="61"/>
  <c r="O702" i="61"/>
  <c r="O703" i="61"/>
  <c r="O704" i="61"/>
  <c r="O705" i="61"/>
  <c r="O706" i="61"/>
  <c r="O707" i="61"/>
  <c r="O708" i="61"/>
  <c r="O709" i="61"/>
  <c r="O710" i="61"/>
  <c r="O711" i="61"/>
  <c r="O712" i="61"/>
  <c r="O713" i="61"/>
  <c r="O714" i="61"/>
  <c r="O715" i="61"/>
  <c r="O716" i="61"/>
  <c r="O717" i="61"/>
  <c r="O718" i="61"/>
  <c r="O719" i="61"/>
  <c r="O720" i="61"/>
  <c r="O721" i="61"/>
  <c r="O722" i="61"/>
  <c r="O723" i="61"/>
  <c r="O724" i="61"/>
  <c r="O725" i="61"/>
  <c r="O726" i="61"/>
  <c r="O727" i="61"/>
  <c r="O728" i="61"/>
  <c r="O729" i="61"/>
  <c r="O730" i="61"/>
  <c r="O731" i="61"/>
  <c r="O732" i="61"/>
  <c r="O733" i="61"/>
  <c r="O734" i="61"/>
  <c r="O735" i="61"/>
  <c r="O736" i="61"/>
  <c r="O737" i="61"/>
  <c r="O738" i="61"/>
  <c r="O739" i="61"/>
  <c r="O740" i="61"/>
  <c r="O741" i="61"/>
  <c r="O742" i="61"/>
  <c r="O743" i="61"/>
  <c r="O744" i="61"/>
  <c r="O745" i="61"/>
  <c r="O746" i="61"/>
  <c r="O747" i="61"/>
  <c r="O748" i="61"/>
  <c r="O749" i="61"/>
  <c r="O750" i="61"/>
  <c r="O751" i="61"/>
  <c r="O752" i="61"/>
  <c r="O753" i="61"/>
  <c r="O754" i="61"/>
  <c r="O755" i="61"/>
  <c r="O756" i="61"/>
  <c r="O757" i="61"/>
  <c r="O758" i="61"/>
  <c r="O759" i="61"/>
  <c r="O760" i="61"/>
  <c r="O761" i="61"/>
  <c r="O762" i="61"/>
  <c r="O763" i="61"/>
  <c r="O764" i="61"/>
  <c r="O765" i="61"/>
  <c r="O766" i="61"/>
  <c r="O767" i="61"/>
  <c r="O768" i="61"/>
  <c r="O769" i="61"/>
  <c r="O770" i="61"/>
  <c r="O771" i="61"/>
  <c r="O772" i="61"/>
  <c r="O773" i="61"/>
  <c r="O774" i="61"/>
  <c r="O775" i="61"/>
  <c r="O776" i="61"/>
  <c r="O777" i="61"/>
  <c r="O778" i="61"/>
  <c r="O779" i="61"/>
  <c r="O780" i="61"/>
  <c r="O781" i="61"/>
  <c r="O782" i="61"/>
  <c r="O783" i="61"/>
  <c r="O784" i="61"/>
  <c r="O785" i="61"/>
  <c r="O786" i="61"/>
  <c r="O787" i="61"/>
  <c r="O788" i="61"/>
  <c r="O789" i="61"/>
  <c r="O790" i="61"/>
  <c r="O791" i="61"/>
  <c r="O792" i="61"/>
  <c r="O793" i="61"/>
  <c r="O794" i="61"/>
  <c r="O795" i="61"/>
  <c r="O796" i="61"/>
  <c r="O797" i="61"/>
  <c r="O798" i="61"/>
  <c r="O799" i="61"/>
  <c r="O800" i="61"/>
  <c r="O801" i="61"/>
  <c r="O802" i="61"/>
  <c r="O803" i="61"/>
  <c r="O804" i="61"/>
  <c r="O805" i="61"/>
  <c r="O806" i="61"/>
  <c r="O807" i="61"/>
  <c r="O808" i="61"/>
  <c r="O809" i="61"/>
  <c r="O810" i="61"/>
  <c r="O811" i="61"/>
  <c r="O812" i="61"/>
  <c r="O813" i="61"/>
  <c r="O814" i="61"/>
  <c r="O815" i="61"/>
  <c r="O816" i="61"/>
  <c r="O817" i="61"/>
  <c r="O818" i="61"/>
  <c r="O819" i="61"/>
  <c r="O820" i="61"/>
  <c r="O821" i="61"/>
  <c r="O822" i="61"/>
  <c r="O823" i="61"/>
  <c r="O824" i="61"/>
  <c r="O825" i="61"/>
  <c r="O826" i="61"/>
  <c r="O827" i="61"/>
  <c r="O828" i="61"/>
  <c r="O829" i="61"/>
  <c r="O830" i="61"/>
  <c r="O831" i="61"/>
  <c r="O832" i="61"/>
  <c r="O833" i="61"/>
  <c r="O834" i="61"/>
  <c r="O835" i="61"/>
  <c r="O836" i="61"/>
  <c r="O837" i="61"/>
  <c r="O838" i="61"/>
  <c r="O839" i="61"/>
  <c r="O840" i="61"/>
  <c r="O841" i="61"/>
  <c r="O842" i="61"/>
  <c r="O843" i="61"/>
  <c r="O844" i="61"/>
  <c r="O845" i="61"/>
  <c r="O846" i="61"/>
  <c r="O847" i="61"/>
  <c r="O848" i="61"/>
  <c r="O849" i="61"/>
  <c r="O850" i="61"/>
  <c r="O851" i="61"/>
  <c r="O852" i="61"/>
  <c r="O853" i="61"/>
  <c r="O854" i="61"/>
  <c r="O855" i="61"/>
  <c r="O856" i="61"/>
  <c r="O857" i="61"/>
  <c r="O858" i="61"/>
  <c r="O859" i="61"/>
  <c r="O860" i="61"/>
  <c r="O861" i="61"/>
  <c r="O862" i="61"/>
  <c r="O863" i="61"/>
  <c r="O864" i="61"/>
  <c r="O865" i="61"/>
  <c r="O866" i="61"/>
  <c r="O867" i="61"/>
  <c r="O868" i="61"/>
  <c r="O869" i="61"/>
  <c r="O870" i="61"/>
  <c r="O871" i="61"/>
  <c r="O872" i="61"/>
  <c r="O873" i="61"/>
  <c r="O874" i="61"/>
  <c r="O875" i="61"/>
  <c r="O876" i="61"/>
  <c r="O877" i="61"/>
  <c r="O878" i="61"/>
  <c r="O879" i="61"/>
  <c r="O880" i="61"/>
  <c r="O881" i="61"/>
  <c r="O882" i="61"/>
  <c r="O883" i="61"/>
  <c r="O884" i="61"/>
  <c r="O885" i="61"/>
  <c r="O886" i="61"/>
  <c r="O887" i="61"/>
  <c r="O888" i="61"/>
  <c r="O889" i="61"/>
  <c r="O890" i="61"/>
  <c r="O891" i="61"/>
  <c r="O892" i="61"/>
  <c r="O893" i="61"/>
  <c r="O894" i="61"/>
  <c r="O895" i="61"/>
  <c r="O896" i="61"/>
  <c r="O897" i="61"/>
  <c r="O898" i="61"/>
  <c r="O899" i="61"/>
  <c r="O900" i="61"/>
  <c r="O901" i="61"/>
  <c r="O902" i="61"/>
  <c r="O903" i="61"/>
  <c r="O904" i="61"/>
  <c r="O905" i="61"/>
  <c r="O906" i="61"/>
  <c r="O907" i="61"/>
  <c r="O908" i="61"/>
  <c r="O909" i="61"/>
  <c r="O910" i="61"/>
  <c r="O911" i="61"/>
  <c r="O912" i="61"/>
  <c r="O913" i="61"/>
  <c r="O914" i="61"/>
  <c r="O915" i="61"/>
  <c r="O916" i="61"/>
  <c r="O917" i="61"/>
  <c r="O918" i="61"/>
  <c r="O919" i="61"/>
  <c r="O920" i="61"/>
  <c r="O921" i="61"/>
  <c r="O922" i="61"/>
  <c r="O923" i="61"/>
  <c r="O924" i="61"/>
  <c r="O925" i="61"/>
  <c r="O926" i="61"/>
  <c r="O927" i="61"/>
  <c r="O928" i="61"/>
  <c r="O929" i="61"/>
  <c r="O930" i="61"/>
  <c r="O931" i="61"/>
  <c r="O932" i="61"/>
  <c r="O933" i="61"/>
  <c r="O934" i="61"/>
  <c r="O935" i="61"/>
  <c r="O936" i="61"/>
  <c r="O937" i="61"/>
  <c r="O938" i="61"/>
  <c r="O939" i="61"/>
  <c r="O940" i="61"/>
  <c r="O941" i="61"/>
  <c r="O942" i="61"/>
  <c r="O943" i="61"/>
  <c r="O944" i="61"/>
  <c r="O945" i="61"/>
  <c r="O946" i="61"/>
  <c r="O947" i="61"/>
  <c r="O948" i="61"/>
  <c r="O949" i="61"/>
  <c r="O950" i="61"/>
  <c r="O951" i="61"/>
  <c r="O952" i="61"/>
  <c r="O953" i="61"/>
  <c r="O954" i="61"/>
  <c r="O955" i="61"/>
  <c r="O956" i="61"/>
  <c r="O957" i="61"/>
  <c r="O958" i="61"/>
  <c r="O959" i="61"/>
  <c r="O960" i="61"/>
  <c r="O961" i="61"/>
  <c r="O962" i="61"/>
  <c r="O963" i="61"/>
  <c r="O964" i="61"/>
  <c r="O965" i="61"/>
  <c r="O966" i="61"/>
  <c r="O967" i="61"/>
  <c r="O968" i="61"/>
  <c r="O969" i="61"/>
  <c r="O970" i="61"/>
  <c r="O971" i="61"/>
  <c r="O972" i="61"/>
  <c r="O973" i="61"/>
  <c r="O974" i="61"/>
  <c r="O975" i="61"/>
  <c r="O976" i="61"/>
  <c r="O977" i="61"/>
  <c r="O978" i="61"/>
  <c r="O979" i="61"/>
  <c r="O980" i="61"/>
  <c r="O981" i="61"/>
  <c r="O982" i="61"/>
  <c r="O983" i="61"/>
  <c r="O984" i="61"/>
  <c r="O985" i="61"/>
  <c r="O986" i="61"/>
  <c r="O987" i="61"/>
  <c r="O988" i="61"/>
  <c r="O989" i="61"/>
  <c r="O990" i="61"/>
  <c r="O991" i="61"/>
  <c r="O992" i="61"/>
  <c r="O993" i="61"/>
  <c r="O994" i="61"/>
  <c r="O995" i="61"/>
  <c r="O996" i="61"/>
  <c r="O997" i="61"/>
  <c r="O998" i="61"/>
  <c r="O999" i="61"/>
  <c r="O1000" i="61"/>
  <c r="O1001" i="61"/>
  <c r="O1002" i="61"/>
  <c r="O1003" i="61"/>
  <c r="O1004" i="61"/>
  <c r="O1005" i="61"/>
  <c r="O1006" i="61"/>
  <c r="O1007" i="61"/>
  <c r="O1008" i="61"/>
  <c r="O1009" i="61"/>
  <c r="O1010" i="61"/>
  <c r="O1011" i="61"/>
  <c r="O1012" i="61"/>
  <c r="O1013" i="61"/>
  <c r="O1014" i="61"/>
  <c r="O1015" i="61"/>
  <c r="O1016" i="61"/>
  <c r="O1017" i="61"/>
  <c r="O1018" i="61"/>
  <c r="O1019" i="61"/>
  <c r="O1020" i="61"/>
  <c r="O1021" i="61"/>
  <c r="O1022" i="61"/>
  <c r="O1023" i="61"/>
  <c r="O1024" i="61"/>
  <c r="O1025" i="61"/>
  <c r="O1026" i="61"/>
  <c r="O1027" i="61"/>
  <c r="O1028" i="61"/>
  <c r="O1029" i="61"/>
  <c r="O1030" i="61"/>
  <c r="O1031" i="61"/>
  <c r="O1032" i="61"/>
  <c r="O1033" i="61"/>
  <c r="O1034" i="61"/>
  <c r="O1035" i="61"/>
  <c r="O1036" i="61"/>
  <c r="O1037" i="61"/>
  <c r="O1038" i="61"/>
  <c r="O1039" i="61"/>
  <c r="O1040" i="61"/>
  <c r="O1041" i="61"/>
  <c r="O1042" i="61"/>
  <c r="O1043" i="61"/>
  <c r="O1044" i="61"/>
  <c r="O1045" i="61"/>
  <c r="O1046" i="61"/>
  <c r="O1047" i="61"/>
  <c r="O1048" i="61"/>
  <c r="O1049" i="61"/>
  <c r="O1050" i="61"/>
  <c r="O1051" i="61"/>
  <c r="O1052" i="61"/>
  <c r="O1053" i="61"/>
  <c r="O1054" i="61"/>
  <c r="O1055" i="61"/>
  <c r="O1056" i="61"/>
  <c r="O1057" i="61"/>
  <c r="O1058" i="61"/>
  <c r="O1059" i="61"/>
  <c r="O1060" i="61"/>
  <c r="O1061" i="61"/>
  <c r="O1062" i="61"/>
  <c r="O1063" i="61"/>
  <c r="O1064" i="61"/>
  <c r="O1065" i="61"/>
  <c r="O1066" i="61"/>
  <c r="O1067" i="61"/>
  <c r="O1068" i="61"/>
  <c r="O1069" i="61"/>
  <c r="O1070" i="61"/>
  <c r="O1071" i="61"/>
  <c r="O1072" i="61"/>
  <c r="O1073" i="61"/>
  <c r="O1074" i="61"/>
  <c r="O1075" i="61"/>
  <c r="O1076" i="61"/>
  <c r="O1077" i="61"/>
  <c r="O1078" i="61"/>
  <c r="O1079" i="61"/>
  <c r="O1080" i="61"/>
  <c r="O1081" i="61"/>
  <c r="O1082" i="61"/>
  <c r="O1083" i="61"/>
  <c r="O1084" i="61"/>
  <c r="O1085" i="61"/>
  <c r="O1086" i="61"/>
  <c r="O1087" i="61"/>
  <c r="O1088" i="61"/>
  <c r="O1089" i="61"/>
  <c r="O1090" i="61"/>
  <c r="O1091" i="61"/>
  <c r="O1092" i="61"/>
  <c r="O1093" i="61"/>
  <c r="O1094" i="61"/>
  <c r="O1095" i="61"/>
  <c r="O1096" i="61"/>
  <c r="O1097" i="61"/>
  <c r="O1098" i="61"/>
  <c r="O1099" i="61"/>
  <c r="O1100" i="61"/>
  <c r="O1101" i="61"/>
  <c r="O1102" i="61"/>
  <c r="O1103" i="61"/>
  <c r="O1104" i="61"/>
  <c r="O1105" i="61"/>
  <c r="O1106" i="61"/>
  <c r="O1107" i="61"/>
  <c r="O1108" i="61"/>
  <c r="O1109" i="61"/>
  <c r="O1110" i="61"/>
  <c r="O1111" i="61"/>
  <c r="O1112" i="61"/>
  <c r="O1113" i="61"/>
  <c r="O1114" i="61"/>
  <c r="O1115" i="61"/>
  <c r="O1116" i="61"/>
  <c r="O1117" i="61"/>
  <c r="O1118" i="61"/>
  <c r="O1119" i="61"/>
  <c r="O1120" i="61"/>
  <c r="O1121" i="61"/>
  <c r="O1122" i="61"/>
  <c r="O1123" i="61"/>
  <c r="O1124" i="61"/>
  <c r="O1125" i="61"/>
  <c r="O1126" i="61"/>
  <c r="O1127" i="61"/>
  <c r="O1128" i="61"/>
  <c r="O1129" i="61"/>
  <c r="O1130" i="61"/>
  <c r="O1131" i="61"/>
  <c r="O1132" i="61"/>
  <c r="O1133" i="61"/>
  <c r="O1134" i="61"/>
  <c r="O1135" i="61"/>
  <c r="O1136" i="61"/>
  <c r="O1137" i="61"/>
  <c r="O1138" i="61"/>
  <c r="O1139" i="61"/>
  <c r="O1140" i="61"/>
  <c r="O1141" i="61"/>
  <c r="O1142" i="61"/>
  <c r="O1143" i="61"/>
  <c r="O1144" i="61"/>
  <c r="O1145" i="61"/>
  <c r="O1146" i="61"/>
  <c r="O1147" i="61"/>
  <c r="O1148" i="61"/>
  <c r="O1149" i="61"/>
  <c r="O1150" i="61"/>
  <c r="O1151" i="61"/>
  <c r="O1152" i="61"/>
  <c r="O1153" i="61"/>
  <c r="O1154" i="61"/>
  <c r="O1155" i="61"/>
  <c r="O1156" i="61"/>
  <c r="O1157" i="61"/>
  <c r="O1158" i="61"/>
  <c r="O1159" i="61"/>
  <c r="O1160" i="61"/>
  <c r="O1161" i="61"/>
  <c r="O1162" i="61"/>
  <c r="O1163" i="61"/>
  <c r="O1164" i="61"/>
  <c r="O1165" i="61"/>
  <c r="O1166" i="61"/>
  <c r="O1167" i="61"/>
  <c r="O1168" i="61"/>
  <c r="O1169" i="61"/>
  <c r="O1170" i="61"/>
  <c r="O1171" i="61"/>
  <c r="O1172" i="61"/>
  <c r="O1173" i="61"/>
  <c r="O1174" i="61"/>
  <c r="O1175" i="61"/>
  <c r="O1176" i="61"/>
  <c r="O1177" i="61"/>
  <c r="O1178" i="61"/>
  <c r="O1179" i="61"/>
  <c r="O1180" i="61"/>
  <c r="O1181" i="61"/>
  <c r="O1182" i="61"/>
  <c r="O1183" i="61"/>
  <c r="O1184" i="61"/>
  <c r="O1185" i="61"/>
  <c r="O1186" i="61"/>
  <c r="O1187" i="61"/>
  <c r="O1188" i="61"/>
  <c r="O1189" i="61"/>
  <c r="O1190" i="61"/>
  <c r="O1191" i="61"/>
  <c r="O1192" i="61"/>
  <c r="O1193" i="61"/>
  <c r="O1194" i="61"/>
  <c r="O1195" i="61"/>
  <c r="O1196" i="61"/>
  <c r="O1197" i="61"/>
  <c r="O1198" i="61"/>
  <c r="O1199" i="61"/>
  <c r="O1200" i="61"/>
  <c r="O1201" i="61"/>
  <c r="O1202" i="61"/>
  <c r="O1203" i="61"/>
  <c r="O1204" i="61"/>
  <c r="O1205" i="61"/>
  <c r="O1206" i="61"/>
  <c r="O1207" i="61"/>
  <c r="O1208" i="61"/>
  <c r="O1209" i="61"/>
  <c r="O1210" i="61"/>
  <c r="O1211" i="61"/>
  <c r="O1212" i="61"/>
  <c r="O1213" i="61"/>
  <c r="O1214" i="61"/>
  <c r="O1215" i="61"/>
  <c r="O1216" i="61"/>
  <c r="O1217" i="61"/>
  <c r="O1218" i="61"/>
  <c r="O1219" i="61"/>
  <c r="O1220" i="61"/>
  <c r="O1221" i="61"/>
  <c r="O1222" i="61"/>
  <c r="O1223" i="61"/>
  <c r="O1224" i="61"/>
  <c r="O1225" i="61"/>
  <c r="O1226" i="61"/>
  <c r="O1227" i="61"/>
  <c r="O1228" i="61"/>
  <c r="O1229" i="61"/>
  <c r="O1230" i="61"/>
  <c r="O1231" i="61"/>
  <c r="O1232" i="61"/>
  <c r="O1233" i="61"/>
  <c r="O1234" i="61"/>
  <c r="O1235" i="61"/>
  <c r="O1236" i="61"/>
  <c r="O1237" i="61"/>
  <c r="O1238" i="61"/>
  <c r="O1239" i="61"/>
  <c r="O1240" i="61"/>
  <c r="O1241" i="61"/>
  <c r="O1242" i="61"/>
  <c r="O1243" i="61"/>
  <c r="O1244" i="61"/>
  <c r="O1245" i="61"/>
  <c r="O1246" i="61"/>
  <c r="O1247" i="61"/>
  <c r="O1248" i="61"/>
  <c r="O1249" i="61"/>
  <c r="O1250" i="61"/>
  <c r="O1251" i="61"/>
  <c r="O1252" i="61"/>
  <c r="O1253" i="61"/>
  <c r="O1254" i="61"/>
  <c r="O1255" i="61"/>
  <c r="O1256" i="61"/>
  <c r="O1257" i="61"/>
  <c r="O1258" i="61"/>
  <c r="O1259" i="61"/>
  <c r="O1260" i="61"/>
  <c r="O1261" i="61"/>
  <c r="O1262" i="61"/>
  <c r="O1263" i="61"/>
  <c r="O1264" i="61"/>
  <c r="O1265" i="61"/>
  <c r="O1266" i="61"/>
  <c r="O1267" i="61"/>
  <c r="O1268" i="61"/>
  <c r="O1269" i="61"/>
  <c r="O1270" i="61"/>
  <c r="O1271" i="61"/>
  <c r="O1272" i="61"/>
  <c r="O1273" i="61"/>
  <c r="O1274" i="61"/>
  <c r="O1275" i="61"/>
  <c r="O1276" i="61"/>
  <c r="O1277" i="61"/>
  <c r="O1278" i="61"/>
  <c r="O1279" i="61"/>
  <c r="O1280" i="61"/>
  <c r="O1281" i="61"/>
  <c r="O1282" i="61"/>
  <c r="O1283" i="61"/>
  <c r="O1284" i="61"/>
  <c r="O1285" i="61"/>
  <c r="O1286" i="61"/>
  <c r="O1287" i="61"/>
  <c r="O1288" i="61"/>
  <c r="O1289" i="61"/>
  <c r="O1290" i="61"/>
  <c r="O1291" i="61"/>
  <c r="O1292" i="61"/>
  <c r="O1293" i="61"/>
  <c r="O1294" i="61"/>
  <c r="O1295" i="61"/>
  <c r="O1296" i="61"/>
  <c r="O1297" i="61"/>
  <c r="O1298" i="61"/>
  <c r="O1299" i="61"/>
  <c r="O1300" i="61"/>
  <c r="O1301" i="61"/>
  <c r="O1302" i="61"/>
  <c r="O1303" i="61"/>
  <c r="O1304" i="61"/>
  <c r="O1305" i="61"/>
  <c r="O1306" i="61"/>
  <c r="O1307" i="61"/>
  <c r="O1308" i="61"/>
  <c r="O1309" i="61"/>
  <c r="O1310" i="61"/>
  <c r="O1311" i="61"/>
  <c r="O1312" i="61"/>
  <c r="O1313" i="61"/>
  <c r="O1314" i="61"/>
  <c r="O1315" i="61"/>
  <c r="O1316" i="61"/>
  <c r="O1317" i="61"/>
  <c r="O1318" i="61"/>
  <c r="O1319" i="61"/>
  <c r="O1320" i="61"/>
  <c r="O1321" i="61"/>
  <c r="O1322" i="61"/>
  <c r="O1323" i="61"/>
  <c r="O1324" i="61"/>
  <c r="O1325" i="61"/>
  <c r="O1326" i="61"/>
  <c r="O1327" i="61"/>
  <c r="O1328" i="61"/>
  <c r="O1329" i="61"/>
  <c r="O1330" i="61"/>
  <c r="O1331" i="61"/>
  <c r="O1332" i="61"/>
  <c r="O1333" i="61"/>
  <c r="O1334" i="61"/>
  <c r="O1335" i="61"/>
  <c r="O1336" i="61"/>
  <c r="O1337" i="61"/>
  <c r="O1338" i="61"/>
  <c r="O1339" i="61"/>
  <c r="O1340" i="61"/>
  <c r="O1341" i="61"/>
  <c r="O1342" i="61"/>
  <c r="O1343" i="61"/>
  <c r="O1344" i="61"/>
  <c r="O1345" i="61"/>
  <c r="O1346" i="61"/>
  <c r="O1347" i="61"/>
  <c r="O1348" i="61"/>
  <c r="O1349" i="61"/>
  <c r="O1350" i="61"/>
  <c r="O1351" i="61"/>
  <c r="O1352" i="61"/>
  <c r="O1353" i="61"/>
  <c r="O1354" i="61"/>
  <c r="O1355" i="61"/>
  <c r="O1356" i="61"/>
  <c r="O1357" i="61"/>
  <c r="O1358" i="61"/>
  <c r="O1359" i="61"/>
  <c r="O1360" i="61"/>
  <c r="O1361" i="61"/>
  <c r="O1362" i="61"/>
  <c r="O1363" i="61"/>
  <c r="O1364" i="61"/>
  <c r="O1365" i="61"/>
  <c r="O1366" i="61"/>
  <c r="O1367" i="61"/>
  <c r="O1368" i="61"/>
  <c r="O1369" i="61"/>
  <c r="O1370" i="61"/>
  <c r="O1371" i="61"/>
  <c r="O1372" i="61"/>
  <c r="O1373" i="61"/>
  <c r="O1374" i="61"/>
  <c r="O1375" i="61"/>
  <c r="O1376" i="61"/>
  <c r="O1377" i="61"/>
  <c r="O1378" i="61"/>
  <c r="O1379" i="61"/>
  <c r="O1380" i="61"/>
  <c r="O1381" i="61"/>
  <c r="O1382" i="61"/>
  <c r="O1383" i="61"/>
  <c r="O1384" i="61"/>
  <c r="O1385" i="61"/>
  <c r="O1386" i="61"/>
  <c r="O1387" i="61"/>
  <c r="O1388" i="61"/>
  <c r="O1389" i="61"/>
  <c r="O1390" i="61"/>
  <c r="O1391" i="61"/>
  <c r="O1392" i="61"/>
  <c r="O1393" i="61"/>
  <c r="O1394" i="61"/>
  <c r="O1395" i="61"/>
  <c r="O1396" i="61"/>
  <c r="O1397" i="61"/>
  <c r="O1398" i="61"/>
  <c r="O1399" i="61"/>
  <c r="O1400" i="61"/>
  <c r="O1401" i="61"/>
  <c r="O1402" i="61"/>
  <c r="O1403" i="61"/>
  <c r="O1404" i="61"/>
  <c r="O1405" i="61"/>
  <c r="O1406" i="61"/>
  <c r="O1407" i="61"/>
  <c r="O1408" i="61"/>
  <c r="O1409" i="61"/>
  <c r="O1410" i="61"/>
  <c r="O1411" i="61"/>
  <c r="O1412" i="61"/>
  <c r="O1413" i="61"/>
  <c r="O1414" i="61"/>
  <c r="O1415" i="61"/>
  <c r="O1416" i="61"/>
  <c r="O1417" i="61"/>
  <c r="O1418" i="61"/>
  <c r="O1419" i="61"/>
  <c r="O1420" i="61"/>
  <c r="O1421" i="61"/>
  <c r="O1422" i="61"/>
  <c r="O1423" i="61"/>
  <c r="O1424" i="61"/>
  <c r="O1425" i="61"/>
  <c r="O1426" i="61"/>
  <c r="O1427" i="61"/>
  <c r="O1428" i="61"/>
  <c r="O1429" i="61"/>
  <c r="O1430" i="61"/>
  <c r="O1431" i="61"/>
  <c r="O1432" i="61"/>
  <c r="O1433" i="61"/>
  <c r="O1434" i="61"/>
  <c r="O1435" i="61"/>
  <c r="O1436" i="61"/>
  <c r="O1437" i="61"/>
  <c r="O1438" i="61"/>
  <c r="O1439" i="61"/>
  <c r="O1440" i="61"/>
  <c r="O1441" i="61"/>
  <c r="O1442" i="61"/>
  <c r="O1443" i="61"/>
  <c r="O1444" i="61"/>
  <c r="O1445" i="61"/>
  <c r="O1446" i="61"/>
  <c r="O1447" i="61"/>
  <c r="O1448" i="61"/>
  <c r="O1449" i="61"/>
  <c r="O1450" i="61"/>
  <c r="O1451" i="61"/>
  <c r="O1452" i="61"/>
  <c r="O1453" i="61"/>
  <c r="O1454" i="61"/>
  <c r="O1455" i="61"/>
  <c r="O1456" i="61"/>
  <c r="O1457" i="61"/>
  <c r="O1458" i="61"/>
  <c r="O1459" i="61"/>
  <c r="O1460" i="61"/>
  <c r="O1461" i="61"/>
  <c r="O1462" i="61"/>
  <c r="O1463" i="61"/>
  <c r="O1464" i="61"/>
  <c r="O1465" i="61"/>
  <c r="O1466" i="61"/>
  <c r="O1467" i="61"/>
  <c r="O1468" i="61"/>
  <c r="O1469" i="61"/>
  <c r="O1470" i="61"/>
  <c r="O1471" i="61"/>
  <c r="O1472" i="61"/>
  <c r="O1473" i="61"/>
  <c r="O1474" i="61"/>
  <c r="O1475" i="61"/>
  <c r="O1476" i="61"/>
  <c r="O1477" i="61"/>
  <c r="O1478" i="61"/>
  <c r="O1479" i="61"/>
  <c r="O1480" i="61"/>
  <c r="O1481" i="61"/>
  <c r="O1482" i="61"/>
  <c r="O1483" i="61"/>
  <c r="O1484" i="61"/>
  <c r="O1485" i="61"/>
  <c r="O1486" i="61"/>
  <c r="O1487" i="61"/>
  <c r="O1488" i="61"/>
  <c r="O1489" i="61"/>
  <c r="O1490" i="61"/>
  <c r="O1491" i="61"/>
  <c r="O1492" i="61"/>
  <c r="O1493" i="61"/>
  <c r="O1494" i="61"/>
  <c r="O1495" i="61"/>
  <c r="O1496" i="61"/>
  <c r="O1497" i="61"/>
  <c r="O1498" i="61"/>
  <c r="O1499" i="61"/>
  <c r="O1500" i="61"/>
  <c r="O1501" i="61"/>
  <c r="O1502" i="61"/>
  <c r="O1503" i="61"/>
  <c r="O1504" i="61"/>
  <c r="O1505" i="61"/>
  <c r="O1506" i="61"/>
  <c r="O1507" i="61"/>
  <c r="O1508" i="61"/>
  <c r="O1509" i="61"/>
  <c r="O1510" i="61"/>
  <c r="O1511" i="61"/>
  <c r="O1512" i="61"/>
  <c r="O1513" i="61"/>
  <c r="O1514" i="61"/>
  <c r="O1515" i="61"/>
  <c r="O1516" i="61"/>
  <c r="O1517" i="61"/>
  <c r="O1518" i="61"/>
  <c r="O1519" i="61"/>
  <c r="O1520" i="61"/>
  <c r="O1521" i="61"/>
  <c r="O1522" i="61"/>
  <c r="O1523" i="61"/>
  <c r="O1524" i="61"/>
  <c r="O1525" i="61"/>
  <c r="O1526" i="61"/>
  <c r="O1527" i="61"/>
  <c r="O1528" i="61"/>
  <c r="O1529" i="61"/>
  <c r="O1530" i="61"/>
  <c r="O1531" i="61"/>
  <c r="O1532" i="61"/>
  <c r="O1533" i="61"/>
  <c r="O1534" i="61"/>
  <c r="O1535" i="61"/>
  <c r="O1536" i="61"/>
  <c r="O1537" i="61"/>
  <c r="O1538" i="61"/>
  <c r="O1539" i="61"/>
  <c r="O1540" i="61"/>
  <c r="O1541" i="61"/>
  <c r="O1542" i="61"/>
  <c r="O1543" i="61"/>
  <c r="O1544" i="61"/>
  <c r="O1545" i="61"/>
  <c r="O1546" i="61"/>
  <c r="O1547" i="61"/>
  <c r="O1548" i="61"/>
  <c r="O1549" i="61"/>
  <c r="O1550" i="61"/>
  <c r="O1551" i="61"/>
  <c r="O1552" i="61"/>
  <c r="O1553" i="61"/>
  <c r="O1554" i="61"/>
  <c r="O1555" i="61"/>
  <c r="O1556" i="61"/>
  <c r="O1557" i="61"/>
  <c r="O1558" i="61"/>
  <c r="O1559" i="61"/>
  <c r="O1560" i="61"/>
  <c r="O1561" i="61"/>
  <c r="O1562" i="61"/>
  <c r="O1563" i="61"/>
  <c r="O1564" i="61"/>
  <c r="O1565" i="61"/>
  <c r="O1566" i="61"/>
  <c r="O1567" i="61"/>
  <c r="O1568" i="61"/>
  <c r="O1569" i="61"/>
  <c r="O1570" i="61"/>
  <c r="O1571" i="61"/>
  <c r="O1572" i="61"/>
  <c r="O1573" i="61"/>
  <c r="O1574" i="61"/>
  <c r="O1575" i="61"/>
  <c r="O1576" i="61"/>
  <c r="O1577" i="61"/>
  <c r="O1578" i="61"/>
  <c r="O1579" i="61"/>
  <c r="O1580" i="61"/>
  <c r="O1581" i="61"/>
  <c r="O1582" i="61"/>
  <c r="O1583" i="61"/>
  <c r="O1584" i="61"/>
  <c r="O1585" i="61"/>
  <c r="O1586" i="61"/>
  <c r="O1587" i="61"/>
  <c r="O1588" i="61"/>
  <c r="O1589" i="61"/>
  <c r="O1590" i="61"/>
  <c r="O1591" i="61"/>
  <c r="O1592" i="61"/>
  <c r="O1593" i="61"/>
  <c r="O1594" i="61"/>
  <c r="O1595" i="61"/>
  <c r="O1596" i="61"/>
  <c r="O1597" i="61"/>
  <c r="O1598" i="61"/>
  <c r="O1599" i="61"/>
  <c r="O1600" i="61"/>
  <c r="O1601" i="61"/>
  <c r="O1602" i="61"/>
  <c r="O1603" i="61"/>
  <c r="O1604" i="61"/>
  <c r="O1605" i="61"/>
  <c r="O1606" i="61"/>
  <c r="O1607" i="61"/>
  <c r="O1608" i="61"/>
  <c r="O1609" i="61"/>
  <c r="O1610" i="61"/>
  <c r="O1611" i="61"/>
  <c r="O1612" i="61"/>
  <c r="O1613" i="61"/>
  <c r="O1614" i="61"/>
  <c r="O1615" i="61"/>
  <c r="O1616" i="61"/>
  <c r="O1617" i="61"/>
  <c r="O1618" i="61"/>
  <c r="O1619" i="61"/>
  <c r="O1620" i="61"/>
  <c r="O1621" i="61"/>
  <c r="O1622" i="61"/>
  <c r="O1623" i="61"/>
  <c r="O1624" i="61"/>
  <c r="O1625" i="61"/>
  <c r="O1626" i="61"/>
  <c r="O1627" i="61"/>
  <c r="O1628" i="61"/>
  <c r="O1629" i="61"/>
  <c r="O1630" i="61"/>
  <c r="O1631" i="61"/>
  <c r="O1632" i="61"/>
  <c r="O1633" i="61"/>
  <c r="O1634" i="61"/>
  <c r="O1635" i="61"/>
  <c r="O1636" i="61"/>
  <c r="O1637" i="61"/>
  <c r="O1638" i="61"/>
  <c r="O1639" i="61"/>
  <c r="O1640" i="61"/>
  <c r="O1641" i="61"/>
  <c r="O1642" i="61"/>
  <c r="O1643" i="61"/>
  <c r="O1644" i="61"/>
  <c r="O1645" i="61"/>
  <c r="O1646" i="61"/>
  <c r="O1647" i="61"/>
  <c r="O1648" i="61"/>
  <c r="O1649" i="61"/>
  <c r="O1650" i="61"/>
  <c r="O1651" i="61"/>
  <c r="O1652" i="61"/>
  <c r="O1653" i="61"/>
  <c r="O1654" i="61"/>
  <c r="O1655" i="61"/>
  <c r="O1656" i="61"/>
  <c r="O1657" i="61"/>
  <c r="O1658" i="61"/>
  <c r="O1659" i="61"/>
  <c r="O1660" i="61"/>
  <c r="O1661" i="61"/>
  <c r="O1662" i="61"/>
  <c r="O1663" i="61"/>
  <c r="O1664" i="61"/>
  <c r="O1665" i="61"/>
  <c r="O1666" i="61"/>
  <c r="O1667" i="61"/>
  <c r="O1668" i="61"/>
  <c r="O1669" i="61"/>
  <c r="O1670" i="61"/>
  <c r="O1671" i="61"/>
  <c r="O1672" i="61"/>
  <c r="O1673" i="61"/>
  <c r="O1674" i="61"/>
  <c r="O1675" i="61"/>
  <c r="O1676" i="61"/>
  <c r="O1677" i="61"/>
  <c r="O1678" i="61"/>
  <c r="O1679" i="61"/>
  <c r="O1680" i="61"/>
  <c r="O1681" i="61"/>
  <c r="O1682" i="61"/>
  <c r="O1683" i="61"/>
  <c r="O1684" i="61"/>
  <c r="O1685" i="61"/>
  <c r="O1686" i="61"/>
  <c r="O1687" i="61"/>
  <c r="O1688" i="61"/>
  <c r="O1689" i="61"/>
  <c r="O1690" i="61"/>
  <c r="O1691" i="61"/>
  <c r="O1692" i="61"/>
  <c r="O1693" i="61"/>
  <c r="O1694" i="61"/>
  <c r="O1695" i="61"/>
  <c r="O1696" i="61"/>
  <c r="O1697" i="61"/>
  <c r="O1698" i="61"/>
  <c r="O1699" i="61"/>
  <c r="O1700" i="61"/>
  <c r="O1701" i="61"/>
  <c r="O1702" i="61"/>
  <c r="O1703" i="61"/>
  <c r="O1704" i="61"/>
  <c r="O1705" i="61"/>
  <c r="O1706" i="61"/>
  <c r="O1707" i="61"/>
  <c r="O1708" i="61"/>
  <c r="O1709" i="61"/>
  <c r="O1710" i="61"/>
  <c r="O1711" i="61"/>
  <c r="O1712" i="61"/>
  <c r="O1713" i="61"/>
  <c r="O1714" i="61"/>
  <c r="O1715" i="61"/>
  <c r="O1716" i="61"/>
  <c r="O1717" i="61"/>
  <c r="O1718" i="61"/>
  <c r="O1719" i="61"/>
  <c r="O1720" i="61"/>
  <c r="O1721" i="61"/>
  <c r="O1722" i="61"/>
  <c r="O1723" i="61"/>
  <c r="O1724" i="61"/>
  <c r="O1725" i="61"/>
  <c r="O1726" i="61"/>
  <c r="O1727" i="61"/>
  <c r="O1728" i="61"/>
  <c r="O1729" i="61"/>
  <c r="O1730" i="61"/>
  <c r="O1731" i="61"/>
  <c r="O1732" i="61"/>
  <c r="O1733" i="61"/>
  <c r="O1734" i="61"/>
  <c r="O1735" i="61"/>
  <c r="O1736" i="61"/>
  <c r="O1737" i="61"/>
  <c r="O1738" i="61"/>
  <c r="O1739" i="61"/>
  <c r="O1740" i="61"/>
  <c r="O1741" i="61"/>
  <c r="O1742" i="61"/>
  <c r="O1743" i="61"/>
  <c r="O1744" i="61"/>
  <c r="O1745" i="61"/>
  <c r="O1746" i="61"/>
  <c r="O1747" i="61"/>
  <c r="O1748" i="61"/>
  <c r="O1749" i="61"/>
  <c r="O1750" i="61"/>
  <c r="O1751" i="61"/>
  <c r="O1752" i="61"/>
  <c r="O1753" i="61"/>
  <c r="O1754" i="61"/>
  <c r="O1755" i="61"/>
  <c r="O1756" i="61"/>
  <c r="O1757" i="61"/>
  <c r="O1758" i="61"/>
  <c r="O1759" i="61"/>
  <c r="O1760" i="61"/>
  <c r="O1761" i="61"/>
  <c r="O1762" i="61"/>
  <c r="O1763" i="61"/>
  <c r="O1764" i="61"/>
  <c r="O1765" i="61"/>
  <c r="O1766" i="61"/>
  <c r="O1767" i="61"/>
  <c r="O1768" i="61"/>
  <c r="O1769" i="61"/>
  <c r="O1770" i="61"/>
  <c r="O1771" i="61"/>
  <c r="O1772" i="61"/>
  <c r="O1773" i="61"/>
  <c r="O1774" i="61"/>
  <c r="O1775" i="61"/>
  <c r="O1776" i="61"/>
  <c r="O1777" i="61"/>
  <c r="O1778" i="61"/>
  <c r="O1779" i="61"/>
  <c r="O1780" i="61"/>
  <c r="O1781" i="61"/>
  <c r="O1782" i="61"/>
  <c r="O1783" i="61"/>
  <c r="O1784" i="61"/>
  <c r="O1785" i="61"/>
  <c r="O1786" i="61"/>
  <c r="O1787" i="61"/>
  <c r="O1788" i="61"/>
  <c r="O1789" i="61"/>
  <c r="O1790" i="61"/>
  <c r="O1791" i="61"/>
  <c r="O1792" i="61"/>
  <c r="O1793" i="61"/>
  <c r="O1794" i="61"/>
  <c r="O1795" i="61"/>
  <c r="O1796" i="61"/>
  <c r="O1797" i="61"/>
  <c r="O1798" i="61"/>
  <c r="O1799" i="61"/>
  <c r="O1800" i="61"/>
  <c r="O1801" i="61"/>
  <c r="O1802" i="61"/>
  <c r="O1803" i="61"/>
  <c r="O1804" i="61"/>
  <c r="O1805" i="61"/>
  <c r="O1806" i="61"/>
  <c r="O1807" i="61"/>
  <c r="O1808" i="61"/>
  <c r="O1809" i="61"/>
  <c r="O1810" i="61"/>
  <c r="O1811" i="61"/>
  <c r="O1812" i="61"/>
  <c r="O1813" i="61"/>
  <c r="O1814" i="61"/>
  <c r="O1815" i="61"/>
  <c r="O1816" i="61"/>
  <c r="O1817" i="61"/>
  <c r="O1818" i="61"/>
  <c r="O1819" i="61"/>
  <c r="O1820" i="61"/>
  <c r="O1821" i="61"/>
  <c r="O1822" i="61"/>
  <c r="O1823" i="61"/>
  <c r="O1824" i="61"/>
  <c r="O1825" i="61"/>
  <c r="O1826" i="61"/>
  <c r="O1827" i="61"/>
  <c r="O1828" i="61"/>
  <c r="O1829" i="61"/>
  <c r="O1830" i="61"/>
  <c r="O1831" i="61"/>
  <c r="O1832" i="61"/>
  <c r="O1833" i="61"/>
  <c r="O1834" i="61"/>
  <c r="O1835" i="61"/>
  <c r="O1836" i="61"/>
  <c r="O1837" i="61"/>
  <c r="O1838" i="61"/>
  <c r="O1839" i="61"/>
  <c r="O1840" i="61"/>
  <c r="O1841" i="61"/>
  <c r="O1842" i="61"/>
  <c r="O1843" i="61"/>
  <c r="O1844" i="61"/>
  <c r="O1845" i="61"/>
  <c r="O1846" i="61"/>
  <c r="O1847" i="61"/>
  <c r="O1848" i="61"/>
  <c r="O1849" i="61"/>
  <c r="O1850" i="61"/>
  <c r="O1851" i="61"/>
  <c r="O1852" i="61"/>
  <c r="O1853" i="61"/>
  <c r="O1854" i="61"/>
  <c r="O1855" i="61"/>
  <c r="O1856" i="61"/>
  <c r="O1857" i="61"/>
  <c r="O1858" i="61"/>
  <c r="O1859" i="61"/>
  <c r="O1860" i="61"/>
  <c r="O1861" i="61"/>
  <c r="O1862" i="61"/>
  <c r="O1863" i="61"/>
  <c r="O1864" i="61"/>
  <c r="O1865" i="61"/>
  <c r="O1866" i="61"/>
  <c r="O1867" i="61"/>
  <c r="O1868" i="61"/>
  <c r="O1869" i="61"/>
  <c r="O1870" i="61"/>
  <c r="O1871" i="61"/>
  <c r="O1872" i="61"/>
  <c r="O1873" i="61"/>
  <c r="O1874" i="61"/>
  <c r="O1875" i="61"/>
  <c r="O1876" i="61"/>
  <c r="O1877" i="61"/>
  <c r="O1878" i="61"/>
  <c r="O1879" i="61"/>
  <c r="O1880" i="61"/>
  <c r="O1881" i="61"/>
  <c r="O1882" i="61"/>
  <c r="O1883" i="61"/>
  <c r="O1884" i="61"/>
  <c r="O1885" i="61"/>
  <c r="O1886" i="61"/>
  <c r="O1887" i="61"/>
  <c r="O1888" i="61"/>
  <c r="O1889" i="61"/>
  <c r="O1890" i="61"/>
  <c r="O1891" i="61"/>
  <c r="O1892" i="61"/>
  <c r="O1893" i="61"/>
  <c r="O1894" i="61"/>
  <c r="O1895" i="61"/>
  <c r="O1896" i="61"/>
  <c r="O1897" i="61"/>
  <c r="O1898" i="61"/>
  <c r="O1899" i="61"/>
  <c r="O1900" i="61"/>
  <c r="O1901" i="61"/>
  <c r="O1902" i="61"/>
  <c r="O1903" i="61"/>
  <c r="O1904" i="61"/>
  <c r="O1905" i="61"/>
  <c r="O1906" i="61"/>
  <c r="O1907" i="61"/>
  <c r="O1908" i="61"/>
  <c r="O1909" i="61"/>
  <c r="O1910" i="61"/>
  <c r="O1911" i="61"/>
  <c r="O1912" i="61"/>
  <c r="O1913" i="61"/>
  <c r="O1914" i="61"/>
  <c r="O1915" i="61"/>
  <c r="O1916" i="61"/>
  <c r="O1917" i="61"/>
  <c r="O1918" i="61"/>
  <c r="O1919" i="61"/>
  <c r="O1920" i="61"/>
  <c r="O1921" i="61"/>
  <c r="O1922" i="61"/>
  <c r="O1923" i="61"/>
  <c r="O1924" i="61"/>
  <c r="O1925" i="61"/>
  <c r="O1926" i="61"/>
  <c r="O1927" i="61"/>
  <c r="O1928" i="61"/>
  <c r="O1929" i="61"/>
  <c r="O1930" i="61"/>
  <c r="O1931" i="61"/>
  <c r="O1932" i="61"/>
  <c r="O1933" i="61"/>
  <c r="O1934" i="61"/>
  <c r="O1935" i="61"/>
  <c r="O1936" i="61"/>
  <c r="O1937" i="61"/>
  <c r="O1938" i="61"/>
  <c r="O1939" i="61"/>
  <c r="O1940" i="61"/>
  <c r="O1941" i="61"/>
  <c r="O1942" i="61"/>
  <c r="O1943" i="61"/>
  <c r="O1944" i="61"/>
  <c r="O1945" i="61"/>
  <c r="O1946" i="61"/>
  <c r="O1947" i="61"/>
  <c r="O1948" i="61"/>
  <c r="O1949" i="61"/>
  <c r="O1950" i="61"/>
  <c r="O1951" i="61"/>
  <c r="O1952" i="61"/>
  <c r="O1953" i="61"/>
  <c r="O1954" i="61"/>
  <c r="O1955" i="61"/>
  <c r="O1956" i="61"/>
  <c r="O1957" i="61"/>
  <c r="O1958" i="61"/>
  <c r="O1959" i="61"/>
  <c r="O1960" i="61"/>
  <c r="O1961" i="61"/>
  <c r="O1962" i="61"/>
  <c r="O1963" i="61"/>
  <c r="O1964" i="61"/>
  <c r="O1965" i="61"/>
  <c r="O1966" i="61"/>
  <c r="O1967" i="61"/>
  <c r="O1968" i="61"/>
  <c r="O1969" i="61"/>
  <c r="O1970" i="61"/>
  <c r="O1971" i="61"/>
  <c r="O1972" i="61"/>
  <c r="O1973" i="61"/>
  <c r="O1974" i="61"/>
  <c r="O1975" i="61"/>
  <c r="O1976" i="61"/>
  <c r="O1977" i="61"/>
  <c r="O1978" i="61"/>
  <c r="O1979" i="61"/>
  <c r="O1980" i="61"/>
  <c r="O1981" i="61"/>
  <c r="O1982" i="61"/>
  <c r="O1983" i="61"/>
  <c r="O1984" i="61"/>
  <c r="O1985" i="61"/>
  <c r="O1986" i="61"/>
  <c r="O1987" i="61"/>
  <c r="O1988" i="61"/>
  <c r="O1989" i="61"/>
  <c r="O1990" i="61"/>
  <c r="O1991" i="61"/>
  <c r="O1992" i="61"/>
  <c r="O1993" i="61"/>
  <c r="O1994" i="61"/>
  <c r="O1995" i="61"/>
  <c r="O1996" i="61"/>
  <c r="O1997" i="61"/>
  <c r="O1998" i="61"/>
  <c r="O1999" i="61"/>
  <c r="O2000" i="61"/>
  <c r="O2001" i="61"/>
  <c r="O2002" i="61"/>
  <c r="O2003" i="61"/>
  <c r="Q27" i="61" l="1"/>
  <c r="Q28" i="61"/>
  <c r="Q29" i="61"/>
  <c r="Q31" i="61"/>
  <c r="Q32" i="61"/>
  <c r="Q33" i="61"/>
  <c r="Q34" i="61"/>
  <c r="Q35" i="61"/>
  <c r="Q36" i="61"/>
  <c r="Q37" i="61"/>
  <c r="Q38" i="61"/>
  <c r="Q39" i="61"/>
  <c r="Q40" i="61"/>
  <c r="Q41" i="61"/>
  <c r="Q42" i="61"/>
  <c r="Q43" i="61"/>
  <c r="Q44" i="61"/>
  <c r="Q45" i="61"/>
  <c r="Q46" i="61"/>
  <c r="Q47" i="61"/>
  <c r="Q48" i="61"/>
  <c r="Q49" i="61"/>
  <c r="Q50" i="61"/>
  <c r="Q51" i="61"/>
  <c r="Q52" i="61"/>
  <c r="Q53" i="61"/>
  <c r="Q54" i="61"/>
  <c r="Q55" i="61"/>
  <c r="Q56" i="61"/>
  <c r="Q57" i="61"/>
  <c r="Q58" i="61"/>
  <c r="Q59" i="61"/>
  <c r="Q60" i="61"/>
  <c r="Q61" i="61"/>
  <c r="Q62" i="61"/>
  <c r="Q63" i="61"/>
  <c r="Q64" i="61"/>
  <c r="Q65" i="61"/>
  <c r="Q66" i="61"/>
  <c r="Q67" i="61"/>
  <c r="Q68" i="61"/>
  <c r="Q69" i="61"/>
  <c r="Q70" i="61"/>
  <c r="Q71" i="61"/>
  <c r="Q72" i="61"/>
  <c r="Q73" i="61"/>
  <c r="Q74" i="61"/>
  <c r="Q75" i="61"/>
  <c r="Q76" i="61"/>
  <c r="Q77" i="61"/>
  <c r="Q78" i="61"/>
  <c r="Q79" i="61"/>
  <c r="Q80" i="61"/>
  <c r="Q81" i="61"/>
  <c r="Q82" i="61"/>
  <c r="Q83" i="61"/>
  <c r="Q84" i="61"/>
  <c r="Q85" i="61"/>
  <c r="Q86" i="61"/>
  <c r="Q87" i="61"/>
  <c r="Q88" i="61"/>
  <c r="Q89" i="61"/>
  <c r="Q90" i="61"/>
  <c r="Q91" i="61"/>
  <c r="Q92" i="61"/>
  <c r="Q93" i="61"/>
  <c r="Q94" i="61"/>
  <c r="Q95" i="61"/>
  <c r="Q96" i="61"/>
  <c r="Q97" i="61"/>
  <c r="Q98" i="61"/>
  <c r="Q99" i="61"/>
  <c r="Q100" i="61"/>
  <c r="Q101" i="61"/>
  <c r="Q102" i="61"/>
  <c r="Q103" i="61"/>
  <c r="Q104" i="61"/>
  <c r="Q105" i="61"/>
  <c r="Q106" i="61"/>
  <c r="Q107" i="61"/>
  <c r="Q108" i="61"/>
  <c r="Q109" i="61"/>
  <c r="Q110" i="61"/>
  <c r="Q111" i="61"/>
  <c r="Q112" i="61"/>
  <c r="Q113" i="61"/>
  <c r="Q114" i="61"/>
  <c r="Q115" i="61"/>
  <c r="Q116" i="61"/>
  <c r="Q117" i="61"/>
  <c r="Q118" i="61"/>
  <c r="Q119" i="61"/>
  <c r="Q120" i="61"/>
  <c r="Q121" i="61"/>
  <c r="Q122" i="61"/>
  <c r="Q123" i="61"/>
  <c r="Q124" i="61"/>
  <c r="Q125" i="61"/>
  <c r="Q126" i="61"/>
  <c r="Q127" i="61"/>
  <c r="Q128" i="61"/>
  <c r="Q129" i="61"/>
  <c r="Q130" i="61"/>
  <c r="Q131" i="61"/>
  <c r="Q132" i="61"/>
  <c r="Q133" i="61"/>
  <c r="Q134" i="61"/>
  <c r="Q135" i="61"/>
  <c r="Q136" i="61"/>
  <c r="Q137" i="61"/>
  <c r="Q138" i="61"/>
  <c r="Q139" i="61"/>
  <c r="Q140" i="61"/>
  <c r="Q141" i="61"/>
  <c r="Q142" i="61"/>
  <c r="Q143" i="61"/>
  <c r="Q144" i="61"/>
  <c r="Q145" i="61"/>
  <c r="Q146" i="61"/>
  <c r="Q147" i="61"/>
  <c r="Q148" i="61"/>
  <c r="Q149" i="61"/>
  <c r="Q150" i="61"/>
  <c r="Q151" i="61"/>
  <c r="Q152" i="61"/>
  <c r="Q153" i="61"/>
  <c r="Q154" i="61"/>
  <c r="Q155" i="61"/>
  <c r="Q156" i="61"/>
  <c r="Q157" i="61"/>
  <c r="Q158" i="61"/>
  <c r="Q159" i="61"/>
  <c r="Q160" i="61"/>
  <c r="Q161" i="61"/>
  <c r="Q162" i="61"/>
  <c r="Q163" i="61"/>
  <c r="Q164" i="61"/>
  <c r="Q165" i="61"/>
  <c r="Q166" i="61"/>
  <c r="Q167" i="61"/>
  <c r="Q168" i="61"/>
  <c r="Q169" i="61"/>
  <c r="Q170" i="61"/>
  <c r="Q171" i="61"/>
  <c r="Q172" i="61"/>
  <c r="Q173" i="61"/>
  <c r="Q174" i="61"/>
  <c r="Q175" i="61"/>
  <c r="Q176" i="61"/>
  <c r="Q177" i="61"/>
  <c r="Q178" i="61"/>
  <c r="Q179" i="61"/>
  <c r="Q180" i="61"/>
  <c r="Q181" i="61"/>
  <c r="Q182" i="61"/>
  <c r="Q183" i="61"/>
  <c r="Q184" i="61"/>
  <c r="Q185" i="61"/>
  <c r="Q186" i="61"/>
  <c r="Q187" i="61"/>
  <c r="Q188" i="61"/>
  <c r="Q189" i="61"/>
  <c r="Q190" i="61"/>
  <c r="Q191" i="61"/>
  <c r="Q192" i="61"/>
  <c r="Q193" i="61"/>
  <c r="Q194" i="61"/>
  <c r="Q195" i="61"/>
  <c r="Q196" i="61"/>
  <c r="Q197" i="61"/>
  <c r="Q198" i="61"/>
  <c r="Q199" i="61"/>
  <c r="Q200" i="61"/>
  <c r="Q201" i="61"/>
  <c r="Q202" i="61"/>
  <c r="Q203" i="61"/>
  <c r="Q204" i="61"/>
  <c r="Q205" i="61"/>
  <c r="Q206" i="61"/>
  <c r="Q207" i="61"/>
  <c r="Q208" i="61"/>
  <c r="Q209" i="61"/>
  <c r="Q210" i="61"/>
  <c r="Q211" i="61"/>
  <c r="Q212" i="61"/>
  <c r="Q213" i="61"/>
  <c r="Q214" i="61"/>
  <c r="Q215" i="61"/>
  <c r="Q216" i="61"/>
  <c r="Q217" i="61"/>
  <c r="Q218" i="61"/>
  <c r="Q219" i="61"/>
  <c r="Q220" i="61"/>
  <c r="Q221" i="61"/>
  <c r="Q222" i="61"/>
  <c r="Q223" i="61"/>
  <c r="Q224" i="61"/>
  <c r="Q225" i="61"/>
  <c r="Q226" i="61"/>
  <c r="Q227" i="61"/>
  <c r="Q228" i="61"/>
  <c r="Q229" i="61"/>
  <c r="Q230" i="61"/>
  <c r="Q231" i="61"/>
  <c r="Q232" i="61"/>
  <c r="Q233" i="61"/>
  <c r="Q234" i="61"/>
  <c r="Q235" i="61"/>
  <c r="Q236" i="61"/>
  <c r="Q237" i="61"/>
  <c r="Q238" i="61"/>
  <c r="Q239" i="61"/>
  <c r="Q240" i="61"/>
  <c r="Q241" i="61"/>
  <c r="Q242" i="61"/>
  <c r="Q243" i="61"/>
  <c r="Q244" i="61"/>
  <c r="Q245" i="61"/>
  <c r="Q246" i="61"/>
  <c r="Q247" i="61"/>
  <c r="Q248" i="61"/>
  <c r="Q249" i="61"/>
  <c r="Q250" i="61"/>
  <c r="Q251" i="61"/>
  <c r="Q252" i="61"/>
  <c r="Q253" i="61"/>
  <c r="Q254" i="61"/>
  <c r="Q255" i="61"/>
  <c r="Q256" i="61"/>
  <c r="Q257" i="61"/>
  <c r="Q258" i="61"/>
  <c r="Q259" i="61"/>
  <c r="Q260" i="61"/>
  <c r="Q261" i="61"/>
  <c r="Q262" i="61"/>
  <c r="Q263" i="61"/>
  <c r="Q264" i="61"/>
  <c r="Q265" i="61"/>
  <c r="Q266" i="61"/>
  <c r="Q267" i="61"/>
  <c r="Q268" i="61"/>
  <c r="Q269" i="61"/>
  <c r="Q270" i="61"/>
  <c r="Q271" i="61"/>
  <c r="Q272" i="61"/>
  <c r="Q273" i="61"/>
  <c r="Q274" i="61"/>
  <c r="Q275" i="61"/>
  <c r="Q276" i="61"/>
  <c r="Q277" i="61"/>
  <c r="Q278" i="61"/>
  <c r="Q279" i="61"/>
  <c r="Q280" i="61"/>
  <c r="Q281" i="61"/>
  <c r="Q282" i="61"/>
  <c r="Q283" i="61"/>
  <c r="Q284" i="61"/>
  <c r="Q285" i="61"/>
  <c r="Q286" i="61"/>
  <c r="Q287" i="61"/>
  <c r="Q288" i="61"/>
  <c r="Q289" i="61"/>
  <c r="Q290" i="61"/>
  <c r="Q291" i="61"/>
  <c r="Q292" i="61"/>
  <c r="Q293" i="61"/>
  <c r="Q294" i="61"/>
  <c r="Q295" i="61"/>
  <c r="Q296" i="61"/>
  <c r="Q297" i="61"/>
  <c r="Q298" i="61"/>
  <c r="Q299" i="61"/>
  <c r="Q300" i="61"/>
  <c r="Q301" i="61"/>
  <c r="Q302" i="61"/>
  <c r="Q303" i="61"/>
  <c r="Q304" i="61"/>
  <c r="Q305" i="61"/>
  <c r="Q306" i="61"/>
  <c r="Q307" i="61"/>
  <c r="Q308" i="61"/>
  <c r="Q309" i="61"/>
  <c r="Q310" i="61"/>
  <c r="Q311" i="61"/>
  <c r="Q312" i="61"/>
  <c r="Q313" i="61"/>
  <c r="Q314" i="61"/>
  <c r="Q315" i="61"/>
  <c r="Q316" i="61"/>
  <c r="Q317" i="61"/>
  <c r="Q318" i="61"/>
  <c r="Q319" i="61"/>
  <c r="Q320" i="61"/>
  <c r="Q321" i="61"/>
  <c r="Q322" i="61"/>
  <c r="Q323" i="61"/>
  <c r="Q324" i="61"/>
  <c r="Q325" i="61"/>
  <c r="Q326" i="61"/>
  <c r="Q327" i="61"/>
  <c r="Q328" i="61"/>
  <c r="Q329" i="61"/>
  <c r="Q330" i="61"/>
  <c r="Q331" i="61"/>
  <c r="Q332" i="61"/>
  <c r="Q333" i="61"/>
  <c r="Q334" i="61"/>
  <c r="Q335" i="61"/>
  <c r="Q336" i="61"/>
  <c r="Q337" i="61"/>
  <c r="Q338" i="61"/>
  <c r="Q339" i="61"/>
  <c r="Q340" i="61"/>
  <c r="Q341" i="61"/>
  <c r="Q342" i="61"/>
  <c r="Q343" i="61"/>
  <c r="Q344" i="61"/>
  <c r="Q345" i="61"/>
  <c r="Q346" i="61"/>
  <c r="Q347" i="61"/>
  <c r="Q348" i="61"/>
  <c r="Q349" i="61"/>
  <c r="Q350" i="61"/>
  <c r="Q351" i="61"/>
  <c r="Q352" i="61"/>
  <c r="Q353" i="61"/>
  <c r="Q354" i="61"/>
  <c r="Q355" i="61"/>
  <c r="Q356" i="61"/>
  <c r="Q357" i="61"/>
  <c r="Q358" i="61"/>
  <c r="Q359" i="61"/>
  <c r="Q360" i="61"/>
  <c r="Q361" i="61"/>
  <c r="Q362" i="61"/>
  <c r="Q363" i="61"/>
  <c r="Q364" i="61"/>
  <c r="Q365" i="61"/>
  <c r="Q366" i="61"/>
  <c r="Q367" i="61"/>
  <c r="Q368" i="61"/>
  <c r="Q369" i="61"/>
  <c r="Q370" i="61"/>
  <c r="Q371" i="61"/>
  <c r="Q372" i="61"/>
  <c r="Q373" i="61"/>
  <c r="Q374" i="61"/>
  <c r="Q375" i="61"/>
  <c r="Q376" i="61"/>
  <c r="Q377" i="61"/>
  <c r="Q378" i="61"/>
  <c r="Q379" i="61"/>
  <c r="Q380" i="61"/>
  <c r="Q381" i="61"/>
  <c r="Q382" i="61"/>
  <c r="Q383" i="61"/>
  <c r="Q384" i="61"/>
  <c r="Q385" i="61"/>
  <c r="Q386" i="61"/>
  <c r="Q387" i="61"/>
  <c r="Q388" i="61"/>
  <c r="Q389" i="61"/>
  <c r="Q390" i="61"/>
  <c r="Q391" i="61"/>
  <c r="Q392" i="61"/>
  <c r="Q393" i="61"/>
  <c r="Q394" i="61"/>
  <c r="Q395" i="61"/>
  <c r="Q396" i="61"/>
  <c r="Q397" i="61"/>
  <c r="Q398" i="61"/>
  <c r="Q399" i="61"/>
  <c r="Q400" i="61"/>
  <c r="Q401" i="61"/>
  <c r="Q402" i="61"/>
  <c r="Q403" i="61"/>
  <c r="Q404" i="61"/>
  <c r="Q405" i="61"/>
  <c r="Q406" i="61"/>
  <c r="Q407" i="61"/>
  <c r="Q408" i="61"/>
  <c r="Q409" i="61"/>
  <c r="Q410" i="61"/>
  <c r="Q411" i="61"/>
  <c r="Q412" i="61"/>
  <c r="Q413" i="61"/>
  <c r="Q414" i="61"/>
  <c r="Q415" i="61"/>
  <c r="Q416" i="61"/>
  <c r="Q417" i="61"/>
  <c r="Q418" i="61"/>
  <c r="Q419" i="61"/>
  <c r="Q420" i="61"/>
  <c r="Q421" i="61"/>
  <c r="Q422" i="61"/>
  <c r="Q423" i="61"/>
  <c r="Q424" i="61"/>
  <c r="Q425" i="61"/>
  <c r="Q426" i="61"/>
  <c r="Q427" i="61"/>
  <c r="Q428" i="61"/>
  <c r="Q429" i="61"/>
  <c r="Q430" i="61"/>
  <c r="Q431" i="61"/>
  <c r="Q432" i="61"/>
  <c r="Q433" i="61"/>
  <c r="Q434" i="61"/>
  <c r="Q435" i="61"/>
  <c r="Q436" i="61"/>
  <c r="Q437" i="61"/>
  <c r="Q438" i="61"/>
  <c r="Q439" i="61"/>
  <c r="Q440" i="61"/>
  <c r="Q441" i="61"/>
  <c r="Q442" i="61"/>
  <c r="Q443" i="61"/>
  <c r="Q444" i="61"/>
  <c r="Q445" i="61"/>
  <c r="Q446" i="61"/>
  <c r="Q447" i="61"/>
  <c r="Q448" i="61"/>
  <c r="Q449" i="61"/>
  <c r="Q450" i="61"/>
  <c r="Q451" i="61"/>
  <c r="Q452" i="61"/>
  <c r="Q453" i="61"/>
  <c r="Q454" i="61"/>
  <c r="Q455" i="61"/>
  <c r="Q456" i="61"/>
  <c r="Q457" i="61"/>
  <c r="Q458" i="61"/>
  <c r="Q459" i="61"/>
  <c r="Q460" i="61"/>
  <c r="Q461" i="61"/>
  <c r="Q462" i="61"/>
  <c r="Q463" i="61"/>
  <c r="Q464" i="61"/>
  <c r="Q465" i="61"/>
  <c r="Q466" i="61"/>
  <c r="Q467" i="61"/>
  <c r="Q468" i="61"/>
  <c r="Q469" i="61"/>
  <c r="Q470" i="61"/>
  <c r="Q471" i="61"/>
  <c r="Q472" i="61"/>
  <c r="Q473" i="61"/>
  <c r="Q474" i="61"/>
  <c r="Q475" i="61"/>
  <c r="Q476" i="61"/>
  <c r="Q477" i="61"/>
  <c r="Q478" i="61"/>
  <c r="Q479" i="61"/>
  <c r="Q480" i="61"/>
  <c r="Q481" i="61"/>
  <c r="Q482" i="61"/>
  <c r="Q483" i="61"/>
  <c r="Q484" i="61"/>
  <c r="Q485" i="61"/>
  <c r="Q486" i="61"/>
  <c r="Q487" i="61"/>
  <c r="Q488" i="61"/>
  <c r="Q489" i="61"/>
  <c r="Q490" i="61"/>
  <c r="Q491" i="61"/>
  <c r="Q492" i="61"/>
  <c r="Q493" i="61"/>
  <c r="Q494" i="61"/>
  <c r="Q495" i="61"/>
  <c r="Q496" i="61"/>
  <c r="Q497" i="61"/>
  <c r="Q498" i="61"/>
  <c r="Q499" i="61"/>
  <c r="Q500" i="61"/>
  <c r="Q501" i="61"/>
  <c r="Q502" i="61"/>
  <c r="Q503" i="61"/>
  <c r="Q504" i="61"/>
  <c r="Q505" i="61"/>
  <c r="Q506" i="61"/>
  <c r="Q507" i="61"/>
  <c r="Q508" i="61"/>
  <c r="Q509" i="61"/>
  <c r="Q510" i="61"/>
  <c r="Q511" i="61"/>
  <c r="Q512" i="61"/>
  <c r="Q513" i="61"/>
  <c r="Q514" i="61"/>
  <c r="Q515" i="61"/>
  <c r="Q516" i="61"/>
  <c r="Q517" i="61"/>
  <c r="Q518" i="61"/>
  <c r="Q519" i="61"/>
  <c r="Q520" i="61"/>
  <c r="Q521" i="61"/>
  <c r="Q522" i="61"/>
  <c r="Q523" i="61"/>
  <c r="Q524" i="61"/>
  <c r="Q525" i="61"/>
  <c r="Q526" i="61"/>
  <c r="Q527" i="61"/>
  <c r="Q528" i="61"/>
  <c r="Q529" i="61"/>
  <c r="Q530" i="61"/>
  <c r="Q531" i="61"/>
  <c r="Q532" i="61"/>
  <c r="Q533" i="61"/>
  <c r="Q534" i="61"/>
  <c r="Q535" i="61"/>
  <c r="Q536" i="61"/>
  <c r="Q537" i="61"/>
  <c r="Q538" i="61"/>
  <c r="Q539" i="61"/>
  <c r="Q540" i="61"/>
  <c r="Q541" i="61"/>
  <c r="Q542" i="61"/>
  <c r="Q543" i="61"/>
  <c r="Q544" i="61"/>
  <c r="Q545" i="61"/>
  <c r="Q546" i="61"/>
  <c r="Q547" i="61"/>
  <c r="Q548" i="61"/>
  <c r="Q549" i="61"/>
  <c r="Q550" i="61"/>
  <c r="Q551" i="61"/>
  <c r="Q552" i="61"/>
  <c r="Q553" i="61"/>
  <c r="Q554" i="61"/>
  <c r="Q555" i="61"/>
  <c r="Q556" i="61"/>
  <c r="Q557" i="61"/>
  <c r="Q558" i="61"/>
  <c r="Q559" i="61"/>
  <c r="Q560" i="61"/>
  <c r="Q561" i="61"/>
  <c r="Q562" i="61"/>
  <c r="Q563" i="61"/>
  <c r="Q564" i="61"/>
  <c r="Q565" i="61"/>
  <c r="Q566" i="61"/>
  <c r="Q567" i="61"/>
  <c r="Q568" i="61"/>
  <c r="Q569" i="61"/>
  <c r="Q570" i="61"/>
  <c r="Q571" i="61"/>
  <c r="Q572" i="61"/>
  <c r="Q573" i="61"/>
  <c r="Q574" i="61"/>
  <c r="Q575" i="61"/>
  <c r="Q576" i="61"/>
  <c r="Q577" i="61"/>
  <c r="Q578" i="61"/>
  <c r="Q579" i="61"/>
  <c r="Q580" i="61"/>
  <c r="Q581" i="61"/>
  <c r="Q582" i="61"/>
  <c r="Q583" i="61"/>
  <c r="Q584" i="61"/>
  <c r="Q585" i="61"/>
  <c r="Q586" i="61"/>
  <c r="Q587" i="61"/>
  <c r="Q588" i="61"/>
  <c r="Q589" i="61"/>
  <c r="Q590" i="61"/>
  <c r="Q591" i="61"/>
  <c r="Q592" i="61"/>
  <c r="Q593" i="61"/>
  <c r="Q594" i="61"/>
  <c r="Q595" i="61"/>
  <c r="Q596" i="61"/>
  <c r="Q597" i="61"/>
  <c r="Q598" i="61"/>
  <c r="Q599" i="61"/>
  <c r="Q600" i="61"/>
  <c r="Q601" i="61"/>
  <c r="Q602" i="61"/>
  <c r="Q603" i="61"/>
  <c r="Q604" i="61"/>
  <c r="Q605" i="61"/>
  <c r="Q606" i="61"/>
  <c r="Q607" i="61"/>
  <c r="Q608" i="61"/>
  <c r="Q609" i="61"/>
  <c r="Q610" i="61"/>
  <c r="Q611" i="61"/>
  <c r="Q612" i="61"/>
  <c r="Q613" i="61"/>
  <c r="Q614" i="61"/>
  <c r="Q615" i="61"/>
  <c r="Q616" i="61"/>
  <c r="Q617" i="61"/>
  <c r="Q618" i="61"/>
  <c r="Q619" i="61"/>
  <c r="Q620" i="61"/>
  <c r="Q621" i="61"/>
  <c r="Q622" i="61"/>
  <c r="Q623" i="61"/>
  <c r="Q624" i="61"/>
  <c r="Q625" i="61"/>
  <c r="Q626" i="61"/>
  <c r="Q627" i="61"/>
  <c r="Q628" i="61"/>
  <c r="Q629" i="61"/>
  <c r="Q630" i="61"/>
  <c r="Q631" i="61"/>
  <c r="Q632" i="61"/>
  <c r="Q633" i="61"/>
  <c r="Q634" i="61"/>
  <c r="Q635" i="61"/>
  <c r="Q636" i="61"/>
  <c r="Q637" i="61"/>
  <c r="Q638" i="61"/>
  <c r="Q639" i="61"/>
  <c r="Q640" i="61"/>
  <c r="Q641" i="61"/>
  <c r="Q642" i="61"/>
  <c r="Q643" i="61"/>
  <c r="Q644" i="61"/>
  <c r="Q645" i="61"/>
  <c r="Q646" i="61"/>
  <c r="Q647" i="61"/>
  <c r="Q648" i="61"/>
  <c r="Q649" i="61"/>
  <c r="Q650" i="61"/>
  <c r="Q651" i="61"/>
  <c r="Q652" i="61"/>
  <c r="Q653" i="61"/>
  <c r="Q654" i="61"/>
  <c r="Q655" i="61"/>
  <c r="Q656" i="61"/>
  <c r="Q657" i="61"/>
  <c r="Q658" i="61"/>
  <c r="Q659" i="61"/>
  <c r="Q660" i="61"/>
  <c r="Q661" i="61"/>
  <c r="Q662" i="61"/>
  <c r="Q663" i="61"/>
  <c r="Q664" i="61"/>
  <c r="Q665" i="61"/>
  <c r="Q666" i="61"/>
  <c r="Q667" i="61"/>
  <c r="Q668" i="61"/>
  <c r="Q669" i="61"/>
  <c r="Q670" i="61"/>
  <c r="Q671" i="61"/>
  <c r="Q672" i="61"/>
  <c r="Q673" i="61"/>
  <c r="Q674" i="61"/>
  <c r="Q675" i="61"/>
  <c r="Q676" i="61"/>
  <c r="Q677" i="61"/>
  <c r="Q678" i="61"/>
  <c r="Q679" i="61"/>
  <c r="Q680" i="61"/>
  <c r="Q681" i="61"/>
  <c r="Q682" i="61"/>
  <c r="Q683" i="61"/>
  <c r="Q684" i="61"/>
  <c r="Q685" i="61"/>
  <c r="Q686" i="61"/>
  <c r="Q687" i="61"/>
  <c r="Q688" i="61"/>
  <c r="Q689" i="61"/>
  <c r="Q690" i="61"/>
  <c r="Q691" i="61"/>
  <c r="Q692" i="61"/>
  <c r="Q693" i="61"/>
  <c r="Q694" i="61"/>
  <c r="Q695" i="61"/>
  <c r="Q696" i="61"/>
  <c r="Q697" i="61"/>
  <c r="Q698" i="61"/>
  <c r="Q699" i="61"/>
  <c r="Q700" i="61"/>
  <c r="Q701" i="61"/>
  <c r="Q702" i="61"/>
  <c r="Q703" i="61"/>
  <c r="Q704" i="61"/>
  <c r="Q705" i="61"/>
  <c r="Q706" i="61"/>
  <c r="Q707" i="61"/>
  <c r="Q708" i="61"/>
  <c r="Q709" i="61"/>
  <c r="Q710" i="61"/>
  <c r="Q711" i="61"/>
  <c r="Q712" i="61"/>
  <c r="Q713" i="61"/>
  <c r="Q714" i="61"/>
  <c r="Q715" i="61"/>
  <c r="Q716" i="61"/>
  <c r="Q717" i="61"/>
  <c r="Q718" i="61"/>
  <c r="Q719" i="61"/>
  <c r="Q720" i="61"/>
  <c r="Q721" i="61"/>
  <c r="Q722" i="61"/>
  <c r="Q723" i="61"/>
  <c r="Q724" i="61"/>
  <c r="Q725" i="61"/>
  <c r="Q726" i="61"/>
  <c r="Q727" i="61"/>
  <c r="Q728" i="61"/>
  <c r="Q729" i="61"/>
  <c r="Q730" i="61"/>
  <c r="Q731" i="61"/>
  <c r="Q732" i="61"/>
  <c r="Q733" i="61"/>
  <c r="Q734" i="61"/>
  <c r="Q735" i="61"/>
  <c r="Q736" i="61"/>
  <c r="Q737" i="61"/>
  <c r="Q738" i="61"/>
  <c r="Q739" i="61"/>
  <c r="Q740" i="61"/>
  <c r="Q741" i="61"/>
  <c r="Q742" i="61"/>
  <c r="Q743" i="61"/>
  <c r="Q744" i="61"/>
  <c r="Q745" i="61"/>
  <c r="Q746" i="61"/>
  <c r="Q747" i="61"/>
  <c r="Q748" i="61"/>
  <c r="Q749" i="61"/>
  <c r="Q750" i="61"/>
  <c r="Q751" i="61"/>
  <c r="Q752" i="61"/>
  <c r="Q753" i="61"/>
  <c r="Q754" i="61"/>
  <c r="Q755" i="61"/>
  <c r="Q756" i="61"/>
  <c r="Q757" i="61"/>
  <c r="Q758" i="61"/>
  <c r="Q759" i="61"/>
  <c r="Q760" i="61"/>
  <c r="Q761" i="61"/>
  <c r="Q762" i="61"/>
  <c r="Q763" i="61"/>
  <c r="Q764" i="61"/>
  <c r="Q765" i="61"/>
  <c r="Q766" i="61"/>
  <c r="Q767" i="61"/>
  <c r="Q768" i="61"/>
  <c r="Q769" i="61"/>
  <c r="Q770" i="61"/>
  <c r="Q771" i="61"/>
  <c r="Q772" i="61"/>
  <c r="Q773" i="61"/>
  <c r="Q774" i="61"/>
  <c r="Q775" i="61"/>
  <c r="Q776" i="61"/>
  <c r="Q777" i="61"/>
  <c r="Q778" i="61"/>
  <c r="Q779" i="61"/>
  <c r="Q780" i="61"/>
  <c r="Q781" i="61"/>
  <c r="Q782" i="61"/>
  <c r="Q783" i="61"/>
  <c r="Q784" i="61"/>
  <c r="Q785" i="61"/>
  <c r="Q786" i="61"/>
  <c r="Q787" i="61"/>
  <c r="Q788" i="61"/>
  <c r="Q789" i="61"/>
  <c r="Q790" i="61"/>
  <c r="Q791" i="61"/>
  <c r="Q792" i="61"/>
  <c r="Q793" i="61"/>
  <c r="Q794" i="61"/>
  <c r="Q795" i="61"/>
  <c r="Q796" i="61"/>
  <c r="Q797" i="61"/>
  <c r="Q798" i="61"/>
  <c r="Q799" i="61"/>
  <c r="Q800" i="61"/>
  <c r="Q801" i="61"/>
  <c r="Q802" i="61"/>
  <c r="Q803" i="61"/>
  <c r="Q804" i="61"/>
  <c r="Q805" i="61"/>
  <c r="Q806" i="61"/>
  <c r="Q807" i="61"/>
  <c r="Q808" i="61"/>
  <c r="Q809" i="61"/>
  <c r="Q810" i="61"/>
  <c r="Q811" i="61"/>
  <c r="Q812" i="61"/>
  <c r="Q813" i="61"/>
  <c r="Q814" i="61"/>
  <c r="Q815" i="61"/>
  <c r="Q816" i="61"/>
  <c r="Q817" i="61"/>
  <c r="Q818" i="61"/>
  <c r="Q819" i="61"/>
  <c r="Q820" i="61"/>
  <c r="Q821" i="61"/>
  <c r="Q822" i="61"/>
  <c r="Q823" i="61"/>
  <c r="Q824" i="61"/>
  <c r="Q825" i="61"/>
  <c r="Q826" i="61"/>
  <c r="Q827" i="61"/>
  <c r="Q828" i="61"/>
  <c r="Q829" i="61"/>
  <c r="Q830" i="61"/>
  <c r="Q831" i="61"/>
  <c r="Q832" i="61"/>
  <c r="Q833" i="61"/>
  <c r="Q834" i="61"/>
  <c r="Q835" i="61"/>
  <c r="Q836" i="61"/>
  <c r="Q837" i="61"/>
  <c r="Q838" i="61"/>
  <c r="Q839" i="61"/>
  <c r="Q840" i="61"/>
  <c r="Q841" i="61"/>
  <c r="Q842" i="61"/>
  <c r="Q843" i="61"/>
  <c r="Q844" i="61"/>
  <c r="Q845" i="61"/>
  <c r="Q846" i="61"/>
  <c r="Q847" i="61"/>
  <c r="Q848" i="61"/>
  <c r="Q849" i="61"/>
  <c r="Q850" i="61"/>
  <c r="Q851" i="61"/>
  <c r="Q852" i="61"/>
  <c r="Q853" i="61"/>
  <c r="Q854" i="61"/>
  <c r="Q855" i="61"/>
  <c r="Q856" i="61"/>
  <c r="Q857" i="61"/>
  <c r="Q858" i="61"/>
  <c r="Q859" i="61"/>
  <c r="Q860" i="61"/>
  <c r="Q861" i="61"/>
  <c r="Q862" i="61"/>
  <c r="Q863" i="61"/>
  <c r="Q864" i="61"/>
  <c r="Q865" i="61"/>
  <c r="Q866" i="61"/>
  <c r="Q867" i="61"/>
  <c r="Q868" i="61"/>
  <c r="Q869" i="61"/>
  <c r="Q870" i="61"/>
  <c r="Q871" i="61"/>
  <c r="Q872" i="61"/>
  <c r="Q873" i="61"/>
  <c r="Q874" i="61"/>
  <c r="Q875" i="61"/>
  <c r="Q876" i="61"/>
  <c r="Q877" i="61"/>
  <c r="Q878" i="61"/>
  <c r="Q879" i="61"/>
  <c r="Q880" i="61"/>
  <c r="Q881" i="61"/>
  <c r="Q882" i="61"/>
  <c r="Q883" i="61"/>
  <c r="Q884" i="61"/>
  <c r="Q885" i="61"/>
  <c r="Q886" i="61"/>
  <c r="Q887" i="61"/>
  <c r="Q888" i="61"/>
  <c r="Q889" i="61"/>
  <c r="Q890" i="61"/>
  <c r="Q891" i="61"/>
  <c r="Q892" i="61"/>
  <c r="Q893" i="61"/>
  <c r="Q894" i="61"/>
  <c r="Q895" i="61"/>
  <c r="Q896" i="61"/>
  <c r="Q897" i="61"/>
  <c r="Q898" i="61"/>
  <c r="Q899" i="61"/>
  <c r="Q900" i="61"/>
  <c r="Q901" i="61"/>
  <c r="Q902" i="61"/>
  <c r="Q903" i="61"/>
  <c r="Q904" i="61"/>
  <c r="Q905" i="61"/>
  <c r="Q906" i="61"/>
  <c r="Q907" i="61"/>
  <c r="Q908" i="61"/>
  <c r="Q909" i="61"/>
  <c r="Q910" i="61"/>
  <c r="Q911" i="61"/>
  <c r="Q912" i="61"/>
  <c r="Q913" i="61"/>
  <c r="Q914" i="61"/>
  <c r="Q915" i="61"/>
  <c r="Q916" i="61"/>
  <c r="Q917" i="61"/>
  <c r="Q918" i="61"/>
  <c r="Q919" i="61"/>
  <c r="Q920" i="61"/>
  <c r="Q921" i="61"/>
  <c r="Q922" i="61"/>
  <c r="Q923" i="61"/>
  <c r="Q924" i="61"/>
  <c r="Q925" i="61"/>
  <c r="Q926" i="61"/>
  <c r="Q927" i="61"/>
  <c r="Q928" i="61"/>
  <c r="Q929" i="61"/>
  <c r="Q930" i="61"/>
  <c r="Q931" i="61"/>
  <c r="Q932" i="61"/>
  <c r="Q933" i="61"/>
  <c r="Q934" i="61"/>
  <c r="Q935" i="61"/>
  <c r="Q936" i="61"/>
  <c r="Q937" i="61"/>
  <c r="Q938" i="61"/>
  <c r="Q939" i="61"/>
  <c r="Q940" i="61"/>
  <c r="Q941" i="61"/>
  <c r="Q942" i="61"/>
  <c r="Q943" i="61"/>
  <c r="Q944" i="61"/>
  <c r="Q945" i="61"/>
  <c r="Q946" i="61"/>
  <c r="Q947" i="61"/>
  <c r="Q948" i="61"/>
  <c r="Q949" i="61"/>
  <c r="Q950" i="61"/>
  <c r="Q951" i="61"/>
  <c r="Q952" i="61"/>
  <c r="Q953" i="61"/>
  <c r="Q954" i="61"/>
  <c r="Q955" i="61"/>
  <c r="Q956" i="61"/>
  <c r="Q957" i="61"/>
  <c r="Q958" i="61"/>
  <c r="Q959" i="61"/>
  <c r="Q960" i="61"/>
  <c r="Q961" i="61"/>
  <c r="Q962" i="61"/>
  <c r="Q963" i="61"/>
  <c r="Q964" i="61"/>
  <c r="Q965" i="61"/>
  <c r="Q966" i="61"/>
  <c r="Q967" i="61"/>
  <c r="Q968" i="61"/>
  <c r="Q969" i="61"/>
  <c r="Q970" i="61"/>
  <c r="Q971" i="61"/>
  <c r="Q972" i="61"/>
  <c r="Q973" i="61"/>
  <c r="Q974" i="61"/>
  <c r="Q975" i="61"/>
  <c r="Q976" i="61"/>
  <c r="Q977" i="61"/>
  <c r="Q978" i="61"/>
  <c r="Q979" i="61"/>
  <c r="Q980" i="61"/>
  <c r="Q981" i="61"/>
  <c r="Q982" i="61"/>
  <c r="Q983" i="61"/>
  <c r="Q984" i="61"/>
  <c r="Q985" i="61"/>
  <c r="Q986" i="61"/>
  <c r="Q987" i="61"/>
  <c r="Q988" i="61"/>
  <c r="Q989" i="61"/>
  <c r="Q990" i="61"/>
  <c r="Q991" i="61"/>
  <c r="Q992" i="61"/>
  <c r="Q993" i="61"/>
  <c r="Q994" i="61"/>
  <c r="Q995" i="61"/>
  <c r="Q996" i="61"/>
  <c r="Q997" i="61"/>
  <c r="Q998" i="61"/>
  <c r="Q999" i="61"/>
  <c r="Q1000" i="61"/>
  <c r="Q1001" i="61"/>
  <c r="Q1002" i="61"/>
  <c r="Q1003" i="61"/>
  <c r="Q1004" i="61"/>
  <c r="Q1005" i="61"/>
  <c r="Q1006" i="61"/>
  <c r="Q1007" i="61"/>
  <c r="Q1008" i="61"/>
  <c r="Q1009" i="61"/>
  <c r="Q1010" i="61"/>
  <c r="Q1011" i="61"/>
  <c r="Q1012" i="61"/>
  <c r="Q1013" i="61"/>
  <c r="Q1014" i="61"/>
  <c r="Q1015" i="61"/>
  <c r="Q1016" i="61"/>
  <c r="Q1017" i="61"/>
  <c r="Q1018" i="61"/>
  <c r="Q1019" i="61"/>
  <c r="Q1020" i="61"/>
  <c r="Q1021" i="61"/>
  <c r="Q1022" i="61"/>
  <c r="Q1023" i="61"/>
  <c r="Q1024" i="61"/>
  <c r="Q1025" i="61"/>
  <c r="Q1026" i="61"/>
  <c r="Q1027" i="61"/>
  <c r="Q1028" i="61"/>
  <c r="Q1029" i="61"/>
  <c r="Q1030" i="61"/>
  <c r="Q1031" i="61"/>
  <c r="Q1032" i="61"/>
  <c r="Q1033" i="61"/>
  <c r="Q1034" i="61"/>
  <c r="Q1035" i="61"/>
  <c r="Q1036" i="61"/>
  <c r="Q1037" i="61"/>
  <c r="Q1038" i="61"/>
  <c r="Q1039" i="61"/>
  <c r="Q1040" i="61"/>
  <c r="Q1041" i="61"/>
  <c r="Q1042" i="61"/>
  <c r="Q1043" i="61"/>
  <c r="Q1044" i="61"/>
  <c r="Q1045" i="61"/>
  <c r="Q1046" i="61"/>
  <c r="Q1047" i="61"/>
  <c r="Q1048" i="61"/>
  <c r="Q1049" i="61"/>
  <c r="Q1050" i="61"/>
  <c r="Q1051" i="61"/>
  <c r="Q1052" i="61"/>
  <c r="Q1053" i="61"/>
  <c r="Q1054" i="61"/>
  <c r="Q1055" i="61"/>
  <c r="Q1056" i="61"/>
  <c r="Q1057" i="61"/>
  <c r="Q1058" i="61"/>
  <c r="Q1059" i="61"/>
  <c r="Q1060" i="61"/>
  <c r="Q1061" i="61"/>
  <c r="Q1062" i="61"/>
  <c r="Q1063" i="61"/>
  <c r="Q1064" i="61"/>
  <c r="Q1065" i="61"/>
  <c r="Q1066" i="61"/>
  <c r="Q1067" i="61"/>
  <c r="Q1068" i="61"/>
  <c r="Q1069" i="61"/>
  <c r="Q1070" i="61"/>
  <c r="Q1071" i="61"/>
  <c r="Q1072" i="61"/>
  <c r="Q1073" i="61"/>
  <c r="Q1074" i="61"/>
  <c r="Q1075" i="61"/>
  <c r="Q1076" i="61"/>
  <c r="Q1077" i="61"/>
  <c r="Q1078" i="61"/>
  <c r="Q1079" i="61"/>
  <c r="Q1080" i="61"/>
  <c r="Q1081" i="61"/>
  <c r="Q1082" i="61"/>
  <c r="Q1083" i="61"/>
  <c r="Q1084" i="61"/>
  <c r="Q1085" i="61"/>
  <c r="Q1086" i="61"/>
  <c r="Q1087" i="61"/>
  <c r="Q1088" i="61"/>
  <c r="Q1089" i="61"/>
  <c r="Q1090" i="61"/>
  <c r="Q1091" i="61"/>
  <c r="Q1092" i="61"/>
  <c r="Q1093" i="61"/>
  <c r="Q1094" i="61"/>
  <c r="Q1095" i="61"/>
  <c r="Q1096" i="61"/>
  <c r="Q1097" i="61"/>
  <c r="Q1098" i="61"/>
  <c r="Q1099" i="61"/>
  <c r="Q1100" i="61"/>
  <c r="Q1101" i="61"/>
  <c r="Q1102" i="61"/>
  <c r="Q1103" i="61"/>
  <c r="Q1104" i="61"/>
  <c r="Q1105" i="61"/>
  <c r="Q1106" i="61"/>
  <c r="Q1107" i="61"/>
  <c r="Q1108" i="61"/>
  <c r="Q1109" i="61"/>
  <c r="Q1110" i="61"/>
  <c r="Q1111" i="61"/>
  <c r="Q1112" i="61"/>
  <c r="Q1113" i="61"/>
  <c r="Q1114" i="61"/>
  <c r="Q1115" i="61"/>
  <c r="Q1116" i="61"/>
  <c r="Q1117" i="61"/>
  <c r="Q1118" i="61"/>
  <c r="Q1119" i="61"/>
  <c r="Q1120" i="61"/>
  <c r="Q1121" i="61"/>
  <c r="Q1122" i="61"/>
  <c r="Q1123" i="61"/>
  <c r="Q1124" i="61"/>
  <c r="Q1125" i="61"/>
  <c r="Q1126" i="61"/>
  <c r="Q1127" i="61"/>
  <c r="Q1128" i="61"/>
  <c r="Q1129" i="61"/>
  <c r="Q1130" i="61"/>
  <c r="Q1131" i="61"/>
  <c r="Q1132" i="61"/>
  <c r="Q1133" i="61"/>
  <c r="Q1134" i="61"/>
  <c r="Q1135" i="61"/>
  <c r="Q1136" i="61"/>
  <c r="Q1137" i="61"/>
  <c r="Q1138" i="61"/>
  <c r="Q1139" i="61"/>
  <c r="Q1140" i="61"/>
  <c r="Q1141" i="61"/>
  <c r="Q1142" i="61"/>
  <c r="Q1143" i="61"/>
  <c r="Q1144" i="61"/>
  <c r="Q1145" i="61"/>
  <c r="Q1146" i="61"/>
  <c r="Q1147" i="61"/>
  <c r="Q1148" i="61"/>
  <c r="Q1149" i="61"/>
  <c r="Q1150" i="61"/>
  <c r="Q1151" i="61"/>
  <c r="Q1152" i="61"/>
  <c r="Q1153" i="61"/>
  <c r="Q1154" i="61"/>
  <c r="Q1155" i="61"/>
  <c r="Q1156" i="61"/>
  <c r="Q1157" i="61"/>
  <c r="Q1158" i="61"/>
  <c r="Q1159" i="61"/>
  <c r="Q1160" i="61"/>
  <c r="Q1161" i="61"/>
  <c r="Q1162" i="61"/>
  <c r="Q1163" i="61"/>
  <c r="Q1164" i="61"/>
  <c r="Q1165" i="61"/>
  <c r="Q1166" i="61"/>
  <c r="Q1167" i="61"/>
  <c r="Q1168" i="61"/>
  <c r="Q1169" i="61"/>
  <c r="Q1170" i="61"/>
  <c r="Q1171" i="61"/>
  <c r="Q1172" i="61"/>
  <c r="Q1173" i="61"/>
  <c r="Q1174" i="61"/>
  <c r="Q1175" i="61"/>
  <c r="Q1176" i="61"/>
  <c r="Q1177" i="61"/>
  <c r="Q1178" i="61"/>
  <c r="Q1179" i="61"/>
  <c r="Q1180" i="61"/>
  <c r="Q1181" i="61"/>
  <c r="Q1182" i="61"/>
  <c r="Q1183" i="61"/>
  <c r="Q1184" i="61"/>
  <c r="Q1185" i="61"/>
  <c r="Q1186" i="61"/>
  <c r="Q1187" i="61"/>
  <c r="Q1188" i="61"/>
  <c r="Q1189" i="61"/>
  <c r="Q1190" i="61"/>
  <c r="Q1191" i="61"/>
  <c r="Q1192" i="61"/>
  <c r="Q1193" i="61"/>
  <c r="Q1194" i="61"/>
  <c r="Q1195" i="61"/>
  <c r="Q1196" i="61"/>
  <c r="Q1197" i="61"/>
  <c r="Q1198" i="61"/>
  <c r="Q1199" i="61"/>
  <c r="Q1200" i="61"/>
  <c r="Q1201" i="61"/>
  <c r="Q1202" i="61"/>
  <c r="Q1203" i="61"/>
  <c r="Q1204" i="61"/>
  <c r="Q1205" i="61"/>
  <c r="Q1206" i="61"/>
  <c r="Q1207" i="61"/>
  <c r="Q1208" i="61"/>
  <c r="Q1209" i="61"/>
  <c r="Q1210" i="61"/>
  <c r="Q1211" i="61"/>
  <c r="Q1212" i="61"/>
  <c r="Q1213" i="61"/>
  <c r="Q1214" i="61"/>
  <c r="Q1215" i="61"/>
  <c r="Q1216" i="61"/>
  <c r="Q1217" i="61"/>
  <c r="Q1218" i="61"/>
  <c r="Q1219" i="61"/>
  <c r="Q1220" i="61"/>
  <c r="Q1221" i="61"/>
  <c r="Q1222" i="61"/>
  <c r="Q1223" i="61"/>
  <c r="Q1224" i="61"/>
  <c r="Q1225" i="61"/>
  <c r="Q1226" i="61"/>
  <c r="Q1227" i="61"/>
  <c r="Q1228" i="61"/>
  <c r="Q1229" i="61"/>
  <c r="Q1230" i="61"/>
  <c r="Q1231" i="61"/>
  <c r="Q1232" i="61"/>
  <c r="Q1233" i="61"/>
  <c r="Q1234" i="61"/>
  <c r="Q1235" i="61"/>
  <c r="Q1236" i="61"/>
  <c r="Q1237" i="61"/>
  <c r="Q1238" i="61"/>
  <c r="Q1239" i="61"/>
  <c r="Q1240" i="61"/>
  <c r="Q1241" i="61"/>
  <c r="Q1242" i="61"/>
  <c r="Q1243" i="61"/>
  <c r="Q1244" i="61"/>
  <c r="Q1245" i="61"/>
  <c r="Q1246" i="61"/>
  <c r="Q1247" i="61"/>
  <c r="Q1248" i="61"/>
  <c r="Q1249" i="61"/>
  <c r="Q1250" i="61"/>
  <c r="Q1251" i="61"/>
  <c r="Q1252" i="61"/>
  <c r="Q1253" i="61"/>
  <c r="Q1254" i="61"/>
  <c r="Q1255" i="61"/>
  <c r="Q1256" i="61"/>
  <c r="Q1257" i="61"/>
  <c r="Q1258" i="61"/>
  <c r="Q1259" i="61"/>
  <c r="Q1260" i="61"/>
  <c r="Q1261" i="61"/>
  <c r="Q1262" i="61"/>
  <c r="Q1263" i="61"/>
  <c r="Q1264" i="61"/>
  <c r="Q1265" i="61"/>
  <c r="Q1266" i="61"/>
  <c r="Q1267" i="61"/>
  <c r="Q1268" i="61"/>
  <c r="Q1269" i="61"/>
  <c r="Q1270" i="61"/>
  <c r="Q1271" i="61"/>
  <c r="Q1272" i="61"/>
  <c r="Q1273" i="61"/>
  <c r="Q1274" i="61"/>
  <c r="Q1275" i="61"/>
  <c r="Q1276" i="61"/>
  <c r="Q1277" i="61"/>
  <c r="Q1278" i="61"/>
  <c r="Q1279" i="61"/>
  <c r="Q1280" i="61"/>
  <c r="Q1281" i="61"/>
  <c r="Q1282" i="61"/>
  <c r="Q1283" i="61"/>
  <c r="Q1284" i="61"/>
  <c r="Q1285" i="61"/>
  <c r="Q1286" i="61"/>
  <c r="Q1287" i="61"/>
  <c r="Q1288" i="61"/>
  <c r="Q1289" i="61"/>
  <c r="Q1290" i="61"/>
  <c r="Q1291" i="61"/>
  <c r="Q1292" i="61"/>
  <c r="Q1293" i="61"/>
  <c r="Q1294" i="61"/>
  <c r="Q1295" i="61"/>
  <c r="Q1296" i="61"/>
  <c r="Q1297" i="61"/>
  <c r="Q1298" i="61"/>
  <c r="Q1299" i="61"/>
  <c r="Q1300" i="61"/>
  <c r="Q1301" i="61"/>
  <c r="Q1302" i="61"/>
  <c r="Q1303" i="61"/>
  <c r="Q1304" i="61"/>
  <c r="Q1305" i="61"/>
  <c r="Q1306" i="61"/>
  <c r="Q1307" i="61"/>
  <c r="Q1308" i="61"/>
  <c r="Q1309" i="61"/>
  <c r="Q1310" i="61"/>
  <c r="Q1311" i="61"/>
  <c r="Q1312" i="61"/>
  <c r="Q1313" i="61"/>
  <c r="Q1314" i="61"/>
  <c r="Q1315" i="61"/>
  <c r="Q1316" i="61"/>
  <c r="Q1317" i="61"/>
  <c r="Q1318" i="61"/>
  <c r="Q1319" i="61"/>
  <c r="Q1320" i="61"/>
  <c r="Q1321" i="61"/>
  <c r="Q1322" i="61"/>
  <c r="Q1323" i="61"/>
  <c r="Q1324" i="61"/>
  <c r="Q1325" i="61"/>
  <c r="Q1326" i="61"/>
  <c r="Q1327" i="61"/>
  <c r="Q1328" i="61"/>
  <c r="Q1329" i="61"/>
  <c r="Q1330" i="61"/>
  <c r="Q1331" i="61"/>
  <c r="Q1332" i="61"/>
  <c r="Q1333" i="61"/>
  <c r="Q1334" i="61"/>
  <c r="Q1335" i="61"/>
  <c r="Q1336" i="61"/>
  <c r="Q1337" i="61"/>
  <c r="Q1338" i="61"/>
  <c r="Q1339" i="61"/>
  <c r="Q1340" i="61"/>
  <c r="Q1341" i="61"/>
  <c r="Q1342" i="61"/>
  <c r="Q1343" i="61"/>
  <c r="Q1344" i="61"/>
  <c r="Q1345" i="61"/>
  <c r="Q1346" i="61"/>
  <c r="Q1347" i="61"/>
  <c r="Q1348" i="61"/>
  <c r="Q1349" i="61"/>
  <c r="Q1350" i="61"/>
  <c r="Q1351" i="61"/>
  <c r="Q1352" i="61"/>
  <c r="Q1353" i="61"/>
  <c r="Q1354" i="61"/>
  <c r="Q1355" i="61"/>
  <c r="Q1356" i="61"/>
  <c r="Q1357" i="61"/>
  <c r="Q1358" i="61"/>
  <c r="Q1359" i="61"/>
  <c r="Q1360" i="61"/>
  <c r="Q1361" i="61"/>
  <c r="Q1362" i="61"/>
  <c r="Q1363" i="61"/>
  <c r="Q1364" i="61"/>
  <c r="Q1365" i="61"/>
  <c r="Q1366" i="61"/>
  <c r="Q1367" i="61"/>
  <c r="Q1368" i="61"/>
  <c r="Q1369" i="61"/>
  <c r="Q1370" i="61"/>
  <c r="Q1371" i="61"/>
  <c r="Q1372" i="61"/>
  <c r="Q1373" i="61"/>
  <c r="Q1374" i="61"/>
  <c r="Q1375" i="61"/>
  <c r="Q1376" i="61"/>
  <c r="Q1377" i="61"/>
  <c r="Q1378" i="61"/>
  <c r="Q1379" i="61"/>
  <c r="Q1380" i="61"/>
  <c r="Q1381" i="61"/>
  <c r="Q1382" i="61"/>
  <c r="Q1383" i="61"/>
  <c r="Q1384" i="61"/>
  <c r="Q1385" i="61"/>
  <c r="Q1386" i="61"/>
  <c r="Q1387" i="61"/>
  <c r="Q1388" i="61"/>
  <c r="Q1389" i="61"/>
  <c r="Q1390" i="61"/>
  <c r="Q1391" i="61"/>
  <c r="Q1392" i="61"/>
  <c r="Q1393" i="61"/>
  <c r="Q1394" i="61"/>
  <c r="Q1395" i="61"/>
  <c r="Q1396" i="61"/>
  <c r="Q1397" i="61"/>
  <c r="Q1398" i="61"/>
  <c r="Q1399" i="61"/>
  <c r="Q1400" i="61"/>
  <c r="Q1401" i="61"/>
  <c r="Q1402" i="61"/>
  <c r="Q1403" i="61"/>
  <c r="Q1404" i="61"/>
  <c r="Q1405" i="61"/>
  <c r="Q1406" i="61"/>
  <c r="Q1407" i="61"/>
  <c r="Q1408" i="61"/>
  <c r="Q1409" i="61"/>
  <c r="Q1410" i="61"/>
  <c r="Q1411" i="61"/>
  <c r="Q1412" i="61"/>
  <c r="Q1413" i="61"/>
  <c r="Q1414" i="61"/>
  <c r="Q1415" i="61"/>
  <c r="Q1416" i="61"/>
  <c r="Q1417" i="61"/>
  <c r="Q1418" i="61"/>
  <c r="Q1419" i="61"/>
  <c r="Q1420" i="61"/>
  <c r="Q1421" i="61"/>
  <c r="Q1422" i="61"/>
  <c r="Q1423" i="61"/>
  <c r="Q1424" i="61"/>
  <c r="Q1425" i="61"/>
  <c r="Q1426" i="61"/>
  <c r="Q1427" i="61"/>
  <c r="Q1428" i="61"/>
  <c r="Q1429" i="61"/>
  <c r="Q1430" i="61"/>
  <c r="Q1431" i="61"/>
  <c r="Q1432" i="61"/>
  <c r="Q1433" i="61"/>
  <c r="Q1434" i="61"/>
  <c r="Q1435" i="61"/>
  <c r="Q1436" i="61"/>
  <c r="Q1437" i="61"/>
  <c r="Q1438" i="61"/>
  <c r="Q1439" i="61"/>
  <c r="Q1440" i="61"/>
  <c r="Q1441" i="61"/>
  <c r="Q1442" i="61"/>
  <c r="Q1443" i="61"/>
  <c r="Q1444" i="61"/>
  <c r="Q1445" i="61"/>
  <c r="Q1446" i="61"/>
  <c r="Q1447" i="61"/>
  <c r="Q1448" i="61"/>
  <c r="Q1449" i="61"/>
  <c r="Q1450" i="61"/>
  <c r="Q1451" i="61"/>
  <c r="Q1452" i="61"/>
  <c r="Q1453" i="61"/>
  <c r="Q1454" i="61"/>
  <c r="Q1455" i="61"/>
  <c r="Q1456" i="61"/>
  <c r="Q1457" i="61"/>
  <c r="Q1458" i="61"/>
  <c r="Q1459" i="61"/>
  <c r="Q1460" i="61"/>
  <c r="Q1461" i="61"/>
  <c r="Q1462" i="61"/>
  <c r="Q1463" i="61"/>
  <c r="Q1464" i="61"/>
  <c r="Q1465" i="61"/>
  <c r="Q1466" i="61"/>
  <c r="Q1467" i="61"/>
  <c r="Q1468" i="61"/>
  <c r="Q1469" i="61"/>
  <c r="Q1470" i="61"/>
  <c r="Q1471" i="61"/>
  <c r="Q1472" i="61"/>
  <c r="Q1473" i="61"/>
  <c r="Q1474" i="61"/>
  <c r="Q1475" i="61"/>
  <c r="Q1476" i="61"/>
  <c r="Q1477" i="61"/>
  <c r="Q1478" i="61"/>
  <c r="Q1479" i="61"/>
  <c r="Q1480" i="61"/>
  <c r="Q1481" i="61"/>
  <c r="Q1482" i="61"/>
  <c r="Q1483" i="61"/>
  <c r="Q1484" i="61"/>
  <c r="Q1485" i="61"/>
  <c r="Q1486" i="61"/>
  <c r="Q1487" i="61"/>
  <c r="Q1488" i="61"/>
  <c r="Q1489" i="61"/>
  <c r="Q1490" i="61"/>
  <c r="Q1491" i="61"/>
  <c r="Q1492" i="61"/>
  <c r="Q1493" i="61"/>
  <c r="Q1494" i="61"/>
  <c r="Q1495" i="61"/>
  <c r="Q1496" i="61"/>
  <c r="Q1497" i="61"/>
  <c r="Q1498" i="61"/>
  <c r="Q1499" i="61"/>
  <c r="Q1500" i="61"/>
  <c r="Q1501" i="61"/>
  <c r="Q1502" i="61"/>
  <c r="Q1503" i="61"/>
  <c r="Q1504" i="61"/>
  <c r="Q1505" i="61"/>
  <c r="Q1506" i="61"/>
  <c r="Q1507" i="61"/>
  <c r="Q1508" i="61"/>
  <c r="Q1509" i="61"/>
  <c r="Q1510" i="61"/>
  <c r="Q1511" i="61"/>
  <c r="Q1512" i="61"/>
  <c r="Q1513" i="61"/>
  <c r="Q1514" i="61"/>
  <c r="Q1515" i="61"/>
  <c r="Q1516" i="61"/>
  <c r="Q1517" i="61"/>
  <c r="Q1518" i="61"/>
  <c r="Q1519" i="61"/>
  <c r="Q1520" i="61"/>
  <c r="Q1521" i="61"/>
  <c r="Q1522" i="61"/>
  <c r="Q1523" i="61"/>
  <c r="Q1524" i="61"/>
  <c r="Q1525" i="61"/>
  <c r="Q1526" i="61"/>
  <c r="Q1527" i="61"/>
  <c r="Q1528" i="61"/>
  <c r="Q1529" i="61"/>
  <c r="Q1530" i="61"/>
  <c r="Q1531" i="61"/>
  <c r="Q1532" i="61"/>
  <c r="Q1533" i="61"/>
  <c r="Q1534" i="61"/>
  <c r="Q1535" i="61"/>
  <c r="Q1536" i="61"/>
  <c r="Q1537" i="61"/>
  <c r="Q1538" i="61"/>
  <c r="Q1539" i="61"/>
  <c r="Q1540" i="61"/>
  <c r="Q1541" i="61"/>
  <c r="Q1542" i="61"/>
  <c r="Q1543" i="61"/>
  <c r="Q1544" i="61"/>
  <c r="Q1545" i="61"/>
  <c r="Q1546" i="61"/>
  <c r="Q1547" i="61"/>
  <c r="Q1548" i="61"/>
  <c r="Q1549" i="61"/>
  <c r="Q1550" i="61"/>
  <c r="Q1551" i="61"/>
  <c r="Q1552" i="61"/>
  <c r="Q1553" i="61"/>
  <c r="Q1554" i="61"/>
  <c r="Q1555" i="61"/>
  <c r="Q1556" i="61"/>
  <c r="Q1557" i="61"/>
  <c r="Q1558" i="61"/>
  <c r="Q1559" i="61"/>
  <c r="Q1560" i="61"/>
  <c r="Q1561" i="61"/>
  <c r="Q1562" i="61"/>
  <c r="Q1563" i="61"/>
  <c r="Q1564" i="61"/>
  <c r="Q1565" i="61"/>
  <c r="Q1566" i="61"/>
  <c r="Q1567" i="61"/>
  <c r="Q1568" i="61"/>
  <c r="Q1569" i="61"/>
  <c r="Q1570" i="61"/>
  <c r="Q1571" i="61"/>
  <c r="Q1572" i="61"/>
  <c r="Q1573" i="61"/>
  <c r="Q1574" i="61"/>
  <c r="Q1575" i="61"/>
  <c r="Q1576" i="61"/>
  <c r="Q1577" i="61"/>
  <c r="Q1578" i="61"/>
  <c r="Q1579" i="61"/>
  <c r="Q1580" i="61"/>
  <c r="Q1581" i="61"/>
  <c r="Q1582" i="61"/>
  <c r="Q1583" i="61"/>
  <c r="Q1584" i="61"/>
  <c r="Q1585" i="61"/>
  <c r="Q1586" i="61"/>
  <c r="Q1587" i="61"/>
  <c r="Q1588" i="61"/>
  <c r="Q1589" i="61"/>
  <c r="Q1590" i="61"/>
  <c r="Q1591" i="61"/>
  <c r="Q1592" i="61"/>
  <c r="Q1593" i="61"/>
  <c r="Q1594" i="61"/>
  <c r="Q1595" i="61"/>
  <c r="Q1596" i="61"/>
  <c r="Q1597" i="61"/>
  <c r="Q1598" i="61"/>
  <c r="Q1599" i="61"/>
  <c r="Q1600" i="61"/>
  <c r="Q1601" i="61"/>
  <c r="Q1602" i="61"/>
  <c r="Q1603" i="61"/>
  <c r="Q1604" i="61"/>
  <c r="Q1605" i="61"/>
  <c r="Q1606" i="61"/>
  <c r="Q1607" i="61"/>
  <c r="Q1608" i="61"/>
  <c r="Q1609" i="61"/>
  <c r="Q1610" i="61"/>
  <c r="Q1611" i="61"/>
  <c r="Q1612" i="61"/>
  <c r="Q1613" i="61"/>
  <c r="Q1614" i="61"/>
  <c r="Q1615" i="61"/>
  <c r="Q1616" i="61"/>
  <c r="Q1617" i="61"/>
  <c r="Q1618" i="61"/>
  <c r="Q1619" i="61"/>
  <c r="Q1620" i="61"/>
  <c r="Q1621" i="61"/>
  <c r="Q1622" i="61"/>
  <c r="Q1623" i="61"/>
  <c r="Q1624" i="61"/>
  <c r="Q1625" i="61"/>
  <c r="Q1626" i="61"/>
  <c r="Q1627" i="61"/>
  <c r="Q1628" i="61"/>
  <c r="Q1629" i="61"/>
  <c r="Q1630" i="61"/>
  <c r="Q1631" i="61"/>
  <c r="Q1632" i="61"/>
  <c r="Q1633" i="61"/>
  <c r="Q1634" i="61"/>
  <c r="Q1635" i="61"/>
  <c r="Q1636" i="61"/>
  <c r="Q1637" i="61"/>
  <c r="Q1638" i="61"/>
  <c r="Q1639" i="61"/>
  <c r="Q1640" i="61"/>
  <c r="Q1641" i="61"/>
  <c r="Q1642" i="61"/>
  <c r="Q1643" i="61"/>
  <c r="Q1644" i="61"/>
  <c r="Q1645" i="61"/>
  <c r="Q1646" i="61"/>
  <c r="Q1647" i="61"/>
  <c r="Q1648" i="61"/>
  <c r="Q1649" i="61"/>
  <c r="Q1650" i="61"/>
  <c r="Q1651" i="61"/>
  <c r="Q1652" i="61"/>
  <c r="Q1653" i="61"/>
  <c r="Q1654" i="61"/>
  <c r="Q1655" i="61"/>
  <c r="Q1656" i="61"/>
  <c r="Q1657" i="61"/>
  <c r="Q1658" i="61"/>
  <c r="Q1659" i="61"/>
  <c r="Q1660" i="61"/>
  <c r="Q1661" i="61"/>
  <c r="Q1662" i="61"/>
  <c r="Q1663" i="61"/>
  <c r="Q1664" i="61"/>
  <c r="Q1665" i="61"/>
  <c r="Q1666" i="61"/>
  <c r="Q1667" i="61"/>
  <c r="Q1668" i="61"/>
  <c r="Q1669" i="61"/>
  <c r="Q1670" i="61"/>
  <c r="Q1671" i="61"/>
  <c r="Q1672" i="61"/>
  <c r="Q1673" i="61"/>
  <c r="Q1674" i="61"/>
  <c r="Q1675" i="61"/>
  <c r="Q1676" i="61"/>
  <c r="Q1677" i="61"/>
  <c r="Q1678" i="61"/>
  <c r="Q1679" i="61"/>
  <c r="Q1680" i="61"/>
  <c r="Q1681" i="61"/>
  <c r="Q1682" i="61"/>
  <c r="Q1683" i="61"/>
  <c r="Q1684" i="61"/>
  <c r="Q1685" i="61"/>
  <c r="Q1686" i="61"/>
  <c r="Q1687" i="61"/>
  <c r="Q1688" i="61"/>
  <c r="Q1689" i="61"/>
  <c r="Q1690" i="61"/>
  <c r="Q1691" i="61"/>
  <c r="Q1692" i="61"/>
  <c r="Q1693" i="61"/>
  <c r="Q1694" i="61"/>
  <c r="Q1695" i="61"/>
  <c r="Q1696" i="61"/>
  <c r="Q1697" i="61"/>
  <c r="Q1698" i="61"/>
  <c r="Q1699" i="61"/>
  <c r="Q1700" i="61"/>
  <c r="Q1701" i="61"/>
  <c r="Q1702" i="61"/>
  <c r="Q1703" i="61"/>
  <c r="Q1704" i="61"/>
  <c r="Q1705" i="61"/>
  <c r="Q1706" i="61"/>
  <c r="Q1707" i="61"/>
  <c r="Q1708" i="61"/>
  <c r="Q1709" i="61"/>
  <c r="Q1710" i="61"/>
  <c r="Q1711" i="61"/>
  <c r="Q1712" i="61"/>
  <c r="Q1713" i="61"/>
  <c r="Q1714" i="61"/>
  <c r="Q1715" i="61"/>
  <c r="Q1716" i="61"/>
  <c r="Q1717" i="61"/>
  <c r="Q1718" i="61"/>
  <c r="Q1719" i="61"/>
  <c r="Q1720" i="61"/>
  <c r="Q1721" i="61"/>
  <c r="Q1722" i="61"/>
  <c r="Q1723" i="61"/>
  <c r="Q1724" i="61"/>
  <c r="Q1725" i="61"/>
  <c r="Q1726" i="61"/>
  <c r="Q1727" i="61"/>
  <c r="Q1728" i="61"/>
  <c r="Q1729" i="61"/>
  <c r="Q1730" i="61"/>
  <c r="Q1731" i="61"/>
  <c r="Q1732" i="61"/>
  <c r="Q1733" i="61"/>
  <c r="Q1734" i="61"/>
  <c r="Q1735" i="61"/>
  <c r="Q1736" i="61"/>
  <c r="Q1737" i="61"/>
  <c r="Q1738" i="61"/>
  <c r="Q1739" i="61"/>
  <c r="Q1740" i="61"/>
  <c r="Q1741" i="61"/>
  <c r="Q1742" i="61"/>
  <c r="Q1743" i="61"/>
  <c r="Q1744" i="61"/>
  <c r="Q1745" i="61"/>
  <c r="Q1746" i="61"/>
  <c r="Q1747" i="61"/>
  <c r="Q1748" i="61"/>
  <c r="Q1749" i="61"/>
  <c r="Q1750" i="61"/>
  <c r="Q1751" i="61"/>
  <c r="Q1752" i="61"/>
  <c r="Q1753" i="61"/>
  <c r="Q1754" i="61"/>
  <c r="Q1755" i="61"/>
  <c r="Q1756" i="61"/>
  <c r="Q1757" i="61"/>
  <c r="Q1758" i="61"/>
  <c r="Q1759" i="61"/>
  <c r="Q1760" i="61"/>
  <c r="Q1761" i="61"/>
  <c r="Q1762" i="61"/>
  <c r="Q1763" i="61"/>
  <c r="Q1764" i="61"/>
  <c r="Q1765" i="61"/>
  <c r="Q1766" i="61"/>
  <c r="Q1767" i="61"/>
  <c r="Q1768" i="61"/>
  <c r="Q1769" i="61"/>
  <c r="Q1770" i="61"/>
  <c r="Q1771" i="61"/>
  <c r="Q1772" i="61"/>
  <c r="Q1773" i="61"/>
  <c r="Q1774" i="61"/>
  <c r="Q1775" i="61"/>
  <c r="Q1776" i="61"/>
  <c r="Q1777" i="61"/>
  <c r="Q1778" i="61"/>
  <c r="Q1779" i="61"/>
  <c r="Q1780" i="61"/>
  <c r="Q1781" i="61"/>
  <c r="Q1782" i="61"/>
  <c r="Q1783" i="61"/>
  <c r="Q1784" i="61"/>
  <c r="Q1785" i="61"/>
  <c r="Q1786" i="61"/>
  <c r="Q1787" i="61"/>
  <c r="Q1788" i="61"/>
  <c r="Q1789" i="61"/>
  <c r="Q1790" i="61"/>
  <c r="Q1791" i="61"/>
  <c r="Q1792" i="61"/>
  <c r="Q1793" i="61"/>
  <c r="Q1794" i="61"/>
  <c r="Q1795" i="61"/>
  <c r="Q1796" i="61"/>
  <c r="Q1797" i="61"/>
  <c r="Q1798" i="61"/>
  <c r="Q1799" i="61"/>
  <c r="Q1800" i="61"/>
  <c r="Q1801" i="61"/>
  <c r="Q1802" i="61"/>
  <c r="Q1803" i="61"/>
  <c r="Q1804" i="61"/>
  <c r="Q1805" i="61"/>
  <c r="Q1806" i="61"/>
  <c r="Q1807" i="61"/>
  <c r="Q1808" i="61"/>
  <c r="Q1809" i="61"/>
  <c r="Q1810" i="61"/>
  <c r="Q1811" i="61"/>
  <c r="Q1812" i="61"/>
  <c r="Q1813" i="61"/>
  <c r="Q1814" i="61"/>
  <c r="Q1815" i="61"/>
  <c r="Q1816" i="61"/>
  <c r="Q1817" i="61"/>
  <c r="Q1818" i="61"/>
  <c r="Q1819" i="61"/>
  <c r="Q1820" i="61"/>
  <c r="Q1821" i="61"/>
  <c r="Q1822" i="61"/>
  <c r="Q1823" i="61"/>
  <c r="Q1824" i="61"/>
  <c r="Q1825" i="61"/>
  <c r="Q1826" i="61"/>
  <c r="Q1827" i="61"/>
  <c r="Q1828" i="61"/>
  <c r="Q1829" i="61"/>
  <c r="Q1830" i="61"/>
  <c r="Q1831" i="61"/>
  <c r="Q1832" i="61"/>
  <c r="Q1833" i="61"/>
  <c r="Q1834" i="61"/>
  <c r="Q1835" i="61"/>
  <c r="Q1836" i="61"/>
  <c r="Q1837" i="61"/>
  <c r="Q1838" i="61"/>
  <c r="Q1839" i="61"/>
  <c r="Q1840" i="61"/>
  <c r="Q1841" i="61"/>
  <c r="Q1842" i="61"/>
  <c r="Q1843" i="61"/>
  <c r="Q1844" i="61"/>
  <c r="Q1845" i="61"/>
  <c r="Q1846" i="61"/>
  <c r="Q1847" i="61"/>
  <c r="Q1848" i="61"/>
  <c r="Q1849" i="61"/>
  <c r="Q1850" i="61"/>
  <c r="Q1851" i="61"/>
  <c r="Q1852" i="61"/>
  <c r="Q1853" i="61"/>
  <c r="Q1854" i="61"/>
  <c r="Q1855" i="61"/>
  <c r="Q1856" i="61"/>
  <c r="Q1857" i="61"/>
  <c r="Q1858" i="61"/>
  <c r="Q1859" i="61"/>
  <c r="Q1860" i="61"/>
  <c r="Q1861" i="61"/>
  <c r="Q1862" i="61"/>
  <c r="Q1863" i="61"/>
  <c r="Q1864" i="61"/>
  <c r="Q1865" i="61"/>
  <c r="Q1866" i="61"/>
  <c r="Q1867" i="61"/>
  <c r="Q1868" i="61"/>
  <c r="Q1869" i="61"/>
  <c r="Q1870" i="61"/>
  <c r="Q1871" i="61"/>
  <c r="Q1872" i="61"/>
  <c r="Q1873" i="61"/>
  <c r="Q1874" i="61"/>
  <c r="Q1875" i="61"/>
  <c r="Q1876" i="61"/>
  <c r="Q1877" i="61"/>
  <c r="Q1878" i="61"/>
  <c r="Q1879" i="61"/>
  <c r="Q1880" i="61"/>
  <c r="Q1881" i="61"/>
  <c r="Q1882" i="61"/>
  <c r="Q1883" i="61"/>
  <c r="Q1884" i="61"/>
  <c r="Q1885" i="61"/>
  <c r="Q1886" i="61"/>
  <c r="Q1887" i="61"/>
  <c r="Q1888" i="61"/>
  <c r="Q1889" i="61"/>
  <c r="Q1890" i="61"/>
  <c r="Q1891" i="61"/>
  <c r="Q1892" i="61"/>
  <c r="Q1893" i="61"/>
  <c r="Q1894" i="61"/>
  <c r="Q1895" i="61"/>
  <c r="Q1896" i="61"/>
  <c r="Q1897" i="61"/>
  <c r="Q1898" i="61"/>
  <c r="Q1899" i="61"/>
  <c r="Q1900" i="61"/>
  <c r="Q1901" i="61"/>
  <c r="Q1902" i="61"/>
  <c r="Q1903" i="61"/>
  <c r="Q1904" i="61"/>
  <c r="Q1905" i="61"/>
  <c r="Q1906" i="61"/>
  <c r="Q1907" i="61"/>
  <c r="Q1908" i="61"/>
  <c r="Q1909" i="61"/>
  <c r="Q1910" i="61"/>
  <c r="Q1911" i="61"/>
  <c r="Q1912" i="61"/>
  <c r="Q1913" i="61"/>
  <c r="Q1914" i="61"/>
  <c r="Q1915" i="61"/>
  <c r="Q1916" i="61"/>
  <c r="Q1917" i="61"/>
  <c r="Q1918" i="61"/>
  <c r="Q1919" i="61"/>
  <c r="Q1920" i="61"/>
  <c r="Q1921" i="61"/>
  <c r="Q1922" i="61"/>
  <c r="Q1923" i="61"/>
  <c r="Q1924" i="61"/>
  <c r="Q1925" i="61"/>
  <c r="Q1926" i="61"/>
  <c r="Q1927" i="61"/>
  <c r="Q1928" i="61"/>
  <c r="Q1929" i="61"/>
  <c r="Q1930" i="61"/>
  <c r="Q1931" i="61"/>
  <c r="Q1932" i="61"/>
  <c r="Q1933" i="61"/>
  <c r="Q1934" i="61"/>
  <c r="Q1935" i="61"/>
  <c r="Q1936" i="61"/>
  <c r="Q1937" i="61"/>
  <c r="Q1938" i="61"/>
  <c r="Q1939" i="61"/>
  <c r="Q1940" i="61"/>
  <c r="Q1941" i="61"/>
  <c r="Q1942" i="61"/>
  <c r="Q1943" i="61"/>
  <c r="Q1944" i="61"/>
  <c r="Q1945" i="61"/>
  <c r="Q1946" i="61"/>
  <c r="Q1947" i="61"/>
  <c r="Q1948" i="61"/>
  <c r="Q1949" i="61"/>
  <c r="Q1950" i="61"/>
  <c r="Q1951" i="61"/>
  <c r="Q1952" i="61"/>
  <c r="Q1953" i="61"/>
  <c r="Q1954" i="61"/>
  <c r="Q1955" i="61"/>
  <c r="Q1956" i="61"/>
  <c r="Q1957" i="61"/>
  <c r="Q1958" i="61"/>
  <c r="Q1959" i="61"/>
  <c r="Q1960" i="61"/>
  <c r="Q1961" i="61"/>
  <c r="Q1962" i="61"/>
  <c r="Q1963" i="61"/>
  <c r="Q1964" i="61"/>
  <c r="Q1965" i="61"/>
  <c r="Q1966" i="61"/>
  <c r="Q1967" i="61"/>
  <c r="Q1968" i="61"/>
  <c r="Q1969" i="61"/>
  <c r="Q1970" i="61"/>
  <c r="Q1971" i="61"/>
  <c r="Q1972" i="61"/>
  <c r="Q1973" i="61"/>
  <c r="Q1974" i="61"/>
  <c r="Q1975" i="61"/>
  <c r="Q1976" i="61"/>
  <c r="Q1977" i="61"/>
  <c r="Q1978" i="61"/>
  <c r="Q1979" i="61"/>
  <c r="Q1980" i="61"/>
  <c r="Q1981" i="61"/>
  <c r="Q1982" i="61"/>
  <c r="Q1983" i="61"/>
  <c r="Q1984" i="61"/>
  <c r="Q1985" i="61"/>
  <c r="Q1986" i="61"/>
  <c r="Q1987" i="61"/>
  <c r="Q1988" i="61"/>
  <c r="Q1989" i="61"/>
  <c r="Q1990" i="61"/>
  <c r="Q1991" i="61"/>
  <c r="Q1992" i="61"/>
  <c r="Q1993" i="61"/>
  <c r="Q1994" i="61"/>
  <c r="Q1995" i="61"/>
  <c r="Q1996" i="61"/>
  <c r="Q1997" i="61"/>
  <c r="Q1998" i="61"/>
  <c r="Q1999" i="61"/>
  <c r="Q2000" i="61"/>
  <c r="Q2001" i="61"/>
  <c r="Q2002" i="61"/>
  <c r="Q2003" i="61"/>
  <c r="R4" i="61" l="1"/>
  <c r="R5" i="61" s="1"/>
  <c r="R6" i="61" s="1"/>
  <c r="A6" i="61" l="1"/>
  <c r="R7" i="61"/>
  <c r="A4" i="61"/>
  <c r="B4" i="61" l="1"/>
  <c r="P4" i="61"/>
  <c r="Q4" i="61" s="1"/>
  <c r="R8" i="61"/>
  <c r="A7" i="61"/>
  <c r="B6" i="61"/>
  <c r="C6" i="61"/>
  <c r="D6" i="61"/>
  <c r="E6" i="61"/>
  <c r="C4" i="61"/>
  <c r="D4" i="61"/>
  <c r="E4" i="61"/>
  <c r="A5" i="61"/>
  <c r="C5" i="61" s="1"/>
  <c r="D7" i="61" l="1"/>
  <c r="E7" i="61"/>
  <c r="B7" i="61"/>
  <c r="C7" i="61"/>
  <c r="A8" i="61"/>
  <c r="R9" i="61"/>
  <c r="B5" i="61"/>
  <c r="D5" i="61"/>
  <c r="E5" i="61"/>
  <c r="B8" i="61" l="1"/>
  <c r="C8" i="61"/>
  <c r="D8" i="61"/>
  <c r="E8" i="61"/>
  <c r="A9" i="61"/>
  <c r="R10" i="61"/>
  <c r="C4" i="20"/>
  <c r="B62" i="24"/>
  <c r="B63" i="24"/>
  <c r="A63" i="24" s="1"/>
  <c r="B64" i="24"/>
  <c r="B65" i="24"/>
  <c r="B66" i="24"/>
  <c r="B67" i="24"/>
  <c r="B61" i="24"/>
  <c r="A61" i="24" s="1"/>
  <c r="A58" i="24"/>
  <c r="A59" i="24"/>
  <c r="A60" i="24"/>
  <c r="A62" i="24"/>
  <c r="A64" i="24"/>
  <c r="A65" i="24"/>
  <c r="A66" i="24"/>
  <c r="A6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57" i="24"/>
  <c r="A10" i="61" l="1"/>
  <c r="R11" i="61"/>
  <c r="B9" i="61"/>
  <c r="C9" i="61"/>
  <c r="D9" i="61"/>
  <c r="E9" i="61"/>
  <c r="J6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J21" i="44"/>
  <c r="J22" i="44"/>
  <c r="J23" i="44"/>
  <c r="J24" i="44"/>
  <c r="J25" i="44"/>
  <c r="J26" i="44"/>
  <c r="J27" i="44"/>
  <c r="J28" i="44"/>
  <c r="J29" i="44"/>
  <c r="J30" i="44"/>
  <c r="J31" i="44"/>
  <c r="J32" i="44"/>
  <c r="J33" i="44"/>
  <c r="J34" i="44"/>
  <c r="J35" i="44"/>
  <c r="J36" i="44"/>
  <c r="J37" i="44"/>
  <c r="J38" i="44"/>
  <c r="J39" i="44"/>
  <c r="J40" i="44"/>
  <c r="J41" i="44"/>
  <c r="J42" i="44"/>
  <c r="J43" i="44"/>
  <c r="J44" i="44"/>
  <c r="J45" i="44"/>
  <c r="J46" i="44"/>
  <c r="J47" i="44"/>
  <c r="J48" i="44"/>
  <c r="J49" i="44"/>
  <c r="J50" i="44"/>
  <c r="J51" i="44"/>
  <c r="J52" i="44"/>
  <c r="J53" i="44"/>
  <c r="J54" i="44"/>
  <c r="J55" i="44"/>
  <c r="J56" i="44"/>
  <c r="J57" i="44"/>
  <c r="J58" i="44"/>
  <c r="J59" i="44"/>
  <c r="J60" i="44"/>
  <c r="J61" i="44"/>
  <c r="J62" i="44"/>
  <c r="J63" i="44"/>
  <c r="J64" i="44"/>
  <c r="J65" i="44"/>
  <c r="J66" i="44"/>
  <c r="J67" i="44"/>
  <c r="J68" i="44"/>
  <c r="J69" i="44"/>
  <c r="J70" i="44"/>
  <c r="J71" i="44"/>
  <c r="J72" i="44"/>
  <c r="J73" i="44"/>
  <c r="J74" i="44"/>
  <c r="J75" i="44"/>
  <c r="J76" i="44"/>
  <c r="J77" i="44"/>
  <c r="J78" i="44"/>
  <c r="J79" i="44"/>
  <c r="J80" i="44"/>
  <c r="J81" i="44"/>
  <c r="J82" i="44"/>
  <c r="J83" i="44"/>
  <c r="J84" i="44"/>
  <c r="J85" i="44"/>
  <c r="J86" i="44"/>
  <c r="J87" i="44"/>
  <c r="J88" i="44"/>
  <c r="J89" i="44"/>
  <c r="J90" i="44"/>
  <c r="J91" i="44"/>
  <c r="J92" i="44"/>
  <c r="J93" i="44"/>
  <c r="J94" i="44"/>
  <c r="J95" i="44"/>
  <c r="J96" i="44"/>
  <c r="J97" i="44"/>
  <c r="J98" i="44"/>
  <c r="J99" i="44"/>
  <c r="J100" i="44"/>
  <c r="J101" i="44"/>
  <c r="J102" i="44"/>
  <c r="J103" i="44"/>
  <c r="J104" i="44"/>
  <c r="J105" i="44"/>
  <c r="J106" i="44"/>
  <c r="J107" i="44"/>
  <c r="J108" i="44"/>
  <c r="J109" i="44"/>
  <c r="J110" i="44"/>
  <c r="J111" i="44"/>
  <c r="J112" i="44"/>
  <c r="J113" i="44"/>
  <c r="J114" i="44"/>
  <c r="J115" i="44"/>
  <c r="J116" i="44"/>
  <c r="J117" i="44"/>
  <c r="J118" i="44"/>
  <c r="J119" i="44"/>
  <c r="J120" i="44"/>
  <c r="J121" i="44"/>
  <c r="J122" i="44"/>
  <c r="J123" i="44"/>
  <c r="J124" i="44"/>
  <c r="J125" i="44"/>
  <c r="J126" i="44"/>
  <c r="J127" i="44"/>
  <c r="J128" i="44"/>
  <c r="J129" i="44"/>
  <c r="J130" i="44"/>
  <c r="J131" i="44"/>
  <c r="J132" i="44"/>
  <c r="J133" i="44"/>
  <c r="J134" i="44"/>
  <c r="J135" i="44"/>
  <c r="J136" i="44"/>
  <c r="J137" i="44"/>
  <c r="J138" i="44"/>
  <c r="J139" i="44"/>
  <c r="J140" i="44"/>
  <c r="J141" i="44"/>
  <c r="J142" i="44"/>
  <c r="J143" i="44"/>
  <c r="J144" i="44"/>
  <c r="J145" i="44"/>
  <c r="J146" i="44"/>
  <c r="J147" i="44"/>
  <c r="J148" i="44"/>
  <c r="J149" i="44"/>
  <c r="J150" i="44"/>
  <c r="J151" i="44"/>
  <c r="J152" i="44"/>
  <c r="J153" i="44"/>
  <c r="J154" i="44"/>
  <c r="J155" i="44"/>
  <c r="J156" i="44"/>
  <c r="J157" i="44"/>
  <c r="J158" i="44"/>
  <c r="J159" i="44"/>
  <c r="J160" i="44"/>
  <c r="J161" i="44"/>
  <c r="J162" i="44"/>
  <c r="J163" i="44"/>
  <c r="J164" i="44"/>
  <c r="J165" i="44"/>
  <c r="J166" i="44"/>
  <c r="J167" i="44"/>
  <c r="J168" i="44"/>
  <c r="J169" i="44"/>
  <c r="J170" i="44"/>
  <c r="J171" i="44"/>
  <c r="J172" i="44"/>
  <c r="J173" i="44"/>
  <c r="J174" i="44"/>
  <c r="J175" i="44"/>
  <c r="J176" i="44"/>
  <c r="J177" i="44"/>
  <c r="J178" i="44"/>
  <c r="J179" i="44"/>
  <c r="J180" i="44"/>
  <c r="J181" i="44"/>
  <c r="J182" i="44"/>
  <c r="J183" i="44"/>
  <c r="J184" i="44"/>
  <c r="J185" i="44"/>
  <c r="J186" i="44"/>
  <c r="J187" i="44"/>
  <c r="J188" i="44"/>
  <c r="J189" i="44"/>
  <c r="J190" i="44"/>
  <c r="J191" i="44"/>
  <c r="J192" i="44"/>
  <c r="J193" i="44"/>
  <c r="J194" i="44"/>
  <c r="J195" i="44"/>
  <c r="J196" i="44"/>
  <c r="J197" i="44"/>
  <c r="J198" i="44"/>
  <c r="J199" i="44"/>
  <c r="J200" i="44"/>
  <c r="J201" i="44"/>
  <c r="J202" i="44"/>
  <c r="J203" i="44"/>
  <c r="J204" i="44"/>
  <c r="J205" i="44"/>
  <c r="J206" i="44"/>
  <c r="J207" i="44"/>
  <c r="J208" i="44"/>
  <c r="J209" i="44"/>
  <c r="J210" i="44"/>
  <c r="J211" i="44"/>
  <c r="J212" i="44"/>
  <c r="J213" i="44"/>
  <c r="J214" i="44"/>
  <c r="J215" i="44"/>
  <c r="J216" i="44"/>
  <c r="J217" i="44"/>
  <c r="J218" i="44"/>
  <c r="J219" i="44"/>
  <c r="J220" i="44"/>
  <c r="J221" i="44"/>
  <c r="J222" i="44"/>
  <c r="J223" i="44"/>
  <c r="J224" i="44"/>
  <c r="J225" i="44"/>
  <c r="J226" i="44"/>
  <c r="J227" i="44"/>
  <c r="J228" i="44"/>
  <c r="J229" i="44"/>
  <c r="J230" i="44"/>
  <c r="J231" i="44"/>
  <c r="J232" i="44"/>
  <c r="J233" i="44"/>
  <c r="J234" i="44"/>
  <c r="J235" i="44"/>
  <c r="J236" i="44"/>
  <c r="J237" i="44"/>
  <c r="J238" i="44"/>
  <c r="J239" i="44"/>
  <c r="J240" i="44"/>
  <c r="J241" i="44"/>
  <c r="J242" i="44"/>
  <c r="J243" i="44"/>
  <c r="J244" i="44"/>
  <c r="J245" i="44"/>
  <c r="J246" i="44"/>
  <c r="J247" i="44"/>
  <c r="J248" i="44"/>
  <c r="J249" i="44"/>
  <c r="J250" i="44"/>
  <c r="J251" i="44"/>
  <c r="J252" i="44"/>
  <c r="J253" i="44"/>
  <c r="J254" i="44"/>
  <c r="J255" i="44"/>
  <c r="J256" i="44"/>
  <c r="J257" i="44"/>
  <c r="J258" i="44"/>
  <c r="J259" i="44"/>
  <c r="J260" i="44"/>
  <c r="J261" i="44"/>
  <c r="J262" i="44"/>
  <c r="J263" i="44"/>
  <c r="J264" i="44"/>
  <c r="J265" i="44"/>
  <c r="J266" i="44"/>
  <c r="J267" i="44"/>
  <c r="J268" i="44"/>
  <c r="J269" i="44"/>
  <c r="J270" i="44"/>
  <c r="J271" i="44"/>
  <c r="J272" i="44"/>
  <c r="J273" i="44"/>
  <c r="J274" i="44"/>
  <c r="J275" i="44"/>
  <c r="J276" i="44"/>
  <c r="J277" i="44"/>
  <c r="J278" i="44"/>
  <c r="J279" i="44"/>
  <c r="J280" i="44"/>
  <c r="J281" i="44"/>
  <c r="J282" i="44"/>
  <c r="J283" i="44"/>
  <c r="J284" i="44"/>
  <c r="J285" i="44"/>
  <c r="J286" i="44"/>
  <c r="J287" i="44"/>
  <c r="J288" i="44"/>
  <c r="J289" i="44"/>
  <c r="J290" i="44"/>
  <c r="J291" i="44"/>
  <c r="J292" i="44"/>
  <c r="J293" i="44"/>
  <c r="J294" i="44"/>
  <c r="J295" i="44"/>
  <c r="J296" i="44"/>
  <c r="J297" i="44"/>
  <c r="J298" i="44"/>
  <c r="J299" i="44"/>
  <c r="J300" i="44"/>
  <c r="J301" i="44"/>
  <c r="J302" i="44"/>
  <c r="J303" i="44"/>
  <c r="J304" i="44"/>
  <c r="J305" i="44"/>
  <c r="J306" i="44"/>
  <c r="J307" i="44"/>
  <c r="J308" i="44"/>
  <c r="J309" i="44"/>
  <c r="J310" i="44"/>
  <c r="J311" i="44"/>
  <c r="J312" i="44"/>
  <c r="J313" i="44"/>
  <c r="J314" i="44"/>
  <c r="J315" i="44"/>
  <c r="J316" i="44"/>
  <c r="J317" i="44"/>
  <c r="J318" i="44"/>
  <c r="J319" i="44"/>
  <c r="J320" i="44"/>
  <c r="J321" i="44"/>
  <c r="J322" i="44"/>
  <c r="J323" i="44"/>
  <c r="J324" i="44"/>
  <c r="J325" i="44"/>
  <c r="J326" i="44"/>
  <c r="J327" i="44"/>
  <c r="J328" i="44"/>
  <c r="J329" i="44"/>
  <c r="J330" i="44"/>
  <c r="J331" i="44"/>
  <c r="J332" i="44"/>
  <c r="J333" i="44"/>
  <c r="J334" i="44"/>
  <c r="J335" i="44"/>
  <c r="J336" i="44"/>
  <c r="J337" i="44"/>
  <c r="J338" i="44"/>
  <c r="J339" i="44"/>
  <c r="J340" i="44"/>
  <c r="J341" i="44"/>
  <c r="J342" i="44"/>
  <c r="J343" i="44"/>
  <c r="J344" i="44"/>
  <c r="J345" i="44"/>
  <c r="J346" i="44"/>
  <c r="J347" i="44"/>
  <c r="J348" i="44"/>
  <c r="J349" i="44"/>
  <c r="J350" i="44"/>
  <c r="J351" i="44"/>
  <c r="J352" i="44"/>
  <c r="J353" i="44"/>
  <c r="J354" i="44"/>
  <c r="J355" i="44"/>
  <c r="J356" i="44"/>
  <c r="J357" i="44"/>
  <c r="J358" i="44"/>
  <c r="J359" i="44"/>
  <c r="J360" i="44"/>
  <c r="J361" i="44"/>
  <c r="J362" i="44"/>
  <c r="J363" i="44"/>
  <c r="J364" i="44"/>
  <c r="J365" i="44"/>
  <c r="J366" i="44"/>
  <c r="J367" i="44"/>
  <c r="J368" i="44"/>
  <c r="J369" i="44"/>
  <c r="J370" i="44"/>
  <c r="J371" i="44"/>
  <c r="J372" i="44"/>
  <c r="J373" i="44"/>
  <c r="J374" i="44"/>
  <c r="J375" i="44"/>
  <c r="J376" i="44"/>
  <c r="J377" i="44"/>
  <c r="J378" i="44"/>
  <c r="J379" i="44"/>
  <c r="J380" i="44"/>
  <c r="J381" i="44"/>
  <c r="J382" i="44"/>
  <c r="J383" i="44"/>
  <c r="J384" i="44"/>
  <c r="J385" i="44"/>
  <c r="J386" i="44"/>
  <c r="J387" i="44"/>
  <c r="J388" i="44"/>
  <c r="J389" i="44"/>
  <c r="J390" i="44"/>
  <c r="J391" i="44"/>
  <c r="J392" i="44"/>
  <c r="J393" i="44"/>
  <c r="J394" i="44"/>
  <c r="J395" i="44"/>
  <c r="J396" i="44"/>
  <c r="J397" i="44"/>
  <c r="J398" i="44"/>
  <c r="J399" i="44"/>
  <c r="J400" i="44"/>
  <c r="J401" i="44"/>
  <c r="J402" i="44"/>
  <c r="J403" i="44"/>
  <c r="J404" i="44"/>
  <c r="J405" i="44"/>
  <c r="J406" i="44"/>
  <c r="J407" i="44"/>
  <c r="J408" i="44"/>
  <c r="J409" i="44"/>
  <c r="J410" i="44"/>
  <c r="J411" i="44"/>
  <c r="J412" i="44"/>
  <c r="J413" i="44"/>
  <c r="J414" i="44"/>
  <c r="J415" i="44"/>
  <c r="J416" i="44"/>
  <c r="J417" i="44"/>
  <c r="J418" i="44"/>
  <c r="J419" i="44"/>
  <c r="J420" i="44"/>
  <c r="J421" i="44"/>
  <c r="J422" i="44"/>
  <c r="J423" i="44"/>
  <c r="J424" i="44"/>
  <c r="J425" i="44"/>
  <c r="J426" i="44"/>
  <c r="J427" i="44"/>
  <c r="J428" i="44"/>
  <c r="J429" i="44"/>
  <c r="J430" i="44"/>
  <c r="J431" i="44"/>
  <c r="J432" i="44"/>
  <c r="J433" i="44"/>
  <c r="J434" i="44"/>
  <c r="J435" i="44"/>
  <c r="J436" i="44"/>
  <c r="J437" i="44"/>
  <c r="J438" i="44"/>
  <c r="J439" i="44"/>
  <c r="J440" i="44"/>
  <c r="J441" i="44"/>
  <c r="J442" i="44"/>
  <c r="J443" i="44"/>
  <c r="J444" i="44"/>
  <c r="J445" i="44"/>
  <c r="J446" i="44"/>
  <c r="J447" i="44"/>
  <c r="J448" i="44"/>
  <c r="J449" i="44"/>
  <c r="J450" i="44"/>
  <c r="J451" i="44"/>
  <c r="J452" i="44"/>
  <c r="J453" i="44"/>
  <c r="J454" i="44"/>
  <c r="J455" i="44"/>
  <c r="J456" i="44"/>
  <c r="J457" i="44"/>
  <c r="J458" i="44"/>
  <c r="J459" i="44"/>
  <c r="J460" i="44"/>
  <c r="J461" i="44"/>
  <c r="J462" i="44"/>
  <c r="J463" i="44"/>
  <c r="J464" i="44"/>
  <c r="J465" i="44"/>
  <c r="J466" i="44"/>
  <c r="J467" i="44"/>
  <c r="J468" i="44"/>
  <c r="J469" i="44"/>
  <c r="J470" i="44"/>
  <c r="J471" i="44"/>
  <c r="J472" i="44"/>
  <c r="J473" i="44"/>
  <c r="J474" i="44"/>
  <c r="J475" i="44"/>
  <c r="J476" i="44"/>
  <c r="J477" i="44"/>
  <c r="J478" i="44"/>
  <c r="J479" i="44"/>
  <c r="J480" i="44"/>
  <c r="J481" i="44"/>
  <c r="J482" i="44"/>
  <c r="J483" i="44"/>
  <c r="J484" i="44"/>
  <c r="J485" i="44"/>
  <c r="J486" i="44"/>
  <c r="J487" i="44"/>
  <c r="J488" i="44"/>
  <c r="J489" i="44"/>
  <c r="J490" i="44"/>
  <c r="J491" i="44"/>
  <c r="J492" i="44"/>
  <c r="J493" i="44"/>
  <c r="J494" i="44"/>
  <c r="J495" i="44"/>
  <c r="J496" i="44"/>
  <c r="J497" i="44"/>
  <c r="J498" i="44"/>
  <c r="J499" i="44"/>
  <c r="J500" i="44"/>
  <c r="J501" i="44"/>
  <c r="J502" i="44"/>
  <c r="J503" i="44"/>
  <c r="J504" i="44"/>
  <c r="J5" i="44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96" i="47"/>
  <c r="H397" i="47"/>
  <c r="H398" i="47"/>
  <c r="H399" i="47"/>
  <c r="H400" i="47"/>
  <c r="H401" i="47"/>
  <c r="H402" i="47"/>
  <c r="H403" i="47"/>
  <c r="H404" i="47"/>
  <c r="H405" i="47"/>
  <c r="H406" i="47"/>
  <c r="H407" i="47"/>
  <c r="H408" i="47"/>
  <c r="H409" i="47"/>
  <c r="H410" i="47"/>
  <c r="H411" i="47"/>
  <c r="H412" i="47"/>
  <c r="H413" i="47"/>
  <c r="H414" i="47"/>
  <c r="H415" i="47"/>
  <c r="H416" i="47"/>
  <c r="H417" i="47"/>
  <c r="H418" i="47"/>
  <c r="H419" i="47"/>
  <c r="H420" i="47"/>
  <c r="H421" i="47"/>
  <c r="H422" i="47"/>
  <c r="H423" i="47"/>
  <c r="H424" i="47"/>
  <c r="H425" i="47"/>
  <c r="H426" i="47"/>
  <c r="H427" i="47"/>
  <c r="H428" i="47"/>
  <c r="H429" i="47"/>
  <c r="H430" i="47"/>
  <c r="H431" i="47"/>
  <c r="H432" i="47"/>
  <c r="H433" i="47"/>
  <c r="H434" i="47"/>
  <c r="H435" i="47"/>
  <c r="H436" i="47"/>
  <c r="H437" i="47"/>
  <c r="H438" i="47"/>
  <c r="H439" i="47"/>
  <c r="H440" i="47"/>
  <c r="H441" i="47"/>
  <c r="H442" i="47"/>
  <c r="H443" i="47"/>
  <c r="H444" i="47"/>
  <c r="H445" i="47"/>
  <c r="H446" i="47"/>
  <c r="H447" i="47"/>
  <c r="H448" i="47"/>
  <c r="H449" i="47"/>
  <c r="H450" i="47"/>
  <c r="H451" i="47"/>
  <c r="H452" i="47"/>
  <c r="H453" i="47"/>
  <c r="H454" i="47"/>
  <c r="H455" i="47"/>
  <c r="H456" i="47"/>
  <c r="H457" i="47"/>
  <c r="H458" i="47"/>
  <c r="H459" i="47"/>
  <c r="H460" i="47"/>
  <c r="H461" i="47"/>
  <c r="H462" i="47"/>
  <c r="H463" i="47"/>
  <c r="H464" i="47"/>
  <c r="H465" i="47"/>
  <c r="H466" i="47"/>
  <c r="H467" i="47"/>
  <c r="H468" i="47"/>
  <c r="H469" i="47"/>
  <c r="H470" i="47"/>
  <c r="H471" i="47"/>
  <c r="H472" i="47"/>
  <c r="H473" i="47"/>
  <c r="H474" i="47"/>
  <c r="H475" i="47"/>
  <c r="H476" i="47"/>
  <c r="H477" i="47"/>
  <c r="H478" i="47"/>
  <c r="H479" i="47"/>
  <c r="H480" i="47"/>
  <c r="H481" i="47"/>
  <c r="H482" i="47"/>
  <c r="H483" i="47"/>
  <c r="H484" i="47"/>
  <c r="H485" i="47"/>
  <c r="H486" i="47"/>
  <c r="H487" i="47"/>
  <c r="H488" i="47"/>
  <c r="H489" i="47"/>
  <c r="H490" i="47"/>
  <c r="H491" i="47"/>
  <c r="H492" i="47"/>
  <c r="H493" i="47"/>
  <c r="H494" i="47"/>
  <c r="H495" i="47"/>
  <c r="H496" i="47"/>
  <c r="H497" i="47"/>
  <c r="H498" i="47"/>
  <c r="H499" i="47"/>
  <c r="H500" i="47"/>
  <c r="H501" i="47"/>
  <c r="H502" i="47"/>
  <c r="H503" i="47"/>
  <c r="H504" i="47"/>
  <c r="H505" i="47"/>
  <c r="H506" i="47"/>
  <c r="H507" i="47"/>
  <c r="H508" i="47"/>
  <c r="H509" i="47"/>
  <c r="H510" i="47"/>
  <c r="H511" i="47"/>
  <c r="H512" i="47"/>
  <c r="H513" i="47"/>
  <c r="H514" i="47"/>
  <c r="H515" i="47"/>
  <c r="H516" i="47"/>
  <c r="H517" i="47"/>
  <c r="H518" i="47"/>
  <c r="H519" i="47"/>
  <c r="H520" i="47"/>
  <c r="H521" i="47"/>
  <c r="H522" i="47"/>
  <c r="H523" i="47"/>
  <c r="H524" i="47"/>
  <c r="H525" i="47"/>
  <c r="H526" i="47"/>
  <c r="H527" i="47"/>
  <c r="H528" i="47"/>
  <c r="H529" i="47"/>
  <c r="H530" i="47"/>
  <c r="H531" i="47"/>
  <c r="H532" i="47"/>
  <c r="H533" i="47"/>
  <c r="H534" i="47"/>
  <c r="H535" i="47"/>
  <c r="H536" i="47"/>
  <c r="H537" i="47"/>
  <c r="H538" i="47"/>
  <c r="H539" i="47"/>
  <c r="H540" i="47"/>
  <c r="H541" i="47"/>
  <c r="H542" i="47"/>
  <c r="H543" i="47"/>
  <c r="H544" i="47"/>
  <c r="H545" i="47"/>
  <c r="H546" i="47"/>
  <c r="H547" i="47"/>
  <c r="H548" i="47"/>
  <c r="H549" i="47"/>
  <c r="H550" i="47"/>
  <c r="H551" i="47"/>
  <c r="H552" i="47"/>
  <c r="H553" i="47"/>
  <c r="H554" i="47"/>
  <c r="H555" i="47"/>
  <c r="H556" i="47"/>
  <c r="H557" i="47"/>
  <c r="H558" i="47"/>
  <c r="H559" i="47"/>
  <c r="H560" i="47"/>
  <c r="H561" i="47"/>
  <c r="H562" i="47"/>
  <c r="H563" i="47"/>
  <c r="H564" i="47"/>
  <c r="H565" i="47"/>
  <c r="H566" i="47"/>
  <c r="H567" i="47"/>
  <c r="H568" i="47"/>
  <c r="H569" i="47"/>
  <c r="H570" i="47"/>
  <c r="H571" i="47"/>
  <c r="H572" i="47"/>
  <c r="H573" i="47"/>
  <c r="H574" i="47"/>
  <c r="H575" i="47"/>
  <c r="H576" i="47"/>
  <c r="H577" i="47"/>
  <c r="H578" i="47"/>
  <c r="H579" i="47"/>
  <c r="H580" i="47"/>
  <c r="H581" i="47"/>
  <c r="H582" i="47"/>
  <c r="H583" i="47"/>
  <c r="H584" i="47"/>
  <c r="H585" i="47"/>
  <c r="H586" i="47"/>
  <c r="H587" i="47"/>
  <c r="H588" i="47"/>
  <c r="H589" i="47"/>
  <c r="H590" i="47"/>
  <c r="H591" i="47"/>
  <c r="H592" i="47"/>
  <c r="H593" i="47"/>
  <c r="H594" i="47"/>
  <c r="H595" i="47"/>
  <c r="H596" i="47"/>
  <c r="H597" i="47"/>
  <c r="H598" i="47"/>
  <c r="H599" i="47"/>
  <c r="H600" i="47"/>
  <c r="H601" i="47"/>
  <c r="H602" i="47"/>
  <c r="H603" i="47"/>
  <c r="H604" i="47"/>
  <c r="H605" i="47"/>
  <c r="H606" i="47"/>
  <c r="H607" i="47"/>
  <c r="H608" i="47"/>
  <c r="H609" i="47"/>
  <c r="H610" i="47"/>
  <c r="H611" i="47"/>
  <c r="H612" i="47"/>
  <c r="H613" i="47"/>
  <c r="H614" i="47"/>
  <c r="H615" i="47"/>
  <c r="H616" i="47"/>
  <c r="H617" i="47"/>
  <c r="H618" i="47"/>
  <c r="H619" i="47"/>
  <c r="H620" i="47"/>
  <c r="H621" i="47"/>
  <c r="H622" i="47"/>
  <c r="H623" i="47"/>
  <c r="H624" i="47"/>
  <c r="H625" i="47"/>
  <c r="H626" i="47"/>
  <c r="H627" i="47"/>
  <c r="H628" i="47"/>
  <c r="H629" i="47"/>
  <c r="H630" i="47"/>
  <c r="H631" i="47"/>
  <c r="H632" i="47"/>
  <c r="H633" i="47"/>
  <c r="H634" i="47"/>
  <c r="H635" i="47"/>
  <c r="H636" i="47"/>
  <c r="H637" i="47"/>
  <c r="H638" i="47"/>
  <c r="H639" i="47"/>
  <c r="H640" i="47"/>
  <c r="H641" i="47"/>
  <c r="H642" i="47"/>
  <c r="H643" i="47"/>
  <c r="H644" i="47"/>
  <c r="H645" i="47"/>
  <c r="H646" i="47"/>
  <c r="H647" i="47"/>
  <c r="H648" i="47"/>
  <c r="H649" i="47"/>
  <c r="H650" i="47"/>
  <c r="H651" i="47"/>
  <c r="H652" i="47"/>
  <c r="H653" i="47"/>
  <c r="H654" i="47"/>
  <c r="H655" i="47"/>
  <c r="H656" i="47"/>
  <c r="H657" i="47"/>
  <c r="H658" i="47"/>
  <c r="H659" i="47"/>
  <c r="H660" i="47"/>
  <c r="H661" i="47"/>
  <c r="H662" i="47"/>
  <c r="H663" i="47"/>
  <c r="H664" i="47"/>
  <c r="H665" i="47"/>
  <c r="H666" i="47"/>
  <c r="H667" i="47"/>
  <c r="H668" i="47"/>
  <c r="H669" i="47"/>
  <c r="H670" i="47"/>
  <c r="H671" i="47"/>
  <c r="H672" i="47"/>
  <c r="H673" i="47"/>
  <c r="H674" i="47"/>
  <c r="H675" i="47"/>
  <c r="H676" i="47"/>
  <c r="H677" i="47"/>
  <c r="H678" i="47"/>
  <c r="H679" i="47"/>
  <c r="H680" i="47"/>
  <c r="H681" i="47"/>
  <c r="H682" i="47"/>
  <c r="H683" i="47"/>
  <c r="H684" i="47"/>
  <c r="H685" i="47"/>
  <c r="H686" i="47"/>
  <c r="H687" i="47"/>
  <c r="H688" i="47"/>
  <c r="H689" i="47"/>
  <c r="H690" i="47"/>
  <c r="H691" i="47"/>
  <c r="H692" i="47"/>
  <c r="H693" i="47"/>
  <c r="H694" i="47"/>
  <c r="H695" i="47"/>
  <c r="H696" i="47"/>
  <c r="H697" i="47"/>
  <c r="H698" i="47"/>
  <c r="H699" i="47"/>
  <c r="H700" i="47"/>
  <c r="H701" i="47"/>
  <c r="H702" i="47"/>
  <c r="H703" i="47"/>
  <c r="H704" i="47"/>
  <c r="H705" i="47"/>
  <c r="H706" i="47"/>
  <c r="H707" i="47"/>
  <c r="H708" i="47"/>
  <c r="H709" i="47"/>
  <c r="H710" i="47"/>
  <c r="H711" i="47"/>
  <c r="H712" i="47"/>
  <c r="H713" i="47"/>
  <c r="H714" i="47"/>
  <c r="H715" i="47"/>
  <c r="H716" i="47"/>
  <c r="H717" i="47"/>
  <c r="H718" i="47"/>
  <c r="H719" i="47"/>
  <c r="H720" i="47"/>
  <c r="H721" i="47"/>
  <c r="H722" i="47"/>
  <c r="H723" i="47"/>
  <c r="H724" i="47"/>
  <c r="H725" i="47"/>
  <c r="H726" i="47"/>
  <c r="H727" i="47"/>
  <c r="H728" i="47"/>
  <c r="H729" i="47"/>
  <c r="H730" i="47"/>
  <c r="H731" i="47"/>
  <c r="H732" i="47"/>
  <c r="H733" i="47"/>
  <c r="H734" i="47"/>
  <c r="H735" i="47"/>
  <c r="H736" i="47"/>
  <c r="H737" i="47"/>
  <c r="H738" i="47"/>
  <c r="H739" i="47"/>
  <c r="H740" i="47"/>
  <c r="H741" i="47"/>
  <c r="H742" i="47"/>
  <c r="H743" i="47"/>
  <c r="H744" i="47"/>
  <c r="H745" i="47"/>
  <c r="H746" i="47"/>
  <c r="H747" i="47"/>
  <c r="H748" i="47"/>
  <c r="H749" i="47"/>
  <c r="H750" i="47"/>
  <c r="H751" i="47"/>
  <c r="H752" i="47"/>
  <c r="H753" i="47"/>
  <c r="H754" i="47"/>
  <c r="H755" i="47"/>
  <c r="H756" i="47"/>
  <c r="H757" i="47"/>
  <c r="H758" i="47"/>
  <c r="H759" i="47"/>
  <c r="H760" i="47"/>
  <c r="H761" i="47"/>
  <c r="H762" i="47"/>
  <c r="H763" i="47"/>
  <c r="H764" i="47"/>
  <c r="H765" i="47"/>
  <c r="H766" i="47"/>
  <c r="H767" i="47"/>
  <c r="H768" i="47"/>
  <c r="H769" i="47"/>
  <c r="H770" i="47"/>
  <c r="H771" i="47"/>
  <c r="H772" i="47"/>
  <c r="H773" i="47"/>
  <c r="H774" i="47"/>
  <c r="H775" i="47"/>
  <c r="H776" i="47"/>
  <c r="H777" i="47"/>
  <c r="H778" i="47"/>
  <c r="H779" i="47"/>
  <c r="H780" i="47"/>
  <c r="H781" i="47"/>
  <c r="H782" i="47"/>
  <c r="H783" i="47"/>
  <c r="H784" i="47"/>
  <c r="H785" i="47"/>
  <c r="H786" i="47"/>
  <c r="H787" i="47"/>
  <c r="H788" i="47"/>
  <c r="H789" i="47"/>
  <c r="H790" i="47"/>
  <c r="H791" i="47"/>
  <c r="H792" i="47"/>
  <c r="H793" i="47"/>
  <c r="H794" i="47"/>
  <c r="H795" i="47"/>
  <c r="H796" i="47"/>
  <c r="H797" i="47"/>
  <c r="H798" i="47"/>
  <c r="H799" i="47"/>
  <c r="H800" i="47"/>
  <c r="H801" i="47"/>
  <c r="H802" i="47"/>
  <c r="H803" i="47"/>
  <c r="H804" i="47"/>
  <c r="H805" i="47"/>
  <c r="H806" i="47"/>
  <c r="H807" i="47"/>
  <c r="H808" i="47"/>
  <c r="H809" i="47"/>
  <c r="H810" i="47"/>
  <c r="H811" i="47"/>
  <c r="H812" i="47"/>
  <c r="H813" i="47"/>
  <c r="H814" i="47"/>
  <c r="H815" i="47"/>
  <c r="H816" i="47"/>
  <c r="H817" i="47"/>
  <c r="H818" i="47"/>
  <c r="H819" i="47"/>
  <c r="H820" i="47"/>
  <c r="H821" i="47"/>
  <c r="H822" i="47"/>
  <c r="H823" i="47"/>
  <c r="H824" i="47"/>
  <c r="H825" i="47"/>
  <c r="H826" i="47"/>
  <c r="H827" i="47"/>
  <c r="H828" i="47"/>
  <c r="H829" i="47"/>
  <c r="H830" i="47"/>
  <c r="H831" i="47"/>
  <c r="H832" i="47"/>
  <c r="H833" i="47"/>
  <c r="H834" i="47"/>
  <c r="H835" i="47"/>
  <c r="H836" i="47"/>
  <c r="H837" i="47"/>
  <c r="H838" i="47"/>
  <c r="H839" i="47"/>
  <c r="H840" i="47"/>
  <c r="H841" i="47"/>
  <c r="H842" i="47"/>
  <c r="H843" i="47"/>
  <c r="H844" i="47"/>
  <c r="H845" i="47"/>
  <c r="H846" i="47"/>
  <c r="H847" i="47"/>
  <c r="H848" i="47"/>
  <c r="H849" i="47"/>
  <c r="H850" i="47"/>
  <c r="H851" i="47"/>
  <c r="H852" i="47"/>
  <c r="H853" i="47"/>
  <c r="H854" i="47"/>
  <c r="H855" i="47"/>
  <c r="H856" i="47"/>
  <c r="H857" i="47"/>
  <c r="H858" i="47"/>
  <c r="H859" i="47"/>
  <c r="H860" i="47"/>
  <c r="H861" i="47"/>
  <c r="H862" i="47"/>
  <c r="H863" i="47"/>
  <c r="H864" i="47"/>
  <c r="H865" i="47"/>
  <c r="H866" i="47"/>
  <c r="H867" i="47"/>
  <c r="H868" i="47"/>
  <c r="H869" i="47"/>
  <c r="H870" i="47"/>
  <c r="H871" i="47"/>
  <c r="H872" i="47"/>
  <c r="H873" i="47"/>
  <c r="H874" i="47"/>
  <c r="H875" i="47"/>
  <c r="H876" i="47"/>
  <c r="H877" i="47"/>
  <c r="H878" i="47"/>
  <c r="H879" i="47"/>
  <c r="H880" i="47"/>
  <c r="H881" i="47"/>
  <c r="H882" i="47"/>
  <c r="H883" i="47"/>
  <c r="H884" i="47"/>
  <c r="H885" i="47"/>
  <c r="H886" i="47"/>
  <c r="H887" i="47"/>
  <c r="H888" i="47"/>
  <c r="H889" i="47"/>
  <c r="H890" i="47"/>
  <c r="H891" i="47"/>
  <c r="H892" i="47"/>
  <c r="H893" i="47"/>
  <c r="H894" i="47"/>
  <c r="H895" i="47"/>
  <c r="H896" i="47"/>
  <c r="H897" i="47"/>
  <c r="H898" i="47"/>
  <c r="H899" i="47"/>
  <c r="H900" i="47"/>
  <c r="H901" i="47"/>
  <c r="H902" i="47"/>
  <c r="H903" i="47"/>
  <c r="H904" i="47"/>
  <c r="H905" i="47"/>
  <c r="H906" i="47"/>
  <c r="H907" i="47"/>
  <c r="H908" i="47"/>
  <c r="H909" i="47"/>
  <c r="H910" i="47"/>
  <c r="H911" i="47"/>
  <c r="H912" i="47"/>
  <c r="H913" i="47"/>
  <c r="H914" i="47"/>
  <c r="H915" i="47"/>
  <c r="H916" i="47"/>
  <c r="H917" i="47"/>
  <c r="H918" i="47"/>
  <c r="H919" i="47"/>
  <c r="H920" i="47"/>
  <c r="H921" i="47"/>
  <c r="H922" i="47"/>
  <c r="H923" i="47"/>
  <c r="H924" i="47"/>
  <c r="H925" i="47"/>
  <c r="H926" i="47"/>
  <c r="H927" i="47"/>
  <c r="H928" i="47"/>
  <c r="H929" i="47"/>
  <c r="H930" i="47"/>
  <c r="H931" i="47"/>
  <c r="H932" i="47"/>
  <c r="H933" i="47"/>
  <c r="H934" i="47"/>
  <c r="H935" i="47"/>
  <c r="H936" i="47"/>
  <c r="H937" i="47"/>
  <c r="H938" i="47"/>
  <c r="H939" i="47"/>
  <c r="H940" i="47"/>
  <c r="H941" i="47"/>
  <c r="H942" i="47"/>
  <c r="H943" i="47"/>
  <c r="H944" i="47"/>
  <c r="H945" i="47"/>
  <c r="H946" i="47"/>
  <c r="H947" i="47"/>
  <c r="H948" i="47"/>
  <c r="H949" i="47"/>
  <c r="H950" i="47"/>
  <c r="H951" i="47"/>
  <c r="H952" i="47"/>
  <c r="H953" i="47"/>
  <c r="H954" i="47"/>
  <c r="H955" i="47"/>
  <c r="H956" i="47"/>
  <c r="H957" i="47"/>
  <c r="H958" i="47"/>
  <c r="H959" i="47"/>
  <c r="H960" i="47"/>
  <c r="H961" i="47"/>
  <c r="H962" i="47"/>
  <c r="H963" i="47"/>
  <c r="H964" i="47"/>
  <c r="H965" i="47"/>
  <c r="H966" i="47"/>
  <c r="H967" i="47"/>
  <c r="H968" i="47"/>
  <c r="H969" i="47"/>
  <c r="H970" i="47"/>
  <c r="H971" i="47"/>
  <c r="H972" i="47"/>
  <c r="H973" i="47"/>
  <c r="H974" i="47"/>
  <c r="H975" i="47"/>
  <c r="H976" i="47"/>
  <c r="H977" i="47"/>
  <c r="H978" i="47"/>
  <c r="H979" i="47"/>
  <c r="H980" i="47"/>
  <c r="H981" i="47"/>
  <c r="H982" i="47"/>
  <c r="H983" i="47"/>
  <c r="H984" i="47"/>
  <c r="H985" i="47"/>
  <c r="H986" i="47"/>
  <c r="H987" i="47"/>
  <c r="H988" i="47"/>
  <c r="H989" i="47"/>
  <c r="H990" i="47"/>
  <c r="H991" i="47"/>
  <c r="H992" i="47"/>
  <c r="H993" i="47"/>
  <c r="H994" i="47"/>
  <c r="H995" i="47"/>
  <c r="H996" i="47"/>
  <c r="H997" i="47"/>
  <c r="H998" i="47"/>
  <c r="H999" i="47"/>
  <c r="H1000" i="47"/>
  <c r="H1001" i="47"/>
  <c r="H1002" i="47"/>
  <c r="H1003" i="47"/>
  <c r="H1004" i="47"/>
  <c r="J727" i="33"/>
  <c r="J728" i="33"/>
  <c r="J729" i="33"/>
  <c r="J730" i="33"/>
  <c r="J731" i="33"/>
  <c r="J732" i="33"/>
  <c r="J733" i="33"/>
  <c r="J734" i="33"/>
  <c r="J735" i="33"/>
  <c r="J736" i="33"/>
  <c r="J737" i="33"/>
  <c r="J738" i="33"/>
  <c r="J739" i="33"/>
  <c r="J740" i="33"/>
  <c r="J741" i="33"/>
  <c r="J742" i="33"/>
  <c r="J743" i="33"/>
  <c r="J744" i="33"/>
  <c r="J745" i="33"/>
  <c r="J746" i="33"/>
  <c r="J747" i="33"/>
  <c r="J748" i="33"/>
  <c r="J749" i="33"/>
  <c r="J750" i="33"/>
  <c r="J751" i="33"/>
  <c r="J752" i="33"/>
  <c r="J753" i="33"/>
  <c r="J754" i="33"/>
  <c r="J755" i="33"/>
  <c r="J756" i="33"/>
  <c r="J757" i="33"/>
  <c r="J758" i="33"/>
  <c r="J759" i="33"/>
  <c r="J760" i="33"/>
  <c r="J761" i="33"/>
  <c r="J762" i="33"/>
  <c r="J763" i="33"/>
  <c r="J764" i="33"/>
  <c r="J765" i="33"/>
  <c r="J766" i="33"/>
  <c r="J767" i="33"/>
  <c r="J768" i="33"/>
  <c r="J769" i="33"/>
  <c r="J770" i="33"/>
  <c r="J771" i="33"/>
  <c r="J772" i="33"/>
  <c r="J773" i="33"/>
  <c r="J774" i="33"/>
  <c r="J775" i="33"/>
  <c r="J776" i="33"/>
  <c r="J777" i="33"/>
  <c r="J778" i="33"/>
  <c r="J779" i="33"/>
  <c r="J780" i="33"/>
  <c r="J781" i="33"/>
  <c r="J782" i="33"/>
  <c r="J783" i="33"/>
  <c r="J784" i="33"/>
  <c r="J785" i="33"/>
  <c r="J786" i="33"/>
  <c r="J787" i="33"/>
  <c r="J788" i="33"/>
  <c r="J789" i="33"/>
  <c r="J790" i="33"/>
  <c r="J791" i="33"/>
  <c r="J792" i="33"/>
  <c r="J793" i="33"/>
  <c r="J794" i="33"/>
  <c r="J795" i="33"/>
  <c r="J796" i="33"/>
  <c r="J797" i="33"/>
  <c r="J798" i="33"/>
  <c r="J799" i="33"/>
  <c r="J800" i="33"/>
  <c r="J801" i="33"/>
  <c r="J802" i="33"/>
  <c r="J803" i="33"/>
  <c r="J804" i="33"/>
  <c r="J805" i="33"/>
  <c r="J806" i="33"/>
  <c r="J807" i="33"/>
  <c r="J808" i="33"/>
  <c r="J809" i="33"/>
  <c r="J810" i="33"/>
  <c r="J811" i="33"/>
  <c r="J812" i="33"/>
  <c r="J813" i="33"/>
  <c r="J814" i="33"/>
  <c r="J815" i="33"/>
  <c r="J816" i="33"/>
  <c r="J817" i="33"/>
  <c r="J818" i="33"/>
  <c r="J819" i="33"/>
  <c r="J820" i="33"/>
  <c r="J821" i="33"/>
  <c r="J822" i="33"/>
  <c r="J823" i="33"/>
  <c r="J824" i="33"/>
  <c r="J825" i="33"/>
  <c r="J826" i="33"/>
  <c r="J827" i="33"/>
  <c r="J828" i="33"/>
  <c r="J829" i="33"/>
  <c r="J830" i="33"/>
  <c r="J831" i="33"/>
  <c r="J832" i="33"/>
  <c r="J833" i="33"/>
  <c r="J834" i="33"/>
  <c r="J835" i="33"/>
  <c r="J836" i="33"/>
  <c r="J837" i="33"/>
  <c r="J838" i="33"/>
  <c r="J839" i="33"/>
  <c r="J840" i="33"/>
  <c r="J841" i="33"/>
  <c r="J842" i="33"/>
  <c r="J843" i="33"/>
  <c r="J844" i="33"/>
  <c r="J845" i="33"/>
  <c r="J846" i="33"/>
  <c r="J847" i="33"/>
  <c r="J848" i="33"/>
  <c r="J849" i="33"/>
  <c r="J850" i="33"/>
  <c r="J851" i="33"/>
  <c r="J852" i="33"/>
  <c r="J853" i="33"/>
  <c r="J854" i="33"/>
  <c r="J855" i="33"/>
  <c r="J856" i="33"/>
  <c r="J857" i="33"/>
  <c r="J858" i="33"/>
  <c r="J859" i="33"/>
  <c r="J860" i="33"/>
  <c r="J861" i="33"/>
  <c r="J862" i="33"/>
  <c r="J863" i="33"/>
  <c r="J864" i="33"/>
  <c r="J865" i="33"/>
  <c r="J866" i="33"/>
  <c r="J867" i="33"/>
  <c r="J868" i="33"/>
  <c r="J869" i="33"/>
  <c r="J870" i="33"/>
  <c r="J871" i="33"/>
  <c r="J872" i="33"/>
  <c r="J873" i="33"/>
  <c r="J874" i="33"/>
  <c r="J875" i="33"/>
  <c r="J876" i="33"/>
  <c r="J877" i="33"/>
  <c r="J878" i="33"/>
  <c r="J879" i="33"/>
  <c r="J880" i="33"/>
  <c r="J881" i="33"/>
  <c r="J882" i="33"/>
  <c r="J883" i="33"/>
  <c r="J884" i="33"/>
  <c r="J885" i="33"/>
  <c r="J886" i="33"/>
  <c r="J887" i="33"/>
  <c r="J888" i="33"/>
  <c r="J889" i="33"/>
  <c r="J890" i="33"/>
  <c r="J891" i="33"/>
  <c r="J892" i="33"/>
  <c r="J893" i="33"/>
  <c r="J894" i="33"/>
  <c r="J895" i="33"/>
  <c r="J896" i="33"/>
  <c r="J897" i="33"/>
  <c r="J898" i="33"/>
  <c r="J899" i="33"/>
  <c r="J900" i="33"/>
  <c r="J901" i="33"/>
  <c r="J902" i="33"/>
  <c r="J903" i="33"/>
  <c r="J904" i="33"/>
  <c r="J905" i="33"/>
  <c r="J906" i="33"/>
  <c r="J907" i="33"/>
  <c r="J908" i="33"/>
  <c r="J909" i="33"/>
  <c r="J910" i="33"/>
  <c r="J911" i="33"/>
  <c r="J912" i="33"/>
  <c r="J913" i="33"/>
  <c r="J914" i="33"/>
  <c r="J915" i="33"/>
  <c r="J916" i="33"/>
  <c r="J917" i="33"/>
  <c r="J918" i="33"/>
  <c r="J919" i="33"/>
  <c r="J920" i="33"/>
  <c r="J921" i="33"/>
  <c r="J922" i="33"/>
  <c r="J923" i="33"/>
  <c r="J924" i="33"/>
  <c r="J925" i="33"/>
  <c r="J926" i="33"/>
  <c r="J927" i="33"/>
  <c r="J928" i="33"/>
  <c r="J929" i="33"/>
  <c r="J930" i="33"/>
  <c r="J931" i="33"/>
  <c r="J932" i="33"/>
  <c r="J933" i="33"/>
  <c r="J934" i="33"/>
  <c r="J935" i="33"/>
  <c r="J936" i="33"/>
  <c r="J937" i="33"/>
  <c r="J938" i="33"/>
  <c r="J939" i="33"/>
  <c r="J940" i="33"/>
  <c r="J941" i="33"/>
  <c r="J942" i="33"/>
  <c r="J943" i="33"/>
  <c r="J944" i="33"/>
  <c r="J945" i="33"/>
  <c r="J946" i="33"/>
  <c r="J947" i="33"/>
  <c r="J948" i="33"/>
  <c r="J949" i="33"/>
  <c r="J950" i="33"/>
  <c r="J951" i="33"/>
  <c r="J952" i="33"/>
  <c r="J953" i="33"/>
  <c r="J954" i="33"/>
  <c r="J955" i="33"/>
  <c r="J956" i="33"/>
  <c r="J957" i="33"/>
  <c r="J958" i="33"/>
  <c r="J959" i="33"/>
  <c r="J960" i="33"/>
  <c r="J961" i="33"/>
  <c r="J962" i="33"/>
  <c r="J963" i="33"/>
  <c r="J964" i="33"/>
  <c r="J965" i="33"/>
  <c r="J966" i="33"/>
  <c r="J967" i="33"/>
  <c r="J968" i="33"/>
  <c r="J969" i="33"/>
  <c r="J970" i="33"/>
  <c r="J971" i="33"/>
  <c r="J972" i="33"/>
  <c r="J973" i="33"/>
  <c r="J974" i="33"/>
  <c r="J975" i="33"/>
  <c r="J976" i="33"/>
  <c r="J977" i="33"/>
  <c r="J978" i="33"/>
  <c r="J979" i="33"/>
  <c r="J980" i="33"/>
  <c r="J981" i="33"/>
  <c r="J982" i="33"/>
  <c r="J983" i="33"/>
  <c r="J984" i="33"/>
  <c r="J985" i="33"/>
  <c r="J986" i="33"/>
  <c r="J987" i="33"/>
  <c r="J988" i="33"/>
  <c r="J989" i="33"/>
  <c r="J990" i="33"/>
  <c r="J991" i="33"/>
  <c r="J992" i="33"/>
  <c r="J993" i="33"/>
  <c r="J994" i="33"/>
  <c r="J995" i="33"/>
  <c r="J996" i="33"/>
  <c r="J997" i="33"/>
  <c r="J998" i="33"/>
  <c r="J999" i="33"/>
  <c r="J1000" i="33"/>
  <c r="J1001" i="33"/>
  <c r="J1002" i="33"/>
  <c r="J1003" i="33"/>
  <c r="J1004" i="33"/>
  <c r="J1005" i="33"/>
  <c r="J1006" i="33"/>
  <c r="J1007" i="33"/>
  <c r="J1008" i="33"/>
  <c r="J1009" i="33"/>
  <c r="J1010" i="33"/>
  <c r="J1011" i="33"/>
  <c r="J1012" i="33"/>
  <c r="J1013" i="33"/>
  <c r="J1014" i="33"/>
  <c r="J1015" i="33"/>
  <c r="J1016" i="33"/>
  <c r="J1017" i="33"/>
  <c r="J1018" i="33"/>
  <c r="J1019" i="33"/>
  <c r="J1020" i="33"/>
  <c r="J1021" i="33"/>
  <c r="J1022" i="33"/>
  <c r="J1023" i="33"/>
  <c r="J1024" i="33"/>
  <c r="J1025" i="33"/>
  <c r="J1026" i="33"/>
  <c r="J1027" i="33"/>
  <c r="J1028" i="33"/>
  <c r="J1029" i="33"/>
  <c r="J1030" i="33"/>
  <c r="J1031" i="33"/>
  <c r="J1032" i="33"/>
  <c r="J1033" i="33"/>
  <c r="J1034" i="33"/>
  <c r="J1035" i="33"/>
  <c r="J1036" i="33"/>
  <c r="J1037" i="33"/>
  <c r="J1038" i="33"/>
  <c r="J1039" i="33"/>
  <c r="J1040" i="33"/>
  <c r="J1041" i="33"/>
  <c r="J1042" i="33"/>
  <c r="J1043" i="33"/>
  <c r="J1044" i="33"/>
  <c r="J1045" i="33"/>
  <c r="J1046" i="33"/>
  <c r="J1047" i="33"/>
  <c r="J1048" i="33"/>
  <c r="J1049" i="33"/>
  <c r="J1050" i="33"/>
  <c r="J1051" i="33"/>
  <c r="J1052" i="33"/>
  <c r="J1053" i="33"/>
  <c r="J1054" i="33"/>
  <c r="J1055" i="33"/>
  <c r="J1056" i="33"/>
  <c r="J1057" i="33"/>
  <c r="J1058" i="33"/>
  <c r="J1059" i="33"/>
  <c r="J1060" i="33"/>
  <c r="J1061" i="33"/>
  <c r="J1062" i="33"/>
  <c r="J1063" i="33"/>
  <c r="J1064" i="33"/>
  <c r="J1065" i="33"/>
  <c r="J1066" i="33"/>
  <c r="J1067" i="33"/>
  <c r="J1068" i="33"/>
  <c r="J1069" i="33"/>
  <c r="J1070" i="33"/>
  <c r="J1071" i="33"/>
  <c r="J1072" i="33"/>
  <c r="J1073" i="33"/>
  <c r="J1074" i="33"/>
  <c r="J1075" i="33"/>
  <c r="J1076" i="33"/>
  <c r="J1077" i="33"/>
  <c r="J1078" i="33"/>
  <c r="J1079" i="33"/>
  <c r="J1080" i="33"/>
  <c r="J1081" i="33"/>
  <c r="J1082" i="33"/>
  <c r="J1083" i="33"/>
  <c r="J1084" i="33"/>
  <c r="J1085" i="33"/>
  <c r="J1086" i="33"/>
  <c r="J1087" i="33"/>
  <c r="J1088" i="33"/>
  <c r="J1089" i="33"/>
  <c r="J1090" i="33"/>
  <c r="J1091" i="33"/>
  <c r="J1092" i="33"/>
  <c r="J1093" i="33"/>
  <c r="J1094" i="33"/>
  <c r="J1095" i="33"/>
  <c r="J1096" i="33"/>
  <c r="J1097" i="33"/>
  <c r="J1098" i="33"/>
  <c r="J1099" i="33"/>
  <c r="J1100" i="33"/>
  <c r="J1101" i="33"/>
  <c r="J1102" i="33"/>
  <c r="J1103" i="33"/>
  <c r="J1104" i="33"/>
  <c r="J1105" i="33"/>
  <c r="J1106" i="33"/>
  <c r="J1107" i="33"/>
  <c r="J1108" i="33"/>
  <c r="J1109" i="33"/>
  <c r="J1110" i="33"/>
  <c r="J1111" i="33"/>
  <c r="J1112" i="33"/>
  <c r="J1113" i="33"/>
  <c r="J1114" i="33"/>
  <c r="J1115" i="33"/>
  <c r="J1116" i="33"/>
  <c r="J1117" i="33"/>
  <c r="J1118" i="33"/>
  <c r="J1119" i="33"/>
  <c r="J1120" i="33"/>
  <c r="J1121" i="33"/>
  <c r="J1122" i="33"/>
  <c r="J1123" i="33"/>
  <c r="J1124" i="33"/>
  <c r="J1125" i="33"/>
  <c r="J1126" i="33"/>
  <c r="J1127" i="33"/>
  <c r="J1128" i="33"/>
  <c r="J1129" i="33"/>
  <c r="J1130" i="33"/>
  <c r="J1131" i="33"/>
  <c r="J1132" i="33"/>
  <c r="J1133" i="33"/>
  <c r="J1134" i="33"/>
  <c r="J1135" i="33"/>
  <c r="J1136" i="33"/>
  <c r="J1137" i="33"/>
  <c r="J1138" i="33"/>
  <c r="J1139" i="33"/>
  <c r="J1140" i="33"/>
  <c r="J1141" i="33"/>
  <c r="J1142" i="33"/>
  <c r="J1143" i="33"/>
  <c r="J1144" i="33"/>
  <c r="J1145" i="33"/>
  <c r="J1146" i="33"/>
  <c r="J1147" i="33"/>
  <c r="J1148" i="33"/>
  <c r="J1149" i="33"/>
  <c r="J1150" i="33"/>
  <c r="J1151" i="33"/>
  <c r="J1152" i="33"/>
  <c r="J1153" i="33"/>
  <c r="J1154" i="33"/>
  <c r="J1155" i="33"/>
  <c r="J1156" i="33"/>
  <c r="J1157" i="33"/>
  <c r="J1158" i="33"/>
  <c r="J1159" i="33"/>
  <c r="J1160" i="33"/>
  <c r="J1161" i="33"/>
  <c r="J1162" i="33"/>
  <c r="J1163" i="33"/>
  <c r="J1164" i="33"/>
  <c r="J1165" i="33"/>
  <c r="J1166" i="33"/>
  <c r="J1167" i="33"/>
  <c r="J1168" i="33"/>
  <c r="J1169" i="33"/>
  <c r="J1170" i="33"/>
  <c r="J1171" i="33"/>
  <c r="J1172" i="33"/>
  <c r="J1173" i="33"/>
  <c r="J1174" i="33"/>
  <c r="J1175" i="33"/>
  <c r="J1176" i="33"/>
  <c r="J1177" i="33"/>
  <c r="J1178" i="33"/>
  <c r="J1179" i="33"/>
  <c r="J1180" i="33"/>
  <c r="J1181" i="33"/>
  <c r="J1182" i="33"/>
  <c r="J1183" i="33"/>
  <c r="J1184" i="33"/>
  <c r="J1185" i="33"/>
  <c r="J1186" i="33"/>
  <c r="J1187" i="33"/>
  <c r="J1188" i="33"/>
  <c r="J1189" i="33"/>
  <c r="J1190" i="33"/>
  <c r="J1191" i="33"/>
  <c r="J1192" i="33"/>
  <c r="J1193" i="33"/>
  <c r="J1194" i="33"/>
  <c r="J1195" i="33"/>
  <c r="J1196" i="33"/>
  <c r="J1197" i="33"/>
  <c r="J1198" i="33"/>
  <c r="J1199" i="33"/>
  <c r="J1200" i="33"/>
  <c r="J1201" i="33"/>
  <c r="J1202" i="33"/>
  <c r="J1203" i="33"/>
  <c r="J1204" i="33"/>
  <c r="J1205" i="33"/>
  <c r="J1206" i="33"/>
  <c r="J1207" i="33"/>
  <c r="J1208" i="33"/>
  <c r="J1209" i="33"/>
  <c r="J1210" i="33"/>
  <c r="J1211" i="33"/>
  <c r="J1212" i="33"/>
  <c r="J1213" i="33"/>
  <c r="J1214" i="33"/>
  <c r="J1215" i="33"/>
  <c r="J1216" i="33"/>
  <c r="J1217" i="33"/>
  <c r="J1218" i="33"/>
  <c r="J1219" i="33"/>
  <c r="J1220" i="33"/>
  <c r="J1221" i="33"/>
  <c r="J1222" i="33"/>
  <c r="J1223" i="33"/>
  <c r="J1224" i="33"/>
  <c r="J1225" i="33"/>
  <c r="J1226" i="33"/>
  <c r="J1227" i="33"/>
  <c r="J1228" i="33"/>
  <c r="J1229" i="33"/>
  <c r="J1230" i="33"/>
  <c r="J1231" i="33"/>
  <c r="J1232" i="33"/>
  <c r="J1233" i="33"/>
  <c r="J1234" i="33"/>
  <c r="J1235" i="33"/>
  <c r="J1236" i="33"/>
  <c r="J1237" i="33"/>
  <c r="J1238" i="33"/>
  <c r="J1239" i="33"/>
  <c r="J1240" i="33"/>
  <c r="J1241" i="33"/>
  <c r="J1242" i="33"/>
  <c r="J1243" i="33"/>
  <c r="J1244" i="33"/>
  <c r="J1245" i="33"/>
  <c r="J1246" i="33"/>
  <c r="J1247" i="33"/>
  <c r="J1248" i="33"/>
  <c r="J1249" i="33"/>
  <c r="J1250" i="33"/>
  <c r="J1251" i="33"/>
  <c r="J1252" i="33"/>
  <c r="J1253" i="33"/>
  <c r="J1254" i="33"/>
  <c r="J1255" i="33"/>
  <c r="J1256" i="33"/>
  <c r="J1257" i="33"/>
  <c r="J1258" i="33"/>
  <c r="J1259" i="33"/>
  <c r="J1260" i="33"/>
  <c r="J1261" i="33"/>
  <c r="J1262" i="33"/>
  <c r="J1263" i="33"/>
  <c r="J1264" i="33"/>
  <c r="J1265" i="33"/>
  <c r="J1266" i="33"/>
  <c r="J1267" i="33"/>
  <c r="J1268" i="33"/>
  <c r="J1269" i="33"/>
  <c r="J1270" i="33"/>
  <c r="J1271" i="33"/>
  <c r="J1272" i="33"/>
  <c r="J1273" i="33"/>
  <c r="J1274" i="33"/>
  <c r="J1275" i="33"/>
  <c r="J1276" i="33"/>
  <c r="J1277" i="33"/>
  <c r="J1278" i="33"/>
  <c r="J1279" i="33"/>
  <c r="J1280" i="33"/>
  <c r="J1281" i="33"/>
  <c r="J1282" i="33"/>
  <c r="J1283" i="33"/>
  <c r="J1284" i="33"/>
  <c r="J1285" i="33"/>
  <c r="J1286" i="33"/>
  <c r="J1287" i="33"/>
  <c r="J1288" i="33"/>
  <c r="J1289" i="33"/>
  <c r="J1290" i="33"/>
  <c r="J1291" i="33"/>
  <c r="J1292" i="33"/>
  <c r="J1293" i="33"/>
  <c r="J1294" i="33"/>
  <c r="J1295" i="33"/>
  <c r="J1296" i="33"/>
  <c r="J1297" i="33"/>
  <c r="J1298" i="33"/>
  <c r="J1299" i="33"/>
  <c r="J1300" i="33"/>
  <c r="J1301" i="33"/>
  <c r="J1302" i="33"/>
  <c r="J1303" i="33"/>
  <c r="J1304" i="33"/>
  <c r="J1305" i="33"/>
  <c r="J1306" i="33"/>
  <c r="J1307" i="33"/>
  <c r="J1308" i="33"/>
  <c r="J1309" i="33"/>
  <c r="J1310" i="33"/>
  <c r="J1311" i="33"/>
  <c r="J1312" i="33"/>
  <c r="J1313" i="33"/>
  <c r="J1314" i="33"/>
  <c r="J1315" i="33"/>
  <c r="J1316" i="33"/>
  <c r="J1317" i="33"/>
  <c r="J1318" i="33"/>
  <c r="J1319" i="33"/>
  <c r="J1320" i="33"/>
  <c r="J1321" i="33"/>
  <c r="J1322" i="33"/>
  <c r="J1323" i="33"/>
  <c r="J1324" i="33"/>
  <c r="J1325" i="33"/>
  <c r="J1326" i="33"/>
  <c r="J1327" i="33"/>
  <c r="J1328" i="33"/>
  <c r="J1329" i="33"/>
  <c r="J1330" i="33"/>
  <c r="J1331" i="33"/>
  <c r="J1332" i="33"/>
  <c r="J1333" i="33"/>
  <c r="J1334" i="33"/>
  <c r="J1335" i="33"/>
  <c r="J1336" i="33"/>
  <c r="J1337" i="33"/>
  <c r="J1338" i="33"/>
  <c r="J1339" i="33"/>
  <c r="J1340" i="33"/>
  <c r="J1341" i="33"/>
  <c r="J1342" i="33"/>
  <c r="J1343" i="33"/>
  <c r="J1344" i="33"/>
  <c r="J1345" i="33"/>
  <c r="J1346" i="33"/>
  <c r="J1347" i="33"/>
  <c r="J1348" i="33"/>
  <c r="J1349" i="33"/>
  <c r="J1350" i="33"/>
  <c r="J1351" i="33"/>
  <c r="J1352" i="33"/>
  <c r="J1353" i="33"/>
  <c r="J1354" i="33"/>
  <c r="J1355" i="33"/>
  <c r="J1356" i="33"/>
  <c r="J1357" i="33"/>
  <c r="J1358" i="33"/>
  <c r="J1359" i="33"/>
  <c r="J1360" i="33"/>
  <c r="J1361" i="33"/>
  <c r="J1362" i="33"/>
  <c r="J1363" i="33"/>
  <c r="J1364" i="33"/>
  <c r="J1365" i="33"/>
  <c r="J1366" i="33"/>
  <c r="J1367" i="33"/>
  <c r="J1368" i="33"/>
  <c r="J1369" i="33"/>
  <c r="J1370" i="33"/>
  <c r="J1371" i="33"/>
  <c r="J1372" i="33"/>
  <c r="J1373" i="33"/>
  <c r="J1374" i="33"/>
  <c r="J1375" i="33"/>
  <c r="J1376" i="33"/>
  <c r="J1377" i="33"/>
  <c r="J1378" i="33"/>
  <c r="J1379" i="33"/>
  <c r="J1380" i="33"/>
  <c r="J1381" i="33"/>
  <c r="J1382" i="33"/>
  <c r="J1383" i="33"/>
  <c r="J1384" i="33"/>
  <c r="J1385" i="33"/>
  <c r="J1386" i="33"/>
  <c r="J1387" i="33"/>
  <c r="J1388" i="33"/>
  <c r="J1389" i="33"/>
  <c r="J1390" i="33"/>
  <c r="J1391" i="33"/>
  <c r="J1392" i="33"/>
  <c r="J1393" i="33"/>
  <c r="J1394" i="33"/>
  <c r="J1395" i="33"/>
  <c r="J1396" i="33"/>
  <c r="J1397" i="33"/>
  <c r="J1398" i="33"/>
  <c r="J1399" i="33"/>
  <c r="J1400" i="33"/>
  <c r="J1401" i="33"/>
  <c r="J1402" i="33"/>
  <c r="J1403" i="33"/>
  <c r="J1404" i="33"/>
  <c r="J1405" i="33"/>
  <c r="J1406" i="33"/>
  <c r="J1407" i="33"/>
  <c r="J1408" i="33"/>
  <c r="J1409" i="33"/>
  <c r="J1410" i="33"/>
  <c r="J1411" i="33"/>
  <c r="J1412" i="33"/>
  <c r="J1413" i="33"/>
  <c r="J1414" i="33"/>
  <c r="J1415" i="33"/>
  <c r="J1416" i="33"/>
  <c r="J1417" i="33"/>
  <c r="J1418" i="33"/>
  <c r="J1419" i="33"/>
  <c r="J1420" i="33"/>
  <c r="J1421" i="33"/>
  <c r="J1422" i="33"/>
  <c r="J1423" i="33"/>
  <c r="J1424" i="33"/>
  <c r="J1425" i="33"/>
  <c r="J1426" i="33"/>
  <c r="J1427" i="33"/>
  <c r="J1428" i="33"/>
  <c r="J1429" i="33"/>
  <c r="J1430" i="33"/>
  <c r="J1431" i="33"/>
  <c r="J1432" i="33"/>
  <c r="J1433" i="33"/>
  <c r="J1434" i="33"/>
  <c r="J1435" i="33"/>
  <c r="J1436" i="33"/>
  <c r="J1437" i="33"/>
  <c r="J1438" i="33"/>
  <c r="J1439" i="33"/>
  <c r="J1440" i="33"/>
  <c r="J1441" i="33"/>
  <c r="J1442" i="33"/>
  <c r="J1443" i="33"/>
  <c r="J1444" i="33"/>
  <c r="J1445" i="33"/>
  <c r="J1446" i="33"/>
  <c r="J1447" i="33"/>
  <c r="J1448" i="33"/>
  <c r="J1449" i="33"/>
  <c r="J1450" i="33"/>
  <c r="J1451" i="33"/>
  <c r="J1452" i="33"/>
  <c r="J1453" i="33"/>
  <c r="J1454" i="33"/>
  <c r="J1455" i="33"/>
  <c r="J1456" i="33"/>
  <c r="J1457" i="33"/>
  <c r="J1458" i="33"/>
  <c r="J1459" i="33"/>
  <c r="J1460" i="33"/>
  <c r="J1461" i="33"/>
  <c r="J1462" i="33"/>
  <c r="J1463" i="33"/>
  <c r="J1464" i="33"/>
  <c r="J1465" i="33"/>
  <c r="J1466" i="33"/>
  <c r="J1467" i="33"/>
  <c r="J1468" i="33"/>
  <c r="J1469" i="33"/>
  <c r="J1470" i="33"/>
  <c r="J1471" i="33"/>
  <c r="J1472" i="33"/>
  <c r="J1473" i="33"/>
  <c r="J1474" i="33"/>
  <c r="J1475" i="33"/>
  <c r="J1476" i="33"/>
  <c r="J1477" i="33"/>
  <c r="J1478" i="33"/>
  <c r="J1479" i="33"/>
  <c r="J1480" i="33"/>
  <c r="J1481" i="33"/>
  <c r="J1482" i="33"/>
  <c r="J1483" i="33"/>
  <c r="J1484" i="33"/>
  <c r="J1485" i="33"/>
  <c r="J1486" i="33"/>
  <c r="J1487" i="33"/>
  <c r="J1488" i="33"/>
  <c r="J1489" i="33"/>
  <c r="J1490" i="33"/>
  <c r="J1491" i="33"/>
  <c r="J1492" i="33"/>
  <c r="J1493" i="33"/>
  <c r="J1494" i="33"/>
  <c r="J1495" i="33"/>
  <c r="J1496" i="33"/>
  <c r="J1497" i="33"/>
  <c r="J1498" i="33"/>
  <c r="J1499" i="33"/>
  <c r="J1500" i="33"/>
  <c r="J1501" i="33"/>
  <c r="J1502" i="33"/>
  <c r="J1503" i="33"/>
  <c r="J1504" i="33"/>
  <c r="J1505" i="33"/>
  <c r="J1506" i="33"/>
  <c r="J1507" i="33"/>
  <c r="J1508" i="33"/>
  <c r="J1509" i="33"/>
  <c r="J1510" i="33"/>
  <c r="J1511" i="33"/>
  <c r="J1512" i="33"/>
  <c r="J1513" i="33"/>
  <c r="J1514" i="33"/>
  <c r="J1515" i="33"/>
  <c r="J1516" i="33"/>
  <c r="J1517" i="33"/>
  <c r="J1518" i="33"/>
  <c r="J1519" i="33"/>
  <c r="J1520" i="33"/>
  <c r="J1521" i="33"/>
  <c r="J1522" i="33"/>
  <c r="J1523" i="33"/>
  <c r="J1524" i="33"/>
  <c r="J1525" i="33"/>
  <c r="J1526" i="33"/>
  <c r="J1527" i="33"/>
  <c r="J1528" i="33"/>
  <c r="J1529" i="33"/>
  <c r="J1530" i="33"/>
  <c r="J1531" i="33"/>
  <c r="J1532" i="33"/>
  <c r="J1533" i="33"/>
  <c r="J1534" i="33"/>
  <c r="J1535" i="33"/>
  <c r="J1536" i="33"/>
  <c r="J1537" i="33"/>
  <c r="J1538" i="33"/>
  <c r="J1539" i="33"/>
  <c r="J1540" i="33"/>
  <c r="J1541" i="33"/>
  <c r="J1542" i="33"/>
  <c r="J1543" i="33"/>
  <c r="J1544" i="33"/>
  <c r="J1545" i="33"/>
  <c r="J1546" i="33"/>
  <c r="J1547" i="33"/>
  <c r="J1548" i="33"/>
  <c r="J1549" i="33"/>
  <c r="J1550" i="33"/>
  <c r="J1551" i="33"/>
  <c r="J1552" i="33"/>
  <c r="J1553" i="33"/>
  <c r="J1554" i="33"/>
  <c r="J1555" i="33"/>
  <c r="J1556" i="33"/>
  <c r="J1557" i="33"/>
  <c r="J1558" i="33"/>
  <c r="J1559" i="33"/>
  <c r="J1560" i="33"/>
  <c r="J1561" i="33"/>
  <c r="J1562" i="33"/>
  <c r="J1563" i="33"/>
  <c r="J1564" i="33"/>
  <c r="J1565" i="33"/>
  <c r="J1566" i="33"/>
  <c r="J1567" i="33"/>
  <c r="J1568" i="33"/>
  <c r="J1569" i="33"/>
  <c r="J1570" i="33"/>
  <c r="J1571" i="33"/>
  <c r="J1572" i="33"/>
  <c r="J1573" i="33"/>
  <c r="J1574" i="33"/>
  <c r="J1575" i="33"/>
  <c r="J1576" i="33"/>
  <c r="J1577" i="33"/>
  <c r="J1578" i="33"/>
  <c r="J1579" i="33"/>
  <c r="J1580" i="33"/>
  <c r="J1581" i="33"/>
  <c r="J1582" i="33"/>
  <c r="J1583" i="33"/>
  <c r="J1584" i="33"/>
  <c r="J1585" i="33"/>
  <c r="J1586" i="33"/>
  <c r="J1587" i="33"/>
  <c r="J1588" i="33"/>
  <c r="J1589" i="33"/>
  <c r="J1590" i="33"/>
  <c r="J1591" i="33"/>
  <c r="J1592" i="33"/>
  <c r="J1593" i="33"/>
  <c r="J1594" i="33"/>
  <c r="J1595" i="33"/>
  <c r="J1596" i="33"/>
  <c r="J1597" i="33"/>
  <c r="J1598" i="33"/>
  <c r="J1599" i="33"/>
  <c r="J1600" i="33"/>
  <c r="J1601" i="33"/>
  <c r="J1602" i="33"/>
  <c r="J1603" i="33"/>
  <c r="J1604" i="33"/>
  <c r="J1605" i="33"/>
  <c r="J1606" i="33"/>
  <c r="J1607" i="33"/>
  <c r="J1608" i="33"/>
  <c r="J1609" i="33"/>
  <c r="J1610" i="33"/>
  <c r="J1611" i="33"/>
  <c r="J1612" i="33"/>
  <c r="J1613" i="33"/>
  <c r="J1614" i="33"/>
  <c r="J1615" i="33"/>
  <c r="J1616" i="33"/>
  <c r="J1617" i="33"/>
  <c r="J1618" i="33"/>
  <c r="J1619" i="33"/>
  <c r="J1620" i="33"/>
  <c r="J1621" i="33"/>
  <c r="J1622" i="33"/>
  <c r="J1623" i="33"/>
  <c r="J1624" i="33"/>
  <c r="J1625" i="33"/>
  <c r="J1626" i="33"/>
  <c r="J1627" i="33"/>
  <c r="J1628" i="33"/>
  <c r="J1629" i="33"/>
  <c r="J1630" i="33"/>
  <c r="J1631" i="33"/>
  <c r="J1632" i="33"/>
  <c r="J1633" i="33"/>
  <c r="J1634" i="33"/>
  <c r="J1635" i="33"/>
  <c r="J1636" i="33"/>
  <c r="J1637" i="33"/>
  <c r="J1638" i="33"/>
  <c r="J1639" i="33"/>
  <c r="J1640" i="33"/>
  <c r="J1641" i="33"/>
  <c r="J1642" i="33"/>
  <c r="J1643" i="33"/>
  <c r="J1644" i="33"/>
  <c r="J1645" i="33"/>
  <c r="J1646" i="33"/>
  <c r="J1647" i="33"/>
  <c r="J1648" i="33"/>
  <c r="J1649" i="33"/>
  <c r="J1650" i="33"/>
  <c r="J1651" i="33"/>
  <c r="J1652" i="33"/>
  <c r="J1653" i="33"/>
  <c r="J1654" i="33"/>
  <c r="J1655" i="33"/>
  <c r="J1656" i="33"/>
  <c r="J1657" i="33"/>
  <c r="J1658" i="33"/>
  <c r="J1659" i="33"/>
  <c r="J1660" i="33"/>
  <c r="J1661" i="33"/>
  <c r="J1662" i="33"/>
  <c r="J1663" i="33"/>
  <c r="J1664" i="33"/>
  <c r="J1665" i="33"/>
  <c r="J1666" i="33"/>
  <c r="J1667" i="33"/>
  <c r="J1668" i="33"/>
  <c r="J1669" i="33"/>
  <c r="J1670" i="33"/>
  <c r="J1671" i="33"/>
  <c r="J1672" i="33"/>
  <c r="J1673" i="33"/>
  <c r="J1674" i="33"/>
  <c r="J1675" i="33"/>
  <c r="J1676" i="33"/>
  <c r="J1677" i="33"/>
  <c r="J1678" i="33"/>
  <c r="J1679" i="33"/>
  <c r="J1680" i="33"/>
  <c r="J1681" i="33"/>
  <c r="J1682" i="33"/>
  <c r="J1683" i="33"/>
  <c r="J1684" i="33"/>
  <c r="J1685" i="33"/>
  <c r="J1686" i="33"/>
  <c r="J1687" i="33"/>
  <c r="J1688" i="33"/>
  <c r="J1689" i="33"/>
  <c r="J1690" i="33"/>
  <c r="J1691" i="33"/>
  <c r="J1692" i="33"/>
  <c r="J1693" i="33"/>
  <c r="J1694" i="33"/>
  <c r="J1695" i="33"/>
  <c r="J1696" i="33"/>
  <c r="J1697" i="33"/>
  <c r="J1698" i="33"/>
  <c r="J1699" i="33"/>
  <c r="J1700" i="33"/>
  <c r="J1701" i="33"/>
  <c r="J1702" i="33"/>
  <c r="J1703" i="33"/>
  <c r="J1704" i="33"/>
  <c r="J1705" i="33"/>
  <c r="J1706" i="33"/>
  <c r="J1707" i="33"/>
  <c r="J1708" i="33"/>
  <c r="J1709" i="33"/>
  <c r="J1710" i="33"/>
  <c r="J1711" i="33"/>
  <c r="J1712" i="33"/>
  <c r="J1713" i="33"/>
  <c r="J1714" i="33"/>
  <c r="J1715" i="33"/>
  <c r="J1716" i="33"/>
  <c r="J1717" i="33"/>
  <c r="J1718" i="33"/>
  <c r="J1719" i="33"/>
  <c r="J1720" i="33"/>
  <c r="J1721" i="33"/>
  <c r="J1722" i="33"/>
  <c r="J1723" i="33"/>
  <c r="J1724" i="33"/>
  <c r="J1725" i="33"/>
  <c r="J1726" i="33"/>
  <c r="J1727" i="33"/>
  <c r="J1728" i="33"/>
  <c r="J1729" i="33"/>
  <c r="J1730" i="33"/>
  <c r="J1731" i="33"/>
  <c r="J1732" i="33"/>
  <c r="J1733" i="33"/>
  <c r="J1734" i="33"/>
  <c r="J1735" i="33"/>
  <c r="J1736" i="33"/>
  <c r="J1737" i="33"/>
  <c r="J1738" i="33"/>
  <c r="J1739" i="33"/>
  <c r="J1740" i="33"/>
  <c r="J1741" i="33"/>
  <c r="J1742" i="33"/>
  <c r="J1743" i="33"/>
  <c r="J1744" i="33"/>
  <c r="J1745" i="33"/>
  <c r="J1746" i="33"/>
  <c r="J1747" i="33"/>
  <c r="J1748" i="33"/>
  <c r="J1749" i="33"/>
  <c r="J1750" i="33"/>
  <c r="J1751" i="33"/>
  <c r="J1752" i="33"/>
  <c r="J1753" i="33"/>
  <c r="J1754" i="33"/>
  <c r="J1755" i="33"/>
  <c r="J1756" i="33"/>
  <c r="J1757" i="33"/>
  <c r="J1758" i="33"/>
  <c r="J1759" i="33"/>
  <c r="J1760" i="33"/>
  <c r="J1761" i="33"/>
  <c r="J1762" i="33"/>
  <c r="J1763" i="33"/>
  <c r="J1764" i="33"/>
  <c r="J1765" i="33"/>
  <c r="J1766" i="33"/>
  <c r="J1767" i="33"/>
  <c r="J1768" i="33"/>
  <c r="J1769" i="33"/>
  <c r="J1770" i="33"/>
  <c r="J1771" i="33"/>
  <c r="J1772" i="33"/>
  <c r="J1773" i="33"/>
  <c r="J1774" i="33"/>
  <c r="J1775" i="33"/>
  <c r="J1776" i="33"/>
  <c r="J1777" i="33"/>
  <c r="J1778" i="33"/>
  <c r="J1779" i="33"/>
  <c r="J1780" i="33"/>
  <c r="J1781" i="33"/>
  <c r="J1782" i="33"/>
  <c r="J1783" i="33"/>
  <c r="J1784" i="33"/>
  <c r="J1785" i="33"/>
  <c r="J1786" i="33"/>
  <c r="J1787" i="33"/>
  <c r="J1788" i="33"/>
  <c r="J1789" i="33"/>
  <c r="J1790" i="33"/>
  <c r="J1791" i="33"/>
  <c r="J1792" i="33"/>
  <c r="J1793" i="33"/>
  <c r="J1794" i="33"/>
  <c r="J1795" i="33"/>
  <c r="J1796" i="33"/>
  <c r="J1797" i="33"/>
  <c r="J1798" i="33"/>
  <c r="J1799" i="33"/>
  <c r="J1800" i="33"/>
  <c r="J1801" i="33"/>
  <c r="J1802" i="33"/>
  <c r="J1803" i="33"/>
  <c r="J1804" i="33"/>
  <c r="J1805" i="33"/>
  <c r="J1806" i="33"/>
  <c r="J1807" i="33"/>
  <c r="J1808" i="33"/>
  <c r="J1809" i="33"/>
  <c r="J1810" i="33"/>
  <c r="J1811" i="33"/>
  <c r="J1812" i="33"/>
  <c r="J1813" i="33"/>
  <c r="J1814" i="33"/>
  <c r="J1815" i="33"/>
  <c r="J1816" i="33"/>
  <c r="J1817" i="33"/>
  <c r="J1818" i="33"/>
  <c r="J1819" i="33"/>
  <c r="J1820" i="33"/>
  <c r="J1821" i="33"/>
  <c r="J1822" i="33"/>
  <c r="J1823" i="33"/>
  <c r="J1824" i="33"/>
  <c r="J1825" i="33"/>
  <c r="J1826" i="33"/>
  <c r="J1827" i="33"/>
  <c r="J1828" i="33"/>
  <c r="J1829" i="33"/>
  <c r="J1830" i="33"/>
  <c r="J1831" i="33"/>
  <c r="J1832" i="33"/>
  <c r="J1833" i="33"/>
  <c r="J1834" i="33"/>
  <c r="J1835" i="33"/>
  <c r="J1836" i="33"/>
  <c r="J1837" i="33"/>
  <c r="J1838" i="33"/>
  <c r="J1839" i="33"/>
  <c r="J1840" i="33"/>
  <c r="J1841" i="33"/>
  <c r="J1842" i="33"/>
  <c r="J1843" i="33"/>
  <c r="J1844" i="33"/>
  <c r="J1845" i="33"/>
  <c r="J1846" i="33"/>
  <c r="J1847" i="33"/>
  <c r="J1848" i="33"/>
  <c r="J1849" i="33"/>
  <c r="J1850" i="33"/>
  <c r="J1851" i="33"/>
  <c r="J1852" i="33"/>
  <c r="J1853" i="33"/>
  <c r="J1854" i="33"/>
  <c r="J1855" i="33"/>
  <c r="J1856" i="33"/>
  <c r="J1857" i="33"/>
  <c r="J1858" i="33"/>
  <c r="J1859" i="33"/>
  <c r="J1860" i="33"/>
  <c r="J1861" i="33"/>
  <c r="J1862" i="33"/>
  <c r="J1863" i="33"/>
  <c r="J1864" i="33"/>
  <c r="J1865" i="33"/>
  <c r="J1866" i="33"/>
  <c r="J1867" i="33"/>
  <c r="J1868" i="33"/>
  <c r="J1869" i="33"/>
  <c r="J1870" i="33"/>
  <c r="J1871" i="33"/>
  <c r="J1872" i="33"/>
  <c r="J1873" i="33"/>
  <c r="J1874" i="33"/>
  <c r="J1875" i="33"/>
  <c r="J1876" i="33"/>
  <c r="J1877" i="33"/>
  <c r="J1878" i="33"/>
  <c r="J1879" i="33"/>
  <c r="J1880" i="33"/>
  <c r="J1881" i="33"/>
  <c r="J1882" i="33"/>
  <c r="J1883" i="33"/>
  <c r="J1884" i="33"/>
  <c r="J1885" i="33"/>
  <c r="J1886" i="33"/>
  <c r="J1887" i="33"/>
  <c r="J1888" i="33"/>
  <c r="J1889" i="33"/>
  <c r="J1890" i="33"/>
  <c r="J1891" i="33"/>
  <c r="J1892" i="33"/>
  <c r="J1893" i="33"/>
  <c r="J1894" i="33"/>
  <c r="J1895" i="33"/>
  <c r="J1896" i="33"/>
  <c r="J1897" i="33"/>
  <c r="J1898" i="33"/>
  <c r="J1899" i="33"/>
  <c r="J1900" i="33"/>
  <c r="J1901" i="33"/>
  <c r="J1902" i="33"/>
  <c r="J1903" i="33"/>
  <c r="J1904" i="33"/>
  <c r="J1905" i="33"/>
  <c r="J1906" i="33"/>
  <c r="J1907" i="33"/>
  <c r="J1908" i="33"/>
  <c r="J1909" i="33"/>
  <c r="J1910" i="33"/>
  <c r="J1911" i="33"/>
  <c r="J1912" i="33"/>
  <c r="J1913" i="33"/>
  <c r="J1914" i="33"/>
  <c r="J1915" i="33"/>
  <c r="J1916" i="33"/>
  <c r="J1917" i="33"/>
  <c r="J1918" i="33"/>
  <c r="J1919" i="33"/>
  <c r="J1920" i="33"/>
  <c r="J1921" i="33"/>
  <c r="J1922" i="33"/>
  <c r="J1923" i="33"/>
  <c r="J1924" i="33"/>
  <c r="J1925" i="33"/>
  <c r="J1926" i="33"/>
  <c r="J1927" i="33"/>
  <c r="J1928" i="33"/>
  <c r="J1929" i="33"/>
  <c r="J1930" i="33"/>
  <c r="J1931" i="33"/>
  <c r="J1932" i="33"/>
  <c r="J1933" i="33"/>
  <c r="J1934" i="33"/>
  <c r="J1935" i="33"/>
  <c r="J1936" i="33"/>
  <c r="J1937" i="33"/>
  <c r="J1938" i="33"/>
  <c r="J1939" i="33"/>
  <c r="J1940" i="33"/>
  <c r="J1941" i="33"/>
  <c r="J1942" i="33"/>
  <c r="J1943" i="33"/>
  <c r="J1944" i="33"/>
  <c r="J1945" i="33"/>
  <c r="J1946" i="33"/>
  <c r="J1947" i="33"/>
  <c r="J1948" i="33"/>
  <c r="J1949" i="33"/>
  <c r="J1950" i="33"/>
  <c r="J1951" i="33"/>
  <c r="J1952" i="33"/>
  <c r="J1953" i="33"/>
  <c r="J1954" i="33"/>
  <c r="J1955" i="33"/>
  <c r="J1956" i="33"/>
  <c r="J1957" i="33"/>
  <c r="J1958" i="33"/>
  <c r="J1959" i="33"/>
  <c r="J1960" i="33"/>
  <c r="J1961" i="33"/>
  <c r="J1962" i="33"/>
  <c r="J1963" i="33"/>
  <c r="J1964" i="33"/>
  <c r="J1965" i="33"/>
  <c r="J1966" i="33"/>
  <c r="J1967" i="33"/>
  <c r="J1968" i="33"/>
  <c r="J1969" i="33"/>
  <c r="J1970" i="33"/>
  <c r="J1971" i="33"/>
  <c r="J1972" i="33"/>
  <c r="J1973" i="33"/>
  <c r="J1974" i="33"/>
  <c r="J1975" i="33"/>
  <c r="J1976" i="33"/>
  <c r="J1977" i="33"/>
  <c r="J1978" i="33"/>
  <c r="J1979" i="33"/>
  <c r="J1980" i="33"/>
  <c r="J1981" i="33"/>
  <c r="J1982" i="33"/>
  <c r="J1983" i="33"/>
  <c r="J1984" i="33"/>
  <c r="J1985" i="33"/>
  <c r="J1986" i="33"/>
  <c r="J1987" i="33"/>
  <c r="J1988" i="33"/>
  <c r="J1989" i="33"/>
  <c r="J1990" i="33"/>
  <c r="J1991" i="33"/>
  <c r="J1992" i="33"/>
  <c r="J1993" i="33"/>
  <c r="J1994" i="33"/>
  <c r="J1995" i="33"/>
  <c r="J1996" i="33"/>
  <c r="J1997" i="33"/>
  <c r="J1998" i="33"/>
  <c r="J1999" i="33"/>
  <c r="J2000" i="33"/>
  <c r="J2001" i="33"/>
  <c r="J2002" i="33"/>
  <c r="J2003" i="33"/>
  <c r="J2004" i="33"/>
  <c r="J2005" i="33"/>
  <c r="J2006" i="33"/>
  <c r="J2007" i="33"/>
  <c r="J2008" i="33"/>
  <c r="J2009" i="33"/>
  <c r="J2010" i="33"/>
  <c r="J2011" i="33"/>
  <c r="J2012" i="33"/>
  <c r="J2013" i="33"/>
  <c r="J2014" i="33"/>
  <c r="J2015" i="33"/>
  <c r="J2016" i="33"/>
  <c r="J2017" i="33"/>
  <c r="J2018" i="33"/>
  <c r="J2019" i="33"/>
  <c r="J2020" i="33"/>
  <c r="J2021" i="33"/>
  <c r="J2022" i="33"/>
  <c r="J2023" i="33"/>
  <c r="J2024" i="33"/>
  <c r="J2025" i="33"/>
  <c r="J2026" i="33"/>
  <c r="J2027" i="33"/>
  <c r="J2028" i="33"/>
  <c r="J2029" i="33"/>
  <c r="J2030" i="33"/>
  <c r="J2031" i="33"/>
  <c r="J2032" i="33"/>
  <c r="J2033" i="33"/>
  <c r="J2034" i="33"/>
  <c r="J2035" i="33"/>
  <c r="J2036" i="33"/>
  <c r="J2037" i="33"/>
  <c r="J2038" i="33"/>
  <c r="J2039" i="33"/>
  <c r="J2040" i="33"/>
  <c r="J2041" i="33"/>
  <c r="J2042" i="33"/>
  <c r="J2043" i="33"/>
  <c r="J2044" i="33"/>
  <c r="J2045" i="33"/>
  <c r="J2046" i="33"/>
  <c r="J2047" i="33"/>
  <c r="J2048" i="33"/>
  <c r="J2049" i="33"/>
  <c r="J2050" i="33"/>
  <c r="J2051" i="33"/>
  <c r="J2052" i="33"/>
  <c r="J2053" i="33"/>
  <c r="J2054" i="33"/>
  <c r="J2055" i="33"/>
  <c r="J2056" i="33"/>
  <c r="J2057" i="33"/>
  <c r="J2058" i="33"/>
  <c r="J2059" i="33"/>
  <c r="J2060" i="33"/>
  <c r="J2061" i="33"/>
  <c r="J2062" i="33"/>
  <c r="J2063" i="33"/>
  <c r="J2064" i="33"/>
  <c r="J2065" i="33"/>
  <c r="J2066" i="33"/>
  <c r="J2067" i="33"/>
  <c r="J2068" i="33"/>
  <c r="J2069" i="33"/>
  <c r="J2070" i="33"/>
  <c r="J2071" i="33"/>
  <c r="J2072" i="33"/>
  <c r="J2073" i="33"/>
  <c r="J2074" i="33"/>
  <c r="J2075" i="33"/>
  <c r="J2076" i="33"/>
  <c r="J2077" i="33"/>
  <c r="J2078" i="33"/>
  <c r="J2079" i="33"/>
  <c r="J2080" i="33"/>
  <c r="J2081" i="33"/>
  <c r="J2082" i="33"/>
  <c r="J2083" i="33"/>
  <c r="J2084" i="33"/>
  <c r="J2085" i="33"/>
  <c r="J2086" i="33"/>
  <c r="J2087" i="33"/>
  <c r="J2088" i="33"/>
  <c r="J2089" i="33"/>
  <c r="J2090" i="33"/>
  <c r="J2091" i="33"/>
  <c r="J2092" i="33"/>
  <c r="J2093" i="33"/>
  <c r="J2094" i="33"/>
  <c r="J2095" i="33"/>
  <c r="J2096" i="33"/>
  <c r="J2097" i="33"/>
  <c r="J2098" i="33"/>
  <c r="J2099" i="33"/>
  <c r="J2100" i="33"/>
  <c r="J2101" i="33"/>
  <c r="J2102" i="33"/>
  <c r="J2103" i="33"/>
  <c r="J2104" i="33"/>
  <c r="J2105" i="33"/>
  <c r="J2106" i="33"/>
  <c r="J2107" i="33"/>
  <c r="J2108" i="33"/>
  <c r="J2109" i="33"/>
  <c r="J2110" i="33"/>
  <c r="J2111" i="33"/>
  <c r="J2112" i="33"/>
  <c r="J2113" i="33"/>
  <c r="J2114" i="33"/>
  <c r="J2115" i="33"/>
  <c r="J2116" i="33"/>
  <c r="J2117" i="33"/>
  <c r="J2118" i="33"/>
  <c r="J2119" i="33"/>
  <c r="J2120" i="33"/>
  <c r="J2121" i="33"/>
  <c r="J2122" i="33"/>
  <c r="J2123" i="33"/>
  <c r="J2124" i="33"/>
  <c r="J2125" i="33"/>
  <c r="J2126" i="33"/>
  <c r="J2127" i="33"/>
  <c r="J2128" i="33"/>
  <c r="J2129" i="33"/>
  <c r="J2130" i="33"/>
  <c r="J2131" i="33"/>
  <c r="J2132" i="33"/>
  <c r="J2133" i="33"/>
  <c r="J2134" i="33"/>
  <c r="J2135" i="33"/>
  <c r="J2136" i="33"/>
  <c r="J2137" i="33"/>
  <c r="J2138" i="33"/>
  <c r="J2139" i="33"/>
  <c r="J2140" i="33"/>
  <c r="J2141" i="33"/>
  <c r="J2142" i="33"/>
  <c r="J2143" i="33"/>
  <c r="J2144" i="33"/>
  <c r="J2145" i="33"/>
  <c r="J2146" i="33"/>
  <c r="J2147" i="33"/>
  <c r="J2148" i="33"/>
  <c r="J2149" i="33"/>
  <c r="J2150" i="33"/>
  <c r="J2151" i="33"/>
  <c r="J2152" i="33"/>
  <c r="J2153" i="33"/>
  <c r="J2154" i="33"/>
  <c r="J2155" i="33"/>
  <c r="J2156" i="33"/>
  <c r="J2157" i="33"/>
  <c r="J2158" i="33"/>
  <c r="J2159" i="33"/>
  <c r="J2160" i="33"/>
  <c r="J2161" i="33"/>
  <c r="J2162" i="33"/>
  <c r="J2163" i="33"/>
  <c r="J2164" i="33"/>
  <c r="J2165" i="33"/>
  <c r="J2166" i="33"/>
  <c r="J2167" i="33"/>
  <c r="J2168" i="33"/>
  <c r="J2169" i="33"/>
  <c r="J2170" i="33"/>
  <c r="J2171" i="33"/>
  <c r="J2172" i="33"/>
  <c r="J2173" i="33"/>
  <c r="J2174" i="33"/>
  <c r="J2175" i="33"/>
  <c r="J2176" i="33"/>
  <c r="J2177" i="33"/>
  <c r="J2178" i="33"/>
  <c r="J2179" i="33"/>
  <c r="J2180" i="33"/>
  <c r="J2181" i="33"/>
  <c r="J2182" i="33"/>
  <c r="J2183" i="33"/>
  <c r="J2184" i="33"/>
  <c r="J2185" i="33"/>
  <c r="J2186" i="33"/>
  <c r="J2187" i="33"/>
  <c r="J2188" i="33"/>
  <c r="J2189" i="33"/>
  <c r="J2190" i="33"/>
  <c r="J2191" i="33"/>
  <c r="J2192" i="33"/>
  <c r="J2193" i="33"/>
  <c r="J2194" i="33"/>
  <c r="J2195" i="33"/>
  <c r="J2196" i="33"/>
  <c r="J2197" i="33"/>
  <c r="J2198" i="33"/>
  <c r="J2199" i="33"/>
  <c r="J2200" i="33"/>
  <c r="J2201" i="33"/>
  <c r="J2202" i="33"/>
  <c r="J2203" i="33"/>
  <c r="J2204" i="33"/>
  <c r="J2205" i="33"/>
  <c r="J2206" i="33"/>
  <c r="J2207" i="33"/>
  <c r="J2208" i="33"/>
  <c r="J2209" i="33"/>
  <c r="J2210" i="33"/>
  <c r="J2211" i="33"/>
  <c r="J2212" i="33"/>
  <c r="J2213" i="33"/>
  <c r="J2214" i="33"/>
  <c r="J2215" i="33"/>
  <c r="J2216" i="33"/>
  <c r="J2217" i="33"/>
  <c r="J2218" i="33"/>
  <c r="J2219" i="33"/>
  <c r="J2220" i="33"/>
  <c r="J2221" i="33"/>
  <c r="J2222" i="33"/>
  <c r="J2223" i="33"/>
  <c r="J2224" i="33"/>
  <c r="J2225" i="33"/>
  <c r="J2226" i="33"/>
  <c r="J2227" i="33"/>
  <c r="J2228" i="33"/>
  <c r="J2229" i="33"/>
  <c r="J2230" i="33"/>
  <c r="J2231" i="33"/>
  <c r="J2232" i="33"/>
  <c r="J2233" i="33"/>
  <c r="J2234" i="33"/>
  <c r="J2235" i="33"/>
  <c r="J2236" i="33"/>
  <c r="J2237" i="33"/>
  <c r="J2238" i="33"/>
  <c r="J2239" i="33"/>
  <c r="J2240" i="33"/>
  <c r="J2241" i="33"/>
  <c r="J2242" i="33"/>
  <c r="J2243" i="33"/>
  <c r="J2244" i="33"/>
  <c r="J2245" i="33"/>
  <c r="J2246" i="33"/>
  <c r="J2247" i="33"/>
  <c r="J2248" i="33"/>
  <c r="J2249" i="33"/>
  <c r="J2250" i="33"/>
  <c r="J2251" i="33"/>
  <c r="J2252" i="33"/>
  <c r="J2253" i="33"/>
  <c r="J2254" i="33"/>
  <c r="J2255" i="33"/>
  <c r="J2256" i="33"/>
  <c r="J2257" i="33"/>
  <c r="J2258" i="33"/>
  <c r="J2259" i="33"/>
  <c r="J2260" i="33"/>
  <c r="J2261" i="33"/>
  <c r="J2262" i="33"/>
  <c r="J2263" i="33"/>
  <c r="J2264" i="33"/>
  <c r="J2265" i="33"/>
  <c r="J2266" i="33"/>
  <c r="J2267" i="33"/>
  <c r="J2268" i="33"/>
  <c r="J2269" i="33"/>
  <c r="J2270" i="33"/>
  <c r="J2271" i="33"/>
  <c r="J2272" i="33"/>
  <c r="J2273" i="33"/>
  <c r="J2274" i="33"/>
  <c r="J2275" i="33"/>
  <c r="J2276" i="33"/>
  <c r="J2277" i="33"/>
  <c r="J2278" i="33"/>
  <c r="J2279" i="33"/>
  <c r="J2280" i="33"/>
  <c r="J2281" i="33"/>
  <c r="J2282" i="33"/>
  <c r="J2283" i="33"/>
  <c r="J2284" i="33"/>
  <c r="J2285" i="33"/>
  <c r="J2286" i="33"/>
  <c r="J2287" i="33"/>
  <c r="J2288" i="33"/>
  <c r="J2289" i="33"/>
  <c r="J2290" i="33"/>
  <c r="J2291" i="33"/>
  <c r="J2292" i="33"/>
  <c r="J2293" i="33"/>
  <c r="J2294" i="33"/>
  <c r="J2295" i="33"/>
  <c r="J2296" i="33"/>
  <c r="J2297" i="33"/>
  <c r="J2298" i="33"/>
  <c r="J2299" i="33"/>
  <c r="J2300" i="33"/>
  <c r="J2301" i="33"/>
  <c r="J2302" i="33"/>
  <c r="J2303" i="33"/>
  <c r="J2304" i="33"/>
  <c r="J2305" i="33"/>
  <c r="J2306" i="33"/>
  <c r="J2307" i="33"/>
  <c r="J2308" i="33"/>
  <c r="J2309" i="33"/>
  <c r="J2310" i="33"/>
  <c r="J2311" i="33"/>
  <c r="J2312" i="33"/>
  <c r="J2313" i="33"/>
  <c r="J2314" i="33"/>
  <c r="J2315" i="33"/>
  <c r="J2316" i="33"/>
  <c r="J2317" i="33"/>
  <c r="J2318" i="33"/>
  <c r="J2319" i="33"/>
  <c r="J2320" i="33"/>
  <c r="J2321" i="33"/>
  <c r="J2322" i="33"/>
  <c r="J2323" i="33"/>
  <c r="J2324" i="33"/>
  <c r="J2325" i="33"/>
  <c r="J2326" i="33"/>
  <c r="J2327" i="33"/>
  <c r="J2328" i="33"/>
  <c r="J2329" i="33"/>
  <c r="J2330" i="33"/>
  <c r="J2331" i="33"/>
  <c r="J2332" i="33"/>
  <c r="J2333" i="33"/>
  <c r="J2334" i="33"/>
  <c r="J2335" i="33"/>
  <c r="J2336" i="33"/>
  <c r="J2337" i="33"/>
  <c r="J2338" i="33"/>
  <c r="J2339" i="33"/>
  <c r="J2340" i="33"/>
  <c r="J2341" i="33"/>
  <c r="J2342" i="33"/>
  <c r="J2343" i="33"/>
  <c r="J2344" i="33"/>
  <c r="J2345" i="33"/>
  <c r="J2346" i="33"/>
  <c r="J2347" i="33"/>
  <c r="J2348" i="33"/>
  <c r="J2349" i="33"/>
  <c r="J2350" i="33"/>
  <c r="J2351" i="33"/>
  <c r="J2352" i="33"/>
  <c r="J2353" i="33"/>
  <c r="J2354" i="33"/>
  <c r="J2355" i="33"/>
  <c r="J2356" i="33"/>
  <c r="J2357" i="33"/>
  <c r="J2358" i="33"/>
  <c r="J2359" i="33"/>
  <c r="J2360" i="33"/>
  <c r="J2361" i="33"/>
  <c r="J2362" i="33"/>
  <c r="J2363" i="33"/>
  <c r="J2364" i="33"/>
  <c r="J2365" i="33"/>
  <c r="J2366" i="33"/>
  <c r="J2367" i="33"/>
  <c r="J2368" i="33"/>
  <c r="J2369" i="33"/>
  <c r="J2370" i="33"/>
  <c r="J2371" i="33"/>
  <c r="J2372" i="33"/>
  <c r="J2373" i="33"/>
  <c r="J2374" i="33"/>
  <c r="J2375" i="33"/>
  <c r="J2376" i="33"/>
  <c r="J2377" i="33"/>
  <c r="J2378" i="33"/>
  <c r="J2379" i="33"/>
  <c r="J2380" i="33"/>
  <c r="J2381" i="33"/>
  <c r="J2382" i="33"/>
  <c r="J2383" i="33"/>
  <c r="J2384" i="33"/>
  <c r="J2385" i="33"/>
  <c r="J2386" i="33"/>
  <c r="J2387" i="33"/>
  <c r="J2388" i="33"/>
  <c r="J2389" i="33"/>
  <c r="J2390" i="33"/>
  <c r="J2391" i="33"/>
  <c r="J2392" i="33"/>
  <c r="J2393" i="33"/>
  <c r="J2394" i="33"/>
  <c r="J2395" i="33"/>
  <c r="J2396" i="33"/>
  <c r="J2397" i="33"/>
  <c r="J2398" i="33"/>
  <c r="J2399" i="33"/>
  <c r="J2400" i="33"/>
  <c r="J2401" i="33"/>
  <c r="J2402" i="33"/>
  <c r="J2403" i="33"/>
  <c r="J2404" i="33"/>
  <c r="J2405" i="33"/>
  <c r="J2406" i="33"/>
  <c r="J2407" i="33"/>
  <c r="J2408" i="33"/>
  <c r="J2409" i="33"/>
  <c r="J2410" i="33"/>
  <c r="J2411" i="33"/>
  <c r="J2412" i="33"/>
  <c r="J2413" i="33"/>
  <c r="J2414" i="33"/>
  <c r="J2415" i="33"/>
  <c r="J2416" i="33"/>
  <c r="J2417" i="33"/>
  <c r="J2418" i="33"/>
  <c r="J2419" i="33"/>
  <c r="J2420" i="33"/>
  <c r="J2421" i="33"/>
  <c r="J2422" i="33"/>
  <c r="J2423" i="33"/>
  <c r="J2424" i="33"/>
  <c r="J2425" i="33"/>
  <c r="J2426" i="33"/>
  <c r="J2427" i="33"/>
  <c r="J2428" i="33"/>
  <c r="J2429" i="33"/>
  <c r="J2430" i="33"/>
  <c r="J2431" i="33"/>
  <c r="J2432" i="33"/>
  <c r="J2433" i="33"/>
  <c r="J2434" i="33"/>
  <c r="J2435" i="33"/>
  <c r="J2436" i="33"/>
  <c r="J2437" i="33"/>
  <c r="J2438" i="33"/>
  <c r="J2439" i="33"/>
  <c r="J2440" i="33"/>
  <c r="J2441" i="33"/>
  <c r="J2442" i="33"/>
  <c r="J2443" i="33"/>
  <c r="J2444" i="33"/>
  <c r="J2445" i="33"/>
  <c r="J2446" i="33"/>
  <c r="J2447" i="33"/>
  <c r="J2448" i="33"/>
  <c r="J2449" i="33"/>
  <c r="J2450" i="33"/>
  <c r="J2451" i="33"/>
  <c r="J2452" i="33"/>
  <c r="J2453" i="33"/>
  <c r="J2454" i="33"/>
  <c r="J2455" i="33"/>
  <c r="J2456" i="33"/>
  <c r="J2457" i="33"/>
  <c r="J2458" i="33"/>
  <c r="J2459" i="33"/>
  <c r="J2460" i="33"/>
  <c r="J2461" i="33"/>
  <c r="J2462" i="33"/>
  <c r="J2463" i="33"/>
  <c r="J2464" i="33"/>
  <c r="J2465" i="33"/>
  <c r="J2466" i="33"/>
  <c r="J2467" i="33"/>
  <c r="J2468" i="33"/>
  <c r="J2469" i="33"/>
  <c r="J2470" i="33"/>
  <c r="J2471" i="33"/>
  <c r="J2472" i="33"/>
  <c r="J2473" i="33"/>
  <c r="J2474" i="33"/>
  <c r="J2475" i="33"/>
  <c r="J2476" i="33"/>
  <c r="J2477" i="33"/>
  <c r="J2478" i="33"/>
  <c r="J2479" i="33"/>
  <c r="J2480" i="33"/>
  <c r="J2481" i="33"/>
  <c r="J2482" i="33"/>
  <c r="J2483" i="33"/>
  <c r="J2484" i="33"/>
  <c r="J2485" i="33"/>
  <c r="J2486" i="33"/>
  <c r="J2487" i="33"/>
  <c r="J2488" i="33"/>
  <c r="J2489" i="33"/>
  <c r="J2490" i="33"/>
  <c r="J2491" i="33"/>
  <c r="J2492" i="33"/>
  <c r="J2493" i="33"/>
  <c r="J2494" i="33"/>
  <c r="J2495" i="33"/>
  <c r="J2496" i="33"/>
  <c r="J2497" i="33"/>
  <c r="J2498" i="33"/>
  <c r="J2499" i="33"/>
  <c r="J2500" i="33"/>
  <c r="J2501" i="33"/>
  <c r="J2502" i="33"/>
  <c r="J2503" i="33"/>
  <c r="J2504" i="33"/>
  <c r="J2505" i="33"/>
  <c r="J2506" i="33"/>
  <c r="J2507" i="33"/>
  <c r="J2508" i="33"/>
  <c r="J2509" i="33"/>
  <c r="J2510" i="33"/>
  <c r="J2511" i="33"/>
  <c r="J2512" i="33"/>
  <c r="J2513" i="33"/>
  <c r="J2514" i="33"/>
  <c r="J2515" i="33"/>
  <c r="J2516" i="33"/>
  <c r="J2517" i="33"/>
  <c r="J2518" i="33"/>
  <c r="J2519" i="33"/>
  <c r="J2520" i="33"/>
  <c r="J2521" i="33"/>
  <c r="J2522" i="33"/>
  <c r="J2523" i="33"/>
  <c r="J2524" i="33"/>
  <c r="J2525" i="33"/>
  <c r="J2526" i="33"/>
  <c r="J2527" i="33"/>
  <c r="J2528" i="33"/>
  <c r="J2529" i="33"/>
  <c r="J2530" i="33"/>
  <c r="J2531" i="33"/>
  <c r="J2532" i="33"/>
  <c r="J2533" i="33"/>
  <c r="J2534" i="33"/>
  <c r="J2535" i="33"/>
  <c r="J2536" i="33"/>
  <c r="J2537" i="33"/>
  <c r="J2538" i="33"/>
  <c r="J2539" i="33"/>
  <c r="J2540" i="33"/>
  <c r="J2541" i="33"/>
  <c r="J2542" i="33"/>
  <c r="J2543" i="33"/>
  <c r="J2544" i="33"/>
  <c r="J2545" i="33"/>
  <c r="J2546" i="33"/>
  <c r="J2547" i="33"/>
  <c r="J2548" i="33"/>
  <c r="J2549" i="33"/>
  <c r="J2550" i="33"/>
  <c r="J2551" i="33"/>
  <c r="J2552" i="33"/>
  <c r="J2553" i="33"/>
  <c r="J2554" i="33"/>
  <c r="J2555" i="33"/>
  <c r="J2556" i="33"/>
  <c r="J2557" i="33"/>
  <c r="J2558" i="33"/>
  <c r="J2559" i="33"/>
  <c r="J2560" i="33"/>
  <c r="J2561" i="33"/>
  <c r="J2562" i="33"/>
  <c r="J2563" i="33"/>
  <c r="J2564" i="33"/>
  <c r="J2565" i="33"/>
  <c r="J2566" i="33"/>
  <c r="J2567" i="33"/>
  <c r="J2568" i="33"/>
  <c r="J2569" i="33"/>
  <c r="J2570" i="33"/>
  <c r="J2571" i="33"/>
  <c r="J2572" i="33"/>
  <c r="J2573" i="33"/>
  <c r="J2574" i="33"/>
  <c r="J2575" i="33"/>
  <c r="J2576" i="33"/>
  <c r="J2577" i="33"/>
  <c r="J2578" i="33"/>
  <c r="J2579" i="33"/>
  <c r="J2580" i="33"/>
  <c r="J2581" i="33"/>
  <c r="J2582" i="33"/>
  <c r="J2583" i="33"/>
  <c r="J2584" i="33"/>
  <c r="J2585" i="33"/>
  <c r="J2586" i="33"/>
  <c r="J2587" i="33"/>
  <c r="J2588" i="33"/>
  <c r="J2589" i="33"/>
  <c r="J2590" i="33"/>
  <c r="J2591" i="33"/>
  <c r="J2592" i="33"/>
  <c r="J2593" i="33"/>
  <c r="J2594" i="33"/>
  <c r="J2595" i="33"/>
  <c r="J2596" i="33"/>
  <c r="J2597" i="33"/>
  <c r="J2598" i="33"/>
  <c r="J2599" i="33"/>
  <c r="J2600" i="33"/>
  <c r="J2601" i="33"/>
  <c r="J2602" i="33"/>
  <c r="J2603" i="33"/>
  <c r="J2604" i="33"/>
  <c r="J2605" i="33"/>
  <c r="J2606" i="33"/>
  <c r="J2607" i="33"/>
  <c r="J2608" i="33"/>
  <c r="J2609" i="33"/>
  <c r="J2610" i="33"/>
  <c r="J2611" i="33"/>
  <c r="J2612" i="33"/>
  <c r="J2613" i="33"/>
  <c r="J2614" i="33"/>
  <c r="J2615" i="33"/>
  <c r="J2616" i="33"/>
  <c r="J2617" i="33"/>
  <c r="J2618" i="33"/>
  <c r="J2619" i="33"/>
  <c r="J2620" i="33"/>
  <c r="J2621" i="33"/>
  <c r="J2622" i="33"/>
  <c r="J2623" i="33"/>
  <c r="J2624" i="33"/>
  <c r="J2625" i="33"/>
  <c r="J2626" i="33"/>
  <c r="J2627" i="33"/>
  <c r="J2628" i="33"/>
  <c r="J2629" i="33"/>
  <c r="J2630" i="33"/>
  <c r="J2631" i="33"/>
  <c r="J2632" i="33"/>
  <c r="J2633" i="33"/>
  <c r="J2634" i="33"/>
  <c r="J2635" i="33"/>
  <c r="J2636" i="33"/>
  <c r="J2637" i="33"/>
  <c r="J2638" i="33"/>
  <c r="J2639" i="33"/>
  <c r="J2640" i="33"/>
  <c r="J2641" i="33"/>
  <c r="J2642" i="33"/>
  <c r="J2643" i="33"/>
  <c r="J2644" i="33"/>
  <c r="J2645" i="33"/>
  <c r="J2646" i="33"/>
  <c r="J2647" i="33"/>
  <c r="J2648" i="33"/>
  <c r="J2649" i="33"/>
  <c r="J2650" i="33"/>
  <c r="J2651" i="33"/>
  <c r="J2652" i="33"/>
  <c r="J2653" i="33"/>
  <c r="J2654" i="33"/>
  <c r="J2655" i="33"/>
  <c r="J2656" i="33"/>
  <c r="J2657" i="33"/>
  <c r="J2658" i="33"/>
  <c r="J2659" i="33"/>
  <c r="J2660" i="33"/>
  <c r="J2661" i="33"/>
  <c r="J2662" i="33"/>
  <c r="J2663" i="33"/>
  <c r="J2664" i="33"/>
  <c r="J2665" i="33"/>
  <c r="J2666" i="33"/>
  <c r="J2667" i="33"/>
  <c r="J2668" i="33"/>
  <c r="J2669" i="33"/>
  <c r="J2670" i="33"/>
  <c r="J2671" i="33"/>
  <c r="J2672" i="33"/>
  <c r="J2673" i="33"/>
  <c r="J2674" i="33"/>
  <c r="J2675" i="33"/>
  <c r="J2676" i="33"/>
  <c r="J2677" i="33"/>
  <c r="J2678" i="33"/>
  <c r="J2679" i="33"/>
  <c r="J2680" i="33"/>
  <c r="J2681" i="33"/>
  <c r="J2682" i="33"/>
  <c r="J2683" i="33"/>
  <c r="J2684" i="33"/>
  <c r="J2685" i="33"/>
  <c r="J2686" i="33"/>
  <c r="J2687" i="33"/>
  <c r="J2688" i="33"/>
  <c r="J2689" i="33"/>
  <c r="J2690" i="33"/>
  <c r="J2691" i="33"/>
  <c r="J2692" i="33"/>
  <c r="J2693" i="33"/>
  <c r="J2694" i="33"/>
  <c r="J2695" i="33"/>
  <c r="J2696" i="33"/>
  <c r="J2697" i="33"/>
  <c r="J2698" i="33"/>
  <c r="J2699" i="33"/>
  <c r="J2700" i="33"/>
  <c r="J2701" i="33"/>
  <c r="J2702" i="33"/>
  <c r="J2703" i="33"/>
  <c r="J2704" i="33"/>
  <c r="J2705" i="33"/>
  <c r="J2706" i="33"/>
  <c r="J2707" i="33"/>
  <c r="J2708" i="33"/>
  <c r="J2709" i="33"/>
  <c r="J2710" i="33"/>
  <c r="J2711" i="33"/>
  <c r="J2712" i="33"/>
  <c r="J2713" i="33"/>
  <c r="J2714" i="33"/>
  <c r="J2715" i="33"/>
  <c r="J2716" i="33"/>
  <c r="J2717" i="33"/>
  <c r="J2718" i="33"/>
  <c r="J2719" i="33"/>
  <c r="J2720" i="33"/>
  <c r="J2721" i="33"/>
  <c r="J2722" i="33"/>
  <c r="J2723" i="33"/>
  <c r="J2724" i="33"/>
  <c r="J2725" i="33"/>
  <c r="J2726" i="33"/>
  <c r="J2727" i="33"/>
  <c r="J2728" i="33"/>
  <c r="J2729" i="33"/>
  <c r="J2730" i="33"/>
  <c r="J2731" i="33"/>
  <c r="J2732" i="33"/>
  <c r="J2733" i="33"/>
  <c r="J2734" i="33"/>
  <c r="J2735" i="33"/>
  <c r="J2736" i="33"/>
  <c r="J2737" i="33"/>
  <c r="J2738" i="33"/>
  <c r="J2739" i="33"/>
  <c r="J2740" i="33"/>
  <c r="J2741" i="33"/>
  <c r="J2742" i="33"/>
  <c r="J2743" i="33"/>
  <c r="J2744" i="33"/>
  <c r="J2745" i="33"/>
  <c r="J2746" i="33"/>
  <c r="J2747" i="33"/>
  <c r="J2748" i="33"/>
  <c r="J2749" i="33"/>
  <c r="J2750" i="33"/>
  <c r="J2751" i="33"/>
  <c r="J2752" i="33"/>
  <c r="J2753" i="33"/>
  <c r="J2754" i="33"/>
  <c r="J2755" i="33"/>
  <c r="J2756" i="33"/>
  <c r="J2757" i="33"/>
  <c r="J2758" i="33"/>
  <c r="J2759" i="33"/>
  <c r="J2760" i="33"/>
  <c r="J2761" i="33"/>
  <c r="J2762" i="33"/>
  <c r="J2763" i="33"/>
  <c r="J2764" i="33"/>
  <c r="J2765" i="33"/>
  <c r="J2766" i="33"/>
  <c r="J2767" i="33"/>
  <c r="J2768" i="33"/>
  <c r="J2769" i="33"/>
  <c r="J2770" i="33"/>
  <c r="J2771" i="33"/>
  <c r="J2772" i="33"/>
  <c r="J2773" i="33"/>
  <c r="J2774" i="33"/>
  <c r="J2775" i="33"/>
  <c r="J2776" i="33"/>
  <c r="J2777" i="33"/>
  <c r="J2778" i="33"/>
  <c r="J2779" i="33"/>
  <c r="J2780" i="33"/>
  <c r="J2781" i="33"/>
  <c r="J2782" i="33"/>
  <c r="J2783" i="33"/>
  <c r="J2784" i="33"/>
  <c r="J2785" i="33"/>
  <c r="J2786" i="33"/>
  <c r="J2787" i="33"/>
  <c r="J2788" i="33"/>
  <c r="J2789" i="33"/>
  <c r="J2790" i="33"/>
  <c r="J2791" i="33"/>
  <c r="J2792" i="33"/>
  <c r="J2793" i="33"/>
  <c r="J2794" i="33"/>
  <c r="J2795" i="33"/>
  <c r="J2796" i="33"/>
  <c r="J2797" i="33"/>
  <c r="J2798" i="33"/>
  <c r="J2799" i="33"/>
  <c r="J2800" i="33"/>
  <c r="J2801" i="33"/>
  <c r="J2802" i="33"/>
  <c r="J2803" i="33"/>
  <c r="J2804" i="33"/>
  <c r="J2805" i="33"/>
  <c r="J2806" i="33"/>
  <c r="J2807" i="33"/>
  <c r="J2808" i="33"/>
  <c r="J2809" i="33"/>
  <c r="J2810" i="33"/>
  <c r="J2811" i="33"/>
  <c r="J2812" i="33"/>
  <c r="J2813" i="33"/>
  <c r="J2814" i="33"/>
  <c r="J2815" i="33"/>
  <c r="J2816" i="33"/>
  <c r="J2817" i="33"/>
  <c r="J2818" i="33"/>
  <c r="J2819" i="33"/>
  <c r="J2820" i="33"/>
  <c r="J2821" i="33"/>
  <c r="J2822" i="33"/>
  <c r="J2823" i="33"/>
  <c r="J2824" i="33"/>
  <c r="J2825" i="33"/>
  <c r="J2826" i="33"/>
  <c r="J2827" i="33"/>
  <c r="J2828" i="33"/>
  <c r="J2829" i="33"/>
  <c r="J2830" i="33"/>
  <c r="J2831" i="33"/>
  <c r="J2832" i="33"/>
  <c r="J2833" i="33"/>
  <c r="J2834" i="33"/>
  <c r="J2835" i="33"/>
  <c r="J2836" i="33"/>
  <c r="J2837" i="33"/>
  <c r="J2838" i="33"/>
  <c r="J2839" i="33"/>
  <c r="J2840" i="33"/>
  <c r="J2841" i="33"/>
  <c r="J2842" i="33"/>
  <c r="J2843" i="33"/>
  <c r="J2844" i="33"/>
  <c r="J2845" i="33"/>
  <c r="J2846" i="33"/>
  <c r="J2847" i="33"/>
  <c r="J2848" i="33"/>
  <c r="J2849" i="33"/>
  <c r="J2850" i="33"/>
  <c r="J2851" i="33"/>
  <c r="J2852" i="33"/>
  <c r="J2853" i="33"/>
  <c r="J2854" i="33"/>
  <c r="J2855" i="33"/>
  <c r="J2856" i="33"/>
  <c r="J2857" i="33"/>
  <c r="J2858" i="33"/>
  <c r="J2859" i="33"/>
  <c r="J2860" i="33"/>
  <c r="J2861" i="33"/>
  <c r="J2862" i="33"/>
  <c r="J2863" i="33"/>
  <c r="J2864" i="33"/>
  <c r="J2865" i="33"/>
  <c r="J2866" i="33"/>
  <c r="J2867" i="33"/>
  <c r="J2868" i="33"/>
  <c r="J2869" i="33"/>
  <c r="J2870" i="33"/>
  <c r="J2871" i="33"/>
  <c r="J2872" i="33"/>
  <c r="J2873" i="33"/>
  <c r="J2874" i="33"/>
  <c r="J2875" i="33"/>
  <c r="J2876" i="33"/>
  <c r="J2877" i="33"/>
  <c r="J2878" i="33"/>
  <c r="J2879" i="33"/>
  <c r="J2880" i="33"/>
  <c r="J2881" i="33"/>
  <c r="J2882" i="33"/>
  <c r="J2883" i="33"/>
  <c r="J2884" i="33"/>
  <c r="J2885" i="33"/>
  <c r="J2886" i="33"/>
  <c r="J2887" i="33"/>
  <c r="J2888" i="33"/>
  <c r="J2889" i="33"/>
  <c r="J2890" i="33"/>
  <c r="J2891" i="33"/>
  <c r="J2892" i="33"/>
  <c r="J2893" i="33"/>
  <c r="J2894" i="33"/>
  <c r="J2895" i="33"/>
  <c r="J2896" i="33"/>
  <c r="J2897" i="33"/>
  <c r="J2898" i="33"/>
  <c r="J2899" i="33"/>
  <c r="J2900" i="33"/>
  <c r="J2901" i="33"/>
  <c r="J2902" i="33"/>
  <c r="J2903" i="33"/>
  <c r="J2904" i="33"/>
  <c r="J2905" i="33"/>
  <c r="J2906" i="33"/>
  <c r="J2907" i="33"/>
  <c r="J2908" i="33"/>
  <c r="J2909" i="33"/>
  <c r="J2910" i="33"/>
  <c r="J2911" i="33"/>
  <c r="J2912" i="33"/>
  <c r="J2913" i="33"/>
  <c r="J2914" i="33"/>
  <c r="J2915" i="33"/>
  <c r="J2916" i="33"/>
  <c r="J2917" i="33"/>
  <c r="J2918" i="33"/>
  <c r="J2919" i="33"/>
  <c r="J2920" i="33"/>
  <c r="J2921" i="33"/>
  <c r="J2922" i="33"/>
  <c r="J2923" i="33"/>
  <c r="J2924" i="33"/>
  <c r="J2925" i="33"/>
  <c r="J2926" i="33"/>
  <c r="J2927" i="33"/>
  <c r="J2928" i="33"/>
  <c r="J2929" i="33"/>
  <c r="J2930" i="33"/>
  <c r="J2931" i="33"/>
  <c r="J2932" i="33"/>
  <c r="J2933" i="33"/>
  <c r="J2934" i="33"/>
  <c r="J2935" i="33"/>
  <c r="J2936" i="33"/>
  <c r="J2937" i="33"/>
  <c r="J2938" i="33"/>
  <c r="J2939" i="33"/>
  <c r="J2940" i="33"/>
  <c r="J2941" i="33"/>
  <c r="J2942" i="33"/>
  <c r="J2943" i="33"/>
  <c r="J2944" i="33"/>
  <c r="J2945" i="33"/>
  <c r="J2946" i="33"/>
  <c r="J2947" i="33"/>
  <c r="J2948" i="33"/>
  <c r="J2949" i="33"/>
  <c r="J2950" i="33"/>
  <c r="J2951" i="33"/>
  <c r="J2952" i="33"/>
  <c r="J2953" i="33"/>
  <c r="J2954" i="33"/>
  <c r="J2955" i="33"/>
  <c r="J2956" i="33"/>
  <c r="J2957" i="33"/>
  <c r="J2958" i="33"/>
  <c r="J2959" i="33"/>
  <c r="J2960" i="33"/>
  <c r="J2961" i="33"/>
  <c r="J2962" i="33"/>
  <c r="J2963" i="33"/>
  <c r="J2964" i="33"/>
  <c r="J2965" i="33"/>
  <c r="J2966" i="33"/>
  <c r="J2967" i="33"/>
  <c r="J2968" i="33"/>
  <c r="J2969" i="33"/>
  <c r="J2970" i="33"/>
  <c r="J2971" i="33"/>
  <c r="J2972" i="33"/>
  <c r="J2973" i="33"/>
  <c r="J2974" i="33"/>
  <c r="J2975" i="33"/>
  <c r="J2976" i="33"/>
  <c r="J2977" i="33"/>
  <c r="J2978" i="33"/>
  <c r="J2979" i="33"/>
  <c r="J2980" i="33"/>
  <c r="J2981" i="33"/>
  <c r="J2982" i="33"/>
  <c r="J2983" i="33"/>
  <c r="J2984" i="33"/>
  <c r="J2985" i="33"/>
  <c r="J2986" i="33"/>
  <c r="J2987" i="33"/>
  <c r="J2988" i="33"/>
  <c r="J2989" i="33"/>
  <c r="J2990" i="33"/>
  <c r="J2991" i="33"/>
  <c r="J2992" i="33"/>
  <c r="J2993" i="33"/>
  <c r="J2994" i="33"/>
  <c r="J2995" i="33"/>
  <c r="J2996" i="33"/>
  <c r="J2997" i="33"/>
  <c r="J2998" i="33"/>
  <c r="J2999" i="33"/>
  <c r="J3000" i="33"/>
  <c r="J3001" i="33"/>
  <c r="J3002" i="33"/>
  <c r="J3003" i="33"/>
  <c r="J3004" i="33"/>
  <c r="J3005" i="33"/>
  <c r="J3006" i="33"/>
  <c r="J3007" i="33"/>
  <c r="J3008" i="33"/>
  <c r="J3009" i="33"/>
  <c r="J3010" i="33"/>
  <c r="J3011" i="33"/>
  <c r="J3012" i="33"/>
  <c r="J3013" i="33"/>
  <c r="J3014" i="33"/>
  <c r="J3015" i="33"/>
  <c r="J3016" i="33"/>
  <c r="J3017" i="33"/>
  <c r="J3018" i="33"/>
  <c r="J3019" i="33"/>
  <c r="J3020" i="33"/>
  <c r="J3021" i="33"/>
  <c r="J3022" i="33"/>
  <c r="J3023" i="33"/>
  <c r="J3024" i="33"/>
  <c r="J3025" i="33"/>
  <c r="J3026" i="33"/>
  <c r="J3027" i="33"/>
  <c r="J3028" i="33"/>
  <c r="J3029" i="33"/>
  <c r="J3030" i="33"/>
  <c r="J3031" i="33"/>
  <c r="J3032" i="33"/>
  <c r="J3033" i="33"/>
  <c r="J3034" i="33"/>
  <c r="J3035" i="33"/>
  <c r="J3036" i="33"/>
  <c r="J3037" i="33"/>
  <c r="J3038" i="33"/>
  <c r="J3039" i="33"/>
  <c r="J3040" i="33"/>
  <c r="J3041" i="33"/>
  <c r="J3042" i="33"/>
  <c r="J3043" i="33"/>
  <c r="J3044" i="33"/>
  <c r="J3045" i="33"/>
  <c r="J3046" i="33"/>
  <c r="J3047" i="33"/>
  <c r="J3048" i="33"/>
  <c r="J3049" i="33"/>
  <c r="J3050" i="33"/>
  <c r="J3051" i="33"/>
  <c r="J3052" i="33"/>
  <c r="J3053" i="33"/>
  <c r="J3054" i="33"/>
  <c r="J3055" i="33"/>
  <c r="J3056" i="33"/>
  <c r="J3057" i="33"/>
  <c r="J3058" i="33"/>
  <c r="J3059" i="33"/>
  <c r="J3060" i="33"/>
  <c r="J3061" i="33"/>
  <c r="J3062" i="33"/>
  <c r="J3063" i="33"/>
  <c r="J3064" i="33"/>
  <c r="J3065" i="33"/>
  <c r="J3066" i="33"/>
  <c r="J3067" i="33"/>
  <c r="J3068" i="33"/>
  <c r="J3069" i="33"/>
  <c r="J3070" i="33"/>
  <c r="J3071" i="33"/>
  <c r="J3072" i="33"/>
  <c r="J3073" i="33"/>
  <c r="J3074" i="33"/>
  <c r="J3075" i="33"/>
  <c r="J3076" i="33"/>
  <c r="J3077" i="33"/>
  <c r="J3078" i="33"/>
  <c r="J3079" i="33"/>
  <c r="J3080" i="33"/>
  <c r="J3081" i="33"/>
  <c r="J3082" i="33"/>
  <c r="J3083" i="33"/>
  <c r="J3084" i="33"/>
  <c r="J3085" i="33"/>
  <c r="J3086" i="33"/>
  <c r="J3087" i="33"/>
  <c r="J3088" i="33"/>
  <c r="J3089" i="33"/>
  <c r="J3090" i="33"/>
  <c r="J3091" i="33"/>
  <c r="J3092" i="33"/>
  <c r="J3093" i="33"/>
  <c r="J3094" i="33"/>
  <c r="J3095" i="33"/>
  <c r="J3096" i="33"/>
  <c r="J3097" i="33"/>
  <c r="J3098" i="33"/>
  <c r="J3099" i="33"/>
  <c r="J3100" i="33"/>
  <c r="J3101" i="33"/>
  <c r="J3102" i="33"/>
  <c r="J3103" i="33"/>
  <c r="J3104" i="33"/>
  <c r="J3105" i="33"/>
  <c r="J3106" i="33"/>
  <c r="J3107" i="33"/>
  <c r="J3108" i="33"/>
  <c r="J3109" i="33"/>
  <c r="J3110" i="33"/>
  <c r="J3111" i="33"/>
  <c r="J3112" i="33"/>
  <c r="J3113" i="33"/>
  <c r="J3114" i="33"/>
  <c r="J3115" i="33"/>
  <c r="J3116" i="33"/>
  <c r="J3117" i="33"/>
  <c r="J3118" i="33"/>
  <c r="J3119" i="33"/>
  <c r="J3120" i="33"/>
  <c r="J3121" i="33"/>
  <c r="J3122" i="33"/>
  <c r="J3123" i="33"/>
  <c r="J3124" i="33"/>
  <c r="J3125" i="33"/>
  <c r="J3126" i="33"/>
  <c r="J3127" i="33"/>
  <c r="J3128" i="33"/>
  <c r="J3129" i="33"/>
  <c r="J3130" i="33"/>
  <c r="J3131" i="33"/>
  <c r="J3132" i="33"/>
  <c r="J3133" i="33"/>
  <c r="J3134" i="33"/>
  <c r="J3135" i="33"/>
  <c r="J3136" i="33"/>
  <c r="J3137" i="33"/>
  <c r="J3138" i="33"/>
  <c r="J3139" i="33"/>
  <c r="J3140" i="33"/>
  <c r="J3141" i="33"/>
  <c r="J3142" i="33"/>
  <c r="J3143" i="33"/>
  <c r="J3144" i="33"/>
  <c r="J3145" i="33"/>
  <c r="J3146" i="33"/>
  <c r="J3147" i="33"/>
  <c r="J3148" i="33"/>
  <c r="J3149" i="33"/>
  <c r="J3150" i="33"/>
  <c r="J3151" i="33"/>
  <c r="J3152" i="33"/>
  <c r="J3153" i="33"/>
  <c r="J3154" i="33"/>
  <c r="J3155" i="33"/>
  <c r="J3156" i="33"/>
  <c r="J3157" i="33"/>
  <c r="J3158" i="33"/>
  <c r="J3159" i="33"/>
  <c r="J3160" i="33"/>
  <c r="J3161" i="33"/>
  <c r="J3162" i="33"/>
  <c r="J3163" i="33"/>
  <c r="J3164" i="33"/>
  <c r="J3165" i="33"/>
  <c r="J3166" i="33"/>
  <c r="J3167" i="33"/>
  <c r="J3168" i="33"/>
  <c r="J3169" i="33"/>
  <c r="J3170" i="33"/>
  <c r="J3171" i="33"/>
  <c r="J3172" i="33"/>
  <c r="J3173" i="33"/>
  <c r="J3174" i="33"/>
  <c r="J3175" i="33"/>
  <c r="J3176" i="33"/>
  <c r="J3177" i="33"/>
  <c r="J3178" i="33"/>
  <c r="J3179" i="33"/>
  <c r="J3180" i="33"/>
  <c r="J3181" i="33"/>
  <c r="J3182" i="33"/>
  <c r="J3183" i="33"/>
  <c r="J3184" i="33"/>
  <c r="J3185" i="33"/>
  <c r="J3186" i="33"/>
  <c r="J3187" i="33"/>
  <c r="J3188" i="33"/>
  <c r="J3189" i="33"/>
  <c r="J3190" i="33"/>
  <c r="J3191" i="33"/>
  <c r="J3192" i="33"/>
  <c r="J3193" i="33"/>
  <c r="J3194" i="33"/>
  <c r="J3195" i="33"/>
  <c r="J3196" i="33"/>
  <c r="J3197" i="33"/>
  <c r="J3198" i="33"/>
  <c r="J3199" i="33"/>
  <c r="J3200" i="33"/>
  <c r="J3201" i="33"/>
  <c r="J3202" i="33"/>
  <c r="J3203" i="33"/>
  <c r="J3204" i="33"/>
  <c r="J3205" i="33"/>
  <c r="J3206" i="33"/>
  <c r="J3207" i="33"/>
  <c r="J3208" i="33"/>
  <c r="J3209" i="33"/>
  <c r="J3210" i="33"/>
  <c r="J3211" i="33"/>
  <c r="J3212" i="33"/>
  <c r="J3213" i="33"/>
  <c r="J3214" i="33"/>
  <c r="J3215" i="33"/>
  <c r="J3216" i="33"/>
  <c r="J3217" i="33"/>
  <c r="J3218" i="33"/>
  <c r="J3219" i="33"/>
  <c r="J3220" i="33"/>
  <c r="J3221" i="33"/>
  <c r="J3222" i="33"/>
  <c r="J3223" i="33"/>
  <c r="J3224" i="33"/>
  <c r="J3225" i="33"/>
  <c r="J3226" i="33"/>
  <c r="J3227" i="33"/>
  <c r="J3228" i="33"/>
  <c r="J3229" i="33"/>
  <c r="J3230" i="33"/>
  <c r="J3231" i="33"/>
  <c r="J3232" i="33"/>
  <c r="J3233" i="33"/>
  <c r="J3234" i="33"/>
  <c r="J3235" i="33"/>
  <c r="J3236" i="33"/>
  <c r="J3237" i="33"/>
  <c r="J3238" i="33"/>
  <c r="J3239" i="33"/>
  <c r="J3240" i="33"/>
  <c r="J3241" i="33"/>
  <c r="J3242" i="33"/>
  <c r="J3243" i="33"/>
  <c r="J3244" i="33"/>
  <c r="J3245" i="33"/>
  <c r="J3246" i="33"/>
  <c r="J3247" i="33"/>
  <c r="J3248" i="33"/>
  <c r="J3249" i="33"/>
  <c r="J3250" i="33"/>
  <c r="J3251" i="33"/>
  <c r="J3252" i="33"/>
  <c r="J3253" i="33"/>
  <c r="J3254" i="33"/>
  <c r="J3255" i="33"/>
  <c r="J3256" i="33"/>
  <c r="J3257" i="33"/>
  <c r="J3258" i="33"/>
  <c r="J3259" i="33"/>
  <c r="J3260" i="33"/>
  <c r="J3261" i="33"/>
  <c r="J3262" i="33"/>
  <c r="J3263" i="33"/>
  <c r="J3264" i="33"/>
  <c r="J3265" i="33"/>
  <c r="J3266" i="33"/>
  <c r="J3267" i="33"/>
  <c r="J3268" i="33"/>
  <c r="J3269" i="33"/>
  <c r="J3270" i="33"/>
  <c r="J3271" i="33"/>
  <c r="J3272" i="33"/>
  <c r="J3273" i="33"/>
  <c r="J3274" i="33"/>
  <c r="J3275" i="33"/>
  <c r="J3276" i="33"/>
  <c r="J3277" i="33"/>
  <c r="J3278" i="33"/>
  <c r="J3279" i="33"/>
  <c r="J3280" i="33"/>
  <c r="J3281" i="33"/>
  <c r="J3282" i="33"/>
  <c r="J3283" i="33"/>
  <c r="J3284" i="33"/>
  <c r="J3285" i="33"/>
  <c r="J3286" i="33"/>
  <c r="J3287" i="33"/>
  <c r="J3288" i="33"/>
  <c r="J3289" i="33"/>
  <c r="J3290" i="33"/>
  <c r="J3291" i="33"/>
  <c r="J3292" i="33"/>
  <c r="J3293" i="33"/>
  <c r="J3294" i="33"/>
  <c r="J3295" i="33"/>
  <c r="J3296" i="33"/>
  <c r="J3297" i="33"/>
  <c r="J3298" i="33"/>
  <c r="J3299" i="33"/>
  <c r="J3300" i="33"/>
  <c r="J3301" i="33"/>
  <c r="J3302" i="33"/>
  <c r="J3303" i="33"/>
  <c r="J3304" i="33"/>
  <c r="J3305" i="33"/>
  <c r="J3306" i="33"/>
  <c r="J3307" i="33"/>
  <c r="J3308" i="33"/>
  <c r="J3309" i="33"/>
  <c r="J3310" i="33"/>
  <c r="J3311" i="33"/>
  <c r="J3312" i="33"/>
  <c r="J3313" i="33"/>
  <c r="J3314" i="33"/>
  <c r="J3315" i="33"/>
  <c r="J3316" i="33"/>
  <c r="J3317" i="33"/>
  <c r="J3318" i="33"/>
  <c r="J3319" i="33"/>
  <c r="J3320" i="33"/>
  <c r="J3321" i="33"/>
  <c r="J3322" i="33"/>
  <c r="J3323" i="33"/>
  <c r="J3324" i="33"/>
  <c r="J3325" i="33"/>
  <c r="J3326" i="33"/>
  <c r="J3327" i="33"/>
  <c r="J3328" i="33"/>
  <c r="J3329" i="33"/>
  <c r="J3330" i="33"/>
  <c r="J3331" i="33"/>
  <c r="J3332" i="33"/>
  <c r="J3333" i="33"/>
  <c r="J3334" i="33"/>
  <c r="J3335" i="33"/>
  <c r="J3336" i="33"/>
  <c r="J3337" i="33"/>
  <c r="J3338" i="33"/>
  <c r="J3339" i="33"/>
  <c r="J3340" i="33"/>
  <c r="J3341" i="33"/>
  <c r="J3342" i="33"/>
  <c r="J3343" i="33"/>
  <c r="J3344" i="33"/>
  <c r="J3345" i="33"/>
  <c r="J3346" i="33"/>
  <c r="J3347" i="33"/>
  <c r="J3348" i="33"/>
  <c r="J3349" i="33"/>
  <c r="J3350" i="33"/>
  <c r="J3351" i="33"/>
  <c r="J3352" i="33"/>
  <c r="J3353" i="33"/>
  <c r="J3354" i="33"/>
  <c r="J3355" i="33"/>
  <c r="J3356" i="33"/>
  <c r="J3357" i="33"/>
  <c r="J3358" i="33"/>
  <c r="J3359" i="33"/>
  <c r="J3360" i="33"/>
  <c r="J3361" i="33"/>
  <c r="J3362" i="33"/>
  <c r="J3363" i="33"/>
  <c r="J3364" i="33"/>
  <c r="J3365" i="33"/>
  <c r="J3366" i="33"/>
  <c r="J3367" i="33"/>
  <c r="J3368" i="33"/>
  <c r="J3369" i="33"/>
  <c r="J3370" i="33"/>
  <c r="J3371" i="33"/>
  <c r="J3372" i="33"/>
  <c r="J3373" i="33"/>
  <c r="J3374" i="33"/>
  <c r="J3375" i="33"/>
  <c r="J3376" i="33"/>
  <c r="J3377" i="33"/>
  <c r="J3378" i="33"/>
  <c r="J3379" i="33"/>
  <c r="J3380" i="33"/>
  <c r="J3381" i="33"/>
  <c r="J3382" i="33"/>
  <c r="J3383" i="33"/>
  <c r="J3384" i="33"/>
  <c r="J3385" i="33"/>
  <c r="J3386" i="33"/>
  <c r="J3387" i="33"/>
  <c r="J3388" i="33"/>
  <c r="J3389" i="33"/>
  <c r="J3390" i="33"/>
  <c r="J3391" i="33"/>
  <c r="J3392" i="33"/>
  <c r="J3393" i="33"/>
  <c r="J3394" i="33"/>
  <c r="J3395" i="33"/>
  <c r="J3396" i="33"/>
  <c r="J3397" i="33"/>
  <c r="J3398" i="33"/>
  <c r="J3399" i="33"/>
  <c r="J3400" i="33"/>
  <c r="J3401" i="33"/>
  <c r="J3402" i="33"/>
  <c r="J3403" i="33"/>
  <c r="J3404" i="33"/>
  <c r="J3405" i="33"/>
  <c r="J3406" i="33"/>
  <c r="J3407" i="33"/>
  <c r="J3408" i="33"/>
  <c r="J3409" i="33"/>
  <c r="J3410" i="33"/>
  <c r="J3411" i="33"/>
  <c r="J3412" i="33"/>
  <c r="J3413" i="33"/>
  <c r="J3414" i="33"/>
  <c r="J3415" i="33"/>
  <c r="J3416" i="33"/>
  <c r="J3417" i="33"/>
  <c r="J3418" i="33"/>
  <c r="J3419" i="33"/>
  <c r="J3420" i="33"/>
  <c r="J3421" i="33"/>
  <c r="J3422" i="33"/>
  <c r="J3423" i="33"/>
  <c r="J3424" i="33"/>
  <c r="J3425" i="33"/>
  <c r="J3426" i="33"/>
  <c r="J3427" i="33"/>
  <c r="J3428" i="33"/>
  <c r="J3429" i="33"/>
  <c r="J3430" i="33"/>
  <c r="J3431" i="33"/>
  <c r="J3432" i="33"/>
  <c r="J3433" i="33"/>
  <c r="J3434" i="33"/>
  <c r="J3435" i="33"/>
  <c r="J3436" i="33"/>
  <c r="J3437" i="33"/>
  <c r="J3438" i="33"/>
  <c r="J3439" i="33"/>
  <c r="J3440" i="33"/>
  <c r="J3441" i="33"/>
  <c r="J3442" i="33"/>
  <c r="J3443" i="33"/>
  <c r="J3444" i="33"/>
  <c r="J3445" i="33"/>
  <c r="J3446" i="33"/>
  <c r="J3447" i="33"/>
  <c r="J3448" i="33"/>
  <c r="J3449" i="33"/>
  <c r="J3450" i="33"/>
  <c r="J3451" i="33"/>
  <c r="J3452" i="33"/>
  <c r="J3453" i="33"/>
  <c r="J3454" i="33"/>
  <c r="J3455" i="33"/>
  <c r="J3456" i="33"/>
  <c r="J3457" i="33"/>
  <c r="J3458" i="33"/>
  <c r="J3459" i="33"/>
  <c r="J3460" i="33"/>
  <c r="J3461" i="33"/>
  <c r="J3462" i="33"/>
  <c r="J3463" i="33"/>
  <c r="J3464" i="33"/>
  <c r="J3465" i="33"/>
  <c r="J3466" i="33"/>
  <c r="J3467" i="33"/>
  <c r="J3468" i="33"/>
  <c r="J3469" i="33"/>
  <c r="J3470" i="33"/>
  <c r="J3471" i="33"/>
  <c r="J3472" i="33"/>
  <c r="J3473" i="33"/>
  <c r="J3474" i="33"/>
  <c r="J3475" i="33"/>
  <c r="J3476" i="33"/>
  <c r="J3477" i="33"/>
  <c r="J3478" i="33"/>
  <c r="J3479" i="33"/>
  <c r="J3480" i="33"/>
  <c r="J3481" i="33"/>
  <c r="J3482" i="33"/>
  <c r="J3483" i="33"/>
  <c r="J3484" i="33"/>
  <c r="J3485" i="33"/>
  <c r="J3486" i="33"/>
  <c r="J3487" i="33"/>
  <c r="J3488" i="33"/>
  <c r="J3489" i="33"/>
  <c r="J3490" i="33"/>
  <c r="J3491" i="33"/>
  <c r="J3492" i="33"/>
  <c r="J3493" i="33"/>
  <c r="J3494" i="33"/>
  <c r="J3495" i="33"/>
  <c r="J3496" i="33"/>
  <c r="J3497" i="33"/>
  <c r="J3498" i="33"/>
  <c r="J3499" i="33"/>
  <c r="J3500" i="33"/>
  <c r="J3501" i="33"/>
  <c r="J3502" i="33"/>
  <c r="J3503" i="33"/>
  <c r="J3504" i="33"/>
  <c r="J3505" i="33"/>
  <c r="J3506" i="33"/>
  <c r="J3507" i="33"/>
  <c r="J3508" i="33"/>
  <c r="J3509" i="33"/>
  <c r="J3510" i="33"/>
  <c r="J3511" i="33"/>
  <c r="J3512" i="33"/>
  <c r="J3513" i="33"/>
  <c r="J3514" i="33"/>
  <c r="J3515" i="33"/>
  <c r="J3516" i="33"/>
  <c r="J3517" i="33"/>
  <c r="J3518" i="33"/>
  <c r="J3519" i="33"/>
  <c r="J3520" i="33"/>
  <c r="J3521" i="33"/>
  <c r="J3522" i="33"/>
  <c r="J3523" i="33"/>
  <c r="J3524" i="33"/>
  <c r="J3525" i="33"/>
  <c r="J3526" i="33"/>
  <c r="J3527" i="33"/>
  <c r="J3528" i="33"/>
  <c r="J3529" i="33"/>
  <c r="J3530" i="33"/>
  <c r="J3531" i="33"/>
  <c r="J3532" i="33"/>
  <c r="J3533" i="33"/>
  <c r="J3534" i="33"/>
  <c r="J3535" i="33"/>
  <c r="J3536" i="33"/>
  <c r="J3537" i="33"/>
  <c r="J3538" i="33"/>
  <c r="J3539" i="33"/>
  <c r="J3540" i="33"/>
  <c r="J3541" i="33"/>
  <c r="J3542" i="33"/>
  <c r="J3543" i="33"/>
  <c r="J3544" i="33"/>
  <c r="J3545" i="33"/>
  <c r="J3546" i="33"/>
  <c r="J3547" i="33"/>
  <c r="J3548" i="33"/>
  <c r="J3549" i="33"/>
  <c r="J3550" i="33"/>
  <c r="J3551" i="33"/>
  <c r="J3552" i="33"/>
  <c r="J3553" i="33"/>
  <c r="J3554" i="33"/>
  <c r="J3555" i="33"/>
  <c r="J3556" i="33"/>
  <c r="J3557" i="33"/>
  <c r="J3558" i="33"/>
  <c r="J3559" i="33"/>
  <c r="J3560" i="33"/>
  <c r="J3561" i="33"/>
  <c r="J3562" i="33"/>
  <c r="J3563" i="33"/>
  <c r="J3564" i="33"/>
  <c r="J3565" i="33"/>
  <c r="J3566" i="33"/>
  <c r="J3567" i="33"/>
  <c r="J3568" i="33"/>
  <c r="J3569" i="33"/>
  <c r="J3570" i="33"/>
  <c r="J3571" i="33"/>
  <c r="J3572" i="33"/>
  <c r="J3573" i="33"/>
  <c r="J3574" i="33"/>
  <c r="J3575" i="33"/>
  <c r="J3576" i="33"/>
  <c r="J3577" i="33"/>
  <c r="J3578" i="33"/>
  <c r="J3579" i="33"/>
  <c r="J3580" i="33"/>
  <c r="J3581" i="33"/>
  <c r="J3582" i="33"/>
  <c r="J3583" i="33"/>
  <c r="J3584" i="33"/>
  <c r="J3585" i="33"/>
  <c r="J3586" i="33"/>
  <c r="J3587" i="33"/>
  <c r="J3588" i="33"/>
  <c r="J3589" i="33"/>
  <c r="J3590" i="33"/>
  <c r="J3591" i="33"/>
  <c r="J3592" i="33"/>
  <c r="J3593" i="33"/>
  <c r="J3594" i="33"/>
  <c r="J3595" i="33"/>
  <c r="J3596" i="33"/>
  <c r="J3597" i="33"/>
  <c r="J3598" i="33"/>
  <c r="J3599" i="33"/>
  <c r="J3600" i="33"/>
  <c r="J3601" i="33"/>
  <c r="J3602" i="33"/>
  <c r="J3603" i="33"/>
  <c r="J3604" i="33"/>
  <c r="J3605" i="33"/>
  <c r="J3606" i="33"/>
  <c r="J3607" i="33"/>
  <c r="J3608" i="33"/>
  <c r="J3609" i="33"/>
  <c r="J3610" i="33"/>
  <c r="J3611" i="33"/>
  <c r="J3612" i="33"/>
  <c r="J3613" i="33"/>
  <c r="J3614" i="33"/>
  <c r="J3615" i="33"/>
  <c r="J3616" i="33"/>
  <c r="J3617" i="33"/>
  <c r="J3618" i="33"/>
  <c r="J3619" i="33"/>
  <c r="J3620" i="33"/>
  <c r="J3621" i="33"/>
  <c r="J3622" i="33"/>
  <c r="J3623" i="33"/>
  <c r="J3624" i="33"/>
  <c r="J3625" i="33"/>
  <c r="J3626" i="33"/>
  <c r="J3627" i="33"/>
  <c r="J3628" i="33"/>
  <c r="J3629" i="33"/>
  <c r="J3630" i="33"/>
  <c r="J3631" i="33"/>
  <c r="J3632" i="33"/>
  <c r="J3633" i="33"/>
  <c r="J3634" i="33"/>
  <c r="J3635" i="33"/>
  <c r="J3636" i="33"/>
  <c r="J3637" i="33"/>
  <c r="J3638" i="33"/>
  <c r="J3639" i="33"/>
  <c r="J3640" i="33"/>
  <c r="J3641" i="33"/>
  <c r="J3642" i="33"/>
  <c r="J3643" i="33"/>
  <c r="J3644" i="33"/>
  <c r="J3645" i="33"/>
  <c r="J3646" i="33"/>
  <c r="J3647" i="33"/>
  <c r="J3648" i="33"/>
  <c r="J3649" i="33"/>
  <c r="J3650" i="33"/>
  <c r="J3651" i="33"/>
  <c r="J3652" i="33"/>
  <c r="J3653" i="33"/>
  <c r="J3654" i="33"/>
  <c r="J3655" i="33"/>
  <c r="J3656" i="33"/>
  <c r="J3657" i="33"/>
  <c r="J3658" i="33"/>
  <c r="J3659" i="33"/>
  <c r="J3660" i="33"/>
  <c r="J3661" i="33"/>
  <c r="J3662" i="33"/>
  <c r="J3663" i="33"/>
  <c r="J3664" i="33"/>
  <c r="J3665" i="33"/>
  <c r="J3666" i="33"/>
  <c r="J3667" i="33"/>
  <c r="J3668" i="33"/>
  <c r="J3669" i="33"/>
  <c r="J3670" i="33"/>
  <c r="J3671" i="33"/>
  <c r="J3672" i="33"/>
  <c r="J3673" i="33"/>
  <c r="J3674" i="33"/>
  <c r="J3675" i="33"/>
  <c r="J3676" i="33"/>
  <c r="J3677" i="33"/>
  <c r="J3678" i="33"/>
  <c r="J3679" i="33"/>
  <c r="J3680" i="33"/>
  <c r="J3681" i="33"/>
  <c r="J3682" i="33"/>
  <c r="J3683" i="33"/>
  <c r="J3684" i="33"/>
  <c r="J3685" i="33"/>
  <c r="J3686" i="33"/>
  <c r="J3687" i="33"/>
  <c r="J3688" i="33"/>
  <c r="J3689" i="33"/>
  <c r="J3690" i="33"/>
  <c r="J3691" i="33"/>
  <c r="J3692" i="33"/>
  <c r="J3693" i="33"/>
  <c r="J3694" i="33"/>
  <c r="J3695" i="33"/>
  <c r="J3696" i="33"/>
  <c r="J3697" i="33"/>
  <c r="J3698" i="33"/>
  <c r="J3699" i="33"/>
  <c r="J3700" i="33"/>
  <c r="J3701" i="33"/>
  <c r="J3702" i="33"/>
  <c r="J3703" i="33"/>
  <c r="J3704" i="33"/>
  <c r="J3705" i="33"/>
  <c r="J3706" i="33"/>
  <c r="J3707" i="33"/>
  <c r="J3708" i="33"/>
  <c r="J3709" i="33"/>
  <c r="J3710" i="33"/>
  <c r="J3711" i="33"/>
  <c r="J3712" i="33"/>
  <c r="J3713" i="33"/>
  <c r="J3714" i="33"/>
  <c r="J3715" i="33"/>
  <c r="J3716" i="33"/>
  <c r="J3717" i="33"/>
  <c r="J3718" i="33"/>
  <c r="J3719" i="33"/>
  <c r="J3720" i="33"/>
  <c r="J3721" i="33"/>
  <c r="J3722" i="33"/>
  <c r="J3723" i="33"/>
  <c r="J3724" i="33"/>
  <c r="J3725" i="33"/>
  <c r="J3726" i="33"/>
  <c r="J3727" i="33"/>
  <c r="J3728" i="33"/>
  <c r="J3729" i="33"/>
  <c r="J3730" i="33"/>
  <c r="J3731" i="33"/>
  <c r="J3732" i="33"/>
  <c r="J3733" i="33"/>
  <c r="J3734" i="33"/>
  <c r="J3735" i="33"/>
  <c r="J3736" i="33"/>
  <c r="J3737" i="33"/>
  <c r="J3738" i="33"/>
  <c r="J3739" i="33"/>
  <c r="J3740" i="33"/>
  <c r="J3741" i="33"/>
  <c r="J3742" i="33"/>
  <c r="J3743" i="33"/>
  <c r="J3744" i="33"/>
  <c r="J3745" i="33"/>
  <c r="J3746" i="33"/>
  <c r="J3747" i="33"/>
  <c r="J3748" i="33"/>
  <c r="J3749" i="33"/>
  <c r="J3750" i="33"/>
  <c r="J3751" i="33"/>
  <c r="J3752" i="33"/>
  <c r="J3753" i="33"/>
  <c r="J3754" i="33"/>
  <c r="J3755" i="33"/>
  <c r="J3756" i="33"/>
  <c r="J3757" i="33"/>
  <c r="J3758" i="33"/>
  <c r="J3759" i="33"/>
  <c r="J3760" i="33"/>
  <c r="J3761" i="33"/>
  <c r="J3762" i="33"/>
  <c r="J3763" i="33"/>
  <c r="J3764" i="33"/>
  <c r="J3765" i="33"/>
  <c r="J3766" i="33"/>
  <c r="J3767" i="33"/>
  <c r="J3768" i="33"/>
  <c r="J3769" i="33"/>
  <c r="J3770" i="33"/>
  <c r="J3771" i="33"/>
  <c r="J3772" i="33"/>
  <c r="J3773" i="33"/>
  <c r="J3774" i="33"/>
  <c r="J3775" i="33"/>
  <c r="J3776" i="33"/>
  <c r="J3777" i="33"/>
  <c r="J3778" i="33"/>
  <c r="J3779" i="33"/>
  <c r="J3780" i="33"/>
  <c r="J3781" i="33"/>
  <c r="J3782" i="33"/>
  <c r="J3783" i="33"/>
  <c r="J3784" i="33"/>
  <c r="J3785" i="33"/>
  <c r="J3786" i="33"/>
  <c r="J3787" i="33"/>
  <c r="J3788" i="33"/>
  <c r="J3789" i="33"/>
  <c r="J3790" i="33"/>
  <c r="J3791" i="33"/>
  <c r="J3792" i="33"/>
  <c r="J3793" i="33"/>
  <c r="J3794" i="33"/>
  <c r="J3795" i="33"/>
  <c r="J3796" i="33"/>
  <c r="J3797" i="33"/>
  <c r="J3798" i="33"/>
  <c r="J3799" i="33"/>
  <c r="J3800" i="33"/>
  <c r="J3801" i="33"/>
  <c r="J3802" i="33"/>
  <c r="J3803" i="33"/>
  <c r="J3804" i="33"/>
  <c r="J3805" i="33"/>
  <c r="J3806" i="33"/>
  <c r="J3807" i="33"/>
  <c r="J3808" i="33"/>
  <c r="J3809" i="33"/>
  <c r="J3810" i="33"/>
  <c r="J3811" i="33"/>
  <c r="J3812" i="33"/>
  <c r="J3813" i="33"/>
  <c r="J3814" i="33"/>
  <c r="J3815" i="33"/>
  <c r="J3816" i="33"/>
  <c r="J3817" i="33"/>
  <c r="J3818" i="33"/>
  <c r="J3819" i="33"/>
  <c r="J3820" i="33"/>
  <c r="J3821" i="33"/>
  <c r="J3822" i="33"/>
  <c r="J3823" i="33"/>
  <c r="J3824" i="33"/>
  <c r="J3825" i="33"/>
  <c r="J3826" i="33"/>
  <c r="J3827" i="33"/>
  <c r="J3828" i="33"/>
  <c r="J3829" i="33"/>
  <c r="J3830" i="33"/>
  <c r="J3831" i="33"/>
  <c r="J3832" i="33"/>
  <c r="J3833" i="33"/>
  <c r="J3834" i="33"/>
  <c r="J3835" i="33"/>
  <c r="J3836" i="33"/>
  <c r="J3837" i="33"/>
  <c r="J3838" i="33"/>
  <c r="J3839" i="33"/>
  <c r="J3840" i="33"/>
  <c r="J3841" i="33"/>
  <c r="J3842" i="33"/>
  <c r="J3843" i="33"/>
  <c r="J3844" i="33"/>
  <c r="J3845" i="33"/>
  <c r="J3846" i="33"/>
  <c r="J3847" i="33"/>
  <c r="J3848" i="33"/>
  <c r="J3849" i="33"/>
  <c r="J3850" i="33"/>
  <c r="J3851" i="33"/>
  <c r="J3852" i="33"/>
  <c r="J3853" i="33"/>
  <c r="J3854" i="33"/>
  <c r="J3855" i="33"/>
  <c r="J3856" i="33"/>
  <c r="J3857" i="33"/>
  <c r="J3858" i="33"/>
  <c r="J3859" i="33"/>
  <c r="J3860" i="33"/>
  <c r="J3861" i="33"/>
  <c r="J3862" i="33"/>
  <c r="J3863" i="33"/>
  <c r="J3864" i="33"/>
  <c r="J3865" i="33"/>
  <c r="J3866" i="33"/>
  <c r="J3867" i="33"/>
  <c r="J3868" i="33"/>
  <c r="J3869" i="33"/>
  <c r="J3870" i="33"/>
  <c r="J3871" i="33"/>
  <c r="J3872" i="33"/>
  <c r="J3873" i="33"/>
  <c r="J3874" i="33"/>
  <c r="J3875" i="33"/>
  <c r="J3876" i="33"/>
  <c r="J3877" i="33"/>
  <c r="J3878" i="33"/>
  <c r="J3879" i="33"/>
  <c r="J3880" i="33"/>
  <c r="J3881" i="33"/>
  <c r="J3882" i="33"/>
  <c r="J3883" i="33"/>
  <c r="J3884" i="33"/>
  <c r="J3885" i="33"/>
  <c r="J3886" i="33"/>
  <c r="J3887" i="33"/>
  <c r="J3888" i="33"/>
  <c r="J3889" i="33"/>
  <c r="J3890" i="33"/>
  <c r="J3891" i="33"/>
  <c r="J3892" i="33"/>
  <c r="J3893" i="33"/>
  <c r="J3894" i="33"/>
  <c r="J3895" i="33"/>
  <c r="J3896" i="33"/>
  <c r="J3897" i="33"/>
  <c r="J3898" i="33"/>
  <c r="J3899" i="33"/>
  <c r="J3900" i="33"/>
  <c r="J3901" i="33"/>
  <c r="J3902" i="33"/>
  <c r="J3903" i="33"/>
  <c r="J3904" i="33"/>
  <c r="J3905" i="33"/>
  <c r="J3906" i="33"/>
  <c r="J3907" i="33"/>
  <c r="J3908" i="33"/>
  <c r="J3909" i="33"/>
  <c r="J3910" i="33"/>
  <c r="J3911" i="33"/>
  <c r="J3912" i="33"/>
  <c r="J3913" i="33"/>
  <c r="J3914" i="33"/>
  <c r="J3915" i="33"/>
  <c r="J3916" i="33"/>
  <c r="J3917" i="33"/>
  <c r="J3918" i="33"/>
  <c r="J3919" i="33"/>
  <c r="J3920" i="33"/>
  <c r="J3921" i="33"/>
  <c r="J3922" i="33"/>
  <c r="J3923" i="33"/>
  <c r="J3924" i="33"/>
  <c r="J3925" i="33"/>
  <c r="J3926" i="33"/>
  <c r="J3927" i="33"/>
  <c r="J3928" i="33"/>
  <c r="J3929" i="33"/>
  <c r="J3930" i="33"/>
  <c r="J3931" i="33"/>
  <c r="J3932" i="33"/>
  <c r="J3933" i="33"/>
  <c r="J3934" i="33"/>
  <c r="J3935" i="33"/>
  <c r="J3936" i="33"/>
  <c r="J3937" i="33"/>
  <c r="J3938" i="33"/>
  <c r="J3939" i="33"/>
  <c r="J3940" i="33"/>
  <c r="J3941" i="33"/>
  <c r="J3942" i="33"/>
  <c r="J3943" i="33"/>
  <c r="J3944" i="33"/>
  <c r="J3945" i="33"/>
  <c r="J3946" i="33"/>
  <c r="J3947" i="33"/>
  <c r="J3948" i="33"/>
  <c r="J3949" i="33"/>
  <c r="J3950" i="33"/>
  <c r="J3951" i="33"/>
  <c r="J3952" i="33"/>
  <c r="J3953" i="33"/>
  <c r="J3954" i="33"/>
  <c r="J3955" i="33"/>
  <c r="J3956" i="33"/>
  <c r="J3957" i="33"/>
  <c r="J3958" i="33"/>
  <c r="J3959" i="33"/>
  <c r="J3960" i="33"/>
  <c r="J3961" i="33"/>
  <c r="J3962" i="33"/>
  <c r="J3963" i="33"/>
  <c r="J3964" i="33"/>
  <c r="J3965" i="33"/>
  <c r="J3966" i="33"/>
  <c r="J3967" i="33"/>
  <c r="J3968" i="33"/>
  <c r="J3969" i="33"/>
  <c r="J3970" i="33"/>
  <c r="J3971" i="33"/>
  <c r="J3972" i="33"/>
  <c r="J3973" i="33"/>
  <c r="J3974" i="33"/>
  <c r="J3975" i="33"/>
  <c r="J3976" i="33"/>
  <c r="J3977" i="33"/>
  <c r="J3978" i="33"/>
  <c r="J3979" i="33"/>
  <c r="J3980" i="33"/>
  <c r="J3981" i="33"/>
  <c r="J3982" i="33"/>
  <c r="J3983" i="33"/>
  <c r="J3984" i="33"/>
  <c r="J3985" i="33"/>
  <c r="J3986" i="33"/>
  <c r="J3987" i="33"/>
  <c r="J3988" i="33"/>
  <c r="J3989" i="33"/>
  <c r="J3990" i="33"/>
  <c r="J3991" i="33"/>
  <c r="J3992" i="33"/>
  <c r="J3993" i="33"/>
  <c r="J3994" i="33"/>
  <c r="J3995" i="33"/>
  <c r="J3996" i="33"/>
  <c r="J3997" i="33"/>
  <c r="J3998" i="33"/>
  <c r="J3999" i="33"/>
  <c r="J4000" i="33"/>
  <c r="J4001" i="33"/>
  <c r="J4002" i="33"/>
  <c r="J4003" i="33"/>
  <c r="J4004" i="33"/>
  <c r="J4005" i="33"/>
  <c r="J4006" i="33"/>
  <c r="J4007" i="33"/>
  <c r="J4008" i="33"/>
  <c r="J4009" i="33"/>
  <c r="J4010" i="33"/>
  <c r="J4011" i="33"/>
  <c r="J4012" i="33"/>
  <c r="J4013" i="33"/>
  <c r="J4014" i="33"/>
  <c r="J4015" i="33"/>
  <c r="J4016" i="33"/>
  <c r="J4017" i="33"/>
  <c r="J4018" i="33"/>
  <c r="J4019" i="33"/>
  <c r="J4020" i="33"/>
  <c r="J4021" i="33"/>
  <c r="J4022" i="33"/>
  <c r="J4023" i="33"/>
  <c r="J4024" i="33"/>
  <c r="J4025" i="33"/>
  <c r="J4026" i="33"/>
  <c r="J4027" i="33"/>
  <c r="J4028" i="33"/>
  <c r="J4029" i="33"/>
  <c r="J4030" i="33"/>
  <c r="J4031" i="33"/>
  <c r="J4032" i="33"/>
  <c r="J4033" i="33"/>
  <c r="J4034" i="33"/>
  <c r="J4035" i="33"/>
  <c r="J4036" i="33"/>
  <c r="J4037" i="33"/>
  <c r="J4038" i="33"/>
  <c r="J4039" i="33"/>
  <c r="J4040" i="33"/>
  <c r="J4041" i="33"/>
  <c r="J4042" i="33"/>
  <c r="J4043" i="33"/>
  <c r="J4044" i="33"/>
  <c r="J4045" i="33"/>
  <c r="J4046" i="33"/>
  <c r="J4047" i="33"/>
  <c r="J4048" i="33"/>
  <c r="J4049" i="33"/>
  <c r="J4050" i="33"/>
  <c r="J4051" i="33"/>
  <c r="J4052" i="33"/>
  <c r="J4053" i="33"/>
  <c r="J4054" i="33"/>
  <c r="J4055" i="33"/>
  <c r="J4056" i="33"/>
  <c r="J4057" i="33"/>
  <c r="J4058" i="33"/>
  <c r="J4059" i="33"/>
  <c r="J4060" i="33"/>
  <c r="J4061" i="33"/>
  <c r="J4062" i="33"/>
  <c r="J4063" i="33"/>
  <c r="J4064" i="33"/>
  <c r="J4065" i="33"/>
  <c r="J4066" i="33"/>
  <c r="J4067" i="33"/>
  <c r="J4068" i="33"/>
  <c r="J4069" i="33"/>
  <c r="J4070" i="33"/>
  <c r="J4071" i="33"/>
  <c r="J4072" i="33"/>
  <c r="J4073" i="33"/>
  <c r="J4074" i="33"/>
  <c r="J4075" i="33"/>
  <c r="J4076" i="33"/>
  <c r="J4077" i="33"/>
  <c r="J4078" i="33"/>
  <c r="J4079" i="33"/>
  <c r="J4080" i="33"/>
  <c r="J4081" i="33"/>
  <c r="J4082" i="33"/>
  <c r="J4083" i="33"/>
  <c r="J4084" i="33"/>
  <c r="J4085" i="33"/>
  <c r="J4086" i="33"/>
  <c r="J4087" i="33"/>
  <c r="J4088" i="33"/>
  <c r="J4089" i="33"/>
  <c r="J4090" i="33"/>
  <c r="J4091" i="33"/>
  <c r="J4092" i="33"/>
  <c r="J4093" i="33"/>
  <c r="J4094" i="33"/>
  <c r="J4095" i="33"/>
  <c r="J4096" i="33"/>
  <c r="J4097" i="33"/>
  <c r="J4098" i="33"/>
  <c r="J4099" i="33"/>
  <c r="J4100" i="33"/>
  <c r="J4101" i="33"/>
  <c r="J4102" i="33"/>
  <c r="J4103" i="33"/>
  <c r="J4104" i="33"/>
  <c r="J4105" i="33"/>
  <c r="J4106" i="33"/>
  <c r="J4107" i="33"/>
  <c r="J4108" i="33"/>
  <c r="J4109" i="33"/>
  <c r="J4110" i="33"/>
  <c r="J4111" i="33"/>
  <c r="J4112" i="33"/>
  <c r="J4113" i="33"/>
  <c r="J4114" i="33"/>
  <c r="J4115" i="33"/>
  <c r="J4116" i="33"/>
  <c r="J4117" i="33"/>
  <c r="J4118" i="33"/>
  <c r="J4119" i="33"/>
  <c r="J4120" i="33"/>
  <c r="J4121" i="33"/>
  <c r="J4122" i="33"/>
  <c r="J4123" i="33"/>
  <c r="J4124" i="33"/>
  <c r="J4125" i="33"/>
  <c r="J4126" i="33"/>
  <c r="J4127" i="33"/>
  <c r="J4128" i="33"/>
  <c r="J4129" i="33"/>
  <c r="J4130" i="33"/>
  <c r="J4131" i="33"/>
  <c r="J4132" i="33"/>
  <c r="J4133" i="33"/>
  <c r="J4134" i="33"/>
  <c r="J4135" i="33"/>
  <c r="J4136" i="33"/>
  <c r="J4137" i="33"/>
  <c r="J4138" i="33"/>
  <c r="J4139" i="33"/>
  <c r="J4140" i="33"/>
  <c r="J4141" i="33"/>
  <c r="J4142" i="33"/>
  <c r="J4143" i="33"/>
  <c r="J4144" i="33"/>
  <c r="J4145" i="33"/>
  <c r="J4146" i="33"/>
  <c r="J4147" i="33"/>
  <c r="J4148" i="33"/>
  <c r="J4149" i="33"/>
  <c r="J4150" i="33"/>
  <c r="J4151" i="33"/>
  <c r="J4152" i="33"/>
  <c r="J4153" i="33"/>
  <c r="J4154" i="33"/>
  <c r="J4155" i="33"/>
  <c r="J4156" i="33"/>
  <c r="J4157" i="33"/>
  <c r="J4158" i="33"/>
  <c r="J4159" i="33"/>
  <c r="J4160" i="33"/>
  <c r="J4161" i="33"/>
  <c r="J4162" i="33"/>
  <c r="J4163" i="33"/>
  <c r="J4164" i="33"/>
  <c r="J4165" i="33"/>
  <c r="J4166" i="33"/>
  <c r="J4167" i="33"/>
  <c r="J4168" i="33"/>
  <c r="J4169" i="33"/>
  <c r="J4170" i="33"/>
  <c r="J4171" i="33"/>
  <c r="J4172" i="33"/>
  <c r="J4173" i="33"/>
  <c r="J4174" i="33"/>
  <c r="J4175" i="33"/>
  <c r="J4176" i="33"/>
  <c r="J4177" i="33"/>
  <c r="J4178" i="33"/>
  <c r="J4179" i="33"/>
  <c r="J4180" i="33"/>
  <c r="J4181" i="33"/>
  <c r="J4182" i="33"/>
  <c r="J4183" i="33"/>
  <c r="J4184" i="33"/>
  <c r="J4185" i="33"/>
  <c r="J4186" i="33"/>
  <c r="J4187" i="33"/>
  <c r="J4188" i="33"/>
  <c r="J4189" i="33"/>
  <c r="J4190" i="33"/>
  <c r="J4191" i="33"/>
  <c r="J4192" i="33"/>
  <c r="J4193" i="33"/>
  <c r="J4194" i="33"/>
  <c r="J4195" i="33"/>
  <c r="J4196" i="33"/>
  <c r="J4197" i="33"/>
  <c r="J4198" i="33"/>
  <c r="J4199" i="33"/>
  <c r="J4200" i="33"/>
  <c r="J4201" i="33"/>
  <c r="J4202" i="33"/>
  <c r="J4203" i="33"/>
  <c r="J4204" i="33"/>
  <c r="J4205" i="33"/>
  <c r="J4206" i="33"/>
  <c r="J4207" i="33"/>
  <c r="J4208" i="33"/>
  <c r="J4209" i="33"/>
  <c r="J4210" i="33"/>
  <c r="J4211" i="33"/>
  <c r="J4212" i="33"/>
  <c r="J4213" i="33"/>
  <c r="J4214" i="33"/>
  <c r="J4215" i="33"/>
  <c r="J4216" i="33"/>
  <c r="J4217" i="33"/>
  <c r="J4218" i="33"/>
  <c r="J4219" i="33"/>
  <c r="J4220" i="33"/>
  <c r="J4221" i="33"/>
  <c r="J4222" i="33"/>
  <c r="J4223" i="33"/>
  <c r="J4224" i="33"/>
  <c r="J4225" i="33"/>
  <c r="J4226" i="33"/>
  <c r="J4227" i="33"/>
  <c r="J4228" i="33"/>
  <c r="J4229" i="33"/>
  <c r="J4230" i="33"/>
  <c r="J4231" i="33"/>
  <c r="J4232" i="33"/>
  <c r="J4233" i="33"/>
  <c r="J4234" i="33"/>
  <c r="J4235" i="33"/>
  <c r="J4236" i="33"/>
  <c r="J4237" i="33"/>
  <c r="J4238" i="33"/>
  <c r="J4239" i="33"/>
  <c r="J4240" i="33"/>
  <c r="J4241" i="33"/>
  <c r="J4242" i="33"/>
  <c r="J4243" i="33"/>
  <c r="J4244" i="33"/>
  <c r="J4245" i="33"/>
  <c r="J4246" i="33"/>
  <c r="J4247" i="33"/>
  <c r="J4248" i="33"/>
  <c r="J4249" i="33"/>
  <c r="J4250" i="33"/>
  <c r="J4251" i="33"/>
  <c r="J4252" i="33"/>
  <c r="J4253" i="33"/>
  <c r="J4254" i="33"/>
  <c r="J4255" i="33"/>
  <c r="J4256" i="33"/>
  <c r="J4257" i="33"/>
  <c r="J4258" i="33"/>
  <c r="J4259" i="33"/>
  <c r="J4260" i="33"/>
  <c r="J4261" i="33"/>
  <c r="J4262" i="33"/>
  <c r="J4263" i="33"/>
  <c r="J4264" i="33"/>
  <c r="J4265" i="33"/>
  <c r="J4266" i="33"/>
  <c r="J4267" i="33"/>
  <c r="J4268" i="33"/>
  <c r="J4269" i="33"/>
  <c r="J4270" i="33"/>
  <c r="J4271" i="33"/>
  <c r="J4272" i="33"/>
  <c r="J4273" i="33"/>
  <c r="J4274" i="33"/>
  <c r="J4275" i="33"/>
  <c r="J4276" i="33"/>
  <c r="J4277" i="33"/>
  <c r="J4278" i="33"/>
  <c r="J4279" i="33"/>
  <c r="J4280" i="33"/>
  <c r="J4281" i="33"/>
  <c r="J4282" i="33"/>
  <c r="J4283" i="33"/>
  <c r="J4284" i="33"/>
  <c r="J4285" i="33"/>
  <c r="J4286" i="33"/>
  <c r="J4287" i="33"/>
  <c r="J4288" i="33"/>
  <c r="J4289" i="33"/>
  <c r="J4290" i="33"/>
  <c r="J4291" i="33"/>
  <c r="J4292" i="33"/>
  <c r="J4293" i="33"/>
  <c r="J4294" i="33"/>
  <c r="J4295" i="33"/>
  <c r="J4296" i="33"/>
  <c r="J4297" i="33"/>
  <c r="J4298" i="33"/>
  <c r="J4299" i="33"/>
  <c r="J4300" i="33"/>
  <c r="J4301" i="33"/>
  <c r="J4302" i="33"/>
  <c r="J4303" i="33"/>
  <c r="J4304" i="33"/>
  <c r="J4305" i="33"/>
  <c r="J4306" i="33"/>
  <c r="J4307" i="33"/>
  <c r="J4308" i="33"/>
  <c r="J4309" i="33"/>
  <c r="J4310" i="33"/>
  <c r="J4311" i="33"/>
  <c r="J4312" i="33"/>
  <c r="J4313" i="33"/>
  <c r="J4314" i="33"/>
  <c r="J4315" i="33"/>
  <c r="J4316" i="33"/>
  <c r="J4317" i="33"/>
  <c r="J4318" i="33"/>
  <c r="J4319" i="33"/>
  <c r="J4320" i="33"/>
  <c r="J4321" i="33"/>
  <c r="J4322" i="33"/>
  <c r="J4323" i="33"/>
  <c r="J4324" i="33"/>
  <c r="J4325" i="33"/>
  <c r="J4326" i="33"/>
  <c r="J4327" i="33"/>
  <c r="J4328" i="33"/>
  <c r="J4329" i="33"/>
  <c r="J4330" i="33"/>
  <c r="J4331" i="33"/>
  <c r="J4332" i="33"/>
  <c r="J4333" i="33"/>
  <c r="J4334" i="33"/>
  <c r="J4335" i="33"/>
  <c r="J4336" i="33"/>
  <c r="J4337" i="33"/>
  <c r="J4338" i="33"/>
  <c r="J4339" i="33"/>
  <c r="J4340" i="33"/>
  <c r="J4341" i="33"/>
  <c r="J4342" i="33"/>
  <c r="J4343" i="33"/>
  <c r="J4344" i="33"/>
  <c r="J4345" i="33"/>
  <c r="J4346" i="33"/>
  <c r="J4347" i="33"/>
  <c r="J4348" i="33"/>
  <c r="J4349" i="33"/>
  <c r="J4350" i="33"/>
  <c r="J4351" i="33"/>
  <c r="J4352" i="33"/>
  <c r="J4353" i="33"/>
  <c r="J4354" i="33"/>
  <c r="J4355" i="33"/>
  <c r="J4356" i="33"/>
  <c r="J4357" i="33"/>
  <c r="J4358" i="33"/>
  <c r="J4359" i="33"/>
  <c r="J4360" i="33"/>
  <c r="J4361" i="33"/>
  <c r="J4362" i="33"/>
  <c r="J4363" i="33"/>
  <c r="J4364" i="33"/>
  <c r="J4365" i="33"/>
  <c r="J4366" i="33"/>
  <c r="J4367" i="33"/>
  <c r="J4368" i="33"/>
  <c r="J4369" i="33"/>
  <c r="J4370" i="33"/>
  <c r="J4371" i="33"/>
  <c r="J4372" i="33"/>
  <c r="J4373" i="33"/>
  <c r="J4374" i="33"/>
  <c r="J4375" i="33"/>
  <c r="J4376" i="33"/>
  <c r="J4377" i="33"/>
  <c r="J4378" i="33"/>
  <c r="J4379" i="33"/>
  <c r="J4380" i="33"/>
  <c r="J4381" i="33"/>
  <c r="J4382" i="33"/>
  <c r="J4383" i="33"/>
  <c r="J4384" i="33"/>
  <c r="J4385" i="33"/>
  <c r="J4386" i="33"/>
  <c r="J4387" i="33"/>
  <c r="J4388" i="33"/>
  <c r="J4389" i="33"/>
  <c r="J4390" i="33"/>
  <c r="J4391" i="33"/>
  <c r="J4392" i="33"/>
  <c r="J4393" i="33"/>
  <c r="J4394" i="33"/>
  <c r="J4395" i="33"/>
  <c r="J4396" i="33"/>
  <c r="J4397" i="33"/>
  <c r="J4398" i="33"/>
  <c r="J4399" i="33"/>
  <c r="J4400" i="33"/>
  <c r="J4401" i="33"/>
  <c r="J4402" i="33"/>
  <c r="J4403" i="33"/>
  <c r="J4404" i="33"/>
  <c r="J4405" i="33"/>
  <c r="J4406" i="33"/>
  <c r="J4407" i="33"/>
  <c r="J4408" i="33"/>
  <c r="J4409" i="33"/>
  <c r="J4410" i="33"/>
  <c r="J4411" i="33"/>
  <c r="J4412" i="33"/>
  <c r="J4413" i="33"/>
  <c r="J4414" i="33"/>
  <c r="J4415" i="33"/>
  <c r="J4416" i="33"/>
  <c r="J4417" i="33"/>
  <c r="J4418" i="33"/>
  <c r="J4419" i="33"/>
  <c r="J4420" i="33"/>
  <c r="J4421" i="33"/>
  <c r="J4422" i="33"/>
  <c r="J4423" i="33"/>
  <c r="J4424" i="33"/>
  <c r="J4425" i="33"/>
  <c r="J4426" i="33"/>
  <c r="J4427" i="33"/>
  <c r="J4428" i="33"/>
  <c r="J4429" i="33"/>
  <c r="J4430" i="33"/>
  <c r="J4431" i="33"/>
  <c r="J4432" i="33"/>
  <c r="J4433" i="33"/>
  <c r="J4434" i="33"/>
  <c r="J4435" i="33"/>
  <c r="J4436" i="33"/>
  <c r="J4437" i="33"/>
  <c r="J4438" i="33"/>
  <c r="J4439" i="33"/>
  <c r="J4440" i="33"/>
  <c r="J4441" i="33"/>
  <c r="J4442" i="33"/>
  <c r="J4443" i="33"/>
  <c r="J4444" i="33"/>
  <c r="J4445" i="33"/>
  <c r="J4446" i="33"/>
  <c r="J4447" i="33"/>
  <c r="J4448" i="33"/>
  <c r="J4449" i="33"/>
  <c r="J4450" i="33"/>
  <c r="J4451" i="33"/>
  <c r="J4452" i="33"/>
  <c r="J4453" i="33"/>
  <c r="J4454" i="33"/>
  <c r="J4455" i="33"/>
  <c r="J4456" i="33"/>
  <c r="J4457" i="33"/>
  <c r="J4458" i="33"/>
  <c r="J4459" i="33"/>
  <c r="J4460" i="33"/>
  <c r="J4461" i="33"/>
  <c r="J4462" i="33"/>
  <c r="J4463" i="33"/>
  <c r="J4464" i="33"/>
  <c r="J4465" i="33"/>
  <c r="J4466" i="33"/>
  <c r="J4467" i="33"/>
  <c r="J4468" i="33"/>
  <c r="J4469" i="33"/>
  <c r="J4470" i="33"/>
  <c r="J4471" i="33"/>
  <c r="J4472" i="33"/>
  <c r="J4473" i="33"/>
  <c r="J4474" i="33"/>
  <c r="J4475" i="33"/>
  <c r="J4476" i="33"/>
  <c r="J4477" i="33"/>
  <c r="J4478" i="33"/>
  <c r="J4479" i="33"/>
  <c r="J4480" i="33"/>
  <c r="J4481" i="33"/>
  <c r="J4482" i="33"/>
  <c r="J4483" i="33"/>
  <c r="J4484" i="33"/>
  <c r="J4485" i="33"/>
  <c r="J4486" i="33"/>
  <c r="J4487" i="33"/>
  <c r="J4488" i="33"/>
  <c r="J4489" i="33"/>
  <c r="J4490" i="33"/>
  <c r="J4491" i="33"/>
  <c r="J4492" i="33"/>
  <c r="J4493" i="33"/>
  <c r="J4494" i="33"/>
  <c r="J4495" i="33"/>
  <c r="J4496" i="33"/>
  <c r="J4497" i="33"/>
  <c r="J4498" i="33"/>
  <c r="J4499" i="33"/>
  <c r="J4500" i="33"/>
  <c r="J4501" i="33"/>
  <c r="J4502" i="33"/>
  <c r="J4503" i="33"/>
  <c r="J4504" i="33"/>
  <c r="J4505" i="33"/>
  <c r="J4506" i="33"/>
  <c r="J4507" i="33"/>
  <c r="J4508" i="33"/>
  <c r="J4509" i="33"/>
  <c r="J4510" i="33"/>
  <c r="J4511" i="33"/>
  <c r="J4512" i="33"/>
  <c r="J4513" i="33"/>
  <c r="J4514" i="33"/>
  <c r="J4515" i="33"/>
  <c r="J4516" i="33"/>
  <c r="J4517" i="33"/>
  <c r="J4518" i="33"/>
  <c r="J4519" i="33"/>
  <c r="J4520" i="33"/>
  <c r="J4521" i="33"/>
  <c r="J4522" i="33"/>
  <c r="J4523" i="33"/>
  <c r="J4524" i="33"/>
  <c r="J4525" i="33"/>
  <c r="J4526" i="33"/>
  <c r="J4527" i="33"/>
  <c r="J4528" i="33"/>
  <c r="J4529" i="33"/>
  <c r="J4530" i="33"/>
  <c r="J4531" i="33"/>
  <c r="J4532" i="33"/>
  <c r="J4533" i="33"/>
  <c r="J4534" i="33"/>
  <c r="J4535" i="33"/>
  <c r="J4536" i="33"/>
  <c r="J4537" i="33"/>
  <c r="J4538" i="33"/>
  <c r="J4539" i="33"/>
  <c r="J4540" i="33"/>
  <c r="J4541" i="33"/>
  <c r="J4542" i="33"/>
  <c r="J4543" i="33"/>
  <c r="J4544" i="33"/>
  <c r="J4545" i="33"/>
  <c r="J4546" i="33"/>
  <c r="J4547" i="33"/>
  <c r="J4548" i="33"/>
  <c r="J4549" i="33"/>
  <c r="J4550" i="33"/>
  <c r="J4551" i="33"/>
  <c r="J4552" i="33"/>
  <c r="J4553" i="33"/>
  <c r="J4554" i="33"/>
  <c r="J4555" i="33"/>
  <c r="J4556" i="33"/>
  <c r="J4557" i="33"/>
  <c r="J4558" i="33"/>
  <c r="J4559" i="33"/>
  <c r="J4560" i="33"/>
  <c r="J4561" i="33"/>
  <c r="J4562" i="33"/>
  <c r="J4563" i="33"/>
  <c r="J4564" i="33"/>
  <c r="J4565" i="33"/>
  <c r="J4566" i="33"/>
  <c r="J4567" i="33"/>
  <c r="J4568" i="33"/>
  <c r="J4569" i="33"/>
  <c r="J4570" i="33"/>
  <c r="J4571" i="33"/>
  <c r="J4572" i="33"/>
  <c r="J4573" i="33"/>
  <c r="J4574" i="33"/>
  <c r="J4575" i="33"/>
  <c r="J4576" i="33"/>
  <c r="J4577" i="33"/>
  <c r="J4578" i="33"/>
  <c r="J4579" i="33"/>
  <c r="J4580" i="33"/>
  <c r="J4581" i="33"/>
  <c r="J4582" i="33"/>
  <c r="J4583" i="33"/>
  <c r="J4584" i="33"/>
  <c r="J4585" i="33"/>
  <c r="J4586" i="33"/>
  <c r="J4587" i="33"/>
  <c r="J4588" i="33"/>
  <c r="J4589" i="33"/>
  <c r="J4590" i="33"/>
  <c r="J4591" i="33"/>
  <c r="J4592" i="33"/>
  <c r="J4593" i="33"/>
  <c r="J4594" i="33"/>
  <c r="J4595" i="33"/>
  <c r="J4596" i="33"/>
  <c r="J4597" i="33"/>
  <c r="J4598" i="33"/>
  <c r="J4599" i="33"/>
  <c r="J4600" i="33"/>
  <c r="J4601" i="33"/>
  <c r="J4602" i="33"/>
  <c r="J4603" i="33"/>
  <c r="J4604" i="33"/>
  <c r="J4605" i="33"/>
  <c r="J4606" i="33"/>
  <c r="J4607" i="33"/>
  <c r="J4608" i="33"/>
  <c r="J4609" i="33"/>
  <c r="J4610" i="33"/>
  <c r="J4611" i="33"/>
  <c r="J4612" i="33"/>
  <c r="J4613" i="33"/>
  <c r="J4614" i="33"/>
  <c r="J4615" i="33"/>
  <c r="J4616" i="33"/>
  <c r="J4617" i="33"/>
  <c r="J4618" i="33"/>
  <c r="J4619" i="33"/>
  <c r="J4620" i="33"/>
  <c r="J4621" i="33"/>
  <c r="J4622" i="33"/>
  <c r="J4623" i="33"/>
  <c r="J4624" i="33"/>
  <c r="J4625" i="33"/>
  <c r="J4626" i="33"/>
  <c r="J4627" i="33"/>
  <c r="J4628" i="33"/>
  <c r="J4629" i="33"/>
  <c r="J4630" i="33"/>
  <c r="J4631" i="33"/>
  <c r="J4632" i="33"/>
  <c r="J4633" i="33"/>
  <c r="J4634" i="33"/>
  <c r="J4635" i="33"/>
  <c r="J4636" i="33"/>
  <c r="J4637" i="33"/>
  <c r="J4638" i="33"/>
  <c r="J4639" i="33"/>
  <c r="J4640" i="33"/>
  <c r="J4641" i="33"/>
  <c r="J4642" i="33"/>
  <c r="J4643" i="33"/>
  <c r="J4644" i="33"/>
  <c r="J4645" i="33"/>
  <c r="J4646" i="33"/>
  <c r="J4647" i="33"/>
  <c r="J4648" i="33"/>
  <c r="J4649" i="33"/>
  <c r="J4650" i="33"/>
  <c r="J4651" i="33"/>
  <c r="J4652" i="33"/>
  <c r="J4653" i="33"/>
  <c r="J4654" i="33"/>
  <c r="J4655" i="33"/>
  <c r="J4656" i="33"/>
  <c r="J4657" i="33"/>
  <c r="J4658" i="33"/>
  <c r="J4659" i="33"/>
  <c r="J4660" i="33"/>
  <c r="J4661" i="33"/>
  <c r="J4662" i="33"/>
  <c r="J4663" i="33"/>
  <c r="J4664" i="33"/>
  <c r="J4665" i="33"/>
  <c r="J4666" i="33"/>
  <c r="J4667" i="33"/>
  <c r="J4668" i="33"/>
  <c r="J4669" i="33"/>
  <c r="J4670" i="33"/>
  <c r="J4671" i="33"/>
  <c r="J4672" i="33"/>
  <c r="J4673" i="33"/>
  <c r="J4674" i="33"/>
  <c r="J4675" i="33"/>
  <c r="J4676" i="33"/>
  <c r="J4677" i="33"/>
  <c r="J4678" i="33"/>
  <c r="J4679" i="33"/>
  <c r="J4680" i="33"/>
  <c r="J4681" i="33"/>
  <c r="J4682" i="33"/>
  <c r="J4683" i="33"/>
  <c r="J4684" i="33"/>
  <c r="J4685" i="33"/>
  <c r="J4686" i="33"/>
  <c r="J4687" i="33"/>
  <c r="J4688" i="33"/>
  <c r="J4689" i="33"/>
  <c r="J4690" i="33"/>
  <c r="J4691" i="33"/>
  <c r="J4692" i="33"/>
  <c r="J4693" i="33"/>
  <c r="J4694" i="33"/>
  <c r="J4695" i="33"/>
  <c r="J4696" i="33"/>
  <c r="J4697" i="33"/>
  <c r="J4698" i="33"/>
  <c r="J4699" i="33"/>
  <c r="J4700" i="33"/>
  <c r="J4701" i="33"/>
  <c r="J4702" i="33"/>
  <c r="J4703" i="33"/>
  <c r="J4704" i="33"/>
  <c r="J4705" i="33"/>
  <c r="J4706" i="33"/>
  <c r="J4707" i="33"/>
  <c r="J4708" i="33"/>
  <c r="J4709" i="33"/>
  <c r="J4710" i="33"/>
  <c r="J4711" i="33"/>
  <c r="J4712" i="33"/>
  <c r="J4713" i="33"/>
  <c r="J4714" i="33"/>
  <c r="J4715" i="33"/>
  <c r="J4716" i="33"/>
  <c r="J4717" i="33"/>
  <c r="J4718" i="33"/>
  <c r="J4719" i="33"/>
  <c r="J4720" i="33"/>
  <c r="J4721" i="33"/>
  <c r="J4722" i="33"/>
  <c r="J4723" i="33"/>
  <c r="J4724" i="33"/>
  <c r="J4725" i="33"/>
  <c r="J4726" i="33"/>
  <c r="J4727" i="33"/>
  <c r="J4728" i="33"/>
  <c r="J4729" i="33"/>
  <c r="J4730" i="33"/>
  <c r="J4731" i="33"/>
  <c r="J4732" i="33"/>
  <c r="J4733" i="33"/>
  <c r="J4734" i="33"/>
  <c r="J4735" i="33"/>
  <c r="J4736" i="33"/>
  <c r="J4737" i="33"/>
  <c r="J4738" i="33"/>
  <c r="J4739" i="33"/>
  <c r="J4740" i="33"/>
  <c r="J4741" i="33"/>
  <c r="J4742" i="33"/>
  <c r="J4743" i="33"/>
  <c r="J4744" i="33"/>
  <c r="J4745" i="33"/>
  <c r="J4746" i="33"/>
  <c r="J4747" i="33"/>
  <c r="J4748" i="33"/>
  <c r="J4749" i="33"/>
  <c r="J4750" i="33"/>
  <c r="J4751" i="33"/>
  <c r="J4752" i="33"/>
  <c r="J4753" i="33"/>
  <c r="J4754" i="33"/>
  <c r="J4755" i="33"/>
  <c r="J4756" i="33"/>
  <c r="J4757" i="33"/>
  <c r="J4758" i="33"/>
  <c r="J4759" i="33"/>
  <c r="J4760" i="33"/>
  <c r="J4761" i="33"/>
  <c r="J4762" i="33"/>
  <c r="J4763" i="33"/>
  <c r="J4764" i="33"/>
  <c r="J4765" i="33"/>
  <c r="J4766" i="33"/>
  <c r="J4767" i="33"/>
  <c r="J4768" i="33"/>
  <c r="J4769" i="33"/>
  <c r="J4770" i="33"/>
  <c r="J4771" i="33"/>
  <c r="J4772" i="33"/>
  <c r="J4773" i="33"/>
  <c r="J4774" i="33"/>
  <c r="J4775" i="33"/>
  <c r="J4776" i="33"/>
  <c r="J4777" i="33"/>
  <c r="J4778" i="33"/>
  <c r="J4779" i="33"/>
  <c r="J4780" i="33"/>
  <c r="J4781" i="33"/>
  <c r="J4782" i="33"/>
  <c r="J4783" i="33"/>
  <c r="J4784" i="33"/>
  <c r="J4785" i="33"/>
  <c r="J4786" i="33"/>
  <c r="J4787" i="33"/>
  <c r="J4788" i="33"/>
  <c r="J4789" i="33"/>
  <c r="J4790" i="33"/>
  <c r="J4791" i="33"/>
  <c r="J4792" i="33"/>
  <c r="J4793" i="33"/>
  <c r="J4794" i="33"/>
  <c r="J4795" i="33"/>
  <c r="J4796" i="33"/>
  <c r="J4797" i="33"/>
  <c r="J4798" i="33"/>
  <c r="J4799" i="33"/>
  <c r="J4800" i="33"/>
  <c r="J4801" i="33"/>
  <c r="J4802" i="33"/>
  <c r="J4803" i="33"/>
  <c r="J4804" i="33"/>
  <c r="J4805" i="33"/>
  <c r="J4806" i="33"/>
  <c r="J4807" i="33"/>
  <c r="J4808" i="33"/>
  <c r="J4809" i="33"/>
  <c r="J4810" i="33"/>
  <c r="J4811" i="33"/>
  <c r="J4812" i="33"/>
  <c r="J4813" i="33"/>
  <c r="J4814" i="33"/>
  <c r="J4815" i="33"/>
  <c r="J4816" i="33"/>
  <c r="J4817" i="33"/>
  <c r="J4818" i="33"/>
  <c r="J4819" i="33"/>
  <c r="J4820" i="33"/>
  <c r="J4821" i="33"/>
  <c r="J4822" i="33"/>
  <c r="J4823" i="33"/>
  <c r="J4824" i="33"/>
  <c r="J4825" i="33"/>
  <c r="J4826" i="33"/>
  <c r="J4827" i="33"/>
  <c r="J4828" i="33"/>
  <c r="J4829" i="33"/>
  <c r="J4830" i="33"/>
  <c r="J4831" i="33"/>
  <c r="J4832" i="33"/>
  <c r="J4833" i="33"/>
  <c r="J4834" i="33"/>
  <c r="J4835" i="33"/>
  <c r="J4836" i="33"/>
  <c r="J4837" i="33"/>
  <c r="J4838" i="33"/>
  <c r="J4839" i="33"/>
  <c r="J4840" i="33"/>
  <c r="J4841" i="33"/>
  <c r="J4842" i="33"/>
  <c r="J4843" i="33"/>
  <c r="J4844" i="33"/>
  <c r="J4845" i="33"/>
  <c r="J4846" i="33"/>
  <c r="J4847" i="33"/>
  <c r="J4848" i="33"/>
  <c r="J4849" i="33"/>
  <c r="J4850" i="33"/>
  <c r="J4851" i="33"/>
  <c r="J4852" i="33"/>
  <c r="J4853" i="33"/>
  <c r="J4854" i="33"/>
  <c r="J4855" i="33"/>
  <c r="J4856" i="33"/>
  <c r="J4857" i="33"/>
  <c r="J4858" i="33"/>
  <c r="J4859" i="33"/>
  <c r="J4860" i="33"/>
  <c r="J4861" i="33"/>
  <c r="J4862" i="33"/>
  <c r="J4863" i="33"/>
  <c r="J4864" i="33"/>
  <c r="J4865" i="33"/>
  <c r="J4866" i="33"/>
  <c r="J4867" i="33"/>
  <c r="J4868" i="33"/>
  <c r="J4869" i="33"/>
  <c r="J4870" i="33"/>
  <c r="J4871" i="33"/>
  <c r="J4872" i="33"/>
  <c r="J4873" i="33"/>
  <c r="J4874" i="33"/>
  <c r="J4875" i="33"/>
  <c r="J4876" i="33"/>
  <c r="J4877" i="33"/>
  <c r="J4878" i="33"/>
  <c r="J4879" i="33"/>
  <c r="J4880" i="33"/>
  <c r="J4881" i="33"/>
  <c r="J4882" i="33"/>
  <c r="J4883" i="33"/>
  <c r="J4884" i="33"/>
  <c r="J4885" i="33"/>
  <c r="J4886" i="33"/>
  <c r="J4887" i="33"/>
  <c r="J4888" i="33"/>
  <c r="J4889" i="33"/>
  <c r="J4890" i="33"/>
  <c r="J4891" i="33"/>
  <c r="J4892" i="33"/>
  <c r="J4893" i="33"/>
  <c r="J4894" i="33"/>
  <c r="J4895" i="33"/>
  <c r="J4896" i="33"/>
  <c r="J4897" i="33"/>
  <c r="J4898" i="33"/>
  <c r="J4899" i="33"/>
  <c r="J4900" i="33"/>
  <c r="J4901" i="33"/>
  <c r="J4902" i="33"/>
  <c r="J4903" i="33"/>
  <c r="J4904" i="33"/>
  <c r="J4905" i="33"/>
  <c r="J4906" i="33"/>
  <c r="J4907" i="33"/>
  <c r="J4908" i="33"/>
  <c r="J4909" i="33"/>
  <c r="J4910" i="33"/>
  <c r="J4911" i="33"/>
  <c r="J4912" i="33"/>
  <c r="J4913" i="33"/>
  <c r="J4914" i="33"/>
  <c r="J4915" i="33"/>
  <c r="J4916" i="33"/>
  <c r="J4917" i="33"/>
  <c r="J4918" i="33"/>
  <c r="J4919" i="33"/>
  <c r="J4920" i="33"/>
  <c r="J4921" i="33"/>
  <c r="J4922" i="33"/>
  <c r="J4923" i="33"/>
  <c r="J4924" i="33"/>
  <c r="J4925" i="33"/>
  <c r="J4926" i="33"/>
  <c r="J4927" i="33"/>
  <c r="J4928" i="33"/>
  <c r="J4929" i="33"/>
  <c r="J4930" i="33"/>
  <c r="J4931" i="33"/>
  <c r="J4932" i="33"/>
  <c r="J4933" i="33"/>
  <c r="J4934" i="33"/>
  <c r="J4935" i="33"/>
  <c r="J4936" i="33"/>
  <c r="J4937" i="33"/>
  <c r="J4938" i="33"/>
  <c r="J4939" i="33"/>
  <c r="J4940" i="33"/>
  <c r="J4941" i="33"/>
  <c r="J4942" i="33"/>
  <c r="J4943" i="33"/>
  <c r="J4944" i="33"/>
  <c r="J4945" i="33"/>
  <c r="J4946" i="33"/>
  <c r="J4947" i="33"/>
  <c r="J4948" i="33"/>
  <c r="J4949" i="33"/>
  <c r="J4950" i="33"/>
  <c r="J4951" i="33"/>
  <c r="J4952" i="33"/>
  <c r="J4953" i="33"/>
  <c r="J4954" i="33"/>
  <c r="J4955" i="33"/>
  <c r="J4956" i="33"/>
  <c r="J4957" i="33"/>
  <c r="J4958" i="33"/>
  <c r="J4959" i="33"/>
  <c r="J4960" i="33"/>
  <c r="J4961" i="33"/>
  <c r="J4962" i="33"/>
  <c r="J4963" i="33"/>
  <c r="J4964" i="33"/>
  <c r="J4965" i="33"/>
  <c r="J4966" i="33"/>
  <c r="J4967" i="33"/>
  <c r="J4968" i="33"/>
  <c r="J4969" i="33"/>
  <c r="J4970" i="33"/>
  <c r="J4971" i="33"/>
  <c r="J4972" i="33"/>
  <c r="J4973" i="33"/>
  <c r="J4974" i="33"/>
  <c r="J4975" i="33"/>
  <c r="J4976" i="33"/>
  <c r="J4977" i="33"/>
  <c r="J4978" i="33"/>
  <c r="J4979" i="33"/>
  <c r="J4980" i="33"/>
  <c r="J4981" i="33"/>
  <c r="J4982" i="33"/>
  <c r="J4983" i="33"/>
  <c r="J4984" i="33"/>
  <c r="J4985" i="33"/>
  <c r="J4986" i="33"/>
  <c r="J4987" i="33"/>
  <c r="J4988" i="33"/>
  <c r="J4989" i="33"/>
  <c r="J4990" i="33"/>
  <c r="J4991" i="33"/>
  <c r="J4992" i="33"/>
  <c r="J4993" i="33"/>
  <c r="J4994" i="33"/>
  <c r="J4995" i="33"/>
  <c r="J4996" i="33"/>
  <c r="J4997" i="33"/>
  <c r="J4998" i="33"/>
  <c r="J4999" i="33"/>
  <c r="J5000" i="33"/>
  <c r="J5001" i="33"/>
  <c r="J5002" i="33"/>
  <c r="J5003" i="33"/>
  <c r="R12" i="61" l="1"/>
  <c r="A11" i="61"/>
  <c r="B10" i="61"/>
  <c r="C10" i="61"/>
  <c r="D10" i="61"/>
  <c r="E10" i="61"/>
  <c r="A70" i="24"/>
  <c r="A3" i="49" l="1"/>
  <c r="A1" i="61"/>
  <c r="D11" i="61"/>
  <c r="E11" i="61"/>
  <c r="B11" i="61"/>
  <c r="C11" i="61"/>
  <c r="A12" i="61"/>
  <c r="R13" i="61"/>
  <c r="D35" i="46"/>
  <c r="D34" i="46"/>
  <c r="D33" i="46"/>
  <c r="D32" i="46"/>
  <c r="D31" i="46"/>
  <c r="D30" i="46"/>
  <c r="A13" i="61" l="1"/>
  <c r="R14" i="61"/>
  <c r="B12" i="61"/>
  <c r="C12" i="61"/>
  <c r="D12" i="61"/>
  <c r="E12" i="61"/>
  <c r="C33" i="43"/>
  <c r="D33" i="43"/>
  <c r="E33" i="43"/>
  <c r="F33" i="43"/>
  <c r="G33" i="43"/>
  <c r="H33" i="43"/>
  <c r="I33" i="43"/>
  <c r="J33" i="43"/>
  <c r="K33" i="43"/>
  <c r="L33" i="43"/>
  <c r="M33" i="43"/>
  <c r="N33" i="43"/>
  <c r="C34" i="43"/>
  <c r="D34" i="43"/>
  <c r="E34" i="43"/>
  <c r="F34" i="43"/>
  <c r="G34" i="43"/>
  <c r="H34" i="43"/>
  <c r="I34" i="43"/>
  <c r="J34" i="43"/>
  <c r="K34" i="43"/>
  <c r="L34" i="43"/>
  <c r="M34" i="43"/>
  <c r="N34" i="43"/>
  <c r="C35" i="43"/>
  <c r="D35" i="43"/>
  <c r="E35" i="43"/>
  <c r="F35" i="43"/>
  <c r="G35" i="43"/>
  <c r="H35" i="43"/>
  <c r="I35" i="43"/>
  <c r="J35" i="43"/>
  <c r="K35" i="43"/>
  <c r="L35" i="43"/>
  <c r="M35" i="43"/>
  <c r="N35" i="43"/>
  <c r="C36" i="43"/>
  <c r="D36" i="43"/>
  <c r="E36" i="43"/>
  <c r="F36" i="43"/>
  <c r="G36" i="43"/>
  <c r="H36" i="43"/>
  <c r="I36" i="43"/>
  <c r="J36" i="43"/>
  <c r="K36" i="43"/>
  <c r="L36" i="43"/>
  <c r="M36" i="43"/>
  <c r="N36" i="43"/>
  <c r="C37" i="43"/>
  <c r="D37" i="43"/>
  <c r="E37" i="43"/>
  <c r="F37" i="43"/>
  <c r="G37" i="43"/>
  <c r="H37" i="43"/>
  <c r="I37" i="43"/>
  <c r="J37" i="43"/>
  <c r="K37" i="43"/>
  <c r="L37" i="43"/>
  <c r="M37" i="43"/>
  <c r="N37" i="43"/>
  <c r="C38" i="43"/>
  <c r="D38" i="43"/>
  <c r="E38" i="43"/>
  <c r="F38" i="43"/>
  <c r="G38" i="43"/>
  <c r="H38" i="43"/>
  <c r="I38" i="43"/>
  <c r="J38" i="43"/>
  <c r="K38" i="43"/>
  <c r="L38" i="43"/>
  <c r="M38" i="43"/>
  <c r="N38" i="43"/>
  <c r="C39" i="43"/>
  <c r="D39" i="43"/>
  <c r="E39" i="43"/>
  <c r="F39" i="43"/>
  <c r="G39" i="43"/>
  <c r="H39" i="43"/>
  <c r="I39" i="43"/>
  <c r="J39" i="43"/>
  <c r="K39" i="43"/>
  <c r="L39" i="43"/>
  <c r="M39" i="43"/>
  <c r="N39" i="43"/>
  <c r="D32" i="43"/>
  <c r="E32" i="43"/>
  <c r="F32" i="43"/>
  <c r="G32" i="43"/>
  <c r="H32" i="43"/>
  <c r="I32" i="43"/>
  <c r="J32" i="43"/>
  <c r="K32" i="43"/>
  <c r="L32" i="43"/>
  <c r="M32" i="43"/>
  <c r="N32" i="43"/>
  <c r="C32" i="43"/>
  <c r="A14" i="61" l="1"/>
  <c r="R15" i="61"/>
  <c r="B13" i="61"/>
  <c r="C13" i="61"/>
  <c r="D13" i="61"/>
  <c r="E13" i="61"/>
  <c r="I18" i="20"/>
  <c r="R16" i="61" l="1"/>
  <c r="A15" i="61"/>
  <c r="B14" i="61"/>
  <c r="C14" i="61"/>
  <c r="D14" i="61"/>
  <c r="E14" i="61"/>
  <c r="D6" i="46"/>
  <c r="D4" i="20"/>
  <c r="E4" i="20" s="1"/>
  <c r="F4" i="20" s="1"/>
  <c r="G4" i="20" s="1"/>
  <c r="H4" i="20" s="1"/>
  <c r="I4" i="20" s="1"/>
  <c r="J4" i="20" s="1"/>
  <c r="K4" i="20" s="1"/>
  <c r="L4" i="20" s="1"/>
  <c r="M4" i="20" s="1"/>
  <c r="N4" i="20" s="1"/>
  <c r="D27" i="46" l="1"/>
  <c r="D19" i="46"/>
  <c r="D11" i="46"/>
  <c r="D26" i="46"/>
  <c r="D18" i="46"/>
  <c r="D10" i="46"/>
  <c r="D25" i="46"/>
  <c r="D17" i="46"/>
  <c r="D9" i="46"/>
  <c r="D24" i="46"/>
  <c r="D16" i="46"/>
  <c r="D8" i="46"/>
  <c r="D23" i="46"/>
  <c r="D15" i="46"/>
  <c r="D7" i="46"/>
  <c r="D22" i="46"/>
  <c r="D14" i="46"/>
  <c r="D29" i="46"/>
  <c r="D21" i="46"/>
  <c r="D13" i="46"/>
  <c r="D28" i="46"/>
  <c r="D20" i="46"/>
  <c r="D12" i="46"/>
  <c r="D15" i="61"/>
  <c r="E15" i="61"/>
  <c r="B15" i="61"/>
  <c r="C15" i="61"/>
  <c r="A16" i="61"/>
  <c r="R17" i="61"/>
  <c r="N13" i="36"/>
  <c r="N14" i="36" s="1"/>
  <c r="N22" i="36"/>
  <c r="N26" i="36" s="1"/>
  <c r="A17" i="61" l="1"/>
  <c r="R18" i="61"/>
  <c r="B16" i="61"/>
  <c r="C16" i="61"/>
  <c r="D16" i="61"/>
  <c r="E16" i="61"/>
  <c r="D13" i="36"/>
  <c r="D14" i="36" s="1"/>
  <c r="E13" i="36"/>
  <c r="E14" i="36" s="1"/>
  <c r="F13" i="36"/>
  <c r="G13" i="36"/>
  <c r="H13" i="36"/>
  <c r="H14" i="36" s="1"/>
  <c r="I13" i="36"/>
  <c r="I14" i="36" s="1"/>
  <c r="J13" i="36"/>
  <c r="J14" i="36" s="1"/>
  <c r="K13" i="36"/>
  <c r="K14" i="36" s="1"/>
  <c r="L13" i="36"/>
  <c r="L14" i="36" s="1"/>
  <c r="M13" i="36"/>
  <c r="M14" i="36" s="1"/>
  <c r="F14" i="36"/>
  <c r="G14" i="36"/>
  <c r="C13" i="36"/>
  <c r="C14" i="36" s="1"/>
  <c r="O11" i="36"/>
  <c r="Q35" i="36" s="1"/>
  <c r="A18" i="61" l="1"/>
  <c r="R19" i="61"/>
  <c r="B17" i="61"/>
  <c r="C17" i="61"/>
  <c r="D17" i="61"/>
  <c r="E17" i="61"/>
  <c r="O13" i="36"/>
  <c r="Q37" i="36" s="1"/>
  <c r="R20" i="61" l="1"/>
  <c r="A19" i="61"/>
  <c r="B18" i="61"/>
  <c r="C18" i="61"/>
  <c r="D18" i="61"/>
  <c r="E18" i="61"/>
  <c r="C1" i="41"/>
  <c r="D1" i="41"/>
  <c r="E1" i="41"/>
  <c r="F1" i="41"/>
  <c r="D19" i="61" l="1"/>
  <c r="E19" i="61"/>
  <c r="B19" i="61"/>
  <c r="C19" i="61"/>
  <c r="A20" i="61"/>
  <c r="R21" i="61"/>
  <c r="D4" i="43"/>
  <c r="D4" i="21"/>
  <c r="D28" i="36"/>
  <c r="D4" i="36"/>
  <c r="D4" i="38"/>
  <c r="C28" i="36"/>
  <c r="C4" i="43"/>
  <c r="C4" i="21"/>
  <c r="D15" i="20"/>
  <c r="A21" i="61" l="1"/>
  <c r="R22" i="61"/>
  <c r="B20" i="61"/>
  <c r="C20" i="61"/>
  <c r="D20" i="61"/>
  <c r="E20" i="61"/>
  <c r="D136" i="38"/>
  <c r="D9" i="38"/>
  <c r="D8" i="38"/>
  <c r="D13" i="38"/>
  <c r="D12" i="38"/>
  <c r="D11" i="38"/>
  <c r="D130" i="38"/>
  <c r="D116" i="38"/>
  <c r="D104" i="38"/>
  <c r="D82" i="38"/>
  <c r="D70" i="38"/>
  <c r="D129" i="38"/>
  <c r="D115" i="38"/>
  <c r="D103" i="38"/>
  <c r="D93" i="38"/>
  <c r="D81" i="38"/>
  <c r="D69" i="38"/>
  <c r="D64" i="38"/>
  <c r="D52" i="38"/>
  <c r="D51" i="38"/>
  <c r="D50" i="38"/>
  <c r="D49" i="38"/>
  <c r="D48" i="38"/>
  <c r="D47" i="38"/>
  <c r="D44" i="38"/>
  <c r="D43" i="38"/>
  <c r="D42" i="38"/>
  <c r="D41" i="38"/>
  <c r="D40" i="38"/>
  <c r="D39" i="38"/>
  <c r="D38" i="38"/>
  <c r="D37" i="38"/>
  <c r="D36" i="38"/>
  <c r="D35" i="38"/>
  <c r="D34" i="38"/>
  <c r="D31" i="38"/>
  <c r="D30" i="38"/>
  <c r="D27" i="38"/>
  <c r="D26" i="38"/>
  <c r="D25" i="38"/>
  <c r="D24" i="38"/>
  <c r="D23" i="38"/>
  <c r="D22" i="38"/>
  <c r="D21" i="38"/>
  <c r="D20" i="38"/>
  <c r="D128" i="38"/>
  <c r="D114" i="38"/>
  <c r="D102" i="38"/>
  <c r="D92" i="38"/>
  <c r="D80" i="38"/>
  <c r="D68" i="38"/>
  <c r="D53" i="38"/>
  <c r="D127" i="38"/>
  <c r="D113" i="38"/>
  <c r="D101" i="38"/>
  <c r="D91" i="38"/>
  <c r="D79" i="38"/>
  <c r="D67" i="38"/>
  <c r="D54" i="38"/>
  <c r="D126" i="38"/>
  <c r="D112" i="38"/>
  <c r="D100" i="38"/>
  <c r="D90" i="38"/>
  <c r="D78" i="38"/>
  <c r="D55" i="38"/>
  <c r="D125" i="38"/>
  <c r="D111" i="38"/>
  <c r="D99" i="38"/>
  <c r="D89" i="38"/>
  <c r="D77" i="38"/>
  <c r="D66" i="38"/>
  <c r="D59" i="38"/>
  <c r="D124" i="38"/>
  <c r="D110" i="38"/>
  <c r="D98" i="38"/>
  <c r="D88" i="38"/>
  <c r="D76" i="38"/>
  <c r="D60" i="38"/>
  <c r="D123" i="38"/>
  <c r="D109" i="38"/>
  <c r="D97" i="38"/>
  <c r="D87" i="38"/>
  <c r="D75" i="38"/>
  <c r="D61" i="38"/>
  <c r="D134" i="38"/>
  <c r="D122" i="38"/>
  <c r="D108" i="38"/>
  <c r="D96" i="38"/>
  <c r="D86" i="38"/>
  <c r="D74" i="38"/>
  <c r="D65" i="38"/>
  <c r="D62" i="38"/>
  <c r="D133" i="38"/>
  <c r="D121" i="38"/>
  <c r="D107" i="38"/>
  <c r="D95" i="38"/>
  <c r="D85" i="38"/>
  <c r="D73" i="38"/>
  <c r="D132" i="38"/>
  <c r="D118" i="38"/>
  <c r="D106" i="38"/>
  <c r="D94" i="38"/>
  <c r="D84" i="38"/>
  <c r="D72" i="38"/>
  <c r="D63" i="38"/>
  <c r="D131" i="38"/>
  <c r="D117" i="38"/>
  <c r="D105" i="38"/>
  <c r="D83" i="38"/>
  <c r="D71" i="38"/>
  <c r="C29" i="43"/>
  <c r="C28" i="43"/>
  <c r="C25" i="43"/>
  <c r="C24" i="43"/>
  <c r="C23" i="43"/>
  <c r="C22" i="43"/>
  <c r="C21" i="43"/>
  <c r="C20" i="43"/>
  <c r="C19" i="43"/>
  <c r="C18" i="43"/>
  <c r="C42" i="43"/>
  <c r="C41" i="43"/>
  <c r="C40" i="43"/>
  <c r="C53" i="43"/>
  <c r="C52" i="43"/>
  <c r="C51" i="43"/>
  <c r="C50" i="43"/>
  <c r="C49" i="43"/>
  <c r="C48" i="43"/>
  <c r="C47" i="43"/>
  <c r="C46" i="43"/>
  <c r="C45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34" i="43"/>
  <c r="C11" i="43"/>
  <c r="C10" i="43"/>
  <c r="C9" i="43"/>
  <c r="C7" i="43"/>
  <c r="C6" i="43"/>
  <c r="C65" i="43"/>
  <c r="C62" i="43"/>
  <c r="C57" i="43"/>
  <c r="C58" i="43"/>
  <c r="C59" i="43"/>
  <c r="C64" i="43"/>
  <c r="C60" i="43"/>
  <c r="C61" i="43"/>
  <c r="C63" i="43"/>
  <c r="D29" i="43"/>
  <c r="D28" i="43"/>
  <c r="D25" i="43"/>
  <c r="D24" i="43"/>
  <c r="D23" i="43"/>
  <c r="D22" i="43"/>
  <c r="D21" i="43"/>
  <c r="D20" i="43"/>
  <c r="D19" i="43"/>
  <c r="D18" i="43"/>
  <c r="D42" i="43"/>
  <c r="D41" i="43"/>
  <c r="D40" i="43"/>
  <c r="D53" i="43"/>
  <c r="D52" i="43"/>
  <c r="D51" i="43"/>
  <c r="D50" i="43"/>
  <c r="D49" i="43"/>
  <c r="D48" i="43"/>
  <c r="D47" i="43"/>
  <c r="D46" i="43"/>
  <c r="D45" i="43"/>
  <c r="D116" i="43"/>
  <c r="D115" i="43"/>
  <c r="D114" i="43"/>
  <c r="D113" i="43"/>
  <c r="D112" i="43"/>
  <c r="D111" i="43"/>
  <c r="D110" i="43"/>
  <c r="D109" i="43"/>
  <c r="D108" i="43"/>
  <c r="D107" i="43"/>
  <c r="D106" i="43"/>
  <c r="D105" i="43"/>
  <c r="D104" i="43"/>
  <c r="D103" i="43"/>
  <c r="D102" i="43"/>
  <c r="D101" i="43"/>
  <c r="D100" i="43"/>
  <c r="D99" i="43"/>
  <c r="D98" i="43"/>
  <c r="D97" i="43"/>
  <c r="D96" i="43"/>
  <c r="D95" i="43"/>
  <c r="D94" i="43"/>
  <c r="D93" i="43"/>
  <c r="D92" i="43"/>
  <c r="D91" i="43"/>
  <c r="D90" i="43"/>
  <c r="D89" i="43"/>
  <c r="D88" i="43"/>
  <c r="D87" i="43"/>
  <c r="D86" i="43"/>
  <c r="D85" i="43"/>
  <c r="D84" i="43"/>
  <c r="D83" i="43"/>
  <c r="D82" i="43"/>
  <c r="D81" i="43"/>
  <c r="D80" i="43"/>
  <c r="D79" i="43"/>
  <c r="D78" i="43"/>
  <c r="D77" i="43"/>
  <c r="D76" i="43"/>
  <c r="D75" i="43"/>
  <c r="D74" i="43"/>
  <c r="D73" i="43"/>
  <c r="D72" i="43"/>
  <c r="D71" i="43"/>
  <c r="D70" i="43"/>
  <c r="D69" i="43"/>
  <c r="D68" i="43"/>
  <c r="D67" i="43"/>
  <c r="D66" i="43"/>
  <c r="D65" i="43"/>
  <c r="D64" i="43"/>
  <c r="D132" i="43"/>
  <c r="D131" i="43"/>
  <c r="D130" i="43"/>
  <c r="D129" i="43"/>
  <c r="D128" i="43"/>
  <c r="D127" i="43"/>
  <c r="D126" i="43"/>
  <c r="D125" i="43"/>
  <c r="D124" i="43"/>
  <c r="D123" i="43"/>
  <c r="D122" i="43"/>
  <c r="D121" i="43"/>
  <c r="D120" i="43"/>
  <c r="D119" i="43"/>
  <c r="D134" i="43"/>
  <c r="D11" i="43"/>
  <c r="D10" i="43"/>
  <c r="D9" i="43"/>
  <c r="D7" i="43"/>
  <c r="D6" i="43"/>
  <c r="D62" i="43"/>
  <c r="D57" i="43"/>
  <c r="D58" i="43"/>
  <c r="D59" i="43"/>
  <c r="D60" i="43"/>
  <c r="D61" i="43"/>
  <c r="D63" i="43"/>
  <c r="E4" i="21"/>
  <c r="E4" i="43"/>
  <c r="E28" i="36"/>
  <c r="E4" i="36"/>
  <c r="E4" i="38"/>
  <c r="A22" i="61" l="1"/>
  <c r="R23" i="61"/>
  <c r="B21" i="61"/>
  <c r="C21" i="61"/>
  <c r="D21" i="61"/>
  <c r="E21" i="61"/>
  <c r="E136" i="38"/>
  <c r="E9" i="38"/>
  <c r="E8" i="38"/>
  <c r="E13" i="38"/>
  <c r="E12" i="38"/>
  <c r="E11" i="38"/>
  <c r="E134" i="38"/>
  <c r="E133" i="38"/>
  <c r="E132" i="38"/>
  <c r="E131" i="38"/>
  <c r="E130" i="38"/>
  <c r="E129" i="38"/>
  <c r="E128" i="38"/>
  <c r="E127" i="38"/>
  <c r="E126" i="38"/>
  <c r="E125" i="38"/>
  <c r="E124" i="38"/>
  <c r="E123" i="38"/>
  <c r="E122" i="38"/>
  <c r="E121" i="38"/>
  <c r="E118" i="38"/>
  <c r="E117" i="38"/>
  <c r="E116" i="38"/>
  <c r="E115" i="38"/>
  <c r="E114" i="38"/>
  <c r="E113" i="38"/>
  <c r="E112" i="38"/>
  <c r="E111" i="38"/>
  <c r="E110" i="38"/>
  <c r="E109" i="38"/>
  <c r="E108" i="38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4" i="38"/>
  <c r="E52" i="38"/>
  <c r="E51" i="38"/>
  <c r="E50" i="38"/>
  <c r="E49" i="38"/>
  <c r="E48" i="38"/>
  <c r="E47" i="38"/>
  <c r="E44" i="38"/>
  <c r="E43" i="38"/>
  <c r="E42" i="38"/>
  <c r="E41" i="38"/>
  <c r="E40" i="38"/>
  <c r="E39" i="38"/>
  <c r="E38" i="38"/>
  <c r="E37" i="38"/>
  <c r="E36" i="38"/>
  <c r="E35" i="38"/>
  <c r="E34" i="38"/>
  <c r="E31" i="38"/>
  <c r="E30" i="38"/>
  <c r="E27" i="38"/>
  <c r="E26" i="38"/>
  <c r="E25" i="38"/>
  <c r="E24" i="38"/>
  <c r="E23" i="38"/>
  <c r="E22" i="38"/>
  <c r="E21" i="38"/>
  <c r="E20" i="38"/>
  <c r="E53" i="38"/>
  <c r="E54" i="38"/>
  <c r="E55" i="38"/>
  <c r="E59" i="38"/>
  <c r="E60" i="38"/>
  <c r="E61" i="38"/>
  <c r="E65" i="38"/>
  <c r="E62" i="38"/>
  <c r="E63" i="38"/>
  <c r="E29" i="43"/>
  <c r="E28" i="43"/>
  <c r="E25" i="43"/>
  <c r="E24" i="43"/>
  <c r="E23" i="43"/>
  <c r="E22" i="43"/>
  <c r="E21" i="43"/>
  <c r="E20" i="43"/>
  <c r="E19" i="43"/>
  <c r="E18" i="43"/>
  <c r="E42" i="43"/>
  <c r="E41" i="43"/>
  <c r="E40" i="43"/>
  <c r="E53" i="43"/>
  <c r="E52" i="43"/>
  <c r="E51" i="43"/>
  <c r="E50" i="43"/>
  <c r="E49" i="43"/>
  <c r="E48" i="43"/>
  <c r="E47" i="43"/>
  <c r="E46" i="43"/>
  <c r="E45" i="43"/>
  <c r="E116" i="43"/>
  <c r="E115" i="43"/>
  <c r="E114" i="43"/>
  <c r="E113" i="43"/>
  <c r="E112" i="43"/>
  <c r="E111" i="43"/>
  <c r="E110" i="43"/>
  <c r="E109" i="43"/>
  <c r="E108" i="43"/>
  <c r="E107" i="43"/>
  <c r="E106" i="43"/>
  <c r="E105" i="43"/>
  <c r="E104" i="43"/>
  <c r="E103" i="43"/>
  <c r="E102" i="43"/>
  <c r="E101" i="43"/>
  <c r="E100" i="43"/>
  <c r="E99" i="43"/>
  <c r="E98" i="43"/>
  <c r="E97" i="43"/>
  <c r="E96" i="43"/>
  <c r="E95" i="43"/>
  <c r="E94" i="43"/>
  <c r="E93" i="43"/>
  <c r="E92" i="43"/>
  <c r="E91" i="43"/>
  <c r="E90" i="43"/>
  <c r="E89" i="43"/>
  <c r="E88" i="43"/>
  <c r="E87" i="43"/>
  <c r="E86" i="43"/>
  <c r="E85" i="43"/>
  <c r="E84" i="43"/>
  <c r="E83" i="43"/>
  <c r="E82" i="43"/>
  <c r="E81" i="43"/>
  <c r="E80" i="43"/>
  <c r="E79" i="43"/>
  <c r="E78" i="43"/>
  <c r="E77" i="43"/>
  <c r="E76" i="43"/>
  <c r="E75" i="43"/>
  <c r="E74" i="43"/>
  <c r="E73" i="43"/>
  <c r="E72" i="43"/>
  <c r="E71" i="43"/>
  <c r="E70" i="43"/>
  <c r="E69" i="43"/>
  <c r="E68" i="43"/>
  <c r="E67" i="43"/>
  <c r="E66" i="43"/>
  <c r="E65" i="43"/>
  <c r="E64" i="43"/>
  <c r="E63" i="43"/>
  <c r="E62" i="43"/>
  <c r="E61" i="43"/>
  <c r="E132" i="43"/>
  <c r="E131" i="43"/>
  <c r="E130" i="43"/>
  <c r="E129" i="43"/>
  <c r="E128" i="43"/>
  <c r="E127" i="43"/>
  <c r="E126" i="43"/>
  <c r="E125" i="43"/>
  <c r="E124" i="43"/>
  <c r="E123" i="43"/>
  <c r="E57" i="43"/>
  <c r="E122" i="43"/>
  <c r="E58" i="43"/>
  <c r="E10" i="43"/>
  <c r="E59" i="43"/>
  <c r="E120" i="43"/>
  <c r="E6" i="43"/>
  <c r="E60" i="43"/>
  <c r="E121" i="43"/>
  <c r="E9" i="43"/>
  <c r="E134" i="43"/>
  <c r="E11" i="43"/>
  <c r="E7" i="43"/>
  <c r="E119" i="43"/>
  <c r="F4" i="21"/>
  <c r="F4" i="43"/>
  <c r="F28" i="36"/>
  <c r="F4" i="36"/>
  <c r="F4" i="38"/>
  <c r="R24" i="61" l="1"/>
  <c r="A23" i="61"/>
  <c r="B22" i="61"/>
  <c r="C22" i="61"/>
  <c r="D22" i="61"/>
  <c r="E22" i="61"/>
  <c r="F136" i="38"/>
  <c r="F9" i="38"/>
  <c r="F8" i="38"/>
  <c r="F13" i="38"/>
  <c r="F12" i="38"/>
  <c r="F11" i="38"/>
  <c r="F134" i="38"/>
  <c r="F133" i="38"/>
  <c r="F132" i="38"/>
  <c r="F131" i="38"/>
  <c r="F130" i="38"/>
  <c r="F129" i="38"/>
  <c r="F128" i="38"/>
  <c r="F127" i="38"/>
  <c r="F126" i="38"/>
  <c r="F125" i="38"/>
  <c r="F124" i="38"/>
  <c r="F123" i="38"/>
  <c r="F122" i="38"/>
  <c r="F121" i="38"/>
  <c r="F118" i="38"/>
  <c r="F117" i="38"/>
  <c r="F116" i="38"/>
  <c r="F115" i="38"/>
  <c r="F114" i="38"/>
  <c r="F113" i="38"/>
  <c r="F112" i="38"/>
  <c r="F111" i="38"/>
  <c r="F110" i="38"/>
  <c r="F109" i="38"/>
  <c r="F108" i="38"/>
  <c r="F107" i="38"/>
  <c r="F106" i="38"/>
  <c r="F105" i="38"/>
  <c r="F104" i="38"/>
  <c r="F103" i="38"/>
  <c r="F102" i="38"/>
  <c r="F101" i="38"/>
  <c r="F100" i="38"/>
  <c r="F99" i="38"/>
  <c r="F98" i="38"/>
  <c r="F97" i="38"/>
  <c r="F96" i="38"/>
  <c r="F95" i="38"/>
  <c r="F94" i="38"/>
  <c r="F93" i="38"/>
  <c r="F92" i="38"/>
  <c r="F91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8" i="38"/>
  <c r="F77" i="38"/>
  <c r="F76" i="38"/>
  <c r="F75" i="38"/>
  <c r="F74" i="38"/>
  <c r="F73" i="38"/>
  <c r="F72" i="38"/>
  <c r="F71" i="38"/>
  <c r="F70" i="38"/>
  <c r="F69" i="38"/>
  <c r="F68" i="38"/>
  <c r="F67" i="38"/>
  <c r="F66" i="38"/>
  <c r="F65" i="38"/>
  <c r="F53" i="38"/>
  <c r="F54" i="38"/>
  <c r="F55" i="38"/>
  <c r="F21" i="38"/>
  <c r="F59" i="38"/>
  <c r="F20" i="38"/>
  <c r="F60" i="38"/>
  <c r="F61" i="38"/>
  <c r="F62" i="38"/>
  <c r="F63" i="38"/>
  <c r="F26" i="38"/>
  <c r="F24" i="38"/>
  <c r="F22" i="38"/>
  <c r="F64" i="38"/>
  <c r="F52" i="38"/>
  <c r="F51" i="38"/>
  <c r="F50" i="38"/>
  <c r="F49" i="38"/>
  <c r="F48" i="38"/>
  <c r="F47" i="38"/>
  <c r="F44" i="38"/>
  <c r="F43" i="38"/>
  <c r="F42" i="38"/>
  <c r="F41" i="38"/>
  <c r="F40" i="38"/>
  <c r="F39" i="38"/>
  <c r="F38" i="38"/>
  <c r="F37" i="38"/>
  <c r="F36" i="38"/>
  <c r="F35" i="38"/>
  <c r="F34" i="38"/>
  <c r="F31" i="38"/>
  <c r="F30" i="38"/>
  <c r="F27" i="38"/>
  <c r="F25" i="38"/>
  <c r="F23" i="38"/>
  <c r="F29" i="43"/>
  <c r="F28" i="43"/>
  <c r="F25" i="43"/>
  <c r="F24" i="43"/>
  <c r="F23" i="43"/>
  <c r="F22" i="43"/>
  <c r="F21" i="43"/>
  <c r="F20" i="43"/>
  <c r="F19" i="43"/>
  <c r="F18" i="43"/>
  <c r="F42" i="43"/>
  <c r="F41" i="43"/>
  <c r="F40" i="43"/>
  <c r="F53" i="43"/>
  <c r="F52" i="43"/>
  <c r="F51" i="43"/>
  <c r="F50" i="43"/>
  <c r="F49" i="43"/>
  <c r="F48" i="43"/>
  <c r="F47" i="43"/>
  <c r="F46" i="43"/>
  <c r="F45" i="43"/>
  <c r="F116" i="43"/>
  <c r="F115" i="43"/>
  <c r="F114" i="43"/>
  <c r="F113" i="43"/>
  <c r="F112" i="43"/>
  <c r="F111" i="43"/>
  <c r="F110" i="43"/>
  <c r="F109" i="43"/>
  <c r="F108" i="43"/>
  <c r="F107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57" i="43"/>
  <c r="F58" i="43"/>
  <c r="F125" i="43"/>
  <c r="F59" i="43"/>
  <c r="F127" i="43"/>
  <c r="F11" i="43"/>
  <c r="F128" i="43"/>
  <c r="F120" i="43"/>
  <c r="F60" i="43"/>
  <c r="F130" i="43"/>
  <c r="F121" i="43"/>
  <c r="F6" i="43"/>
  <c r="F129" i="43"/>
  <c r="F119" i="43"/>
  <c r="F122" i="43"/>
  <c r="F7" i="43"/>
  <c r="F61" i="43"/>
  <c r="F132" i="43"/>
  <c r="F123" i="43"/>
  <c r="F10" i="43"/>
  <c r="F126" i="43"/>
  <c r="F134" i="43"/>
  <c r="F124" i="43"/>
  <c r="F9" i="43"/>
  <c r="F131" i="43"/>
  <c r="G4" i="43"/>
  <c r="G28" i="36"/>
  <c r="G4" i="21"/>
  <c r="G4" i="36"/>
  <c r="G4" i="38"/>
  <c r="D23" i="61" l="1"/>
  <c r="E23" i="61"/>
  <c r="B23" i="61"/>
  <c r="C23" i="61"/>
  <c r="A24" i="61"/>
  <c r="R25" i="61"/>
  <c r="G136" i="38"/>
  <c r="G9" i="38"/>
  <c r="G8" i="38"/>
  <c r="G13" i="38"/>
  <c r="G12" i="38"/>
  <c r="G11" i="38"/>
  <c r="G134" i="38"/>
  <c r="G133" i="38"/>
  <c r="G132" i="38"/>
  <c r="G131" i="38"/>
  <c r="G130" i="38"/>
  <c r="G129" i="38"/>
  <c r="G128" i="38"/>
  <c r="G127" i="38"/>
  <c r="G126" i="38"/>
  <c r="G125" i="38"/>
  <c r="G124" i="38"/>
  <c r="G123" i="38"/>
  <c r="G122" i="38"/>
  <c r="G121" i="38"/>
  <c r="G118" i="38"/>
  <c r="G117" i="38"/>
  <c r="G116" i="38"/>
  <c r="G115" i="38"/>
  <c r="G114" i="38"/>
  <c r="G113" i="38"/>
  <c r="G112" i="38"/>
  <c r="G111" i="38"/>
  <c r="G110" i="38"/>
  <c r="G109" i="38"/>
  <c r="G108" i="38"/>
  <c r="G107" i="38"/>
  <c r="G106" i="38"/>
  <c r="G105" i="38"/>
  <c r="G104" i="38"/>
  <c r="G103" i="38"/>
  <c r="G102" i="38"/>
  <c r="G101" i="38"/>
  <c r="G100" i="38"/>
  <c r="G99" i="38"/>
  <c r="G98" i="38"/>
  <c r="G97" i="38"/>
  <c r="G96" i="38"/>
  <c r="G95" i="38"/>
  <c r="G94" i="38"/>
  <c r="G93" i="38"/>
  <c r="G92" i="38"/>
  <c r="G91" i="38"/>
  <c r="G90" i="38"/>
  <c r="G89" i="38"/>
  <c r="G88" i="38"/>
  <c r="G87" i="38"/>
  <c r="G86" i="38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54" i="38"/>
  <c r="G55" i="38"/>
  <c r="G59" i="38"/>
  <c r="G60" i="38"/>
  <c r="G61" i="38"/>
  <c r="G62" i="38"/>
  <c r="G63" i="38"/>
  <c r="G64" i="38"/>
  <c r="G52" i="38"/>
  <c r="G51" i="38"/>
  <c r="G50" i="38"/>
  <c r="G49" i="38"/>
  <c r="G48" i="38"/>
  <c r="G47" i="38"/>
  <c r="G44" i="38"/>
  <c r="G43" i="38"/>
  <c r="G42" i="38"/>
  <c r="G41" i="38"/>
  <c r="G40" i="38"/>
  <c r="G39" i="38"/>
  <c r="G38" i="38"/>
  <c r="G37" i="38"/>
  <c r="G36" i="38"/>
  <c r="G35" i="38"/>
  <c r="G34" i="38"/>
  <c r="G31" i="38"/>
  <c r="G30" i="38"/>
  <c r="G27" i="38"/>
  <c r="G26" i="38"/>
  <c r="G25" i="38"/>
  <c r="G24" i="38"/>
  <c r="G23" i="38"/>
  <c r="G22" i="38"/>
  <c r="G21" i="38"/>
  <c r="G20" i="38"/>
  <c r="G53" i="38"/>
  <c r="G29" i="43"/>
  <c r="G28" i="43"/>
  <c r="G25" i="43"/>
  <c r="G24" i="43"/>
  <c r="G23" i="43"/>
  <c r="G22" i="43"/>
  <c r="G21" i="43"/>
  <c r="G20" i="43"/>
  <c r="G19" i="43"/>
  <c r="G18" i="43"/>
  <c r="G42" i="43"/>
  <c r="G41" i="43"/>
  <c r="G40" i="43"/>
  <c r="G53" i="43"/>
  <c r="G52" i="43"/>
  <c r="G51" i="43"/>
  <c r="G50" i="43"/>
  <c r="G49" i="43"/>
  <c r="G48" i="43"/>
  <c r="G47" i="43"/>
  <c r="G46" i="43"/>
  <c r="G45" i="43"/>
  <c r="G116" i="43"/>
  <c r="G115" i="43"/>
  <c r="G114" i="43"/>
  <c r="G113" i="43"/>
  <c r="G112" i="43"/>
  <c r="G111" i="43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6" i="43"/>
  <c r="G57" i="43"/>
  <c r="G132" i="43"/>
  <c r="G131" i="43"/>
  <c r="G130" i="43"/>
  <c r="G129" i="43"/>
  <c r="G128" i="43"/>
  <c r="G127" i="43"/>
  <c r="G126" i="43"/>
  <c r="G125" i="43"/>
  <c r="G124" i="43"/>
  <c r="G123" i="43"/>
  <c r="G122" i="43"/>
  <c r="G121" i="43"/>
  <c r="G120" i="43"/>
  <c r="G119" i="43"/>
  <c r="G134" i="43"/>
  <c r="G11" i="43"/>
  <c r="G10" i="43"/>
  <c r="G9" i="43"/>
  <c r="G7" i="43"/>
  <c r="H4" i="21"/>
  <c r="H4" i="43"/>
  <c r="H28" i="36"/>
  <c r="H4" i="36"/>
  <c r="H4" i="38"/>
  <c r="A25" i="61" l="1"/>
  <c r="R26" i="61"/>
  <c r="B24" i="61"/>
  <c r="C24" i="61"/>
  <c r="D24" i="61"/>
  <c r="E24" i="61"/>
  <c r="H136" i="38"/>
  <c r="H9" i="38"/>
  <c r="H8" i="38"/>
  <c r="H13" i="38"/>
  <c r="H12" i="38"/>
  <c r="H11" i="38"/>
  <c r="H134" i="38"/>
  <c r="H133" i="38"/>
  <c r="H132" i="38"/>
  <c r="H131" i="38"/>
  <c r="H130" i="38"/>
  <c r="H129" i="38"/>
  <c r="H128" i="38"/>
  <c r="H127" i="38"/>
  <c r="H126" i="38"/>
  <c r="H125" i="38"/>
  <c r="H124" i="38"/>
  <c r="H123" i="38"/>
  <c r="H122" i="38"/>
  <c r="H121" i="38"/>
  <c r="H118" i="38"/>
  <c r="H117" i="38"/>
  <c r="H116" i="38"/>
  <c r="H115" i="38"/>
  <c r="H114" i="38"/>
  <c r="H113" i="38"/>
  <c r="H112" i="38"/>
  <c r="H111" i="38"/>
  <c r="H110" i="38"/>
  <c r="H109" i="38"/>
  <c r="H108" i="38"/>
  <c r="H107" i="38"/>
  <c r="H106" i="38"/>
  <c r="H105" i="38"/>
  <c r="H104" i="38"/>
  <c r="H103" i="38"/>
  <c r="H102" i="38"/>
  <c r="H101" i="38"/>
  <c r="H100" i="38"/>
  <c r="H99" i="38"/>
  <c r="H98" i="38"/>
  <c r="H97" i="38"/>
  <c r="H96" i="38"/>
  <c r="H95" i="38"/>
  <c r="H94" i="38"/>
  <c r="H93" i="38"/>
  <c r="H92" i="38"/>
  <c r="H91" i="38"/>
  <c r="H90" i="38"/>
  <c r="H89" i="38"/>
  <c r="H88" i="38"/>
  <c r="H87" i="38"/>
  <c r="H86" i="38"/>
  <c r="H85" i="38"/>
  <c r="H84" i="38"/>
  <c r="H83" i="38"/>
  <c r="H82" i="38"/>
  <c r="H81" i="38"/>
  <c r="H80" i="38"/>
  <c r="H79" i="38"/>
  <c r="H78" i="38"/>
  <c r="H77" i="38"/>
  <c r="H76" i="38"/>
  <c r="H75" i="38"/>
  <c r="H74" i="38"/>
  <c r="H73" i="38"/>
  <c r="H72" i="38"/>
  <c r="H71" i="38"/>
  <c r="H70" i="38"/>
  <c r="H69" i="38"/>
  <c r="H68" i="38"/>
  <c r="H67" i="38"/>
  <c r="H66" i="38"/>
  <c r="H65" i="38"/>
  <c r="H64" i="38"/>
  <c r="H63" i="38"/>
  <c r="H62" i="38"/>
  <c r="H55" i="38"/>
  <c r="H59" i="38"/>
  <c r="H22" i="38"/>
  <c r="H60" i="38"/>
  <c r="H61" i="38"/>
  <c r="H21" i="38"/>
  <c r="H23" i="38"/>
  <c r="H52" i="38"/>
  <c r="H51" i="38"/>
  <c r="H50" i="38"/>
  <c r="H49" i="38"/>
  <c r="H48" i="38"/>
  <c r="H47" i="38"/>
  <c r="H44" i="38"/>
  <c r="H43" i="38"/>
  <c r="H42" i="38"/>
  <c r="H41" i="38"/>
  <c r="H40" i="38"/>
  <c r="H39" i="38"/>
  <c r="H38" i="38"/>
  <c r="H37" i="38"/>
  <c r="H36" i="38"/>
  <c r="H35" i="38"/>
  <c r="H34" i="38"/>
  <c r="H31" i="38"/>
  <c r="H30" i="38"/>
  <c r="H27" i="38"/>
  <c r="H26" i="38"/>
  <c r="H25" i="38"/>
  <c r="H24" i="38"/>
  <c r="H20" i="38"/>
  <c r="H53" i="38"/>
  <c r="H54" i="38"/>
  <c r="H29" i="43"/>
  <c r="H28" i="43"/>
  <c r="H25" i="43"/>
  <c r="H24" i="43"/>
  <c r="H23" i="43"/>
  <c r="H22" i="43"/>
  <c r="H21" i="43"/>
  <c r="H20" i="43"/>
  <c r="H19" i="43"/>
  <c r="H18" i="43"/>
  <c r="H42" i="43"/>
  <c r="H41" i="43"/>
  <c r="H40" i="43"/>
  <c r="H53" i="43"/>
  <c r="H52" i="43"/>
  <c r="H51" i="43"/>
  <c r="H50" i="43"/>
  <c r="H49" i="43"/>
  <c r="H48" i="43"/>
  <c r="H108" i="43"/>
  <c r="H96" i="43"/>
  <c r="H86" i="43"/>
  <c r="H74" i="43"/>
  <c r="H66" i="43"/>
  <c r="H47" i="43"/>
  <c r="H107" i="43"/>
  <c r="H95" i="43"/>
  <c r="H85" i="43"/>
  <c r="H73" i="43"/>
  <c r="H62" i="43"/>
  <c r="H59" i="43"/>
  <c r="H46" i="43"/>
  <c r="H106" i="43"/>
  <c r="H94" i="43"/>
  <c r="H84" i="43"/>
  <c r="H72" i="43"/>
  <c r="H65" i="43"/>
  <c r="H45" i="43"/>
  <c r="H105" i="43"/>
  <c r="H93" i="43"/>
  <c r="H83" i="43"/>
  <c r="H71" i="43"/>
  <c r="H60" i="43"/>
  <c r="H116" i="43"/>
  <c r="H104" i="43"/>
  <c r="H92" i="43"/>
  <c r="H82" i="43"/>
  <c r="H70" i="43"/>
  <c r="H115" i="43"/>
  <c r="H103" i="43"/>
  <c r="H81" i="43"/>
  <c r="H64" i="43"/>
  <c r="H114" i="43"/>
  <c r="H102" i="43"/>
  <c r="H80" i="43"/>
  <c r="H69" i="43"/>
  <c r="H61" i="43"/>
  <c r="H113" i="43"/>
  <c r="H101" i="43"/>
  <c r="H91" i="43"/>
  <c r="H79" i="43"/>
  <c r="H75" i="43"/>
  <c r="H112" i="43"/>
  <c r="H100" i="43"/>
  <c r="H90" i="43"/>
  <c r="H78" i="43"/>
  <c r="H68" i="43"/>
  <c r="H63" i="43"/>
  <c r="H7" i="43"/>
  <c r="H97" i="43"/>
  <c r="H58" i="43"/>
  <c r="H111" i="43"/>
  <c r="H99" i="43"/>
  <c r="H89" i="43"/>
  <c r="H77" i="43"/>
  <c r="H132" i="43"/>
  <c r="H131" i="43"/>
  <c r="H130" i="43"/>
  <c r="H129" i="43"/>
  <c r="H128" i="43"/>
  <c r="H127" i="43"/>
  <c r="H126" i="43"/>
  <c r="H125" i="43"/>
  <c r="H124" i="43"/>
  <c r="H123" i="43"/>
  <c r="H122" i="43"/>
  <c r="H121" i="43"/>
  <c r="H120" i="43"/>
  <c r="H119" i="43"/>
  <c r="H134" i="43"/>
  <c r="H11" i="43"/>
  <c r="H10" i="43"/>
  <c r="H9" i="43"/>
  <c r="H6" i="43"/>
  <c r="H87" i="43"/>
  <c r="H110" i="43"/>
  <c r="H98" i="43"/>
  <c r="H88" i="43"/>
  <c r="H76" i="43"/>
  <c r="H67" i="43"/>
  <c r="H57" i="43"/>
  <c r="H109" i="43"/>
  <c r="I4" i="21"/>
  <c r="I4" i="43"/>
  <c r="I28" i="36"/>
  <c r="I4" i="36"/>
  <c r="I4" i="38"/>
  <c r="A26" i="61" l="1"/>
  <c r="R27" i="61"/>
  <c r="B25" i="61"/>
  <c r="C25" i="61"/>
  <c r="D25" i="61"/>
  <c r="E25" i="61"/>
  <c r="I136" i="38"/>
  <c r="I9" i="38"/>
  <c r="I8" i="38"/>
  <c r="I13" i="38"/>
  <c r="I12" i="38"/>
  <c r="I11" i="38"/>
  <c r="I134" i="38"/>
  <c r="I133" i="38"/>
  <c r="I132" i="38"/>
  <c r="I131" i="38"/>
  <c r="I130" i="38"/>
  <c r="I129" i="38"/>
  <c r="I128" i="38"/>
  <c r="I127" i="38"/>
  <c r="I126" i="38"/>
  <c r="I125" i="38"/>
  <c r="I124" i="38"/>
  <c r="I123" i="38"/>
  <c r="I122" i="38"/>
  <c r="I121" i="38"/>
  <c r="I118" i="38"/>
  <c r="I117" i="38"/>
  <c r="I116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I59" i="38"/>
  <c r="I22" i="38"/>
  <c r="I60" i="38"/>
  <c r="I61" i="38"/>
  <c r="I23" i="38"/>
  <c r="I62" i="38"/>
  <c r="I21" i="38"/>
  <c r="I63" i="38"/>
  <c r="I20" i="38"/>
  <c r="I52" i="38"/>
  <c r="I51" i="38"/>
  <c r="I50" i="38"/>
  <c r="I49" i="38"/>
  <c r="I48" i="38"/>
  <c r="I47" i="38"/>
  <c r="I44" i="38"/>
  <c r="I43" i="38"/>
  <c r="I42" i="38"/>
  <c r="I41" i="38"/>
  <c r="I40" i="38"/>
  <c r="I39" i="38"/>
  <c r="I38" i="38"/>
  <c r="I37" i="38"/>
  <c r="I36" i="38"/>
  <c r="I35" i="38"/>
  <c r="I34" i="38"/>
  <c r="I31" i="38"/>
  <c r="I30" i="38"/>
  <c r="I27" i="38"/>
  <c r="I26" i="38"/>
  <c r="I25" i="38"/>
  <c r="I24" i="38"/>
  <c r="I53" i="38"/>
  <c r="I54" i="38"/>
  <c r="I55" i="38"/>
  <c r="I29" i="43"/>
  <c r="I28" i="43"/>
  <c r="I25" i="43"/>
  <c r="I24" i="43"/>
  <c r="I23" i="43"/>
  <c r="I22" i="43"/>
  <c r="I21" i="43"/>
  <c r="I20" i="43"/>
  <c r="I19" i="43"/>
  <c r="I18" i="43"/>
  <c r="I42" i="43"/>
  <c r="I41" i="43"/>
  <c r="I40" i="43"/>
  <c r="I53" i="43"/>
  <c r="I52" i="43"/>
  <c r="I51" i="43"/>
  <c r="I50" i="43"/>
  <c r="I49" i="43"/>
  <c r="I48" i="43"/>
  <c r="I47" i="43"/>
  <c r="I46" i="43"/>
  <c r="I45" i="43"/>
  <c r="I116" i="43"/>
  <c r="I115" i="43"/>
  <c r="I114" i="43"/>
  <c r="I113" i="43"/>
  <c r="I112" i="43"/>
  <c r="I111" i="43"/>
  <c r="I110" i="43"/>
  <c r="I109" i="43"/>
  <c r="I108" i="43"/>
  <c r="I107" i="43"/>
  <c r="I106" i="43"/>
  <c r="I105" i="43"/>
  <c r="I104" i="43"/>
  <c r="I103" i="43"/>
  <c r="I102" i="43"/>
  <c r="I101" i="43"/>
  <c r="I100" i="43"/>
  <c r="I99" i="43"/>
  <c r="I98" i="43"/>
  <c r="I97" i="43"/>
  <c r="I96" i="43"/>
  <c r="I95" i="43"/>
  <c r="I94" i="43"/>
  <c r="I93" i="43"/>
  <c r="I92" i="43"/>
  <c r="I91" i="43"/>
  <c r="I90" i="43"/>
  <c r="I89" i="43"/>
  <c r="I88" i="43"/>
  <c r="I87" i="43"/>
  <c r="I86" i="43"/>
  <c r="I85" i="43"/>
  <c r="I84" i="43"/>
  <c r="I83" i="43"/>
  <c r="I82" i="43"/>
  <c r="I81" i="43"/>
  <c r="I80" i="43"/>
  <c r="I79" i="43"/>
  <c r="I78" i="43"/>
  <c r="I77" i="43"/>
  <c r="I76" i="43"/>
  <c r="I75" i="43"/>
  <c r="I74" i="43"/>
  <c r="I73" i="43"/>
  <c r="I72" i="43"/>
  <c r="I71" i="43"/>
  <c r="I70" i="43"/>
  <c r="I69" i="43"/>
  <c r="I68" i="43"/>
  <c r="I67" i="43"/>
  <c r="I66" i="43"/>
  <c r="I65" i="43"/>
  <c r="I64" i="43"/>
  <c r="I63" i="43"/>
  <c r="I62" i="43"/>
  <c r="I61" i="43"/>
  <c r="I59" i="43"/>
  <c r="I60" i="43"/>
  <c r="I9" i="43"/>
  <c r="I6" i="43"/>
  <c r="I132" i="43"/>
  <c r="I131" i="43"/>
  <c r="I130" i="43"/>
  <c r="I129" i="43"/>
  <c r="I128" i="43"/>
  <c r="I127" i="43"/>
  <c r="I126" i="43"/>
  <c r="I125" i="43"/>
  <c r="I124" i="43"/>
  <c r="I123" i="43"/>
  <c r="I122" i="43"/>
  <c r="I121" i="43"/>
  <c r="I120" i="43"/>
  <c r="I119" i="43"/>
  <c r="I134" i="43"/>
  <c r="I11" i="43"/>
  <c r="I10" i="43"/>
  <c r="I7" i="43"/>
  <c r="I57" i="43"/>
  <c r="I58" i="43"/>
  <c r="J4" i="21"/>
  <c r="J4" i="43"/>
  <c r="J28" i="36"/>
  <c r="J4" i="36"/>
  <c r="J4" i="38"/>
  <c r="R28" i="61" l="1"/>
  <c r="A27" i="61"/>
  <c r="B26" i="61"/>
  <c r="C26" i="61"/>
  <c r="D26" i="61"/>
  <c r="E26" i="61"/>
  <c r="J136" i="38"/>
  <c r="J9" i="38"/>
  <c r="J8" i="38"/>
  <c r="J13" i="38"/>
  <c r="J12" i="38"/>
  <c r="J11" i="38"/>
  <c r="J134" i="38"/>
  <c r="J133" i="38"/>
  <c r="J132" i="38"/>
  <c r="J131" i="38"/>
  <c r="J130" i="38"/>
  <c r="J129" i="38"/>
  <c r="J128" i="38"/>
  <c r="J127" i="38"/>
  <c r="J126" i="38"/>
  <c r="J125" i="38"/>
  <c r="J124" i="38"/>
  <c r="J123" i="38"/>
  <c r="J122" i="38"/>
  <c r="J121" i="38"/>
  <c r="J118" i="38"/>
  <c r="J117" i="38"/>
  <c r="J116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5" i="38"/>
  <c r="J94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1" i="38"/>
  <c r="J70" i="38"/>
  <c r="J69" i="38"/>
  <c r="J68" i="38"/>
  <c r="J67" i="38"/>
  <c r="J60" i="38"/>
  <c r="J37" i="38"/>
  <c r="J26" i="38"/>
  <c r="J61" i="38"/>
  <c r="J40" i="38"/>
  <c r="J31" i="38"/>
  <c r="J22" i="38"/>
  <c r="J38" i="38"/>
  <c r="J27" i="38"/>
  <c r="J20" i="38"/>
  <c r="J62" i="38"/>
  <c r="J36" i="38"/>
  <c r="J25" i="38"/>
  <c r="J66" i="38"/>
  <c r="J39" i="38"/>
  <c r="J30" i="38"/>
  <c r="J21" i="38"/>
  <c r="J63" i="38"/>
  <c r="J42" i="38"/>
  <c r="J35" i="38"/>
  <c r="J24" i="38"/>
  <c r="J65" i="38"/>
  <c r="J43" i="38"/>
  <c r="J41" i="38"/>
  <c r="J34" i="38"/>
  <c r="J23" i="38"/>
  <c r="J52" i="38"/>
  <c r="J51" i="38"/>
  <c r="J50" i="38"/>
  <c r="J49" i="38"/>
  <c r="J48" i="38"/>
  <c r="J47" i="38"/>
  <c r="J44" i="38"/>
  <c r="J53" i="38"/>
  <c r="J64" i="38"/>
  <c r="J54" i="38"/>
  <c r="J55" i="38"/>
  <c r="J59" i="38"/>
  <c r="J29" i="43"/>
  <c r="J28" i="43"/>
  <c r="J25" i="43"/>
  <c r="J24" i="43"/>
  <c r="J23" i="43"/>
  <c r="J22" i="43"/>
  <c r="J21" i="43"/>
  <c r="J20" i="43"/>
  <c r="J19" i="43"/>
  <c r="J18" i="43"/>
  <c r="J42" i="43"/>
  <c r="J41" i="43"/>
  <c r="J40" i="43"/>
  <c r="J53" i="43"/>
  <c r="J52" i="43"/>
  <c r="J51" i="43"/>
  <c r="J50" i="43"/>
  <c r="J49" i="43"/>
  <c r="J48" i="43"/>
  <c r="J47" i="43"/>
  <c r="J46" i="43"/>
  <c r="J45" i="43"/>
  <c r="J116" i="43"/>
  <c r="J115" i="43"/>
  <c r="J114" i="43"/>
  <c r="J113" i="43"/>
  <c r="J112" i="43"/>
  <c r="J111" i="43"/>
  <c r="J110" i="43"/>
  <c r="J109" i="43"/>
  <c r="J108" i="43"/>
  <c r="J107" i="43"/>
  <c r="J106" i="43"/>
  <c r="J105" i="43"/>
  <c r="J104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0" i="43"/>
  <c r="J61" i="43"/>
  <c r="J132" i="43"/>
  <c r="J131" i="43"/>
  <c r="J130" i="43"/>
  <c r="J129" i="43"/>
  <c r="J128" i="43"/>
  <c r="J127" i="43"/>
  <c r="J126" i="43"/>
  <c r="J125" i="43"/>
  <c r="J124" i="43"/>
  <c r="J123" i="43"/>
  <c r="J122" i="43"/>
  <c r="J121" i="43"/>
  <c r="J120" i="43"/>
  <c r="J119" i="43"/>
  <c r="J134" i="43"/>
  <c r="J11" i="43"/>
  <c r="J10" i="43"/>
  <c r="J9" i="43"/>
  <c r="J7" i="43"/>
  <c r="J6" i="43"/>
  <c r="J57" i="43"/>
  <c r="J58" i="43"/>
  <c r="J59" i="43"/>
  <c r="K28" i="36"/>
  <c r="K4" i="21"/>
  <c r="K4" i="43"/>
  <c r="K4" i="36"/>
  <c r="K4" i="38"/>
  <c r="D27" i="61" l="1"/>
  <c r="E27" i="61"/>
  <c r="B27" i="61"/>
  <c r="C27" i="61"/>
  <c r="A28" i="61"/>
  <c r="R29" i="61"/>
  <c r="K136" i="38"/>
  <c r="K9" i="38"/>
  <c r="K8" i="38"/>
  <c r="K13" i="38"/>
  <c r="K12" i="38"/>
  <c r="K11" i="38"/>
  <c r="K134" i="38"/>
  <c r="K133" i="38"/>
  <c r="K132" i="38"/>
  <c r="K131" i="38"/>
  <c r="K130" i="38"/>
  <c r="K129" i="38"/>
  <c r="K128" i="38"/>
  <c r="K127" i="38"/>
  <c r="K126" i="38"/>
  <c r="K125" i="38"/>
  <c r="K124" i="38"/>
  <c r="K123" i="38"/>
  <c r="K122" i="38"/>
  <c r="K121" i="38"/>
  <c r="K118" i="38"/>
  <c r="K117" i="38"/>
  <c r="K116" i="38"/>
  <c r="K115" i="38"/>
  <c r="K114" i="38"/>
  <c r="K113" i="38"/>
  <c r="K112" i="38"/>
  <c r="K111" i="38"/>
  <c r="K110" i="38"/>
  <c r="K109" i="38"/>
  <c r="K108" i="38"/>
  <c r="K107" i="38"/>
  <c r="K106" i="38"/>
  <c r="K105" i="38"/>
  <c r="K104" i="38"/>
  <c r="K103" i="38"/>
  <c r="K102" i="38"/>
  <c r="K101" i="38"/>
  <c r="K100" i="38"/>
  <c r="K99" i="38"/>
  <c r="K98" i="38"/>
  <c r="K97" i="38"/>
  <c r="K96" i="38"/>
  <c r="K95" i="38"/>
  <c r="K94" i="38"/>
  <c r="K93" i="38"/>
  <c r="K92" i="38"/>
  <c r="K91" i="38"/>
  <c r="K90" i="38"/>
  <c r="K89" i="38"/>
  <c r="K88" i="38"/>
  <c r="K87" i="38"/>
  <c r="K86" i="38"/>
  <c r="K85" i="38"/>
  <c r="K84" i="38"/>
  <c r="K83" i="38"/>
  <c r="K82" i="38"/>
  <c r="K81" i="38"/>
  <c r="K80" i="38"/>
  <c r="K79" i="38"/>
  <c r="K78" i="38"/>
  <c r="K77" i="38"/>
  <c r="K76" i="38"/>
  <c r="K75" i="38"/>
  <c r="K74" i="38"/>
  <c r="K73" i="38"/>
  <c r="K72" i="38"/>
  <c r="K71" i="38"/>
  <c r="K70" i="38"/>
  <c r="K69" i="38"/>
  <c r="K68" i="38"/>
  <c r="K67" i="38"/>
  <c r="K66" i="38"/>
  <c r="K65" i="38"/>
  <c r="K64" i="38"/>
  <c r="K61" i="38"/>
  <c r="K62" i="38"/>
  <c r="K63" i="38"/>
  <c r="K52" i="38"/>
  <c r="K51" i="38"/>
  <c r="K50" i="38"/>
  <c r="K49" i="38"/>
  <c r="K48" i="38"/>
  <c r="K47" i="38"/>
  <c r="K44" i="38"/>
  <c r="K43" i="38"/>
  <c r="K42" i="38"/>
  <c r="K41" i="38"/>
  <c r="K40" i="38"/>
  <c r="K39" i="38"/>
  <c r="K38" i="38"/>
  <c r="K37" i="38"/>
  <c r="K36" i="38"/>
  <c r="K35" i="38"/>
  <c r="K34" i="38"/>
  <c r="K31" i="38"/>
  <c r="K30" i="38"/>
  <c r="K27" i="38"/>
  <c r="K26" i="38"/>
  <c r="K25" i="38"/>
  <c r="K24" i="38"/>
  <c r="K23" i="38"/>
  <c r="K22" i="38"/>
  <c r="K21" i="38"/>
  <c r="K20" i="38"/>
  <c r="K53" i="38"/>
  <c r="K54" i="38"/>
  <c r="K55" i="38"/>
  <c r="K59" i="38"/>
  <c r="K60" i="38"/>
  <c r="K29" i="43"/>
  <c r="K28" i="43"/>
  <c r="K25" i="43"/>
  <c r="K24" i="43"/>
  <c r="K23" i="43"/>
  <c r="K22" i="43"/>
  <c r="K21" i="43"/>
  <c r="K20" i="43"/>
  <c r="K19" i="43"/>
  <c r="K18" i="43"/>
  <c r="K42" i="43"/>
  <c r="K41" i="43"/>
  <c r="K40" i="43"/>
  <c r="K53" i="43"/>
  <c r="K52" i="43"/>
  <c r="K51" i="43"/>
  <c r="K50" i="43"/>
  <c r="K49" i="43"/>
  <c r="K48" i="43"/>
  <c r="K47" i="43"/>
  <c r="K46" i="43"/>
  <c r="K45" i="43"/>
  <c r="K116" i="43"/>
  <c r="K115" i="43"/>
  <c r="K114" i="43"/>
  <c r="K113" i="43"/>
  <c r="K112" i="43"/>
  <c r="K111" i="43"/>
  <c r="K110" i="43"/>
  <c r="K109" i="43"/>
  <c r="K108" i="43"/>
  <c r="K107" i="43"/>
  <c r="K106" i="43"/>
  <c r="K105" i="43"/>
  <c r="K104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132" i="43"/>
  <c r="K131" i="43"/>
  <c r="K130" i="43"/>
  <c r="K129" i="43"/>
  <c r="K128" i="43"/>
  <c r="K127" i="43"/>
  <c r="K126" i="43"/>
  <c r="K125" i="43"/>
  <c r="K124" i="43"/>
  <c r="K123" i="43"/>
  <c r="K122" i="43"/>
  <c r="K121" i="43"/>
  <c r="K120" i="43"/>
  <c r="K119" i="43"/>
  <c r="K134" i="43"/>
  <c r="K11" i="43"/>
  <c r="K10" i="43"/>
  <c r="K9" i="43"/>
  <c r="K7" i="43"/>
  <c r="K6" i="43"/>
  <c r="K57" i="43"/>
  <c r="K58" i="43"/>
  <c r="K59" i="43"/>
  <c r="L4" i="21"/>
  <c r="L4" i="43"/>
  <c r="L28" i="36"/>
  <c r="L4" i="36"/>
  <c r="L4" i="38"/>
  <c r="A29" i="61" l="1"/>
  <c r="R30" i="61"/>
  <c r="B28" i="61"/>
  <c r="C28" i="61"/>
  <c r="D28" i="61"/>
  <c r="E28" i="61"/>
  <c r="L136" i="38"/>
  <c r="L9" i="38"/>
  <c r="L8" i="38"/>
  <c r="L13" i="38"/>
  <c r="L12" i="38"/>
  <c r="L11" i="38"/>
  <c r="L134" i="38"/>
  <c r="L133" i="38"/>
  <c r="L132" i="38"/>
  <c r="L131" i="38"/>
  <c r="L130" i="38"/>
  <c r="L129" i="38"/>
  <c r="L128" i="38"/>
  <c r="L127" i="38"/>
  <c r="L126" i="38"/>
  <c r="L125" i="38"/>
  <c r="L124" i="38"/>
  <c r="L123" i="38"/>
  <c r="L122" i="38"/>
  <c r="L121" i="38"/>
  <c r="L118" i="38"/>
  <c r="L117" i="38"/>
  <c r="L116" i="38"/>
  <c r="L115" i="38"/>
  <c r="L114" i="38"/>
  <c r="L113" i="38"/>
  <c r="L112" i="38"/>
  <c r="L111" i="38"/>
  <c r="L110" i="38"/>
  <c r="L109" i="38"/>
  <c r="L108" i="38"/>
  <c r="L107" i="38"/>
  <c r="L106" i="38"/>
  <c r="L105" i="38"/>
  <c r="L104" i="38"/>
  <c r="L103" i="38"/>
  <c r="L102" i="38"/>
  <c r="L101" i="38"/>
  <c r="L100" i="38"/>
  <c r="L99" i="38"/>
  <c r="L98" i="38"/>
  <c r="L97" i="38"/>
  <c r="L96" i="38"/>
  <c r="L95" i="38"/>
  <c r="L94" i="38"/>
  <c r="L93" i="38"/>
  <c r="L92" i="38"/>
  <c r="L91" i="38"/>
  <c r="L90" i="38"/>
  <c r="L89" i="38"/>
  <c r="L88" i="38"/>
  <c r="L87" i="38"/>
  <c r="L86" i="38"/>
  <c r="L85" i="38"/>
  <c r="L84" i="38"/>
  <c r="L83" i="38"/>
  <c r="L82" i="38"/>
  <c r="L81" i="38"/>
  <c r="L80" i="38"/>
  <c r="L79" i="38"/>
  <c r="L78" i="38"/>
  <c r="L77" i="38"/>
  <c r="L76" i="38"/>
  <c r="L75" i="38"/>
  <c r="L74" i="38"/>
  <c r="L73" i="38"/>
  <c r="L72" i="38"/>
  <c r="L71" i="38"/>
  <c r="L70" i="38"/>
  <c r="L69" i="38"/>
  <c r="L68" i="38"/>
  <c r="L67" i="38"/>
  <c r="L66" i="38"/>
  <c r="L65" i="38"/>
  <c r="L64" i="38"/>
  <c r="L62" i="38"/>
  <c r="L23" i="38"/>
  <c r="L21" i="38"/>
  <c r="L63" i="38"/>
  <c r="L20" i="38"/>
  <c r="L22" i="38"/>
  <c r="L52" i="38"/>
  <c r="L51" i="38"/>
  <c r="L50" i="38"/>
  <c r="L49" i="38"/>
  <c r="L48" i="38"/>
  <c r="L47" i="38"/>
  <c r="L44" i="38"/>
  <c r="L43" i="38"/>
  <c r="L42" i="38"/>
  <c r="L41" i="38"/>
  <c r="L40" i="38"/>
  <c r="L39" i="38"/>
  <c r="L38" i="38"/>
  <c r="L37" i="38"/>
  <c r="L36" i="38"/>
  <c r="L35" i="38"/>
  <c r="L34" i="38"/>
  <c r="L31" i="38"/>
  <c r="L30" i="38"/>
  <c r="L27" i="38"/>
  <c r="L26" i="38"/>
  <c r="L25" i="38"/>
  <c r="L24" i="38"/>
  <c r="L53" i="38"/>
  <c r="L54" i="38"/>
  <c r="L55" i="38"/>
  <c r="L59" i="38"/>
  <c r="L60" i="38"/>
  <c r="L61" i="38"/>
  <c r="L29" i="43"/>
  <c r="L28" i="43"/>
  <c r="L25" i="43"/>
  <c r="L24" i="43"/>
  <c r="L23" i="43"/>
  <c r="L22" i="43"/>
  <c r="L21" i="43"/>
  <c r="L20" i="43"/>
  <c r="L19" i="43"/>
  <c r="L18" i="43"/>
  <c r="L42" i="43"/>
  <c r="L41" i="43"/>
  <c r="L40" i="43"/>
  <c r="L53" i="43"/>
  <c r="L52" i="43"/>
  <c r="L51" i="43"/>
  <c r="L50" i="43"/>
  <c r="L49" i="43"/>
  <c r="L48" i="43"/>
  <c r="L47" i="43"/>
  <c r="L46" i="43"/>
  <c r="L45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34" i="43"/>
  <c r="L11" i="43"/>
  <c r="L10" i="43"/>
  <c r="L9" i="43"/>
  <c r="L7" i="43"/>
  <c r="L6" i="43"/>
  <c r="M4" i="21"/>
  <c r="M4" i="43"/>
  <c r="M28" i="36"/>
  <c r="M4" i="36"/>
  <c r="M4" i="38"/>
  <c r="A30" i="61" l="1"/>
  <c r="P30" i="61" s="1"/>
  <c r="Q30" i="61" s="1"/>
  <c r="R31" i="61"/>
  <c r="B29" i="61"/>
  <c r="C29" i="61"/>
  <c r="D29" i="61"/>
  <c r="E29" i="61"/>
  <c r="M136" i="38"/>
  <c r="M9" i="38"/>
  <c r="M8" i="38"/>
  <c r="M13" i="38"/>
  <c r="M12" i="38"/>
  <c r="M11" i="38"/>
  <c r="M134" i="38"/>
  <c r="M133" i="38"/>
  <c r="M132" i="38"/>
  <c r="M131" i="38"/>
  <c r="M130" i="38"/>
  <c r="M129" i="38"/>
  <c r="M128" i="38"/>
  <c r="M127" i="38"/>
  <c r="M126" i="38"/>
  <c r="M125" i="38"/>
  <c r="M124" i="38"/>
  <c r="M123" i="38"/>
  <c r="M122" i="38"/>
  <c r="M121" i="38"/>
  <c r="M118" i="38"/>
  <c r="M117" i="38"/>
  <c r="M116" i="38"/>
  <c r="M115" i="38"/>
  <c r="M114" i="38"/>
  <c r="M113" i="38"/>
  <c r="M112" i="38"/>
  <c r="M111" i="38"/>
  <c r="M110" i="38"/>
  <c r="M109" i="38"/>
  <c r="M108" i="38"/>
  <c r="M107" i="38"/>
  <c r="M106" i="38"/>
  <c r="M105" i="38"/>
  <c r="M104" i="38"/>
  <c r="M103" i="38"/>
  <c r="M102" i="38"/>
  <c r="M101" i="38"/>
  <c r="M100" i="38"/>
  <c r="M99" i="38"/>
  <c r="M98" i="38"/>
  <c r="M97" i="38"/>
  <c r="M96" i="38"/>
  <c r="M95" i="38"/>
  <c r="M94" i="38"/>
  <c r="M93" i="38"/>
  <c r="M92" i="38"/>
  <c r="M91" i="38"/>
  <c r="M90" i="38"/>
  <c r="M89" i="38"/>
  <c r="M88" i="38"/>
  <c r="M87" i="38"/>
  <c r="M86" i="38"/>
  <c r="M85" i="38"/>
  <c r="M84" i="38"/>
  <c r="M83" i="38"/>
  <c r="M82" i="38"/>
  <c r="M81" i="38"/>
  <c r="M80" i="38"/>
  <c r="M79" i="38"/>
  <c r="M78" i="38"/>
  <c r="M77" i="38"/>
  <c r="M76" i="38"/>
  <c r="M75" i="38"/>
  <c r="M74" i="38"/>
  <c r="M73" i="38"/>
  <c r="M72" i="38"/>
  <c r="M71" i="38"/>
  <c r="M70" i="38"/>
  <c r="M69" i="38"/>
  <c r="M68" i="38"/>
  <c r="M67" i="38"/>
  <c r="M66" i="38"/>
  <c r="M65" i="38"/>
  <c r="M64" i="38"/>
  <c r="M63" i="38"/>
  <c r="M62" i="38"/>
  <c r="M52" i="38"/>
  <c r="M51" i="38"/>
  <c r="M50" i="38"/>
  <c r="M49" i="38"/>
  <c r="M48" i="38"/>
  <c r="M47" i="38"/>
  <c r="M44" i="38"/>
  <c r="M43" i="38"/>
  <c r="M42" i="38"/>
  <c r="M41" i="38"/>
  <c r="M40" i="38"/>
  <c r="M39" i="38"/>
  <c r="M38" i="38"/>
  <c r="M37" i="38"/>
  <c r="M36" i="38"/>
  <c r="M35" i="38"/>
  <c r="M34" i="38"/>
  <c r="M31" i="38"/>
  <c r="M30" i="38"/>
  <c r="M27" i="38"/>
  <c r="M26" i="38"/>
  <c r="M25" i="38"/>
  <c r="M24" i="38"/>
  <c r="M23" i="38"/>
  <c r="M22" i="38"/>
  <c r="M21" i="38"/>
  <c r="M20" i="38"/>
  <c r="M53" i="38"/>
  <c r="M54" i="38"/>
  <c r="M55" i="38"/>
  <c r="M59" i="38"/>
  <c r="M60" i="38"/>
  <c r="M61" i="38"/>
  <c r="M29" i="43"/>
  <c r="M28" i="43"/>
  <c r="M25" i="43"/>
  <c r="M24" i="43"/>
  <c r="M23" i="43"/>
  <c r="M22" i="43"/>
  <c r="M21" i="43"/>
  <c r="M20" i="43"/>
  <c r="M19" i="43"/>
  <c r="M18" i="43"/>
  <c r="M42" i="43"/>
  <c r="M41" i="43"/>
  <c r="M40" i="43"/>
  <c r="M53" i="43"/>
  <c r="M52" i="43"/>
  <c r="M51" i="43"/>
  <c r="M50" i="43"/>
  <c r="M49" i="43"/>
  <c r="M48" i="43"/>
  <c r="M47" i="43"/>
  <c r="M46" i="43"/>
  <c r="M45" i="43"/>
  <c r="M116" i="43"/>
  <c r="M115" i="43"/>
  <c r="M114" i="43"/>
  <c r="M113" i="43"/>
  <c r="M112" i="43"/>
  <c r="M111" i="43"/>
  <c r="M110" i="43"/>
  <c r="M109" i="43"/>
  <c r="M108" i="43"/>
  <c r="M107" i="43"/>
  <c r="M106" i="43"/>
  <c r="M105" i="43"/>
  <c r="M104" i="43"/>
  <c r="M103" i="43"/>
  <c r="M102" i="43"/>
  <c r="M101" i="43"/>
  <c r="M100" i="43"/>
  <c r="M99" i="43"/>
  <c r="M98" i="43"/>
  <c r="M97" i="43"/>
  <c r="M96" i="43"/>
  <c r="M95" i="43"/>
  <c r="M94" i="43"/>
  <c r="M93" i="43"/>
  <c r="M92" i="43"/>
  <c r="M91" i="43"/>
  <c r="M90" i="43"/>
  <c r="M89" i="43"/>
  <c r="M88" i="43"/>
  <c r="M87" i="43"/>
  <c r="M86" i="43"/>
  <c r="M85" i="43"/>
  <c r="M84" i="43"/>
  <c r="M83" i="43"/>
  <c r="M82" i="43"/>
  <c r="M81" i="43"/>
  <c r="M80" i="43"/>
  <c r="M79" i="43"/>
  <c r="M78" i="43"/>
  <c r="M77" i="43"/>
  <c r="M76" i="43"/>
  <c r="M75" i="43"/>
  <c r="M74" i="43"/>
  <c r="M73" i="43"/>
  <c r="M72" i="43"/>
  <c r="M71" i="43"/>
  <c r="M70" i="43"/>
  <c r="M69" i="43"/>
  <c r="M68" i="43"/>
  <c r="M67" i="43"/>
  <c r="M66" i="43"/>
  <c r="M65" i="43"/>
  <c r="M64" i="43"/>
  <c r="M63" i="43"/>
  <c r="M62" i="43"/>
  <c r="M61" i="43"/>
  <c r="M131" i="43"/>
  <c r="M130" i="43"/>
  <c r="M129" i="43"/>
  <c r="M128" i="43"/>
  <c r="M127" i="43"/>
  <c r="M126" i="43"/>
  <c r="M125" i="43"/>
  <c r="M124" i="43"/>
  <c r="M123" i="43"/>
  <c r="M122" i="43"/>
  <c r="M121" i="43"/>
  <c r="M120" i="43"/>
  <c r="M119" i="43"/>
  <c r="M134" i="43"/>
  <c r="M11" i="43"/>
  <c r="M10" i="43"/>
  <c r="M9" i="43"/>
  <c r="M7" i="43"/>
  <c r="M6" i="43"/>
  <c r="M60" i="43"/>
  <c r="M132" i="43"/>
  <c r="M57" i="43"/>
  <c r="M58" i="43"/>
  <c r="M59" i="43"/>
  <c r="N28" i="36"/>
  <c r="N4" i="36"/>
  <c r="N4" i="21"/>
  <c r="N4" i="43"/>
  <c r="N4" i="38"/>
  <c r="N16" i="20"/>
  <c r="N17" i="20"/>
  <c r="N15" i="20"/>
  <c r="R32" i="61" l="1"/>
  <c r="A31" i="61"/>
  <c r="B30" i="61"/>
  <c r="C30" i="61"/>
  <c r="D30" i="61"/>
  <c r="E30" i="61"/>
  <c r="N136" i="38"/>
  <c r="N9" i="38"/>
  <c r="N8" i="38"/>
  <c r="N13" i="38"/>
  <c r="N12" i="38"/>
  <c r="N11" i="38"/>
  <c r="N134" i="38"/>
  <c r="N133" i="38"/>
  <c r="N132" i="38"/>
  <c r="N131" i="38"/>
  <c r="N130" i="38"/>
  <c r="N129" i="38"/>
  <c r="N128" i="38"/>
  <c r="N127" i="38"/>
  <c r="N126" i="38"/>
  <c r="N125" i="38"/>
  <c r="N124" i="38"/>
  <c r="N123" i="38"/>
  <c r="N122" i="38"/>
  <c r="N121" i="38"/>
  <c r="N118" i="38"/>
  <c r="N117" i="38"/>
  <c r="N116" i="38"/>
  <c r="N115" i="38"/>
  <c r="N114" i="38"/>
  <c r="N113" i="38"/>
  <c r="N112" i="38"/>
  <c r="N111" i="38"/>
  <c r="N110" i="38"/>
  <c r="N109" i="38"/>
  <c r="N108" i="38"/>
  <c r="N107" i="38"/>
  <c r="N106" i="38"/>
  <c r="N105" i="38"/>
  <c r="N104" i="38"/>
  <c r="N103" i="38"/>
  <c r="N102" i="38"/>
  <c r="N101" i="38"/>
  <c r="N100" i="38"/>
  <c r="N99" i="38"/>
  <c r="N98" i="38"/>
  <c r="N97" i="38"/>
  <c r="N96" i="38"/>
  <c r="N95" i="38"/>
  <c r="N94" i="38"/>
  <c r="N93" i="38"/>
  <c r="N92" i="38"/>
  <c r="N91" i="38"/>
  <c r="N90" i="38"/>
  <c r="N89" i="38"/>
  <c r="N88" i="38"/>
  <c r="N87" i="38"/>
  <c r="N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52" i="38"/>
  <c r="N51" i="38"/>
  <c r="N50" i="38"/>
  <c r="N49" i="38"/>
  <c r="N48" i="38"/>
  <c r="N47" i="38"/>
  <c r="N44" i="38"/>
  <c r="N43" i="38"/>
  <c r="N42" i="38"/>
  <c r="N41" i="38"/>
  <c r="N40" i="38"/>
  <c r="N39" i="38"/>
  <c r="N38" i="38"/>
  <c r="N31" i="21" s="1"/>
  <c r="N37" i="38"/>
  <c r="N36" i="38"/>
  <c r="N35" i="38"/>
  <c r="N34" i="38"/>
  <c r="N31" i="38"/>
  <c r="N30" i="38"/>
  <c r="N27" i="38"/>
  <c r="N26" i="38"/>
  <c r="N25" i="38"/>
  <c r="N24" i="38"/>
  <c r="N23" i="38"/>
  <c r="N22" i="38"/>
  <c r="N21" i="38"/>
  <c r="N20" i="38"/>
  <c r="N53" i="38"/>
  <c r="N54" i="38"/>
  <c r="N55" i="38"/>
  <c r="N59" i="38"/>
  <c r="N60" i="38"/>
  <c r="N61" i="38"/>
  <c r="N62" i="38"/>
  <c r="N29" i="43"/>
  <c r="N28" i="43"/>
  <c r="N25" i="43"/>
  <c r="N24" i="43"/>
  <c r="N23" i="43"/>
  <c r="N22" i="43"/>
  <c r="N21" i="43"/>
  <c r="N20" i="43"/>
  <c r="N19" i="43"/>
  <c r="N18" i="43"/>
  <c r="N42" i="43"/>
  <c r="N41" i="43"/>
  <c r="N40" i="43"/>
  <c r="N53" i="43"/>
  <c r="N52" i="43"/>
  <c r="N51" i="43"/>
  <c r="N50" i="43"/>
  <c r="N49" i="43"/>
  <c r="N48" i="43"/>
  <c r="N47" i="43"/>
  <c r="N46" i="43"/>
  <c r="N45" i="43"/>
  <c r="N116" i="43"/>
  <c r="N115" i="43"/>
  <c r="N114" i="43"/>
  <c r="N113" i="43"/>
  <c r="N112" i="43"/>
  <c r="N111" i="43"/>
  <c r="N110" i="43"/>
  <c r="N109" i="43"/>
  <c r="N108" i="43"/>
  <c r="N107" i="43"/>
  <c r="N106" i="43"/>
  <c r="N105" i="43"/>
  <c r="N104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5" i="43"/>
  <c r="N131" i="43"/>
  <c r="N130" i="43"/>
  <c r="N129" i="43"/>
  <c r="N128" i="43"/>
  <c r="N127" i="43"/>
  <c r="N126" i="43"/>
  <c r="N125" i="43"/>
  <c r="N124" i="43"/>
  <c r="N123" i="43"/>
  <c r="N122" i="43"/>
  <c r="N121" i="43"/>
  <c r="N120" i="43"/>
  <c r="N119" i="43"/>
  <c r="N134" i="43"/>
  <c r="N11" i="43"/>
  <c r="N10" i="43"/>
  <c r="N9" i="43"/>
  <c r="N7" i="43"/>
  <c r="N6" i="43"/>
  <c r="N62" i="43"/>
  <c r="N64" i="43"/>
  <c r="N61" i="43"/>
  <c r="N132" i="43"/>
  <c r="N69" i="43"/>
  <c r="N57" i="43"/>
  <c r="N66" i="43"/>
  <c r="N58" i="43"/>
  <c r="N68" i="43"/>
  <c r="N63" i="43"/>
  <c r="N59" i="43"/>
  <c r="N67" i="43"/>
  <c r="N60" i="43"/>
  <c r="D31" i="61" l="1"/>
  <c r="E31" i="61"/>
  <c r="B31" i="61"/>
  <c r="C31" i="61"/>
  <c r="A32" i="61"/>
  <c r="R33" i="61"/>
  <c r="C4" i="38"/>
  <c r="B32" i="61" l="1"/>
  <c r="C32" i="61"/>
  <c r="D32" i="61"/>
  <c r="E32" i="61"/>
  <c r="A33" i="61"/>
  <c r="R34" i="61"/>
  <c r="C136" i="38"/>
  <c r="C9" i="38"/>
  <c r="C8" i="38"/>
  <c r="C13" i="38"/>
  <c r="C12" i="38"/>
  <c r="C11" i="38"/>
  <c r="C134" i="38"/>
  <c r="C133" i="38"/>
  <c r="C132" i="38"/>
  <c r="C131" i="38"/>
  <c r="C130" i="38"/>
  <c r="C129" i="38"/>
  <c r="C128" i="38"/>
  <c r="C127" i="38"/>
  <c r="C126" i="38"/>
  <c r="C125" i="38"/>
  <c r="C124" i="38"/>
  <c r="C123" i="38"/>
  <c r="C122" i="38"/>
  <c r="C121" i="38"/>
  <c r="C118" i="38"/>
  <c r="C117" i="38"/>
  <c r="C116" i="38"/>
  <c r="C115" i="38"/>
  <c r="C114" i="38"/>
  <c r="C113" i="38"/>
  <c r="C112" i="38"/>
  <c r="C111" i="38"/>
  <c r="C110" i="38"/>
  <c r="C109" i="38"/>
  <c r="C108" i="38"/>
  <c r="C107" i="38"/>
  <c r="C106" i="38"/>
  <c r="C105" i="38"/>
  <c r="C104" i="38"/>
  <c r="C103" i="38"/>
  <c r="C102" i="38"/>
  <c r="C101" i="38"/>
  <c r="C100" i="38"/>
  <c r="C99" i="38"/>
  <c r="C98" i="38"/>
  <c r="C97" i="38"/>
  <c r="C96" i="38"/>
  <c r="C95" i="38"/>
  <c r="C94" i="38"/>
  <c r="C93" i="38"/>
  <c r="C92" i="38"/>
  <c r="C91" i="38"/>
  <c r="C90" i="38"/>
  <c r="C89" i="38"/>
  <c r="C88" i="38"/>
  <c r="C87" i="38"/>
  <c r="C86" i="38"/>
  <c r="C85" i="38"/>
  <c r="C84" i="38"/>
  <c r="C83" i="38"/>
  <c r="C82" i="38"/>
  <c r="C81" i="38"/>
  <c r="C80" i="38"/>
  <c r="C79" i="38"/>
  <c r="C78" i="38"/>
  <c r="C77" i="38"/>
  <c r="C76" i="38"/>
  <c r="C75" i="38"/>
  <c r="C74" i="38"/>
  <c r="C73" i="38"/>
  <c r="C72" i="38"/>
  <c r="C71" i="38"/>
  <c r="C70" i="38"/>
  <c r="C69" i="38"/>
  <c r="C68" i="38"/>
  <c r="C67" i="38"/>
  <c r="C66" i="38"/>
  <c r="C65" i="38"/>
  <c r="C64" i="38"/>
  <c r="C63" i="38"/>
  <c r="C62" i="38"/>
  <c r="C61" i="38"/>
  <c r="O61" i="38" s="1"/>
  <c r="C60" i="38"/>
  <c r="O60" i="38" s="1"/>
  <c r="C59" i="38"/>
  <c r="C55" i="38"/>
  <c r="C54" i="38"/>
  <c r="C53" i="38"/>
  <c r="C52" i="38"/>
  <c r="C51" i="38"/>
  <c r="C50" i="38"/>
  <c r="C49" i="38"/>
  <c r="C48" i="38"/>
  <c r="C47" i="38"/>
  <c r="C44" i="38"/>
  <c r="C43" i="38"/>
  <c r="C42" i="38"/>
  <c r="C41" i="38"/>
  <c r="C40" i="38"/>
  <c r="C39" i="38"/>
  <c r="C38" i="38"/>
  <c r="C37" i="38"/>
  <c r="C36" i="38"/>
  <c r="C35" i="38"/>
  <c r="C34" i="38"/>
  <c r="C31" i="38"/>
  <c r="C30" i="38"/>
  <c r="C27" i="38"/>
  <c r="C26" i="38"/>
  <c r="C25" i="38"/>
  <c r="C24" i="38"/>
  <c r="C23" i="38"/>
  <c r="C22" i="38"/>
  <c r="C21" i="38"/>
  <c r="C20" i="38"/>
  <c r="A34" i="61" l="1"/>
  <c r="R35" i="61"/>
  <c r="B33" i="61"/>
  <c r="C33" i="61"/>
  <c r="D33" i="61"/>
  <c r="E33" i="61"/>
  <c r="C4" i="36"/>
  <c r="N25" i="21"/>
  <c r="M25" i="21"/>
  <c r="N15" i="21"/>
  <c r="M15" i="21"/>
  <c r="L15" i="21"/>
  <c r="K15" i="21"/>
  <c r="J15" i="21"/>
  <c r="I15" i="21"/>
  <c r="H15" i="21"/>
  <c r="G15" i="21"/>
  <c r="F15" i="21"/>
  <c r="O25" i="36"/>
  <c r="O24" i="36"/>
  <c r="O23" i="36"/>
  <c r="O8" i="36"/>
  <c r="O19" i="36"/>
  <c r="O20" i="36"/>
  <c r="O21" i="36"/>
  <c r="O18" i="36"/>
  <c r="O12" i="36"/>
  <c r="O10" i="36"/>
  <c r="O7" i="36"/>
  <c r="I22" i="36"/>
  <c r="I26" i="36" s="1"/>
  <c r="J22" i="36"/>
  <c r="J26" i="36" s="1"/>
  <c r="K22" i="36"/>
  <c r="K26" i="36" s="1"/>
  <c r="L22" i="36"/>
  <c r="L26" i="36" s="1"/>
  <c r="M22" i="36"/>
  <c r="M26" i="36" s="1"/>
  <c r="R36" i="61" l="1"/>
  <c r="A35" i="61"/>
  <c r="B34" i="61"/>
  <c r="C34" i="61"/>
  <c r="D34" i="61"/>
  <c r="E34" i="61"/>
  <c r="O59" i="38"/>
  <c r="D35" i="61" l="1"/>
  <c r="E35" i="61"/>
  <c r="B35" i="61"/>
  <c r="C35" i="61"/>
  <c r="A36" i="61"/>
  <c r="R37" i="61"/>
  <c r="O64" i="38"/>
  <c r="O67" i="38"/>
  <c r="O62" i="38"/>
  <c r="O63" i="38"/>
  <c r="O65" i="38"/>
  <c r="O66" i="38"/>
  <c r="A2" i="20"/>
  <c r="A1" i="20"/>
  <c r="A37" i="61" l="1"/>
  <c r="R38" i="61"/>
  <c r="B36" i="61"/>
  <c r="C36" i="61"/>
  <c r="D36" i="61"/>
  <c r="E36" i="61"/>
  <c r="C36" i="46"/>
  <c r="A38" i="61" l="1"/>
  <c r="R39" i="61"/>
  <c r="B37" i="61"/>
  <c r="C37" i="61"/>
  <c r="D37" i="61"/>
  <c r="E37" i="61"/>
  <c r="A1" i="47"/>
  <c r="R40" i="61" l="1"/>
  <c r="A39" i="61"/>
  <c r="B38" i="61"/>
  <c r="C38" i="61"/>
  <c r="D38" i="61"/>
  <c r="E38" i="61"/>
  <c r="O14" i="36"/>
  <c r="N18" i="20"/>
  <c r="D39" i="61" l="1"/>
  <c r="E39" i="61"/>
  <c r="B39" i="61"/>
  <c r="C39" i="61"/>
  <c r="A40" i="61"/>
  <c r="R41" i="61"/>
  <c r="A2" i="46"/>
  <c r="A1" i="46"/>
  <c r="A41" i="61" l="1"/>
  <c r="R42" i="61"/>
  <c r="B40" i="61"/>
  <c r="C40" i="61"/>
  <c r="D40" i="61"/>
  <c r="E40" i="61"/>
  <c r="C5" i="38"/>
  <c r="D95" i="26"/>
  <c r="O10" i="21"/>
  <c r="O11" i="21"/>
  <c r="Q48" i="36"/>
  <c r="Q36" i="36"/>
  <c r="Q34" i="36"/>
  <c r="A2" i="44"/>
  <c r="A1" i="44"/>
  <c r="D15" i="21"/>
  <c r="E15" i="21"/>
  <c r="C15" i="21"/>
  <c r="O8" i="21"/>
  <c r="O9" i="21"/>
  <c r="O12" i="21"/>
  <c r="O13" i="21"/>
  <c r="O14" i="21"/>
  <c r="O7" i="21"/>
  <c r="A2" i="43"/>
  <c r="A1" i="43"/>
  <c r="Q40" i="36"/>
  <c r="A2" i="26"/>
  <c r="A2" i="21"/>
  <c r="A1" i="26"/>
  <c r="A1" i="33"/>
  <c r="A1" i="21"/>
  <c r="A2" i="38"/>
  <c r="A1" i="38"/>
  <c r="A2" i="36"/>
  <c r="A1" i="36"/>
  <c r="R40" i="36"/>
  <c r="H22" i="36"/>
  <c r="H26" i="36" s="1"/>
  <c r="G22" i="36"/>
  <c r="G26" i="36" s="1"/>
  <c r="F22" i="36"/>
  <c r="F26" i="36" s="1"/>
  <c r="E22" i="36"/>
  <c r="E26" i="36" s="1"/>
  <c r="D22" i="36"/>
  <c r="D26" i="36" s="1"/>
  <c r="C22" i="36"/>
  <c r="A42" i="61" l="1"/>
  <c r="R43" i="61"/>
  <c r="B41" i="61"/>
  <c r="C41" i="61"/>
  <c r="D41" i="61"/>
  <c r="E41" i="61"/>
  <c r="C26" i="36"/>
  <c r="O26" i="36" s="1"/>
  <c r="O22" i="36"/>
  <c r="O15" i="21"/>
  <c r="R44" i="61" l="1"/>
  <c r="A43" i="61"/>
  <c r="B42" i="61"/>
  <c r="C42" i="61"/>
  <c r="D42" i="61"/>
  <c r="E42" i="61"/>
  <c r="F35" i="36"/>
  <c r="J35" i="36"/>
  <c r="N35" i="36"/>
  <c r="C35" i="36"/>
  <c r="G35" i="36"/>
  <c r="K35" i="36"/>
  <c r="D35" i="36"/>
  <c r="H35" i="36"/>
  <c r="L35" i="36"/>
  <c r="E35" i="36"/>
  <c r="I35" i="36"/>
  <c r="M35" i="36"/>
  <c r="E35" i="46"/>
  <c r="E10" i="46"/>
  <c r="E33" i="46"/>
  <c r="E25" i="46"/>
  <c r="E32" i="46"/>
  <c r="E24" i="46"/>
  <c r="E8" i="46"/>
  <c r="E23" i="46"/>
  <c r="E15" i="46"/>
  <c r="E30" i="46"/>
  <c r="E22" i="46"/>
  <c r="E14" i="46"/>
  <c r="E29" i="46"/>
  <c r="E21" i="46"/>
  <c r="E13" i="46"/>
  <c r="E27" i="46"/>
  <c r="E28" i="46"/>
  <c r="E20" i="46"/>
  <c r="E12" i="46"/>
  <c r="E19" i="46"/>
  <c r="E11" i="46"/>
  <c r="E34" i="46"/>
  <c r="E18" i="46"/>
  <c r="E17" i="46"/>
  <c r="E16" i="46"/>
  <c r="N31" i="36"/>
  <c r="J49" i="36"/>
  <c r="M49" i="36"/>
  <c r="D49" i="36"/>
  <c r="N49" i="36"/>
  <c r="F49" i="36"/>
  <c r="H49" i="36"/>
  <c r="E49" i="36"/>
  <c r="G49" i="36"/>
  <c r="L49" i="36"/>
  <c r="I49" i="36"/>
  <c r="K49" i="36"/>
  <c r="I34" i="36"/>
  <c r="N36" i="36"/>
  <c r="E31" i="36"/>
  <c r="J34" i="36"/>
  <c r="D32" i="36"/>
  <c r="G34" i="36"/>
  <c r="L32" i="36"/>
  <c r="H34" i="36"/>
  <c r="E26" i="46"/>
  <c r="E34" i="36"/>
  <c r="H32" i="36"/>
  <c r="F34" i="36"/>
  <c r="M32" i="36"/>
  <c r="D34" i="36"/>
  <c r="N32" i="36"/>
  <c r="H31" i="36"/>
  <c r="G32" i="36"/>
  <c r="N34" i="36"/>
  <c r="K34" i="36"/>
  <c r="G31" i="36"/>
  <c r="F32" i="36"/>
  <c r="L31" i="36"/>
  <c r="K32" i="36"/>
  <c r="K31" i="36"/>
  <c r="J32" i="36"/>
  <c r="M34" i="36"/>
  <c r="I31" i="36"/>
  <c r="F31" i="36"/>
  <c r="E32" i="36"/>
  <c r="L34" i="36"/>
  <c r="C34" i="36"/>
  <c r="M31" i="36"/>
  <c r="J31" i="36"/>
  <c r="I32" i="36"/>
  <c r="D27" i="21"/>
  <c r="H27" i="21"/>
  <c r="E28" i="21"/>
  <c r="I28" i="21"/>
  <c r="M28" i="21"/>
  <c r="F29" i="21"/>
  <c r="J29" i="21"/>
  <c r="N29" i="21"/>
  <c r="G30" i="21"/>
  <c r="K30" i="21"/>
  <c r="D31" i="21"/>
  <c r="H31" i="21"/>
  <c r="L31" i="21"/>
  <c r="E32" i="21"/>
  <c r="I32" i="21"/>
  <c r="M32" i="21"/>
  <c r="F33" i="21"/>
  <c r="J33" i="21"/>
  <c r="N33" i="21"/>
  <c r="G34" i="21"/>
  <c r="K34" i="21"/>
  <c r="F34" i="21"/>
  <c r="E27" i="21"/>
  <c r="F28" i="21"/>
  <c r="J28" i="21"/>
  <c r="N28" i="21"/>
  <c r="G29" i="21"/>
  <c r="K29" i="21"/>
  <c r="D30" i="21"/>
  <c r="H30" i="21"/>
  <c r="L30" i="21"/>
  <c r="E31" i="21"/>
  <c r="I31" i="21"/>
  <c r="M31" i="21"/>
  <c r="F32" i="21"/>
  <c r="J32" i="21"/>
  <c r="N32" i="21"/>
  <c r="G33" i="21"/>
  <c r="K33" i="21"/>
  <c r="D34" i="21"/>
  <c r="H34" i="21"/>
  <c r="L34" i="21"/>
  <c r="I33" i="21"/>
  <c r="J34" i="21"/>
  <c r="F27" i="21"/>
  <c r="G28" i="21"/>
  <c r="K28" i="21"/>
  <c r="D29" i="21"/>
  <c r="H29" i="21"/>
  <c r="L29" i="21"/>
  <c r="E30" i="21"/>
  <c r="I30" i="21"/>
  <c r="M30" i="21"/>
  <c r="F31" i="21"/>
  <c r="J31" i="21"/>
  <c r="G32" i="21"/>
  <c r="K32" i="21"/>
  <c r="D33" i="21"/>
  <c r="H33" i="21"/>
  <c r="L33" i="21"/>
  <c r="E34" i="21"/>
  <c r="I34" i="21"/>
  <c r="M34" i="21"/>
  <c r="M33" i="21"/>
  <c r="N34" i="21"/>
  <c r="G27" i="21"/>
  <c r="D28" i="21"/>
  <c r="H28" i="21"/>
  <c r="L28" i="21"/>
  <c r="E29" i="21"/>
  <c r="I29" i="21"/>
  <c r="M29" i="21"/>
  <c r="F30" i="21"/>
  <c r="J30" i="21"/>
  <c r="N30" i="21"/>
  <c r="G31" i="21"/>
  <c r="K31" i="21"/>
  <c r="D32" i="21"/>
  <c r="H32" i="21"/>
  <c r="L32" i="21"/>
  <c r="E33" i="21"/>
  <c r="J14" i="38"/>
  <c r="N14" i="38"/>
  <c r="G14" i="38"/>
  <c r="K14" i="38"/>
  <c r="D43" i="61" l="1"/>
  <c r="E43" i="61"/>
  <c r="B43" i="61"/>
  <c r="C43" i="61"/>
  <c r="A44" i="61"/>
  <c r="R45" i="61"/>
  <c r="O35" i="36"/>
  <c r="R35" i="36" s="1"/>
  <c r="N37" i="36"/>
  <c r="N38" i="36" s="1"/>
  <c r="F14" i="38"/>
  <c r="O26" i="38"/>
  <c r="O22" i="38"/>
  <c r="O23" i="38"/>
  <c r="O10" i="43"/>
  <c r="O25" i="43"/>
  <c r="O21" i="43"/>
  <c r="O27" i="38"/>
  <c r="O52" i="43"/>
  <c r="O22" i="43"/>
  <c r="O12" i="38"/>
  <c r="O24" i="38"/>
  <c r="O54" i="38"/>
  <c r="O131" i="43"/>
  <c r="O23" i="43"/>
  <c r="O25" i="38"/>
  <c r="O133" i="38"/>
  <c r="O132" i="43"/>
  <c r="O24" i="43"/>
  <c r="G36" i="36"/>
  <c r="G37" i="36" s="1"/>
  <c r="G12" i="43"/>
  <c r="L36" i="36"/>
  <c r="L37" i="36" s="1"/>
  <c r="L12" i="43"/>
  <c r="M36" i="36"/>
  <c r="M37" i="36" s="1"/>
  <c r="M12" i="43"/>
  <c r="N12" i="43"/>
  <c r="C36" i="36"/>
  <c r="C37" i="36" s="1"/>
  <c r="C12" i="43"/>
  <c r="H36" i="36"/>
  <c r="H37" i="36" s="1"/>
  <c r="H12" i="43"/>
  <c r="J36" i="36"/>
  <c r="J37" i="36" s="1"/>
  <c r="J12" i="43"/>
  <c r="E36" i="36"/>
  <c r="E37" i="36" s="1"/>
  <c r="E12" i="43"/>
  <c r="F36" i="36"/>
  <c r="F37" i="36" s="1"/>
  <c r="F12" i="43"/>
  <c r="D36" i="36"/>
  <c r="D37" i="36" s="1"/>
  <c r="D12" i="43"/>
  <c r="I36" i="36"/>
  <c r="I37" i="36" s="1"/>
  <c r="I12" i="43"/>
  <c r="K36" i="36"/>
  <c r="K37" i="36" s="1"/>
  <c r="K12" i="43"/>
  <c r="C14" i="38"/>
  <c r="H14" i="38"/>
  <c r="L14" i="38"/>
  <c r="M14" i="38"/>
  <c r="D14" i="38"/>
  <c r="I14" i="38"/>
  <c r="E14" i="38"/>
  <c r="O116" i="43"/>
  <c r="O118" i="38"/>
  <c r="O53" i="38"/>
  <c r="O51" i="43"/>
  <c r="C15" i="38"/>
  <c r="C7" i="20" s="1"/>
  <c r="K32" i="38"/>
  <c r="M30" i="43"/>
  <c r="M43" i="36" s="1"/>
  <c r="N54" i="43"/>
  <c r="N45" i="36" s="1"/>
  <c r="K13" i="43"/>
  <c r="H30" i="43"/>
  <c r="H43" i="36" s="1"/>
  <c r="L26" i="43"/>
  <c r="L42" i="36" s="1"/>
  <c r="K30" i="43"/>
  <c r="K43" i="36" s="1"/>
  <c r="K133" i="43"/>
  <c r="K48" i="36" s="1"/>
  <c r="G133" i="43"/>
  <c r="G48" i="36" s="1"/>
  <c r="G117" i="43"/>
  <c r="G47" i="36" s="1"/>
  <c r="F117" i="43"/>
  <c r="F47" i="36" s="1"/>
  <c r="N26" i="43"/>
  <c r="N42" i="36" s="1"/>
  <c r="J30" i="43"/>
  <c r="J43" i="36" s="1"/>
  <c r="N133" i="43"/>
  <c r="N48" i="36" s="1"/>
  <c r="J54" i="43"/>
  <c r="J45" i="36" s="1"/>
  <c r="N43" i="43"/>
  <c r="N44" i="36" s="1"/>
  <c r="N13" i="43"/>
  <c r="G30" i="43"/>
  <c r="G43" i="36" s="1"/>
  <c r="F30" i="43"/>
  <c r="F43" i="36" s="1"/>
  <c r="J133" i="43"/>
  <c r="J48" i="36" s="1"/>
  <c r="M133" i="43"/>
  <c r="M48" i="36" s="1"/>
  <c r="L133" i="43"/>
  <c r="L48" i="36" s="1"/>
  <c r="K117" i="43"/>
  <c r="K47" i="36" s="1"/>
  <c r="F54" i="43"/>
  <c r="F45" i="36" s="1"/>
  <c r="G13" i="43"/>
  <c r="N117" i="43"/>
  <c r="N47" i="36" s="1"/>
  <c r="M54" i="43"/>
  <c r="M45" i="36" s="1"/>
  <c r="F26" i="43"/>
  <c r="F42" i="36" s="1"/>
  <c r="J13" i="43"/>
  <c r="M117" i="43"/>
  <c r="M47" i="36" s="1"/>
  <c r="L54" i="43"/>
  <c r="L45" i="36" s="1"/>
  <c r="I26" i="43"/>
  <c r="I42" i="36" s="1"/>
  <c r="M13" i="43"/>
  <c r="L117" i="43"/>
  <c r="L47" i="36" s="1"/>
  <c r="K54" i="43"/>
  <c r="K45" i="36" s="1"/>
  <c r="L13" i="43"/>
  <c r="F133" i="43"/>
  <c r="F48" i="36" s="1"/>
  <c r="I133" i="43"/>
  <c r="I48" i="36" s="1"/>
  <c r="H133" i="43"/>
  <c r="H48" i="36" s="1"/>
  <c r="J117" i="43"/>
  <c r="J47" i="36" s="1"/>
  <c r="I54" i="43"/>
  <c r="I45" i="36" s="1"/>
  <c r="M43" i="43"/>
  <c r="M44" i="36" s="1"/>
  <c r="L30" i="43"/>
  <c r="L43" i="36" s="1"/>
  <c r="F13" i="43"/>
  <c r="I117" i="43"/>
  <c r="I47" i="36" s="1"/>
  <c r="H54" i="43"/>
  <c r="H45" i="36" s="1"/>
  <c r="I13" i="43"/>
  <c r="H117" i="43"/>
  <c r="H47" i="36" s="1"/>
  <c r="G54" i="43"/>
  <c r="G45" i="36" s="1"/>
  <c r="N30" i="43"/>
  <c r="N43" i="36" s="1"/>
  <c r="H13" i="43"/>
  <c r="L15" i="38"/>
  <c r="L7" i="20" s="1"/>
  <c r="O47" i="38"/>
  <c r="O43" i="38"/>
  <c r="O128" i="38"/>
  <c r="O132" i="38"/>
  <c r="L32" i="38"/>
  <c r="K56" i="38"/>
  <c r="O111" i="38"/>
  <c r="J135" i="38"/>
  <c r="L56" i="38"/>
  <c r="M119" i="38"/>
  <c r="I27" i="21"/>
  <c r="I45" i="38"/>
  <c r="I28" i="38"/>
  <c r="O88" i="38"/>
  <c r="O126" i="38"/>
  <c r="L135" i="38"/>
  <c r="N56" i="38"/>
  <c r="M15" i="38"/>
  <c r="M7" i="20" s="1"/>
  <c r="N119" i="38"/>
  <c r="I119" i="38"/>
  <c r="K27" i="21"/>
  <c r="K45" i="38"/>
  <c r="M28" i="38"/>
  <c r="K28" i="38"/>
  <c r="N32" i="38"/>
  <c r="M56" i="38"/>
  <c r="J26" i="43"/>
  <c r="J42" i="36" s="1"/>
  <c r="M26" i="43"/>
  <c r="O112" i="38"/>
  <c r="O70" i="38"/>
  <c r="K15" i="38"/>
  <c r="K7" i="20" s="1"/>
  <c r="N15" i="38"/>
  <c r="N7" i="20" s="1"/>
  <c r="J56" i="38"/>
  <c r="I15" i="38"/>
  <c r="I7" i="20" s="1"/>
  <c r="M135" i="38"/>
  <c r="L119" i="38"/>
  <c r="J119" i="38"/>
  <c r="L27" i="21"/>
  <c r="L45" i="38"/>
  <c r="L28" i="38"/>
  <c r="N27" i="21"/>
  <c r="N35" i="21" s="1"/>
  <c r="N45" i="38"/>
  <c r="J32" i="38"/>
  <c r="N28" i="38"/>
  <c r="I56" i="38"/>
  <c r="M32" i="38"/>
  <c r="K26" i="43"/>
  <c r="K42" i="36" s="1"/>
  <c r="I30" i="43"/>
  <c r="I43" i="36" s="1"/>
  <c r="H26" i="43"/>
  <c r="H42" i="36" s="1"/>
  <c r="K135" i="38"/>
  <c r="J15" i="38"/>
  <c r="J7" i="20" s="1"/>
  <c r="N135" i="38"/>
  <c r="I135" i="38"/>
  <c r="J27" i="21"/>
  <c r="J45" i="38"/>
  <c r="J28" i="38"/>
  <c r="K119" i="38"/>
  <c r="M27" i="21"/>
  <c r="M35" i="21" s="1"/>
  <c r="M45" i="38"/>
  <c r="I32" i="38"/>
  <c r="G26" i="43"/>
  <c r="G42" i="36" s="1"/>
  <c r="O44" i="38"/>
  <c r="C33" i="21"/>
  <c r="O33" i="21" s="1"/>
  <c r="O40" i="38"/>
  <c r="O117" i="38"/>
  <c r="O81" i="38"/>
  <c r="O115" i="38"/>
  <c r="G35" i="21"/>
  <c r="O102" i="38"/>
  <c r="C29" i="21"/>
  <c r="O36" i="38"/>
  <c r="O83" i="38"/>
  <c r="C32" i="21"/>
  <c r="O32" i="21" s="1"/>
  <c r="O39" i="38"/>
  <c r="O84" i="38"/>
  <c r="H35" i="21"/>
  <c r="O30" i="38"/>
  <c r="O123" i="38"/>
  <c r="O90" i="38"/>
  <c r="O78" i="38"/>
  <c r="O75" i="38"/>
  <c r="O96" i="38"/>
  <c r="O69" i="38"/>
  <c r="O116" i="38"/>
  <c r="O99" i="38"/>
  <c r="O20" i="38"/>
  <c r="O129" i="38"/>
  <c r="O55" i="38"/>
  <c r="O105" i="38"/>
  <c r="C31" i="21"/>
  <c r="O38" i="38"/>
  <c r="O121" i="38"/>
  <c r="O131" i="38"/>
  <c r="O134" i="38"/>
  <c r="O108" i="38"/>
  <c r="O127" i="38"/>
  <c r="O104" i="38"/>
  <c r="O122" i="38"/>
  <c r="O31" i="38"/>
  <c r="O93" i="38"/>
  <c r="O125" i="38"/>
  <c r="O101" i="38"/>
  <c r="O72" i="38"/>
  <c r="O92" i="38"/>
  <c r="O106" i="38"/>
  <c r="O95" i="38"/>
  <c r="O87" i="38"/>
  <c r="O109" i="38"/>
  <c r="C27" i="21"/>
  <c r="O34" i="38"/>
  <c r="O103" i="38"/>
  <c r="F35" i="21"/>
  <c r="O80" i="38"/>
  <c r="O130" i="38"/>
  <c r="O49" i="38"/>
  <c r="O42" i="38"/>
  <c r="O68" i="38"/>
  <c r="O100" i="38"/>
  <c r="O74" i="38"/>
  <c r="O91" i="38"/>
  <c r="O113" i="38"/>
  <c r="O136" i="38"/>
  <c r="O73" i="38"/>
  <c r="C30" i="21"/>
  <c r="O30" i="21" s="1"/>
  <c r="O37" i="38"/>
  <c r="O71" i="38"/>
  <c r="O89" i="38"/>
  <c r="O94" i="38"/>
  <c r="O97" i="38"/>
  <c r="C28" i="21"/>
  <c r="O35" i="38"/>
  <c r="O110" i="38"/>
  <c r="O48" i="38"/>
  <c r="O52" i="38"/>
  <c r="O86" i="38"/>
  <c r="O98" i="38"/>
  <c r="C34" i="21"/>
  <c r="O34" i="21" s="1"/>
  <c r="O41" i="38"/>
  <c r="O79" i="38"/>
  <c r="O85" i="38"/>
  <c r="O51" i="38"/>
  <c r="O50" i="38"/>
  <c r="O77" i="38"/>
  <c r="O21" i="38"/>
  <c r="O82" i="38"/>
  <c r="O107" i="38"/>
  <c r="O76" i="38"/>
  <c r="O114" i="38"/>
  <c r="O124" i="38"/>
  <c r="O11" i="38"/>
  <c r="O9" i="38"/>
  <c r="O8" i="38"/>
  <c r="O13" i="38"/>
  <c r="C31" i="36"/>
  <c r="C13" i="43"/>
  <c r="E13" i="43"/>
  <c r="D31" i="36"/>
  <c r="D13" i="43"/>
  <c r="E31" i="46"/>
  <c r="D36" i="46"/>
  <c r="E36" i="46" s="1"/>
  <c r="E7" i="46"/>
  <c r="G15" i="38"/>
  <c r="G7" i="20" s="1"/>
  <c r="C49" i="36"/>
  <c r="O134" i="43"/>
  <c r="C32" i="36"/>
  <c r="O7" i="43"/>
  <c r="E15" i="38"/>
  <c r="E7" i="20" s="1"/>
  <c r="E30" i="43"/>
  <c r="E43" i="36" s="1"/>
  <c r="H15" i="38"/>
  <c r="H7" i="20" s="1"/>
  <c r="D15" i="38"/>
  <c r="D7" i="20" s="1"/>
  <c r="F15" i="38"/>
  <c r="F7" i="20" s="1"/>
  <c r="D30" i="43"/>
  <c r="D43" i="36" s="1"/>
  <c r="E6" i="46"/>
  <c r="E9" i="46"/>
  <c r="O42" i="43"/>
  <c r="O9" i="43"/>
  <c r="O41" i="43"/>
  <c r="O28" i="43"/>
  <c r="O110" i="43"/>
  <c r="O40" i="43"/>
  <c r="O11" i="43"/>
  <c r="O6" i="43"/>
  <c r="O61" i="43"/>
  <c r="F32" i="38"/>
  <c r="O119" i="43"/>
  <c r="O122" i="43"/>
  <c r="O129" i="43"/>
  <c r="O124" i="43"/>
  <c r="H28" i="38"/>
  <c r="E32" i="38"/>
  <c r="D32" i="38"/>
  <c r="O86" i="43"/>
  <c r="O87" i="43"/>
  <c r="O29" i="43"/>
  <c r="E135" i="38"/>
  <c r="O100" i="43"/>
  <c r="D119" i="38"/>
  <c r="O104" i="43"/>
  <c r="O59" i="43"/>
  <c r="O20" i="43"/>
  <c r="C133" i="43"/>
  <c r="C48" i="36" s="1"/>
  <c r="O105" i="43"/>
  <c r="O53" i="43"/>
  <c r="O84" i="43"/>
  <c r="O97" i="43"/>
  <c r="O69" i="43"/>
  <c r="O128" i="43"/>
  <c r="C30" i="43"/>
  <c r="C43" i="36" s="1"/>
  <c r="O90" i="43"/>
  <c r="O83" i="43"/>
  <c r="E133" i="43"/>
  <c r="E48" i="36" s="1"/>
  <c r="O112" i="43"/>
  <c r="O127" i="43"/>
  <c r="O82" i="43"/>
  <c r="O111" i="43"/>
  <c r="E117" i="43"/>
  <c r="E47" i="36" s="1"/>
  <c r="O62" i="43"/>
  <c r="O47" i="43"/>
  <c r="O66" i="43"/>
  <c r="C117" i="43"/>
  <c r="C47" i="36" s="1"/>
  <c r="O107" i="43"/>
  <c r="O63" i="43"/>
  <c r="D133" i="43"/>
  <c r="D48" i="36" s="1"/>
  <c r="O98" i="43"/>
  <c r="O73" i="43"/>
  <c r="O126" i="43"/>
  <c r="O89" i="43"/>
  <c r="O91" i="43"/>
  <c r="O102" i="43"/>
  <c r="O106" i="43"/>
  <c r="O114" i="43"/>
  <c r="O125" i="43"/>
  <c r="O108" i="43"/>
  <c r="O103" i="43"/>
  <c r="O115" i="43"/>
  <c r="O121" i="43"/>
  <c r="O74" i="43"/>
  <c r="O78" i="43"/>
  <c r="O72" i="43"/>
  <c r="O71" i="43"/>
  <c r="O88" i="43"/>
  <c r="O80" i="43"/>
  <c r="C54" i="43"/>
  <c r="C45" i="36" s="1"/>
  <c r="O45" i="43"/>
  <c r="O65" i="43"/>
  <c r="E26" i="43"/>
  <c r="E42" i="36" s="1"/>
  <c r="O58" i="43"/>
  <c r="O64" i="43"/>
  <c r="O49" i="43"/>
  <c r="O109" i="43"/>
  <c r="O67" i="43"/>
  <c r="O19" i="43"/>
  <c r="O120" i="43"/>
  <c r="O76" i="43"/>
  <c r="O75" i="43"/>
  <c r="O96" i="43"/>
  <c r="O60" i="43"/>
  <c r="O48" i="43"/>
  <c r="O85" i="43"/>
  <c r="D54" i="43"/>
  <c r="D45" i="36" s="1"/>
  <c r="E54" i="43"/>
  <c r="E45" i="36" s="1"/>
  <c r="O123" i="43"/>
  <c r="O113" i="43"/>
  <c r="O99" i="43"/>
  <c r="O93" i="43"/>
  <c r="C26" i="43"/>
  <c r="C42" i="36" s="1"/>
  <c r="O18" i="43"/>
  <c r="D26" i="43"/>
  <c r="D42" i="36" s="1"/>
  <c r="O92" i="43"/>
  <c r="O101" i="43"/>
  <c r="O46" i="43"/>
  <c r="O77" i="43"/>
  <c r="O70" i="43"/>
  <c r="O57" i="43"/>
  <c r="D117" i="43"/>
  <c r="D47" i="36" s="1"/>
  <c r="O79" i="43"/>
  <c r="O50" i="43"/>
  <c r="O95" i="43"/>
  <c r="O130" i="43"/>
  <c r="O81" i="43"/>
  <c r="O94" i="43"/>
  <c r="O68" i="43"/>
  <c r="F56" i="38"/>
  <c r="O23" i="21"/>
  <c r="O38" i="43" s="1"/>
  <c r="D28" i="38"/>
  <c r="C32" i="38"/>
  <c r="F45" i="38"/>
  <c r="D45" i="38"/>
  <c r="F28" i="38"/>
  <c r="E28" i="38"/>
  <c r="H45" i="38"/>
  <c r="O24" i="21"/>
  <c r="O39" i="43" s="1"/>
  <c r="C28" i="38"/>
  <c r="H119" i="38"/>
  <c r="D56" i="38"/>
  <c r="C56" i="38"/>
  <c r="C135" i="38"/>
  <c r="G45" i="38"/>
  <c r="C45" i="38"/>
  <c r="G28" i="38"/>
  <c r="G119" i="38"/>
  <c r="F119" i="38"/>
  <c r="D135" i="38"/>
  <c r="G56" i="38"/>
  <c r="H32" i="38"/>
  <c r="O21" i="21"/>
  <c r="O36" i="43" s="1"/>
  <c r="C119" i="38"/>
  <c r="E45" i="38"/>
  <c r="O22" i="21"/>
  <c r="O37" i="43" s="1"/>
  <c r="H135" i="38"/>
  <c r="G135" i="38"/>
  <c r="G32" i="38"/>
  <c r="E119" i="38"/>
  <c r="E56" i="38"/>
  <c r="F135" i="38"/>
  <c r="H56" i="38"/>
  <c r="A45" i="61" l="1"/>
  <c r="R46" i="61"/>
  <c r="B44" i="61"/>
  <c r="C44" i="61"/>
  <c r="D44" i="61"/>
  <c r="E44" i="61"/>
  <c r="D38" i="36"/>
  <c r="N46" i="36"/>
  <c r="N50" i="36" s="1"/>
  <c r="H38" i="36"/>
  <c r="M38" i="36"/>
  <c r="G38" i="36"/>
  <c r="J38" i="36"/>
  <c r="I38" i="36"/>
  <c r="K38" i="36"/>
  <c r="L38" i="36"/>
  <c r="C38" i="36"/>
  <c r="F38" i="36"/>
  <c r="E38" i="36"/>
  <c r="O37" i="36"/>
  <c r="R37" i="36" s="1"/>
  <c r="O12" i="43"/>
  <c r="O14" i="38"/>
  <c r="H25" i="21"/>
  <c r="J35" i="21"/>
  <c r="L35" i="21"/>
  <c r="K35" i="21"/>
  <c r="I35" i="21"/>
  <c r="F25" i="21"/>
  <c r="D25" i="21"/>
  <c r="O29" i="21"/>
  <c r="O28" i="21"/>
  <c r="E25" i="21"/>
  <c r="M55" i="43"/>
  <c r="M135" i="43" s="1"/>
  <c r="M42" i="36"/>
  <c r="M46" i="36" s="1"/>
  <c r="M50" i="36" s="1"/>
  <c r="N55" i="43"/>
  <c r="N135" i="43" s="1"/>
  <c r="K57" i="38"/>
  <c r="K137" i="38" s="1"/>
  <c r="K8" i="20" s="1"/>
  <c r="N57" i="38"/>
  <c r="N137" i="38" s="1"/>
  <c r="N8" i="20" s="1"/>
  <c r="O27" i="21"/>
  <c r="L57" i="38"/>
  <c r="L137" i="38" s="1"/>
  <c r="L8" i="20" s="1"/>
  <c r="I57" i="38"/>
  <c r="I137" i="38" s="1"/>
  <c r="I8" i="20" s="1"/>
  <c r="J57" i="38"/>
  <c r="J137" i="38" s="1"/>
  <c r="J8" i="20" s="1"/>
  <c r="M57" i="38"/>
  <c r="M137" i="38" s="1"/>
  <c r="M8" i="20" s="1"/>
  <c r="O15" i="38"/>
  <c r="O13" i="43"/>
  <c r="D35" i="21"/>
  <c r="E35" i="21"/>
  <c r="O30" i="43"/>
  <c r="O31" i="21"/>
  <c r="C35" i="21"/>
  <c r="O117" i="43"/>
  <c r="G57" i="38"/>
  <c r="O133" i="43"/>
  <c r="O26" i="43"/>
  <c r="O54" i="43"/>
  <c r="F57" i="38"/>
  <c r="F137" i="38" s="1"/>
  <c r="D57" i="38"/>
  <c r="O135" i="38"/>
  <c r="E57" i="38"/>
  <c r="E137" i="38" s="1"/>
  <c r="O119" i="38"/>
  <c r="O56" i="38"/>
  <c r="H57" i="38"/>
  <c r="O28" i="38"/>
  <c r="O32" i="38"/>
  <c r="O45" i="38"/>
  <c r="C57" i="38"/>
  <c r="C137" i="38" s="1"/>
  <c r="A46" i="61" l="1"/>
  <c r="R47" i="61"/>
  <c r="B45" i="61"/>
  <c r="C45" i="61"/>
  <c r="D45" i="61"/>
  <c r="E45" i="61"/>
  <c r="P12" i="43"/>
  <c r="P7" i="43"/>
  <c r="O32" i="36" s="1"/>
  <c r="R32" i="36" s="1"/>
  <c r="P10" i="43"/>
  <c r="P12" i="38"/>
  <c r="P14" i="38"/>
  <c r="H43" i="43"/>
  <c r="H44" i="36" s="1"/>
  <c r="H46" i="36" s="1"/>
  <c r="H50" i="36" s="1"/>
  <c r="I43" i="43"/>
  <c r="I25" i="21"/>
  <c r="K25" i="21"/>
  <c r="L25" i="21"/>
  <c r="J25" i="21"/>
  <c r="G25" i="21"/>
  <c r="G43" i="43"/>
  <c r="F43" i="43"/>
  <c r="F44" i="36" s="1"/>
  <c r="F46" i="36" s="1"/>
  <c r="F50" i="36" s="1"/>
  <c r="D43" i="43"/>
  <c r="O17" i="21"/>
  <c r="E43" i="43"/>
  <c r="E44" i="36" s="1"/>
  <c r="E46" i="36" s="1"/>
  <c r="E50" i="36" s="1"/>
  <c r="O18" i="21"/>
  <c r="O19" i="21"/>
  <c r="Q32" i="36"/>
  <c r="P9" i="38"/>
  <c r="P13" i="43"/>
  <c r="G137" i="38"/>
  <c r="G8" i="20" s="1"/>
  <c r="D137" i="38"/>
  <c r="D8" i="20" s="1"/>
  <c r="E8" i="20"/>
  <c r="F8" i="20"/>
  <c r="H137" i="38"/>
  <c r="H8" i="20" s="1"/>
  <c r="P6" i="43"/>
  <c r="O35" i="21"/>
  <c r="P9" i="43"/>
  <c r="O34" i="36" s="1"/>
  <c r="R34" i="36" s="1"/>
  <c r="P11" i="43"/>
  <c r="O36" i="36" s="1"/>
  <c r="R36" i="36" s="1"/>
  <c r="C8" i="20"/>
  <c r="C10" i="20" s="1"/>
  <c r="D5" i="38"/>
  <c r="O57" i="38"/>
  <c r="O137" i="38" s="1"/>
  <c r="P15" i="38"/>
  <c r="P11" i="38"/>
  <c r="P13" i="38"/>
  <c r="P8" i="38"/>
  <c r="R48" i="61" l="1"/>
  <c r="A47" i="61"/>
  <c r="B46" i="61"/>
  <c r="C46" i="61"/>
  <c r="D46" i="61"/>
  <c r="E46" i="61"/>
  <c r="P133" i="38"/>
  <c r="P54" i="38"/>
  <c r="P22" i="38"/>
  <c r="P24" i="38"/>
  <c r="P26" i="38"/>
  <c r="P27" i="38"/>
  <c r="P23" i="38"/>
  <c r="P25" i="38"/>
  <c r="H55" i="43"/>
  <c r="H135" i="43" s="1"/>
  <c r="O32" i="43"/>
  <c r="J43" i="43"/>
  <c r="J44" i="36" s="1"/>
  <c r="K43" i="43"/>
  <c r="K44" i="36" s="1"/>
  <c r="K46" i="36" s="1"/>
  <c r="K50" i="36" s="1"/>
  <c r="L43" i="43"/>
  <c r="L44" i="36" s="1"/>
  <c r="L46" i="36" s="1"/>
  <c r="L50" i="36" s="1"/>
  <c r="F55" i="43"/>
  <c r="F135" i="43" s="1"/>
  <c r="G44" i="36"/>
  <c r="G46" i="36" s="1"/>
  <c r="G50" i="36" s="1"/>
  <c r="G55" i="43"/>
  <c r="G135" i="43" s="1"/>
  <c r="D44" i="36"/>
  <c r="D46" i="36" s="1"/>
  <c r="D50" i="36" s="1"/>
  <c r="D55" i="43"/>
  <c r="D135" i="43" s="1"/>
  <c r="O33" i="43"/>
  <c r="E55" i="43"/>
  <c r="E135" i="43" s="1"/>
  <c r="C43" i="43"/>
  <c r="O20" i="21"/>
  <c r="C25" i="21"/>
  <c r="O34" i="43"/>
  <c r="P53" i="38"/>
  <c r="P118" i="38"/>
  <c r="I55" i="43"/>
  <c r="I135" i="43" s="1"/>
  <c r="I44" i="36"/>
  <c r="I46" i="36" s="1"/>
  <c r="I50" i="36" s="1"/>
  <c r="O38" i="36"/>
  <c r="O31" i="36"/>
  <c r="P136" i="38"/>
  <c r="E5" i="38"/>
  <c r="D5" i="20"/>
  <c r="D10" i="20" s="1"/>
  <c r="P128" i="38"/>
  <c r="P124" i="38"/>
  <c r="P63" i="38"/>
  <c r="P110" i="38"/>
  <c r="P80" i="38"/>
  <c r="P55" i="38"/>
  <c r="P28" i="38"/>
  <c r="P126" i="38"/>
  <c r="P111" i="38"/>
  <c r="P95" i="38"/>
  <c r="P81" i="38"/>
  <c r="P65" i="38"/>
  <c r="P46" i="38"/>
  <c r="P30" i="38"/>
  <c r="P127" i="38"/>
  <c r="P112" i="38"/>
  <c r="P96" i="38"/>
  <c r="P82" i="38"/>
  <c r="P66" i="38"/>
  <c r="P47" i="38"/>
  <c r="P31" i="38"/>
  <c r="P105" i="38"/>
  <c r="P75" i="38"/>
  <c r="P41" i="38"/>
  <c r="P121" i="38"/>
  <c r="P92" i="38"/>
  <c r="P60" i="38"/>
  <c r="P38" i="38"/>
  <c r="P130" i="38"/>
  <c r="P115" i="38"/>
  <c r="P99" i="38"/>
  <c r="P85" i="38"/>
  <c r="P69" i="38"/>
  <c r="P50" i="38"/>
  <c r="P35" i="38"/>
  <c r="P131" i="38"/>
  <c r="P116" i="38"/>
  <c r="P100" i="38"/>
  <c r="P86" i="38"/>
  <c r="P70" i="38"/>
  <c r="P51" i="38"/>
  <c r="P36" i="38"/>
  <c r="P109" i="38"/>
  <c r="P79" i="38"/>
  <c r="P44" i="38"/>
  <c r="P125" i="38"/>
  <c r="P94" i="38"/>
  <c r="P64" i="38"/>
  <c r="P42" i="38"/>
  <c r="P135" i="38"/>
  <c r="P117" i="38"/>
  <c r="P103" i="38"/>
  <c r="P89" i="38"/>
  <c r="P73" i="38"/>
  <c r="P56" i="38"/>
  <c r="P39" i="38"/>
  <c r="P137" i="38"/>
  <c r="P104" i="38"/>
  <c r="P90" i="38"/>
  <c r="P74" i="38"/>
  <c r="P57" i="38"/>
  <c r="P40" i="38"/>
  <c r="P20" i="38"/>
  <c r="P119" i="38"/>
  <c r="P91" i="38"/>
  <c r="P59" i="38"/>
  <c r="P106" i="38"/>
  <c r="P76" i="38"/>
  <c r="P45" i="38"/>
  <c r="P21" i="38"/>
  <c r="P122" i="38"/>
  <c r="P107" i="38"/>
  <c r="P93" i="38"/>
  <c r="P77" i="38"/>
  <c r="P61" i="38"/>
  <c r="P123" i="38"/>
  <c r="P108" i="38"/>
  <c r="P78" i="38"/>
  <c r="P62" i="38"/>
  <c r="P43" i="38"/>
  <c r="P132" i="38"/>
  <c r="P97" i="38"/>
  <c r="P102" i="38"/>
  <c r="P52" i="38"/>
  <c r="P68" i="38"/>
  <c r="P129" i="38"/>
  <c r="P83" i="38"/>
  <c r="P88" i="38"/>
  <c r="P37" i="38"/>
  <c r="P101" i="38"/>
  <c r="P49" i="38"/>
  <c r="P114" i="38"/>
  <c r="P67" i="38"/>
  <c r="P72" i="38"/>
  <c r="P134" i="38"/>
  <c r="P87" i="38"/>
  <c r="P34" i="38"/>
  <c r="P98" i="38"/>
  <c r="P48" i="38"/>
  <c r="P113" i="38"/>
  <c r="P71" i="38"/>
  <c r="P84" i="38"/>
  <c r="P32" i="38"/>
  <c r="D47" i="61" l="1"/>
  <c r="E47" i="61"/>
  <c r="B47" i="61"/>
  <c r="C47" i="61"/>
  <c r="A48" i="61"/>
  <c r="R49" i="61"/>
  <c r="J55" i="43"/>
  <c r="J135" i="43" s="1"/>
  <c r="L55" i="43"/>
  <c r="L135" i="43" s="1"/>
  <c r="K55" i="43"/>
  <c r="K135" i="43" s="1"/>
  <c r="O35" i="43"/>
  <c r="O43" i="43" s="1"/>
  <c r="O55" i="43" s="1"/>
  <c r="O135" i="43" s="1"/>
  <c r="C44" i="36"/>
  <c r="C46" i="36" s="1"/>
  <c r="C50" i="36" s="1"/>
  <c r="C55" i="43"/>
  <c r="C135" i="43" s="1"/>
  <c r="O25" i="21"/>
  <c r="C36" i="21"/>
  <c r="D5" i="21" s="1"/>
  <c r="D36" i="21" s="1"/>
  <c r="R31" i="36"/>
  <c r="Q31" i="36"/>
  <c r="R38" i="36"/>
  <c r="Q38" i="36"/>
  <c r="F5" i="38"/>
  <c r="E5" i="20"/>
  <c r="E10" i="20" s="1"/>
  <c r="E5" i="21" l="1"/>
  <c r="E36" i="21" s="1"/>
  <c r="F5" i="21" s="1"/>
  <c r="F36" i="21" s="1"/>
  <c r="A49" i="61"/>
  <c r="R50" i="61"/>
  <c r="B48" i="61"/>
  <c r="C48" i="61"/>
  <c r="D48" i="61"/>
  <c r="E48" i="61"/>
  <c r="P21" i="43"/>
  <c r="P23" i="43"/>
  <c r="P25" i="43"/>
  <c r="P22" i="43"/>
  <c r="P24" i="43"/>
  <c r="P131" i="43"/>
  <c r="P52" i="43"/>
  <c r="P89" i="43"/>
  <c r="P132" i="43"/>
  <c r="P49" i="43"/>
  <c r="P19" i="43"/>
  <c r="P88" i="43"/>
  <c r="P81" i="43"/>
  <c r="P75" i="43"/>
  <c r="P126" i="43"/>
  <c r="P59" i="43"/>
  <c r="P67" i="43"/>
  <c r="P100" i="43"/>
  <c r="P57" i="43"/>
  <c r="P93" i="43"/>
  <c r="P70" i="43"/>
  <c r="P60" i="43"/>
  <c r="P69" i="43"/>
  <c r="P51" i="43"/>
  <c r="P121" i="43"/>
  <c r="P18" i="43"/>
  <c r="P110" i="43"/>
  <c r="P62" i="43"/>
  <c r="P85" i="43"/>
  <c r="P35" i="43"/>
  <c r="P65" i="43"/>
  <c r="P32" i="43"/>
  <c r="P94" i="43"/>
  <c r="P103" i="43"/>
  <c r="P125" i="43"/>
  <c r="P92" i="43"/>
  <c r="P86" i="43"/>
  <c r="P71" i="43"/>
  <c r="P127" i="43"/>
  <c r="P28" i="43"/>
  <c r="P72" i="43"/>
  <c r="P111" i="43"/>
  <c r="P83" i="43"/>
  <c r="P104" i="43"/>
  <c r="P80" i="43"/>
  <c r="P34" i="43"/>
  <c r="P101" i="43"/>
  <c r="P29" i="43"/>
  <c r="P116" i="43"/>
  <c r="P106" i="43"/>
  <c r="P74" i="43"/>
  <c r="P45" i="43"/>
  <c r="P109" i="43"/>
  <c r="P53" i="43"/>
  <c r="P36" i="43"/>
  <c r="P112" i="43"/>
  <c r="P20" i="43"/>
  <c r="P77" i="43"/>
  <c r="P38" i="43"/>
  <c r="P64" i="43"/>
  <c r="P124" i="43"/>
  <c r="P54" i="43"/>
  <c r="O45" i="36" s="1"/>
  <c r="R45" i="36" s="1"/>
  <c r="P98" i="43"/>
  <c r="P66" i="43"/>
  <c r="P73" i="43"/>
  <c r="P123" i="43"/>
  <c r="P50" i="43"/>
  <c r="P115" i="43"/>
  <c r="P46" i="43"/>
  <c r="P76" i="43"/>
  <c r="P39" i="43"/>
  <c r="P122" i="43"/>
  <c r="P79" i="43"/>
  <c r="P87" i="43"/>
  <c r="P114" i="43"/>
  <c r="P82" i="43"/>
  <c r="P120" i="43"/>
  <c r="P43" i="43"/>
  <c r="O44" i="36" s="1"/>
  <c r="R44" i="36" s="1"/>
  <c r="P78" i="43"/>
  <c r="P84" i="43"/>
  <c r="P47" i="43"/>
  <c r="P119" i="43"/>
  <c r="P26" i="43"/>
  <c r="P90" i="43"/>
  <c r="P107" i="43"/>
  <c r="P63" i="43"/>
  <c r="P99" i="43"/>
  <c r="P33" i="43"/>
  <c r="P113" i="43"/>
  <c r="P58" i="43"/>
  <c r="P42" i="43"/>
  <c r="P133" i="43"/>
  <c r="O48" i="36" s="1"/>
  <c r="R48" i="36" s="1"/>
  <c r="P129" i="43"/>
  <c r="P96" i="43"/>
  <c r="P117" i="43"/>
  <c r="O47" i="36" s="1"/>
  <c r="R47" i="36" s="1"/>
  <c r="P91" i="43"/>
  <c r="P61" i="43"/>
  <c r="P135" i="43"/>
  <c r="P130" i="43"/>
  <c r="P128" i="43"/>
  <c r="P55" i="43"/>
  <c r="P30" i="43"/>
  <c r="O43" i="36" s="1"/>
  <c r="R43" i="36" s="1"/>
  <c r="P40" i="43"/>
  <c r="P37" i="43"/>
  <c r="P105" i="43"/>
  <c r="P102" i="43"/>
  <c r="P134" i="43"/>
  <c r="O49" i="36" s="1"/>
  <c r="R49" i="36" s="1"/>
  <c r="P95" i="43"/>
  <c r="P108" i="43"/>
  <c r="P68" i="43"/>
  <c r="P48" i="43"/>
  <c r="P41" i="43"/>
  <c r="P97" i="43"/>
  <c r="J46" i="36"/>
  <c r="O42" i="36"/>
  <c r="F5" i="20"/>
  <c r="F10" i="20" s="1"/>
  <c r="G5" i="38"/>
  <c r="G5" i="20" s="1"/>
  <c r="G5" i="21" l="1"/>
  <c r="G36" i="21" s="1"/>
  <c r="A50" i="61"/>
  <c r="R51" i="61"/>
  <c r="B49" i="61"/>
  <c r="C49" i="61"/>
  <c r="D49" i="61"/>
  <c r="E49" i="61"/>
  <c r="Q44" i="36"/>
  <c r="Q45" i="36"/>
  <c r="Q47" i="36"/>
  <c r="Q43" i="36"/>
  <c r="Q49" i="36"/>
  <c r="R42" i="36"/>
  <c r="Q42" i="36"/>
  <c r="J50" i="36"/>
  <c r="O46" i="36"/>
  <c r="H5" i="38"/>
  <c r="G10" i="20"/>
  <c r="H5" i="21" l="1"/>
  <c r="H36" i="21" s="1"/>
  <c r="R52" i="61"/>
  <c r="A51" i="61"/>
  <c r="B50" i="61"/>
  <c r="C50" i="61"/>
  <c r="D50" i="61"/>
  <c r="E50" i="61"/>
  <c r="Q46" i="36"/>
  <c r="D40" i="46"/>
  <c r="C45" i="46" s="1"/>
  <c r="D41" i="46"/>
  <c r="C46" i="46" s="1"/>
  <c r="O50" i="36"/>
  <c r="R46" i="36"/>
  <c r="H5" i="20"/>
  <c r="H10" i="20" s="1"/>
  <c r="I5" i="38"/>
  <c r="I5" i="21" l="1"/>
  <c r="I36" i="21" s="1"/>
  <c r="J5" i="21" s="1"/>
  <c r="J36" i="21" s="1"/>
  <c r="K5" i="21" s="1"/>
  <c r="K36" i="21" s="1"/>
  <c r="L5" i="21" s="1"/>
  <c r="L36" i="21" s="1"/>
  <c r="M5" i="21" s="1"/>
  <c r="M36" i="21" s="1"/>
  <c r="N5" i="21" s="1"/>
  <c r="N36" i="21" s="1"/>
  <c r="D14" i="20" s="1"/>
  <c r="D51" i="61"/>
  <c r="E51" i="61"/>
  <c r="B51" i="61"/>
  <c r="C51" i="61"/>
  <c r="A52" i="61"/>
  <c r="R53" i="61"/>
  <c r="R50" i="36"/>
  <c r="Q50" i="36"/>
  <c r="J5" i="38"/>
  <c r="I5" i="20"/>
  <c r="I10" i="20" s="1"/>
  <c r="A53" i="61" l="1"/>
  <c r="R54" i="61"/>
  <c r="B52" i="61"/>
  <c r="C52" i="61"/>
  <c r="D52" i="61"/>
  <c r="E52" i="61"/>
  <c r="K5" i="38"/>
  <c r="J5" i="20"/>
  <c r="J10" i="20" s="1"/>
  <c r="A54" i="61" l="1"/>
  <c r="R55" i="61"/>
  <c r="B53" i="61"/>
  <c r="C53" i="61"/>
  <c r="D53" i="61"/>
  <c r="E53" i="61"/>
  <c r="L5" i="38"/>
  <c r="K5" i="20"/>
  <c r="K10" i="20" s="1"/>
  <c r="R56" i="61" l="1"/>
  <c r="A55" i="61"/>
  <c r="B54" i="61"/>
  <c r="C54" i="61"/>
  <c r="D54" i="61"/>
  <c r="E54" i="61"/>
  <c r="M5" i="38"/>
  <c r="L5" i="20"/>
  <c r="L10" i="20" s="1"/>
  <c r="D55" i="61" l="1"/>
  <c r="E55" i="61"/>
  <c r="B55" i="61"/>
  <c r="C55" i="61"/>
  <c r="A56" i="61"/>
  <c r="R57" i="61"/>
  <c r="N5" i="38"/>
  <c r="M5" i="20"/>
  <c r="M10" i="20" s="1"/>
  <c r="A57" i="61" l="1"/>
  <c r="R58" i="61"/>
  <c r="B56" i="61"/>
  <c r="C56" i="61"/>
  <c r="D56" i="61"/>
  <c r="E56" i="61"/>
  <c r="N5" i="20"/>
  <c r="N10" i="20" s="1"/>
  <c r="A58" i="61" l="1"/>
  <c r="R59" i="61"/>
  <c r="B57" i="61"/>
  <c r="C57" i="61"/>
  <c r="D57" i="61"/>
  <c r="E57" i="61"/>
  <c r="D17" i="20"/>
  <c r="D18" i="20" s="1"/>
  <c r="I20" i="20" s="1"/>
  <c r="R60" i="61" l="1"/>
  <c r="A59" i="61"/>
  <c r="B58" i="61"/>
  <c r="C58" i="61"/>
  <c r="D58" i="61"/>
  <c r="E58" i="61"/>
  <c r="D59" i="61" l="1"/>
  <c r="E59" i="61"/>
  <c r="B59" i="61"/>
  <c r="C59" i="61"/>
  <c r="A60" i="61"/>
  <c r="R61" i="61"/>
  <c r="A61" i="61" l="1"/>
  <c r="R62" i="61"/>
  <c r="B60" i="61"/>
  <c r="C60" i="61"/>
  <c r="D60" i="61"/>
  <c r="E60" i="61"/>
  <c r="A62" i="61" l="1"/>
  <c r="R63" i="61"/>
  <c r="B61" i="61"/>
  <c r="C61" i="61"/>
  <c r="D61" i="61"/>
  <c r="E61" i="61"/>
  <c r="R64" i="61" l="1"/>
  <c r="A63" i="61"/>
  <c r="B62" i="61"/>
  <c r="C62" i="61"/>
  <c r="D62" i="61"/>
  <c r="E62" i="61"/>
  <c r="D63" i="61" l="1"/>
  <c r="E63" i="61"/>
  <c r="B63" i="61"/>
  <c r="C63" i="61"/>
  <c r="A64" i="61"/>
  <c r="R65" i="61"/>
  <c r="A65" i="61" l="1"/>
  <c r="R66" i="61"/>
  <c r="B64" i="61"/>
  <c r="C64" i="61"/>
  <c r="D64" i="61"/>
  <c r="E64" i="61"/>
  <c r="A66" i="61" l="1"/>
  <c r="R67" i="61"/>
  <c r="B65" i="61"/>
  <c r="C65" i="61"/>
  <c r="D65" i="61"/>
  <c r="E65" i="61"/>
  <c r="R68" i="61" l="1"/>
  <c r="A67" i="61"/>
  <c r="B66" i="61"/>
  <c r="C66" i="61"/>
  <c r="D66" i="61"/>
  <c r="E66" i="61"/>
  <c r="D67" i="61" l="1"/>
  <c r="E67" i="61"/>
  <c r="B67" i="61"/>
  <c r="C67" i="61"/>
  <c r="A68" i="61"/>
  <c r="R69" i="61"/>
  <c r="B68" i="61" l="1"/>
  <c r="C68" i="61"/>
  <c r="D68" i="61"/>
  <c r="E68" i="61"/>
  <c r="A69" i="61"/>
  <c r="R70" i="61"/>
  <c r="A70" i="61" l="1"/>
  <c r="R71" i="61"/>
  <c r="B69" i="61"/>
  <c r="C69" i="61"/>
  <c r="D69" i="61"/>
  <c r="E69" i="61"/>
  <c r="R72" i="61" l="1"/>
  <c r="A71" i="61"/>
  <c r="B70" i="61"/>
  <c r="C70" i="61"/>
  <c r="D70" i="61"/>
  <c r="E70" i="61"/>
  <c r="D71" i="61" l="1"/>
  <c r="E71" i="61"/>
  <c r="B71" i="61"/>
  <c r="C71" i="61"/>
  <c r="A72" i="61"/>
  <c r="R73" i="61"/>
  <c r="A73" i="61" l="1"/>
  <c r="R74" i="61"/>
  <c r="B72" i="61"/>
  <c r="C72" i="61"/>
  <c r="D72" i="61"/>
  <c r="E72" i="61"/>
  <c r="A74" i="61" l="1"/>
  <c r="R75" i="61"/>
  <c r="B73" i="61"/>
  <c r="C73" i="61"/>
  <c r="D73" i="61"/>
  <c r="E73" i="61"/>
  <c r="R76" i="61" l="1"/>
  <c r="A75" i="61"/>
  <c r="B74" i="61"/>
  <c r="C74" i="61"/>
  <c r="D74" i="61"/>
  <c r="E74" i="61"/>
  <c r="D75" i="61" l="1"/>
  <c r="E75" i="61"/>
  <c r="B75" i="61"/>
  <c r="C75" i="61"/>
  <c r="A76" i="61"/>
  <c r="R77" i="61"/>
  <c r="A77" i="61" l="1"/>
  <c r="R78" i="61"/>
  <c r="B76" i="61"/>
  <c r="C76" i="61"/>
  <c r="D76" i="61"/>
  <c r="E76" i="61"/>
  <c r="A78" i="61" l="1"/>
  <c r="R79" i="61"/>
  <c r="B77" i="61"/>
  <c r="C77" i="61"/>
  <c r="D77" i="61"/>
  <c r="E77" i="61"/>
  <c r="R80" i="61" l="1"/>
  <c r="A79" i="61"/>
  <c r="B78" i="61"/>
  <c r="C78" i="61"/>
  <c r="D78" i="61"/>
  <c r="E78" i="61"/>
  <c r="D79" i="61" l="1"/>
  <c r="E79" i="61"/>
  <c r="B79" i="61"/>
  <c r="C79" i="61"/>
  <c r="A80" i="61"/>
  <c r="R81" i="61"/>
  <c r="A81" i="61" l="1"/>
  <c r="R82" i="61"/>
  <c r="B80" i="61"/>
  <c r="C80" i="61"/>
  <c r="D80" i="61"/>
  <c r="E80" i="61"/>
  <c r="A82" i="61" l="1"/>
  <c r="R83" i="61"/>
  <c r="B81" i="61"/>
  <c r="C81" i="61"/>
  <c r="D81" i="61"/>
  <c r="E81" i="61"/>
  <c r="R84" i="61" l="1"/>
  <c r="A83" i="61"/>
  <c r="B82" i="61"/>
  <c r="C82" i="61"/>
  <c r="D82" i="61"/>
  <c r="E82" i="61"/>
  <c r="D83" i="61" l="1"/>
  <c r="E83" i="61"/>
  <c r="B83" i="61"/>
  <c r="C83" i="61"/>
  <c r="A84" i="61"/>
  <c r="R85" i="61"/>
  <c r="A85" i="61" l="1"/>
  <c r="R86" i="61"/>
  <c r="B84" i="61"/>
  <c r="C84" i="61"/>
  <c r="D84" i="61"/>
  <c r="E84" i="61"/>
  <c r="A86" i="61" l="1"/>
  <c r="R87" i="61"/>
  <c r="B85" i="61"/>
  <c r="C85" i="61"/>
  <c r="D85" i="61"/>
  <c r="E85" i="61"/>
  <c r="R88" i="61" l="1"/>
  <c r="A87" i="61"/>
  <c r="B86" i="61"/>
  <c r="C86" i="61"/>
  <c r="D86" i="61"/>
  <c r="E86" i="61"/>
  <c r="D87" i="61" l="1"/>
  <c r="E87" i="61"/>
  <c r="B87" i="61"/>
  <c r="C87" i="61"/>
  <c r="A88" i="61"/>
  <c r="R89" i="61"/>
  <c r="A89" i="61" l="1"/>
  <c r="R90" i="61"/>
  <c r="B88" i="61"/>
  <c r="C88" i="61"/>
  <c r="D88" i="61"/>
  <c r="E88" i="61"/>
  <c r="A90" i="61" l="1"/>
  <c r="R91" i="61"/>
  <c r="B89" i="61"/>
  <c r="C89" i="61"/>
  <c r="D89" i="61"/>
  <c r="E89" i="61"/>
  <c r="R92" i="61" l="1"/>
  <c r="A91" i="61"/>
  <c r="B90" i="61"/>
  <c r="C90" i="61"/>
  <c r="D90" i="61"/>
  <c r="E90" i="61"/>
  <c r="D91" i="61" l="1"/>
  <c r="E91" i="61"/>
  <c r="B91" i="61"/>
  <c r="C91" i="61"/>
  <c r="A92" i="61"/>
  <c r="R93" i="61"/>
  <c r="B92" i="61" l="1"/>
  <c r="C92" i="61"/>
  <c r="D92" i="61"/>
  <c r="E92" i="61"/>
  <c r="A93" i="61"/>
  <c r="R94" i="61"/>
  <c r="A94" i="61" l="1"/>
  <c r="R95" i="61"/>
  <c r="B93" i="61"/>
  <c r="C93" i="61"/>
  <c r="D93" i="61"/>
  <c r="E93" i="61"/>
  <c r="R96" i="61" l="1"/>
  <c r="A95" i="61"/>
  <c r="B94" i="61"/>
  <c r="C94" i="61"/>
  <c r="D94" i="61"/>
  <c r="E94" i="61"/>
  <c r="D95" i="61" l="1"/>
  <c r="E95" i="61"/>
  <c r="B95" i="61"/>
  <c r="C95" i="61"/>
  <c r="A96" i="61"/>
  <c r="R97" i="61"/>
  <c r="A97" i="61" l="1"/>
  <c r="R98" i="61"/>
  <c r="B96" i="61"/>
  <c r="C96" i="61"/>
  <c r="D96" i="61"/>
  <c r="E96" i="61"/>
  <c r="A98" i="61" l="1"/>
  <c r="R99" i="61"/>
  <c r="B97" i="61"/>
  <c r="C97" i="61"/>
  <c r="D97" i="61"/>
  <c r="E97" i="61"/>
  <c r="R100" i="61" l="1"/>
  <c r="A99" i="61"/>
  <c r="B98" i="61"/>
  <c r="C98" i="61"/>
  <c r="D98" i="61"/>
  <c r="E98" i="61"/>
  <c r="D99" i="61" l="1"/>
  <c r="E99" i="61"/>
  <c r="B99" i="61"/>
  <c r="C99" i="61"/>
  <c r="A100" i="61"/>
  <c r="R101" i="61"/>
  <c r="A101" i="61" l="1"/>
  <c r="R102" i="61"/>
  <c r="B100" i="61"/>
  <c r="C100" i="61"/>
  <c r="D100" i="61"/>
  <c r="E100" i="61"/>
  <c r="A102" i="61" l="1"/>
  <c r="R103" i="61"/>
  <c r="B101" i="61"/>
  <c r="C101" i="61"/>
  <c r="D101" i="61"/>
  <c r="E101" i="61"/>
  <c r="R104" i="61" l="1"/>
  <c r="A103" i="61"/>
  <c r="B102" i="61"/>
  <c r="C102" i="61"/>
  <c r="D102" i="61"/>
  <c r="E102" i="61"/>
  <c r="D103" i="61" l="1"/>
  <c r="E103" i="61"/>
  <c r="B103" i="61"/>
  <c r="C103" i="61"/>
  <c r="A104" i="61"/>
  <c r="R105" i="61"/>
  <c r="B104" i="61" l="1"/>
  <c r="C104" i="61"/>
  <c r="D104" i="61"/>
  <c r="E104" i="61"/>
  <c r="A105" i="61"/>
  <c r="R106" i="61"/>
  <c r="A106" i="61" l="1"/>
  <c r="R107" i="61"/>
  <c r="B105" i="61"/>
  <c r="C105" i="61"/>
  <c r="D105" i="61"/>
  <c r="E105" i="61"/>
  <c r="R108" i="61" l="1"/>
  <c r="A107" i="61"/>
  <c r="B106" i="61"/>
  <c r="C106" i="61"/>
  <c r="D106" i="61"/>
  <c r="E106" i="61"/>
  <c r="D107" i="61" l="1"/>
  <c r="E107" i="61"/>
  <c r="B107" i="61"/>
  <c r="C107" i="61"/>
  <c r="A108" i="61"/>
  <c r="R109" i="61"/>
  <c r="C108" i="61" l="1"/>
  <c r="D108" i="61"/>
  <c r="E108" i="61"/>
  <c r="B108" i="61"/>
  <c r="A109" i="61"/>
  <c r="R110" i="61"/>
  <c r="A110" i="61" l="1"/>
  <c r="R111" i="61"/>
  <c r="B109" i="61"/>
  <c r="C109" i="61"/>
  <c r="D109" i="61"/>
  <c r="E109" i="61"/>
  <c r="A111" i="61" l="1"/>
  <c r="R112" i="61"/>
  <c r="B110" i="61"/>
  <c r="C110" i="61"/>
  <c r="D110" i="61"/>
  <c r="E110" i="61"/>
  <c r="R113" i="61" l="1"/>
  <c r="A112" i="61"/>
  <c r="D111" i="61"/>
  <c r="E111" i="61"/>
  <c r="B111" i="61"/>
  <c r="C111" i="61"/>
  <c r="D112" i="61" l="1"/>
  <c r="E112" i="61"/>
  <c r="B112" i="61"/>
  <c r="C112" i="61"/>
  <c r="A113" i="61"/>
  <c r="R114" i="61"/>
  <c r="A114" i="61" l="1"/>
  <c r="R115" i="61"/>
  <c r="B113" i="61"/>
  <c r="C113" i="61"/>
  <c r="D113" i="61"/>
  <c r="E113" i="61"/>
  <c r="A115" i="61" l="1"/>
  <c r="R116" i="61"/>
  <c r="B114" i="61"/>
  <c r="D114" i="61"/>
  <c r="C114" i="61"/>
  <c r="E114" i="61"/>
  <c r="A116" i="61" l="1"/>
  <c r="R117" i="61"/>
  <c r="D115" i="61"/>
  <c r="E115" i="61"/>
  <c r="B115" i="61"/>
  <c r="C115" i="61"/>
  <c r="A117" i="61" l="1"/>
  <c r="R118" i="61"/>
  <c r="D116" i="61"/>
  <c r="E116" i="61"/>
  <c r="B116" i="61"/>
  <c r="C116" i="61"/>
  <c r="A118" i="61" l="1"/>
  <c r="R119" i="61"/>
  <c r="B117" i="61"/>
  <c r="C117" i="61"/>
  <c r="D117" i="61"/>
  <c r="E117" i="61"/>
  <c r="R120" i="61" l="1"/>
  <c r="A119" i="61"/>
  <c r="B118" i="61"/>
  <c r="D118" i="61"/>
  <c r="C118" i="61"/>
  <c r="E118" i="61"/>
  <c r="D119" i="61" l="1"/>
  <c r="C119" i="61"/>
  <c r="B119" i="61"/>
  <c r="E119" i="61"/>
  <c r="A120" i="61"/>
  <c r="R121" i="61"/>
  <c r="B120" i="61" l="1"/>
  <c r="C120" i="61"/>
  <c r="D120" i="61"/>
  <c r="E120" i="61"/>
  <c r="A121" i="61"/>
  <c r="R122" i="61"/>
  <c r="R123" i="61" l="1"/>
  <c r="A122" i="61"/>
  <c r="B121" i="61"/>
  <c r="C121" i="61"/>
  <c r="D121" i="61"/>
  <c r="E121" i="61"/>
  <c r="C122" i="61" l="1"/>
  <c r="D122" i="61"/>
  <c r="E122" i="61"/>
  <c r="B122" i="61"/>
  <c r="R124" i="61"/>
  <c r="A123" i="61"/>
  <c r="B123" i="61" l="1"/>
  <c r="D123" i="61"/>
  <c r="C123" i="61"/>
  <c r="E123" i="61"/>
  <c r="A124" i="61"/>
  <c r="R125" i="61"/>
  <c r="B124" i="61" l="1"/>
  <c r="C124" i="61"/>
  <c r="D124" i="61"/>
  <c r="E124" i="61"/>
  <c r="A125" i="61"/>
  <c r="R126" i="61"/>
  <c r="R127" i="61" l="1"/>
  <c r="A126" i="61"/>
  <c r="B125" i="61"/>
  <c r="C125" i="61"/>
  <c r="D125" i="61"/>
  <c r="E125" i="61"/>
  <c r="C126" i="61" l="1"/>
  <c r="D126" i="61"/>
  <c r="E126" i="61"/>
  <c r="B126" i="61"/>
  <c r="R128" i="61"/>
  <c r="A127" i="61"/>
  <c r="B127" i="61" l="1"/>
  <c r="D127" i="61"/>
  <c r="C127" i="61"/>
  <c r="E127" i="61"/>
  <c r="A128" i="61"/>
  <c r="R129" i="61"/>
  <c r="A129" i="61" l="1"/>
  <c r="R130" i="61"/>
  <c r="B128" i="61"/>
  <c r="C128" i="61"/>
  <c r="D128" i="61"/>
  <c r="E128" i="61"/>
  <c r="R131" i="61" l="1"/>
  <c r="A130" i="61"/>
  <c r="B129" i="61"/>
  <c r="C129" i="61"/>
  <c r="D129" i="61"/>
  <c r="E129" i="61"/>
  <c r="C130" i="61" l="1"/>
  <c r="D130" i="61"/>
  <c r="E130" i="61"/>
  <c r="B130" i="61"/>
  <c r="R132" i="61"/>
  <c r="A131" i="61"/>
  <c r="B131" i="61" l="1"/>
  <c r="D131" i="61"/>
  <c r="C131" i="61"/>
  <c r="E131" i="61"/>
  <c r="A132" i="61"/>
  <c r="R133" i="61"/>
  <c r="A133" i="61" l="1"/>
  <c r="R134" i="61"/>
  <c r="B132" i="61"/>
  <c r="C132" i="61"/>
  <c r="D132" i="61"/>
  <c r="E132" i="61"/>
  <c r="R135" i="61" l="1"/>
  <c r="A134" i="61"/>
  <c r="B133" i="61"/>
  <c r="C133" i="61"/>
  <c r="D133" i="61"/>
  <c r="E133" i="61"/>
  <c r="C134" i="61" l="1"/>
  <c r="D134" i="61"/>
  <c r="E134" i="61"/>
  <c r="B134" i="61"/>
  <c r="R136" i="61"/>
  <c r="A135" i="61"/>
  <c r="B135" i="61" l="1"/>
  <c r="D135" i="61"/>
  <c r="C135" i="61"/>
  <c r="E135" i="61"/>
  <c r="A136" i="61"/>
  <c r="R137" i="61"/>
  <c r="A137" i="61" l="1"/>
  <c r="R138" i="61"/>
  <c r="B136" i="61"/>
  <c r="C136" i="61"/>
  <c r="D136" i="61"/>
  <c r="E136" i="61"/>
  <c r="R139" i="61" l="1"/>
  <c r="A138" i="61"/>
  <c r="B137" i="61"/>
  <c r="C137" i="61"/>
  <c r="D137" i="61"/>
  <c r="E137" i="61"/>
  <c r="C138" i="61" l="1"/>
  <c r="D138" i="61"/>
  <c r="E138" i="61"/>
  <c r="B138" i="61"/>
  <c r="R140" i="61"/>
  <c r="A139" i="61"/>
  <c r="B139" i="61" l="1"/>
  <c r="D139" i="61"/>
  <c r="C139" i="61"/>
  <c r="E139" i="61"/>
  <c r="A140" i="61"/>
  <c r="R141" i="61"/>
  <c r="A141" i="61" l="1"/>
  <c r="R142" i="61"/>
  <c r="B140" i="61"/>
  <c r="C140" i="61"/>
  <c r="D140" i="61"/>
  <c r="E140" i="61"/>
  <c r="R143" i="61" l="1"/>
  <c r="A142" i="61"/>
  <c r="B141" i="61"/>
  <c r="C141" i="61"/>
  <c r="D141" i="61"/>
  <c r="E141" i="61"/>
  <c r="C142" i="61" l="1"/>
  <c r="D142" i="61"/>
  <c r="E142" i="61"/>
  <c r="B142" i="61"/>
  <c r="R144" i="61"/>
  <c r="A143" i="61"/>
  <c r="B143" i="61" l="1"/>
  <c r="D143" i="61"/>
  <c r="C143" i="61"/>
  <c r="E143" i="61"/>
  <c r="A144" i="61"/>
  <c r="R145" i="61"/>
  <c r="B144" i="61" l="1"/>
  <c r="C144" i="61"/>
  <c r="D144" i="61"/>
  <c r="E144" i="61"/>
  <c r="A145" i="61"/>
  <c r="R146" i="61"/>
  <c r="B145" i="61" l="1"/>
  <c r="C145" i="61"/>
  <c r="D145" i="61"/>
  <c r="E145" i="61"/>
  <c r="R147" i="61"/>
  <c r="A146" i="61"/>
  <c r="C146" i="61" l="1"/>
  <c r="D146" i="61"/>
  <c r="E146" i="61"/>
  <c r="B146" i="61"/>
  <c r="R148" i="61"/>
  <c r="A147" i="61"/>
  <c r="B147" i="61" l="1"/>
  <c r="D147" i="61"/>
  <c r="C147" i="61"/>
  <c r="E147" i="61"/>
  <c r="A148" i="61"/>
  <c r="R149" i="61"/>
  <c r="A149" i="61" l="1"/>
  <c r="R150" i="61"/>
  <c r="B148" i="61"/>
  <c r="C148" i="61"/>
  <c r="D148" i="61"/>
  <c r="E148" i="61"/>
  <c r="R151" i="61" l="1"/>
  <c r="A150" i="61"/>
  <c r="B149" i="61"/>
  <c r="C149" i="61"/>
  <c r="D149" i="61"/>
  <c r="E149" i="61"/>
  <c r="C150" i="61" l="1"/>
  <c r="D150" i="61"/>
  <c r="E150" i="61"/>
  <c r="B150" i="61"/>
  <c r="R152" i="61"/>
  <c r="A151" i="61"/>
  <c r="B151" i="61" l="1"/>
  <c r="D151" i="61"/>
  <c r="C151" i="61"/>
  <c r="E151" i="61"/>
  <c r="A152" i="61"/>
  <c r="R153" i="61"/>
  <c r="A153" i="61" l="1"/>
  <c r="R154" i="61"/>
  <c r="B152" i="61"/>
  <c r="C152" i="61"/>
  <c r="D152" i="61"/>
  <c r="E152" i="61"/>
  <c r="R155" i="61" l="1"/>
  <c r="A154" i="61"/>
  <c r="B153" i="61"/>
  <c r="C153" i="61"/>
  <c r="D153" i="61"/>
  <c r="E153" i="61"/>
  <c r="C154" i="61" l="1"/>
  <c r="D154" i="61"/>
  <c r="E154" i="61"/>
  <c r="B154" i="61"/>
  <c r="R156" i="61"/>
  <c r="A155" i="61"/>
  <c r="A156" i="61" l="1"/>
  <c r="R157" i="61"/>
  <c r="B155" i="61"/>
  <c r="D155" i="61"/>
  <c r="C155" i="61"/>
  <c r="E155" i="61"/>
  <c r="A157" i="61" l="1"/>
  <c r="R158" i="61"/>
  <c r="B156" i="61"/>
  <c r="C156" i="61"/>
  <c r="D156" i="61"/>
  <c r="E156" i="61"/>
  <c r="R159" i="61" l="1"/>
  <c r="A158" i="61"/>
  <c r="B157" i="61"/>
  <c r="C157" i="61"/>
  <c r="D157" i="61"/>
  <c r="E157" i="61"/>
  <c r="C158" i="61" l="1"/>
  <c r="D158" i="61"/>
  <c r="E158" i="61"/>
  <c r="B158" i="61"/>
  <c r="R160" i="61"/>
  <c r="A159" i="61"/>
  <c r="B159" i="61" l="1"/>
  <c r="D159" i="61"/>
  <c r="C159" i="61"/>
  <c r="E159" i="61"/>
  <c r="A160" i="61"/>
  <c r="R161" i="61"/>
  <c r="A161" i="61" l="1"/>
  <c r="R162" i="61"/>
  <c r="B160" i="61"/>
  <c r="C160" i="61"/>
  <c r="D160" i="61"/>
  <c r="E160" i="61"/>
  <c r="R163" i="61" l="1"/>
  <c r="A162" i="61"/>
  <c r="B161" i="61"/>
  <c r="C161" i="61"/>
  <c r="D161" i="61"/>
  <c r="E161" i="61"/>
  <c r="C162" i="61" l="1"/>
  <c r="D162" i="61"/>
  <c r="E162" i="61"/>
  <c r="B162" i="61"/>
  <c r="R164" i="61"/>
  <c r="A163" i="61"/>
  <c r="B163" i="61" l="1"/>
  <c r="D163" i="61"/>
  <c r="C163" i="61"/>
  <c r="E163" i="61"/>
  <c r="A164" i="61"/>
  <c r="R165" i="61"/>
  <c r="A165" i="61" l="1"/>
  <c r="R166" i="61"/>
  <c r="B164" i="61"/>
  <c r="C164" i="61"/>
  <c r="D164" i="61"/>
  <c r="E164" i="61"/>
  <c r="R167" i="61" l="1"/>
  <c r="A166" i="61"/>
  <c r="B165" i="61"/>
  <c r="C165" i="61"/>
  <c r="D165" i="61"/>
  <c r="E165" i="61"/>
  <c r="C166" i="61" l="1"/>
  <c r="D166" i="61"/>
  <c r="E166" i="61"/>
  <c r="B166" i="61"/>
  <c r="R168" i="61"/>
  <c r="A167" i="61"/>
  <c r="B167" i="61" l="1"/>
  <c r="D167" i="61"/>
  <c r="C167" i="61"/>
  <c r="E167" i="61"/>
  <c r="A168" i="61"/>
  <c r="R169" i="61"/>
  <c r="A169" i="61" l="1"/>
  <c r="R170" i="61"/>
  <c r="B168" i="61"/>
  <c r="C168" i="61"/>
  <c r="D168" i="61"/>
  <c r="E168" i="61"/>
  <c r="R171" i="61" l="1"/>
  <c r="A170" i="61"/>
  <c r="B169" i="61"/>
  <c r="C169" i="61"/>
  <c r="D169" i="61"/>
  <c r="E169" i="61"/>
  <c r="C170" i="61" l="1"/>
  <c r="D170" i="61"/>
  <c r="E170" i="61"/>
  <c r="B170" i="61"/>
  <c r="R172" i="61"/>
  <c r="A171" i="61"/>
  <c r="B171" i="61" l="1"/>
  <c r="D171" i="61"/>
  <c r="C171" i="61"/>
  <c r="E171" i="61"/>
  <c r="A172" i="61"/>
  <c r="R173" i="61"/>
  <c r="A173" i="61" l="1"/>
  <c r="R174" i="61"/>
  <c r="B172" i="61"/>
  <c r="C172" i="61"/>
  <c r="D172" i="61"/>
  <c r="E172" i="61"/>
  <c r="R175" i="61" l="1"/>
  <c r="A174" i="61"/>
  <c r="B173" i="61"/>
  <c r="C173" i="61"/>
  <c r="D173" i="61"/>
  <c r="E173" i="61"/>
  <c r="C174" i="61" l="1"/>
  <c r="D174" i="61"/>
  <c r="E174" i="61"/>
  <c r="B174" i="61"/>
  <c r="R176" i="61"/>
  <c r="A175" i="61"/>
  <c r="B175" i="61" l="1"/>
  <c r="D175" i="61"/>
  <c r="C175" i="61"/>
  <c r="E175" i="61"/>
  <c r="A176" i="61"/>
  <c r="R177" i="61"/>
  <c r="A177" i="61" l="1"/>
  <c r="R178" i="61"/>
  <c r="B176" i="61"/>
  <c r="C176" i="61"/>
  <c r="D176" i="61"/>
  <c r="E176" i="61"/>
  <c r="R179" i="61" l="1"/>
  <c r="A178" i="61"/>
  <c r="B177" i="61"/>
  <c r="C177" i="61"/>
  <c r="D177" i="61"/>
  <c r="E177" i="61"/>
  <c r="C178" i="61" l="1"/>
  <c r="D178" i="61"/>
  <c r="E178" i="61"/>
  <c r="B178" i="61"/>
  <c r="R180" i="61"/>
  <c r="A179" i="61"/>
  <c r="B179" i="61" l="1"/>
  <c r="D179" i="61"/>
  <c r="C179" i="61"/>
  <c r="E179" i="61"/>
  <c r="A180" i="61"/>
  <c r="R181" i="61"/>
  <c r="A181" i="61" l="1"/>
  <c r="R182" i="61"/>
  <c r="B180" i="61"/>
  <c r="C180" i="61"/>
  <c r="D180" i="61"/>
  <c r="E180" i="61"/>
  <c r="R183" i="61" l="1"/>
  <c r="A182" i="61"/>
  <c r="B181" i="61"/>
  <c r="C181" i="61"/>
  <c r="D181" i="61"/>
  <c r="E181" i="61"/>
  <c r="C182" i="61" l="1"/>
  <c r="D182" i="61"/>
  <c r="E182" i="61"/>
  <c r="B182" i="61"/>
  <c r="R184" i="61"/>
  <c r="A183" i="61"/>
  <c r="B183" i="61" l="1"/>
  <c r="D183" i="61"/>
  <c r="C183" i="61"/>
  <c r="E183" i="61"/>
  <c r="A184" i="61"/>
  <c r="R185" i="61"/>
  <c r="A185" i="61" l="1"/>
  <c r="R186" i="61"/>
  <c r="B184" i="61"/>
  <c r="C184" i="61"/>
  <c r="D184" i="61"/>
  <c r="E184" i="61"/>
  <c r="R187" i="61" l="1"/>
  <c r="A186" i="61"/>
  <c r="B185" i="61"/>
  <c r="C185" i="61"/>
  <c r="D185" i="61"/>
  <c r="E185" i="61"/>
  <c r="C186" i="61" l="1"/>
  <c r="D186" i="61"/>
  <c r="E186" i="61"/>
  <c r="B186" i="61"/>
  <c r="R188" i="61"/>
  <c r="A187" i="61"/>
  <c r="B187" i="61" l="1"/>
  <c r="D187" i="61"/>
  <c r="C187" i="61"/>
  <c r="E187" i="61"/>
  <c r="A188" i="61"/>
  <c r="R189" i="61"/>
  <c r="B188" i="61" l="1"/>
  <c r="C188" i="61"/>
  <c r="D188" i="61"/>
  <c r="E188" i="61"/>
  <c r="A189" i="61"/>
  <c r="R190" i="61"/>
  <c r="R191" i="61" l="1"/>
  <c r="A190" i="61"/>
  <c r="B189" i="61"/>
  <c r="C189" i="61"/>
  <c r="D189" i="61"/>
  <c r="E189" i="61"/>
  <c r="C190" i="61" l="1"/>
  <c r="D190" i="61"/>
  <c r="E190" i="61"/>
  <c r="B190" i="61"/>
  <c r="R192" i="61"/>
  <c r="A191" i="61"/>
  <c r="B191" i="61" l="1"/>
  <c r="D191" i="61"/>
  <c r="C191" i="61"/>
  <c r="E191" i="61"/>
  <c r="A192" i="61"/>
  <c r="R193" i="61"/>
  <c r="A193" i="61" l="1"/>
  <c r="R194" i="61"/>
  <c r="B192" i="61"/>
  <c r="C192" i="61"/>
  <c r="D192" i="61"/>
  <c r="E192" i="61"/>
  <c r="R195" i="61" l="1"/>
  <c r="A194" i="61"/>
  <c r="B193" i="61"/>
  <c r="C193" i="61"/>
  <c r="D193" i="61"/>
  <c r="E193" i="61"/>
  <c r="C194" i="61" l="1"/>
  <c r="D194" i="61"/>
  <c r="E194" i="61"/>
  <c r="B194" i="61"/>
  <c r="R196" i="61"/>
  <c r="A195" i="61"/>
  <c r="B195" i="61" l="1"/>
  <c r="D195" i="61"/>
  <c r="C195" i="61"/>
  <c r="E195" i="61"/>
  <c r="A196" i="61"/>
  <c r="R197" i="61"/>
  <c r="A197" i="61" l="1"/>
  <c r="R198" i="61"/>
  <c r="B196" i="61"/>
  <c r="C196" i="61"/>
  <c r="D196" i="61"/>
  <c r="E196" i="61"/>
  <c r="R199" i="61" l="1"/>
  <c r="A198" i="61"/>
  <c r="B197" i="61"/>
  <c r="C197" i="61"/>
  <c r="D197" i="61"/>
  <c r="E197" i="61"/>
  <c r="C198" i="61" l="1"/>
  <c r="D198" i="61"/>
  <c r="E198" i="61"/>
  <c r="B198" i="61"/>
  <c r="R200" i="61"/>
  <c r="A199" i="61"/>
  <c r="B199" i="61" l="1"/>
  <c r="D199" i="61"/>
  <c r="C199" i="61"/>
  <c r="E199" i="61"/>
  <c r="A200" i="61"/>
  <c r="R201" i="61"/>
  <c r="A201" i="61" l="1"/>
  <c r="R202" i="61"/>
  <c r="B200" i="61"/>
  <c r="C200" i="61"/>
  <c r="D200" i="61"/>
  <c r="E200" i="61"/>
  <c r="R203" i="61" l="1"/>
  <c r="A202" i="61"/>
  <c r="B201" i="61"/>
  <c r="C201" i="61"/>
  <c r="D201" i="61"/>
  <c r="E201" i="61"/>
  <c r="C202" i="61" l="1"/>
  <c r="D202" i="61"/>
  <c r="E202" i="61"/>
  <c r="B202" i="61"/>
  <c r="R204" i="61"/>
  <c r="A203" i="61"/>
  <c r="B203" i="61" l="1"/>
  <c r="D203" i="61"/>
  <c r="C203" i="61"/>
  <c r="E203" i="61"/>
  <c r="A204" i="61"/>
  <c r="R205" i="61"/>
  <c r="B204" i="61" l="1"/>
  <c r="C204" i="61"/>
  <c r="D204" i="61"/>
  <c r="E204" i="61"/>
  <c r="A205" i="61"/>
  <c r="R206" i="61"/>
  <c r="B205" i="61" l="1"/>
  <c r="C205" i="61"/>
  <c r="D205" i="61"/>
  <c r="E205" i="61"/>
  <c r="R207" i="61"/>
  <c r="A206" i="61"/>
  <c r="C206" i="61" l="1"/>
  <c r="D206" i="61"/>
  <c r="E206" i="61"/>
  <c r="B206" i="61"/>
  <c r="R208" i="61"/>
  <c r="A207" i="61"/>
  <c r="A208" i="61" l="1"/>
  <c r="R209" i="61"/>
  <c r="B207" i="61"/>
  <c r="D207" i="61"/>
  <c r="E207" i="61"/>
  <c r="C207" i="61"/>
  <c r="A209" i="61" l="1"/>
  <c r="R210" i="61"/>
  <c r="B208" i="61"/>
  <c r="C208" i="61"/>
  <c r="D208" i="61"/>
  <c r="E208" i="61"/>
  <c r="R211" i="61" l="1"/>
  <c r="A210" i="61"/>
  <c r="B209" i="61"/>
  <c r="C209" i="61"/>
  <c r="D209" i="61"/>
  <c r="E209" i="61"/>
  <c r="C210" i="61" l="1"/>
  <c r="D210" i="61"/>
  <c r="E210" i="61"/>
  <c r="B210" i="61"/>
  <c r="R212" i="61"/>
  <c r="A211" i="61"/>
  <c r="B211" i="61" l="1"/>
  <c r="D211" i="61"/>
  <c r="C211" i="61"/>
  <c r="E211" i="61"/>
  <c r="A212" i="61"/>
  <c r="R213" i="61"/>
  <c r="B212" i="61" l="1"/>
  <c r="C212" i="61"/>
  <c r="D212" i="61"/>
  <c r="E212" i="61"/>
  <c r="A213" i="61"/>
  <c r="R214" i="61"/>
  <c r="B213" i="61" l="1"/>
  <c r="C213" i="61"/>
  <c r="D213" i="61"/>
  <c r="E213" i="61"/>
  <c r="R215" i="61"/>
  <c r="A214" i="61"/>
  <c r="C214" i="61" l="1"/>
  <c r="D214" i="61"/>
  <c r="E214" i="61"/>
  <c r="B214" i="61"/>
  <c r="R216" i="61"/>
  <c r="A215" i="61"/>
  <c r="B215" i="61" l="1"/>
  <c r="D215" i="61"/>
  <c r="C215" i="61"/>
  <c r="E215" i="61"/>
  <c r="A216" i="61"/>
  <c r="R217" i="61"/>
  <c r="B216" i="61" l="1"/>
  <c r="C216" i="61"/>
  <c r="D216" i="61"/>
  <c r="E216" i="61"/>
  <c r="A217" i="61"/>
  <c r="R218" i="61"/>
  <c r="R219" i="61" l="1"/>
  <c r="A218" i="61"/>
  <c r="B217" i="61"/>
  <c r="C217" i="61"/>
  <c r="D217" i="61"/>
  <c r="E217" i="61"/>
  <c r="C218" i="61" l="1"/>
  <c r="D218" i="61"/>
  <c r="E218" i="61"/>
  <c r="B218" i="61"/>
  <c r="R220" i="61"/>
  <c r="A219" i="61"/>
  <c r="B219" i="61" l="1"/>
  <c r="D219" i="61"/>
  <c r="C219" i="61"/>
  <c r="E219" i="61"/>
  <c r="A220" i="61"/>
  <c r="R221" i="61"/>
  <c r="A221" i="61" l="1"/>
  <c r="R222" i="61"/>
  <c r="B220" i="61"/>
  <c r="C220" i="61"/>
  <c r="D220" i="61"/>
  <c r="E220" i="61"/>
  <c r="R223" i="61" l="1"/>
  <c r="A222" i="61"/>
  <c r="B221" i="61"/>
  <c r="C221" i="61"/>
  <c r="D221" i="61"/>
  <c r="E221" i="61"/>
  <c r="C222" i="61" l="1"/>
  <c r="D222" i="61"/>
  <c r="E222" i="61"/>
  <c r="B222" i="61"/>
  <c r="R224" i="61"/>
  <c r="A223" i="61"/>
  <c r="B223" i="61" l="1"/>
  <c r="D223" i="61"/>
  <c r="E223" i="61"/>
  <c r="C223" i="61"/>
  <c r="A224" i="61"/>
  <c r="R225" i="61"/>
  <c r="A225" i="61" l="1"/>
  <c r="R226" i="61"/>
  <c r="B224" i="61"/>
  <c r="C224" i="61"/>
  <c r="D224" i="61"/>
  <c r="E224" i="61"/>
  <c r="R227" i="61" l="1"/>
  <c r="A226" i="61"/>
  <c r="B225" i="61"/>
  <c r="C225" i="61"/>
  <c r="D225" i="61"/>
  <c r="E225" i="61"/>
  <c r="C226" i="61" l="1"/>
  <c r="D226" i="61"/>
  <c r="E226" i="61"/>
  <c r="B226" i="61"/>
  <c r="R228" i="61"/>
  <c r="A227" i="61"/>
  <c r="B227" i="61" l="1"/>
  <c r="D227" i="61"/>
  <c r="C227" i="61"/>
  <c r="E227" i="61"/>
  <c r="A228" i="61"/>
  <c r="R229" i="61"/>
  <c r="A229" i="61" l="1"/>
  <c r="R230" i="61"/>
  <c r="B228" i="61"/>
  <c r="C228" i="61"/>
  <c r="D228" i="61"/>
  <c r="E228" i="61"/>
  <c r="R231" i="61" l="1"/>
  <c r="A230" i="61"/>
  <c r="B229" i="61"/>
  <c r="C229" i="61"/>
  <c r="D229" i="61"/>
  <c r="E229" i="61"/>
  <c r="C230" i="61" l="1"/>
  <c r="D230" i="61"/>
  <c r="E230" i="61"/>
  <c r="B230" i="61"/>
  <c r="R232" i="61"/>
  <c r="A231" i="61"/>
  <c r="B231" i="61" l="1"/>
  <c r="D231" i="61"/>
  <c r="C231" i="61"/>
  <c r="E231" i="61"/>
  <c r="A232" i="61"/>
  <c r="R233" i="61"/>
  <c r="A233" i="61" l="1"/>
  <c r="R234" i="61"/>
  <c r="B232" i="61"/>
  <c r="C232" i="61"/>
  <c r="E232" i="61"/>
  <c r="D232" i="61"/>
  <c r="R235" i="61" l="1"/>
  <c r="A234" i="61"/>
  <c r="B233" i="61"/>
  <c r="C233" i="61"/>
  <c r="D233" i="61"/>
  <c r="E233" i="61"/>
  <c r="C234" i="61" l="1"/>
  <c r="D234" i="61"/>
  <c r="E234" i="61"/>
  <c r="B234" i="61"/>
  <c r="R236" i="61"/>
  <c r="A235" i="61"/>
  <c r="A236" i="61" l="1"/>
  <c r="R237" i="61"/>
  <c r="D235" i="61"/>
  <c r="C235" i="61"/>
  <c r="E235" i="61"/>
  <c r="B235" i="61"/>
  <c r="A237" i="61" l="1"/>
  <c r="R238" i="61"/>
  <c r="B236" i="61"/>
  <c r="C236" i="61"/>
  <c r="D236" i="61"/>
  <c r="E236" i="61"/>
  <c r="R239" i="61" l="1"/>
  <c r="A238" i="61"/>
  <c r="B237" i="61"/>
  <c r="C237" i="61"/>
  <c r="D237" i="61"/>
  <c r="E237" i="61"/>
  <c r="C238" i="61" l="1"/>
  <c r="D238" i="61"/>
  <c r="E238" i="61"/>
  <c r="B238" i="61"/>
  <c r="R240" i="61"/>
  <c r="A239" i="61"/>
  <c r="D239" i="61" l="1"/>
  <c r="B239" i="61"/>
  <c r="C239" i="61"/>
  <c r="E239" i="61"/>
  <c r="A240" i="61"/>
  <c r="R241" i="61"/>
  <c r="B240" i="61" l="1"/>
  <c r="C240" i="61"/>
  <c r="D240" i="61"/>
  <c r="E240" i="61"/>
  <c r="A241" i="61"/>
  <c r="R242" i="61"/>
  <c r="D241" i="61" l="1"/>
  <c r="E241" i="61"/>
  <c r="B241" i="61"/>
  <c r="C241" i="61"/>
  <c r="A242" i="61"/>
  <c r="R243" i="61"/>
  <c r="C242" i="61" l="1"/>
  <c r="D242" i="61"/>
  <c r="B242" i="61"/>
  <c r="E242" i="61"/>
  <c r="A243" i="61"/>
  <c r="R244" i="61"/>
  <c r="R245" i="61" l="1"/>
  <c r="A244" i="61"/>
  <c r="B243" i="61"/>
  <c r="C243" i="61"/>
  <c r="D243" i="61"/>
  <c r="E243" i="61"/>
  <c r="C244" i="61" l="1"/>
  <c r="D244" i="61"/>
  <c r="E244" i="61"/>
  <c r="B244" i="61"/>
  <c r="R246" i="61"/>
  <c r="A245" i="61"/>
  <c r="B245" i="61" l="1"/>
  <c r="C245" i="61"/>
  <c r="D245" i="61"/>
  <c r="E245" i="61"/>
  <c r="A246" i="61"/>
  <c r="R247" i="61"/>
  <c r="A247" i="61" l="1"/>
  <c r="R248" i="61"/>
  <c r="B246" i="61"/>
  <c r="C246" i="61"/>
  <c r="D246" i="61"/>
  <c r="E246" i="61"/>
  <c r="R249" i="61" l="1"/>
  <c r="A248" i="61"/>
  <c r="B247" i="61"/>
  <c r="C247" i="61"/>
  <c r="D247" i="61"/>
  <c r="E247" i="61"/>
  <c r="C248" i="61" l="1"/>
  <c r="D248" i="61"/>
  <c r="E248" i="61"/>
  <c r="B248" i="61"/>
  <c r="R250" i="61"/>
  <c r="A249" i="61"/>
  <c r="B249" i="61" l="1"/>
  <c r="C249" i="61"/>
  <c r="D249" i="61"/>
  <c r="E249" i="61"/>
  <c r="A250" i="61"/>
  <c r="R251" i="61"/>
  <c r="A251" i="61" l="1"/>
  <c r="R252" i="61"/>
  <c r="B250" i="61"/>
  <c r="C250" i="61"/>
  <c r="D250" i="61"/>
  <c r="E250" i="61"/>
  <c r="R253" i="61" l="1"/>
  <c r="A252" i="61"/>
  <c r="B251" i="61"/>
  <c r="C251" i="61"/>
  <c r="D251" i="61"/>
  <c r="E251" i="61"/>
  <c r="C252" i="61" l="1"/>
  <c r="D252" i="61"/>
  <c r="E252" i="61"/>
  <c r="B252" i="61"/>
  <c r="R254" i="61"/>
  <c r="A253" i="61"/>
  <c r="B253" i="61" l="1"/>
  <c r="C253" i="61"/>
  <c r="D253" i="61"/>
  <c r="E253" i="61"/>
  <c r="A254" i="61"/>
  <c r="R255" i="61"/>
  <c r="A255" i="61" l="1"/>
  <c r="R256" i="61"/>
  <c r="B254" i="61"/>
  <c r="C254" i="61"/>
  <c r="D254" i="61"/>
  <c r="E254" i="61"/>
  <c r="R257" i="61" l="1"/>
  <c r="A256" i="61"/>
  <c r="B255" i="61"/>
  <c r="C255" i="61"/>
  <c r="D255" i="61"/>
  <c r="E255" i="61"/>
  <c r="C256" i="61" l="1"/>
  <c r="D256" i="61"/>
  <c r="E256" i="61"/>
  <c r="B256" i="61"/>
  <c r="R258" i="61"/>
  <c r="A257" i="61"/>
  <c r="B257" i="61" l="1"/>
  <c r="C257" i="61"/>
  <c r="D257" i="61"/>
  <c r="E257" i="61"/>
  <c r="A258" i="61"/>
  <c r="R259" i="61"/>
  <c r="A259" i="61" l="1"/>
  <c r="R260" i="61"/>
  <c r="B258" i="61"/>
  <c r="C258" i="61"/>
  <c r="D258" i="61"/>
  <c r="E258" i="61"/>
  <c r="R261" i="61" l="1"/>
  <c r="A260" i="61"/>
  <c r="B259" i="61"/>
  <c r="C259" i="61"/>
  <c r="D259" i="61"/>
  <c r="E259" i="61"/>
  <c r="C260" i="61" l="1"/>
  <c r="D260" i="61"/>
  <c r="E260" i="61"/>
  <c r="B260" i="61"/>
  <c r="R262" i="61"/>
  <c r="A261" i="61"/>
  <c r="B261" i="61" l="1"/>
  <c r="C261" i="61"/>
  <c r="D261" i="61"/>
  <c r="E261" i="61"/>
  <c r="A262" i="61"/>
  <c r="R263" i="61"/>
  <c r="A263" i="61" l="1"/>
  <c r="R264" i="61"/>
  <c r="B262" i="61"/>
  <c r="C262" i="61"/>
  <c r="D262" i="61"/>
  <c r="E262" i="61"/>
  <c r="R265" i="61" l="1"/>
  <c r="A264" i="61"/>
  <c r="B263" i="61"/>
  <c r="C263" i="61"/>
  <c r="D263" i="61"/>
  <c r="E263" i="61"/>
  <c r="C264" i="61" l="1"/>
  <c r="D264" i="61"/>
  <c r="E264" i="61"/>
  <c r="B264" i="61"/>
  <c r="R266" i="61"/>
  <c r="A265" i="61"/>
  <c r="B265" i="61" l="1"/>
  <c r="C265" i="61"/>
  <c r="D265" i="61"/>
  <c r="E265" i="61"/>
  <c r="A266" i="61"/>
  <c r="R267" i="61"/>
  <c r="A267" i="61" l="1"/>
  <c r="R268" i="61"/>
  <c r="B266" i="61"/>
  <c r="C266" i="61"/>
  <c r="D266" i="61"/>
  <c r="E266" i="61"/>
  <c r="R269" i="61" l="1"/>
  <c r="A268" i="61"/>
  <c r="B267" i="61"/>
  <c r="C267" i="61"/>
  <c r="D267" i="61"/>
  <c r="E267" i="61"/>
  <c r="C268" i="61" l="1"/>
  <c r="D268" i="61"/>
  <c r="E268" i="61"/>
  <c r="B268" i="61"/>
  <c r="R270" i="61"/>
  <c r="A269" i="61"/>
  <c r="B269" i="61" l="1"/>
  <c r="C269" i="61"/>
  <c r="D269" i="61"/>
  <c r="E269" i="61"/>
  <c r="A270" i="61"/>
  <c r="R271" i="61"/>
  <c r="A271" i="61" l="1"/>
  <c r="R272" i="61"/>
  <c r="B270" i="61"/>
  <c r="C270" i="61"/>
  <c r="D270" i="61"/>
  <c r="E270" i="61"/>
  <c r="R273" i="61" l="1"/>
  <c r="A272" i="61"/>
  <c r="B271" i="61"/>
  <c r="C271" i="61"/>
  <c r="D271" i="61"/>
  <c r="E271" i="61"/>
  <c r="C272" i="61" l="1"/>
  <c r="D272" i="61"/>
  <c r="E272" i="61"/>
  <c r="B272" i="61"/>
  <c r="R274" i="61"/>
  <c r="A273" i="61"/>
  <c r="B273" i="61" l="1"/>
  <c r="C273" i="61"/>
  <c r="D273" i="61"/>
  <c r="E273" i="61"/>
  <c r="A274" i="61"/>
  <c r="R275" i="61"/>
  <c r="A275" i="61" l="1"/>
  <c r="R276" i="61"/>
  <c r="B274" i="61"/>
  <c r="C274" i="61"/>
  <c r="D274" i="61"/>
  <c r="E274" i="61"/>
  <c r="R277" i="61" l="1"/>
  <c r="A276" i="61"/>
  <c r="B275" i="61"/>
  <c r="C275" i="61"/>
  <c r="D275" i="61"/>
  <c r="E275" i="61"/>
  <c r="C276" i="61" l="1"/>
  <c r="D276" i="61"/>
  <c r="E276" i="61"/>
  <c r="B276" i="61"/>
  <c r="R278" i="61"/>
  <c r="A277" i="61"/>
  <c r="A278" i="61" l="1"/>
  <c r="R279" i="61"/>
  <c r="B277" i="61"/>
  <c r="C277" i="61"/>
  <c r="D277" i="61"/>
  <c r="E277" i="61"/>
  <c r="A279" i="61" l="1"/>
  <c r="R280" i="61"/>
  <c r="B278" i="61"/>
  <c r="C278" i="61"/>
  <c r="D278" i="61"/>
  <c r="E278" i="61"/>
  <c r="R281" i="61" l="1"/>
  <c r="A280" i="61"/>
  <c r="B279" i="61"/>
  <c r="C279" i="61"/>
  <c r="D279" i="61"/>
  <c r="E279" i="61"/>
  <c r="C280" i="61" l="1"/>
  <c r="D280" i="61"/>
  <c r="E280" i="61"/>
  <c r="B280" i="61"/>
  <c r="R282" i="61"/>
  <c r="A281" i="61"/>
  <c r="B281" i="61" l="1"/>
  <c r="C281" i="61"/>
  <c r="D281" i="61"/>
  <c r="E281" i="61"/>
  <c r="A282" i="61"/>
  <c r="R283" i="61"/>
  <c r="B282" i="61" l="1"/>
  <c r="C282" i="61"/>
  <c r="D282" i="61"/>
  <c r="E282" i="61"/>
  <c r="A283" i="61"/>
  <c r="R284" i="61"/>
  <c r="B283" i="61" l="1"/>
  <c r="C283" i="61"/>
  <c r="D283" i="61"/>
  <c r="E283" i="61"/>
  <c r="R285" i="61"/>
  <c r="A284" i="61"/>
  <c r="R286" i="61" l="1"/>
  <c r="A285" i="61"/>
  <c r="C284" i="61"/>
  <c r="D284" i="61"/>
  <c r="E284" i="61"/>
  <c r="B284" i="61"/>
  <c r="B285" i="61" l="1"/>
  <c r="C285" i="61"/>
  <c r="D285" i="61"/>
  <c r="E285" i="61"/>
  <c r="A286" i="61"/>
  <c r="R287" i="61"/>
  <c r="B286" i="61" l="1"/>
  <c r="C286" i="61"/>
  <c r="D286" i="61"/>
  <c r="E286" i="61"/>
  <c r="A287" i="61"/>
  <c r="R288" i="61"/>
  <c r="R289" i="61" l="1"/>
  <c r="A288" i="61"/>
  <c r="B287" i="61"/>
  <c r="C287" i="61"/>
  <c r="D287" i="61"/>
  <c r="E287" i="61"/>
  <c r="C288" i="61" l="1"/>
  <c r="D288" i="61"/>
  <c r="E288" i="61"/>
  <c r="B288" i="61"/>
  <c r="R290" i="61"/>
  <c r="A289" i="61"/>
  <c r="A290" i="61" l="1"/>
  <c r="R291" i="61"/>
  <c r="B289" i="61"/>
  <c r="C289" i="61"/>
  <c r="D289" i="61"/>
  <c r="E289" i="61"/>
  <c r="A291" i="61" l="1"/>
  <c r="R292" i="61"/>
  <c r="B290" i="61"/>
  <c r="C290" i="61"/>
  <c r="D290" i="61"/>
  <c r="E290" i="61"/>
  <c r="R293" i="61" l="1"/>
  <c r="A292" i="61"/>
  <c r="B291" i="61"/>
  <c r="C291" i="61"/>
  <c r="D291" i="61"/>
  <c r="E291" i="61"/>
  <c r="C292" i="61" l="1"/>
  <c r="D292" i="61"/>
  <c r="E292" i="61"/>
  <c r="B292" i="61"/>
  <c r="R294" i="61"/>
  <c r="A293" i="61"/>
  <c r="A294" i="61" l="1"/>
  <c r="R295" i="61"/>
  <c r="B293" i="61"/>
  <c r="C293" i="61"/>
  <c r="D293" i="61"/>
  <c r="E293" i="61"/>
  <c r="A295" i="61" l="1"/>
  <c r="R296" i="61"/>
  <c r="B294" i="61"/>
  <c r="C294" i="61"/>
  <c r="D294" i="61"/>
  <c r="E294" i="61"/>
  <c r="R297" i="61" l="1"/>
  <c r="A296" i="61"/>
  <c r="B295" i="61"/>
  <c r="C295" i="61"/>
  <c r="D295" i="61"/>
  <c r="E295" i="61"/>
  <c r="C296" i="61" l="1"/>
  <c r="D296" i="61"/>
  <c r="E296" i="61"/>
  <c r="B296" i="61"/>
  <c r="R298" i="61"/>
  <c r="A297" i="61"/>
  <c r="B297" i="61" l="1"/>
  <c r="C297" i="61"/>
  <c r="D297" i="61"/>
  <c r="E297" i="61"/>
  <c r="A298" i="61"/>
  <c r="R299" i="61"/>
  <c r="A299" i="61" l="1"/>
  <c r="R300" i="61"/>
  <c r="B298" i="61"/>
  <c r="C298" i="61"/>
  <c r="D298" i="61"/>
  <c r="E298" i="61"/>
  <c r="R301" i="61" l="1"/>
  <c r="A300" i="61"/>
  <c r="B299" i="61"/>
  <c r="C299" i="61"/>
  <c r="D299" i="61"/>
  <c r="E299" i="61"/>
  <c r="C300" i="61" l="1"/>
  <c r="D300" i="61"/>
  <c r="E300" i="61"/>
  <c r="B300" i="61"/>
  <c r="R302" i="61"/>
  <c r="A301" i="61"/>
  <c r="B301" i="61" l="1"/>
  <c r="C301" i="61"/>
  <c r="D301" i="61"/>
  <c r="E301" i="61"/>
  <c r="A302" i="61"/>
  <c r="R303" i="61"/>
  <c r="A303" i="61" l="1"/>
  <c r="R304" i="61"/>
  <c r="B302" i="61"/>
  <c r="C302" i="61"/>
  <c r="D302" i="61"/>
  <c r="E302" i="61"/>
  <c r="R305" i="61" l="1"/>
  <c r="A304" i="61"/>
  <c r="B303" i="61"/>
  <c r="C303" i="61"/>
  <c r="D303" i="61"/>
  <c r="E303" i="61"/>
  <c r="C304" i="61" l="1"/>
  <c r="D304" i="61"/>
  <c r="E304" i="61"/>
  <c r="B304" i="61"/>
  <c r="R306" i="61"/>
  <c r="A305" i="61"/>
  <c r="B305" i="61" l="1"/>
  <c r="C305" i="61"/>
  <c r="D305" i="61"/>
  <c r="E305" i="61"/>
  <c r="A306" i="61"/>
  <c r="R307" i="61"/>
  <c r="B306" i="61" l="1"/>
  <c r="C306" i="61"/>
  <c r="E306" i="61"/>
  <c r="D306" i="61"/>
  <c r="A307" i="61"/>
  <c r="R308" i="61"/>
  <c r="R309" i="61" l="1"/>
  <c r="A308" i="61"/>
  <c r="B307" i="61"/>
  <c r="C307" i="61"/>
  <c r="D307" i="61"/>
  <c r="E307" i="61"/>
  <c r="C308" i="61" l="1"/>
  <c r="D308" i="61"/>
  <c r="E308" i="61"/>
  <c r="B308" i="61"/>
  <c r="R310" i="61"/>
  <c r="A309" i="61"/>
  <c r="B309" i="61" l="1"/>
  <c r="C309" i="61"/>
  <c r="D309" i="61"/>
  <c r="E309" i="61"/>
  <c r="A310" i="61"/>
  <c r="R311" i="61"/>
  <c r="A311" i="61" l="1"/>
  <c r="R312" i="61"/>
  <c r="B310" i="61"/>
  <c r="C310" i="61"/>
  <c r="E310" i="61"/>
  <c r="D310" i="61"/>
  <c r="R313" i="61" l="1"/>
  <c r="A312" i="61"/>
  <c r="B311" i="61"/>
  <c r="C311" i="61"/>
  <c r="D311" i="61"/>
  <c r="E311" i="61"/>
  <c r="C312" i="61" l="1"/>
  <c r="D312" i="61"/>
  <c r="E312" i="61"/>
  <c r="B312" i="61"/>
  <c r="R314" i="61"/>
  <c r="A313" i="61"/>
  <c r="B313" i="61" l="1"/>
  <c r="C313" i="61"/>
  <c r="D313" i="61"/>
  <c r="E313" i="61"/>
  <c r="A314" i="61"/>
  <c r="R315" i="61"/>
  <c r="A315" i="61" l="1"/>
  <c r="R316" i="61"/>
  <c r="B314" i="61"/>
  <c r="C314" i="61"/>
  <c r="E314" i="61"/>
  <c r="D314" i="61"/>
  <c r="R317" i="61" l="1"/>
  <c r="A316" i="61"/>
  <c r="B315" i="61"/>
  <c r="C315" i="61"/>
  <c r="D315" i="61"/>
  <c r="E315" i="61"/>
  <c r="C316" i="61" l="1"/>
  <c r="D316" i="61"/>
  <c r="E316" i="61"/>
  <c r="B316" i="61"/>
  <c r="R318" i="61"/>
  <c r="A317" i="61"/>
  <c r="B317" i="61" l="1"/>
  <c r="D317" i="61"/>
  <c r="E317" i="61"/>
  <c r="C317" i="61"/>
  <c r="A318" i="61"/>
  <c r="R319" i="61"/>
  <c r="A319" i="61" l="1"/>
  <c r="R320" i="61"/>
  <c r="B318" i="61"/>
  <c r="E318" i="61"/>
  <c r="C318" i="61"/>
  <c r="D318" i="61"/>
  <c r="A320" i="61" l="1"/>
  <c r="R321" i="61"/>
  <c r="B319" i="61"/>
  <c r="C319" i="61"/>
  <c r="D319" i="61"/>
  <c r="E319" i="61"/>
  <c r="R322" i="61" l="1"/>
  <c r="A321" i="61"/>
  <c r="C320" i="61"/>
  <c r="D320" i="61"/>
  <c r="E320" i="61"/>
  <c r="B320" i="61"/>
  <c r="B321" i="61" l="1"/>
  <c r="C321" i="61"/>
  <c r="D321" i="61"/>
  <c r="E321" i="61"/>
  <c r="A322" i="61"/>
  <c r="R323" i="61"/>
  <c r="A323" i="61" l="1"/>
  <c r="R324" i="61"/>
  <c r="B322" i="61"/>
  <c r="E322" i="61"/>
  <c r="C322" i="61"/>
  <c r="D322" i="61"/>
  <c r="A324" i="61" l="1"/>
  <c r="R325" i="61"/>
  <c r="B323" i="61"/>
  <c r="D323" i="61"/>
  <c r="E323" i="61"/>
  <c r="C323" i="61"/>
  <c r="R326" i="61" l="1"/>
  <c r="A325" i="61"/>
  <c r="C324" i="61"/>
  <c r="D324" i="61"/>
  <c r="E324" i="61"/>
  <c r="B324" i="61"/>
  <c r="B325" i="61" l="1"/>
  <c r="C325" i="61"/>
  <c r="D325" i="61"/>
  <c r="E325" i="61"/>
  <c r="A326" i="61"/>
  <c r="R327" i="61"/>
  <c r="A327" i="61" l="1"/>
  <c r="R328" i="61"/>
  <c r="B326" i="61"/>
  <c r="D326" i="61"/>
  <c r="E326" i="61"/>
  <c r="C326" i="61"/>
  <c r="R329" i="61" l="1"/>
  <c r="A328" i="61"/>
  <c r="B327" i="61"/>
  <c r="D327" i="61"/>
  <c r="E327" i="61"/>
  <c r="C327" i="61"/>
  <c r="C328" i="61" l="1"/>
  <c r="D328" i="61"/>
  <c r="E328" i="61"/>
  <c r="B328" i="61"/>
  <c r="R330" i="61"/>
  <c r="A329" i="61"/>
  <c r="B329" i="61" l="1"/>
  <c r="C329" i="61"/>
  <c r="D329" i="61"/>
  <c r="E329" i="61"/>
  <c r="A330" i="61"/>
  <c r="R331" i="61"/>
  <c r="A331" i="61" l="1"/>
  <c r="R332" i="61"/>
  <c r="B330" i="61"/>
  <c r="C330" i="61"/>
  <c r="D330" i="61"/>
  <c r="E330" i="61"/>
  <c r="R333" i="61" l="1"/>
  <c r="A332" i="61"/>
  <c r="B331" i="61"/>
  <c r="D331" i="61"/>
  <c r="E331" i="61"/>
  <c r="C331" i="61"/>
  <c r="C332" i="61" l="1"/>
  <c r="D332" i="61"/>
  <c r="E332" i="61"/>
  <c r="B332" i="61"/>
  <c r="R334" i="61"/>
  <c r="A333" i="61"/>
  <c r="B333" i="61" l="1"/>
  <c r="D333" i="61"/>
  <c r="E333" i="61"/>
  <c r="C333" i="61"/>
  <c r="A334" i="61"/>
  <c r="R335" i="61"/>
  <c r="R336" i="61" l="1"/>
  <c r="A335" i="61"/>
  <c r="B334" i="61"/>
  <c r="C334" i="61"/>
  <c r="D334" i="61"/>
  <c r="E334" i="61"/>
  <c r="B335" i="61" l="1"/>
  <c r="D335" i="61"/>
  <c r="E335" i="61"/>
  <c r="C335" i="61"/>
  <c r="A336" i="61"/>
  <c r="R337" i="61"/>
  <c r="R338" i="61" l="1"/>
  <c r="A337" i="61"/>
  <c r="C336" i="61"/>
  <c r="E336" i="61"/>
  <c r="D336" i="61"/>
  <c r="B336" i="61"/>
  <c r="B337" i="61" l="1"/>
  <c r="C337" i="61"/>
  <c r="D337" i="61"/>
  <c r="E337" i="61"/>
  <c r="R339" i="61"/>
  <c r="A338" i="61"/>
  <c r="A339" i="61" l="1"/>
  <c r="R340" i="61"/>
  <c r="C338" i="61"/>
  <c r="D338" i="61"/>
  <c r="E338" i="61"/>
  <c r="B338" i="61"/>
  <c r="A340" i="61" l="1"/>
  <c r="R341" i="61"/>
  <c r="C339" i="61"/>
  <c r="D339" i="61"/>
  <c r="E339" i="61"/>
  <c r="B339" i="61"/>
  <c r="R342" i="61" l="1"/>
  <c r="A341" i="61"/>
  <c r="C340" i="61"/>
  <c r="B340" i="61"/>
  <c r="D340" i="61"/>
  <c r="E340" i="61"/>
  <c r="B341" i="61" l="1"/>
  <c r="C341" i="61"/>
  <c r="D341" i="61"/>
  <c r="E341" i="61"/>
  <c r="R343" i="61"/>
  <c r="A342" i="61"/>
  <c r="E342" i="61" l="1"/>
  <c r="B342" i="61"/>
  <c r="D342" i="61"/>
  <c r="C342" i="61"/>
  <c r="A343" i="61"/>
  <c r="R344" i="61"/>
  <c r="A344" i="61" l="1"/>
  <c r="R345" i="61"/>
  <c r="B343" i="61"/>
  <c r="C343" i="61"/>
  <c r="E343" i="61"/>
  <c r="D343" i="61"/>
  <c r="R346" i="61" l="1"/>
  <c r="A345" i="61"/>
  <c r="B344" i="61"/>
  <c r="C344" i="61"/>
  <c r="D344" i="61"/>
  <c r="E344" i="61"/>
  <c r="C345" i="61" l="1"/>
  <c r="D345" i="61"/>
  <c r="E345" i="61"/>
  <c r="B345" i="61"/>
  <c r="R347" i="61"/>
  <c r="A346" i="61"/>
  <c r="B346" i="61" l="1"/>
  <c r="C346" i="61"/>
  <c r="D346" i="61"/>
  <c r="E346" i="61"/>
  <c r="A347" i="61"/>
  <c r="R348" i="61"/>
  <c r="A348" i="61" l="1"/>
  <c r="R349" i="61"/>
  <c r="B347" i="61"/>
  <c r="C347" i="61"/>
  <c r="E347" i="61"/>
  <c r="D347" i="61"/>
  <c r="R350" i="61" l="1"/>
  <c r="A349" i="61"/>
  <c r="B348" i="61"/>
  <c r="C348" i="61"/>
  <c r="D348" i="61"/>
  <c r="E348" i="61"/>
  <c r="C349" i="61" l="1"/>
  <c r="D349" i="61"/>
  <c r="E349" i="61"/>
  <c r="B349" i="61"/>
  <c r="R351" i="61"/>
  <c r="A350" i="61"/>
  <c r="A351" i="61" l="1"/>
  <c r="R352" i="61"/>
  <c r="B350" i="61"/>
  <c r="C350" i="61"/>
  <c r="D350" i="61"/>
  <c r="E350" i="61"/>
  <c r="A352" i="61" l="1"/>
  <c r="R353" i="61"/>
  <c r="B351" i="61"/>
  <c r="C351" i="61"/>
  <c r="E351" i="61"/>
  <c r="D351" i="61"/>
  <c r="R354" i="61" l="1"/>
  <c r="A353" i="61"/>
  <c r="B352" i="61"/>
  <c r="C352" i="61"/>
  <c r="D352" i="61"/>
  <c r="E352" i="61"/>
  <c r="C353" i="61" l="1"/>
  <c r="D353" i="61"/>
  <c r="E353" i="61"/>
  <c r="B353" i="61"/>
  <c r="R355" i="61"/>
  <c r="A354" i="61"/>
  <c r="B354" i="61" l="1"/>
  <c r="C354" i="61"/>
  <c r="E354" i="61"/>
  <c r="D354" i="61"/>
  <c r="A355" i="61"/>
  <c r="R356" i="61"/>
  <c r="A356" i="61" l="1"/>
  <c r="R357" i="61"/>
  <c r="B355" i="61"/>
  <c r="C355" i="61"/>
  <c r="E355" i="61"/>
  <c r="D355" i="61"/>
  <c r="R358" i="61" l="1"/>
  <c r="A357" i="61"/>
  <c r="B356" i="61"/>
  <c r="C356" i="61"/>
  <c r="D356" i="61"/>
  <c r="E356" i="61"/>
  <c r="C357" i="61" l="1"/>
  <c r="D357" i="61"/>
  <c r="E357" i="61"/>
  <c r="B357" i="61"/>
  <c r="R359" i="61"/>
  <c r="A358" i="61"/>
  <c r="B358" i="61" l="1"/>
  <c r="C358" i="61"/>
  <c r="D358" i="61"/>
  <c r="E358" i="61"/>
  <c r="A359" i="61"/>
  <c r="R360" i="61"/>
  <c r="A360" i="61" l="1"/>
  <c r="R361" i="61"/>
  <c r="B359" i="61"/>
  <c r="C359" i="61"/>
  <c r="E359" i="61"/>
  <c r="D359" i="61"/>
  <c r="R362" i="61" l="1"/>
  <c r="A361" i="61"/>
  <c r="B360" i="61"/>
  <c r="C360" i="61"/>
  <c r="D360" i="61"/>
  <c r="E360" i="61"/>
  <c r="C361" i="61" l="1"/>
  <c r="D361" i="61"/>
  <c r="E361" i="61"/>
  <c r="B361" i="61"/>
  <c r="R363" i="61"/>
  <c r="A362" i="61"/>
  <c r="B362" i="61" l="1"/>
  <c r="C362" i="61"/>
  <c r="D362" i="61"/>
  <c r="E362" i="61"/>
  <c r="A363" i="61"/>
  <c r="R364" i="61"/>
  <c r="A364" i="61" l="1"/>
  <c r="R365" i="61"/>
  <c r="B363" i="61"/>
  <c r="C363" i="61"/>
  <c r="E363" i="61"/>
  <c r="D363" i="61"/>
  <c r="R366" i="61" l="1"/>
  <c r="A365" i="61"/>
  <c r="B364" i="61"/>
  <c r="C364" i="61"/>
  <c r="D364" i="61"/>
  <c r="E364" i="61"/>
  <c r="C365" i="61" l="1"/>
  <c r="D365" i="61"/>
  <c r="E365" i="61"/>
  <c r="B365" i="61"/>
  <c r="R367" i="61"/>
  <c r="A366" i="61"/>
  <c r="A367" i="61" l="1"/>
  <c r="R368" i="61"/>
  <c r="B366" i="61"/>
  <c r="C366" i="61"/>
  <c r="D366" i="61"/>
  <c r="E366" i="61"/>
  <c r="A368" i="61" l="1"/>
  <c r="R369" i="61"/>
  <c r="B367" i="61"/>
  <c r="C367" i="61"/>
  <c r="E367" i="61"/>
  <c r="D367" i="61"/>
  <c r="R370" i="61" l="1"/>
  <c r="A369" i="61"/>
  <c r="B368" i="61"/>
  <c r="C368" i="61"/>
  <c r="D368" i="61"/>
  <c r="E368" i="61"/>
  <c r="C369" i="61" l="1"/>
  <c r="D369" i="61"/>
  <c r="E369" i="61"/>
  <c r="B369" i="61"/>
  <c r="R371" i="61"/>
  <c r="A370" i="61"/>
  <c r="B370" i="61" l="1"/>
  <c r="C370" i="61"/>
  <c r="D370" i="61"/>
  <c r="E370" i="61"/>
  <c r="A371" i="61"/>
  <c r="R372" i="61"/>
  <c r="B371" i="61" l="1"/>
  <c r="C371" i="61"/>
  <c r="E371" i="61"/>
  <c r="D371" i="61"/>
  <c r="A372" i="61"/>
  <c r="R373" i="61"/>
  <c r="B372" i="61" l="1"/>
  <c r="C372" i="61"/>
  <c r="D372" i="61"/>
  <c r="E372" i="61"/>
  <c r="R374" i="61"/>
  <c r="A373" i="61"/>
  <c r="R375" i="61" l="1"/>
  <c r="A374" i="61"/>
  <c r="C373" i="61"/>
  <c r="D373" i="61"/>
  <c r="E373" i="61"/>
  <c r="B373" i="61"/>
  <c r="B374" i="61" l="1"/>
  <c r="C374" i="61"/>
  <c r="E374" i="61"/>
  <c r="D374" i="61"/>
  <c r="A375" i="61"/>
  <c r="R376" i="61"/>
  <c r="A376" i="61" l="1"/>
  <c r="R377" i="61"/>
  <c r="B375" i="61"/>
  <c r="C375" i="61"/>
  <c r="E375" i="61"/>
  <c r="D375" i="61"/>
  <c r="R378" i="61" l="1"/>
  <c r="A377" i="61"/>
  <c r="B376" i="61"/>
  <c r="C376" i="61"/>
  <c r="D376" i="61"/>
  <c r="E376" i="61"/>
  <c r="C377" i="61" l="1"/>
  <c r="D377" i="61"/>
  <c r="E377" i="61"/>
  <c r="B377" i="61"/>
  <c r="R379" i="61"/>
  <c r="A378" i="61"/>
  <c r="B378" i="61" l="1"/>
  <c r="C378" i="61"/>
  <c r="D378" i="61"/>
  <c r="E378" i="61"/>
  <c r="A379" i="61"/>
  <c r="R380" i="61"/>
  <c r="A380" i="61" l="1"/>
  <c r="R381" i="61"/>
  <c r="B379" i="61"/>
  <c r="C379" i="61"/>
  <c r="E379" i="61"/>
  <c r="D379" i="61"/>
  <c r="R382" i="61" l="1"/>
  <c r="A381" i="61"/>
  <c r="B380" i="61"/>
  <c r="C380" i="61"/>
  <c r="D380" i="61"/>
  <c r="E380" i="61"/>
  <c r="C381" i="61" l="1"/>
  <c r="D381" i="61"/>
  <c r="E381" i="61"/>
  <c r="B381" i="61"/>
  <c r="R383" i="61"/>
  <c r="A382" i="61"/>
  <c r="B382" i="61" l="1"/>
  <c r="C382" i="61"/>
  <c r="D382" i="61"/>
  <c r="E382" i="61"/>
  <c r="A383" i="61"/>
  <c r="R384" i="61"/>
  <c r="B383" i="61" l="1"/>
  <c r="C383" i="61"/>
  <c r="E383" i="61"/>
  <c r="D383" i="61"/>
  <c r="A384" i="61"/>
  <c r="R385" i="61"/>
  <c r="R386" i="61" l="1"/>
  <c r="A385" i="61"/>
  <c r="B384" i="61"/>
  <c r="C384" i="61"/>
  <c r="D384" i="61"/>
  <c r="E384" i="61"/>
  <c r="C385" i="61" l="1"/>
  <c r="D385" i="61"/>
  <c r="E385" i="61"/>
  <c r="B385" i="61"/>
  <c r="R387" i="61"/>
  <c r="A386" i="61"/>
  <c r="A387" i="61" l="1"/>
  <c r="R388" i="61"/>
  <c r="B386" i="61"/>
  <c r="C386" i="61"/>
  <c r="D386" i="61"/>
  <c r="E386" i="61"/>
  <c r="A388" i="61" l="1"/>
  <c r="R389" i="61"/>
  <c r="B387" i="61"/>
  <c r="C387" i="61"/>
  <c r="E387" i="61"/>
  <c r="D387" i="61"/>
  <c r="R390" i="61" l="1"/>
  <c r="A389" i="61"/>
  <c r="B388" i="61"/>
  <c r="C388" i="61"/>
  <c r="D388" i="61"/>
  <c r="E388" i="61"/>
  <c r="C389" i="61" l="1"/>
  <c r="D389" i="61"/>
  <c r="E389" i="61"/>
  <c r="B389" i="61"/>
  <c r="R391" i="61"/>
  <c r="A390" i="61"/>
  <c r="B390" i="61" l="1"/>
  <c r="C390" i="61"/>
  <c r="D390" i="61"/>
  <c r="E390" i="61"/>
  <c r="A391" i="61"/>
  <c r="R392" i="61"/>
  <c r="B391" i="61" l="1"/>
  <c r="C391" i="61"/>
  <c r="E391" i="61"/>
  <c r="D391" i="61"/>
  <c r="A392" i="61"/>
  <c r="R393" i="61"/>
  <c r="R394" i="61" l="1"/>
  <c r="A393" i="61"/>
  <c r="B392" i="61"/>
  <c r="C392" i="61"/>
  <c r="D392" i="61"/>
  <c r="E392" i="61"/>
  <c r="C393" i="61" l="1"/>
  <c r="D393" i="61"/>
  <c r="E393" i="61"/>
  <c r="B393" i="61"/>
  <c r="R395" i="61"/>
  <c r="A394" i="61"/>
  <c r="A395" i="61" l="1"/>
  <c r="R396" i="61"/>
  <c r="B394" i="61"/>
  <c r="C394" i="61"/>
  <c r="D394" i="61"/>
  <c r="E394" i="61"/>
  <c r="A396" i="61" l="1"/>
  <c r="R397" i="61"/>
  <c r="B395" i="61"/>
  <c r="C395" i="61"/>
  <c r="E395" i="61"/>
  <c r="D395" i="61"/>
  <c r="R398" i="61" l="1"/>
  <c r="A397" i="61"/>
  <c r="B396" i="61"/>
  <c r="C396" i="61"/>
  <c r="D396" i="61"/>
  <c r="E396" i="61"/>
  <c r="C397" i="61" l="1"/>
  <c r="D397" i="61"/>
  <c r="E397" i="61"/>
  <c r="B397" i="61"/>
  <c r="R399" i="61"/>
  <c r="A398" i="61"/>
  <c r="A399" i="61" l="1"/>
  <c r="R400" i="61"/>
  <c r="B398" i="61"/>
  <c r="C398" i="61"/>
  <c r="D398" i="61"/>
  <c r="E398" i="61"/>
  <c r="A400" i="61" l="1"/>
  <c r="R401" i="61"/>
  <c r="B399" i="61"/>
  <c r="C399" i="61"/>
  <c r="E399" i="61"/>
  <c r="D399" i="61"/>
  <c r="R402" i="61" l="1"/>
  <c r="A401" i="61"/>
  <c r="B400" i="61"/>
  <c r="C400" i="61"/>
  <c r="D400" i="61"/>
  <c r="E400" i="61"/>
  <c r="C401" i="61" l="1"/>
  <c r="D401" i="61"/>
  <c r="E401" i="61"/>
  <c r="B401" i="61"/>
  <c r="R403" i="61"/>
  <c r="A402" i="61"/>
  <c r="B402" i="61" l="1"/>
  <c r="C402" i="61"/>
  <c r="D402" i="61"/>
  <c r="E402" i="61"/>
  <c r="A403" i="61"/>
  <c r="R404" i="61"/>
  <c r="B403" i="61" l="1"/>
  <c r="C403" i="61"/>
  <c r="E403" i="61"/>
  <c r="D403" i="61"/>
  <c r="A404" i="61"/>
  <c r="R405" i="61"/>
  <c r="R406" i="61" l="1"/>
  <c r="A405" i="61"/>
  <c r="B404" i="61"/>
  <c r="C404" i="61"/>
  <c r="D404" i="61"/>
  <c r="E404" i="61"/>
  <c r="C405" i="61" l="1"/>
  <c r="D405" i="61"/>
  <c r="E405" i="61"/>
  <c r="B405" i="61"/>
  <c r="R407" i="61"/>
  <c r="A406" i="61"/>
  <c r="B406" i="61" l="1"/>
  <c r="C406" i="61"/>
  <c r="D406" i="61"/>
  <c r="E406" i="61"/>
  <c r="A407" i="61"/>
  <c r="R408" i="61"/>
  <c r="A408" i="61" l="1"/>
  <c r="R409" i="61"/>
  <c r="B407" i="61"/>
  <c r="C407" i="61"/>
  <c r="E407" i="61"/>
  <c r="D407" i="61"/>
  <c r="R410" i="61" l="1"/>
  <c r="A409" i="61"/>
  <c r="B408" i="61"/>
  <c r="C408" i="61"/>
  <c r="D408" i="61"/>
  <c r="E408" i="61"/>
  <c r="C409" i="61" l="1"/>
  <c r="D409" i="61"/>
  <c r="E409" i="61"/>
  <c r="B409" i="61"/>
  <c r="R411" i="61"/>
  <c r="A410" i="61"/>
  <c r="A411" i="61" l="1"/>
  <c r="R412" i="61"/>
  <c r="B410" i="61"/>
  <c r="C410" i="61"/>
  <c r="D410" i="61"/>
  <c r="E410" i="61"/>
  <c r="A412" i="61" l="1"/>
  <c r="R413" i="61"/>
  <c r="B411" i="61"/>
  <c r="C411" i="61"/>
  <c r="E411" i="61"/>
  <c r="D411" i="61"/>
  <c r="R414" i="61" l="1"/>
  <c r="A413" i="61"/>
  <c r="B412" i="61"/>
  <c r="C412" i="61"/>
  <c r="D412" i="61"/>
  <c r="E412" i="61"/>
  <c r="C413" i="61" l="1"/>
  <c r="D413" i="61"/>
  <c r="E413" i="61"/>
  <c r="B413" i="61"/>
  <c r="R415" i="61"/>
  <c r="A414" i="61"/>
  <c r="B414" i="61" l="1"/>
  <c r="C414" i="61"/>
  <c r="D414" i="61"/>
  <c r="E414" i="61"/>
  <c r="A415" i="61"/>
  <c r="R416" i="61"/>
  <c r="A416" i="61" l="1"/>
  <c r="R417" i="61"/>
  <c r="B415" i="61"/>
  <c r="C415" i="61"/>
  <c r="E415" i="61"/>
  <c r="D415" i="61"/>
  <c r="R418" i="61" l="1"/>
  <c r="A417" i="61"/>
  <c r="B416" i="61"/>
  <c r="C416" i="61"/>
  <c r="D416" i="61"/>
  <c r="E416" i="61"/>
  <c r="C417" i="61" l="1"/>
  <c r="D417" i="61"/>
  <c r="E417" i="61"/>
  <c r="B417" i="61"/>
  <c r="R419" i="61"/>
  <c r="A418" i="61"/>
  <c r="B418" i="61" l="1"/>
  <c r="C418" i="61"/>
  <c r="D418" i="61"/>
  <c r="E418" i="61"/>
  <c r="A419" i="61"/>
  <c r="R420" i="61"/>
  <c r="A420" i="61" l="1"/>
  <c r="R421" i="61"/>
  <c r="B419" i="61"/>
  <c r="C419" i="61"/>
  <c r="E419" i="61"/>
  <c r="D419" i="61"/>
  <c r="R422" i="61" l="1"/>
  <c r="A421" i="61"/>
  <c r="B420" i="61"/>
  <c r="C420" i="61"/>
  <c r="D420" i="61"/>
  <c r="E420" i="61"/>
  <c r="C421" i="61" l="1"/>
  <c r="D421" i="61"/>
  <c r="E421" i="61"/>
  <c r="B421" i="61"/>
  <c r="R423" i="61"/>
  <c r="A422" i="61"/>
  <c r="A423" i="61" l="1"/>
  <c r="R424" i="61"/>
  <c r="B422" i="61"/>
  <c r="C422" i="61"/>
  <c r="D422" i="61"/>
  <c r="E422" i="61"/>
  <c r="A424" i="61" l="1"/>
  <c r="R425" i="61"/>
  <c r="B423" i="61"/>
  <c r="C423" i="61"/>
  <c r="E423" i="61"/>
  <c r="D423" i="61"/>
  <c r="R426" i="61" l="1"/>
  <c r="A425" i="61"/>
  <c r="B424" i="61"/>
  <c r="C424" i="61"/>
  <c r="D424" i="61"/>
  <c r="E424" i="61"/>
  <c r="C425" i="61" l="1"/>
  <c r="D425" i="61"/>
  <c r="E425" i="61"/>
  <c r="B425" i="61"/>
  <c r="R427" i="61"/>
  <c r="A426" i="61"/>
  <c r="A427" i="61" l="1"/>
  <c r="R428" i="61"/>
  <c r="B426" i="61"/>
  <c r="C426" i="61"/>
  <c r="D426" i="61"/>
  <c r="E426" i="61"/>
  <c r="A428" i="61" l="1"/>
  <c r="R429" i="61"/>
  <c r="B427" i="61"/>
  <c r="C427" i="61"/>
  <c r="E427" i="61"/>
  <c r="D427" i="61"/>
  <c r="R430" i="61" l="1"/>
  <c r="A429" i="61"/>
  <c r="B428" i="61"/>
  <c r="C428" i="61"/>
  <c r="D428" i="61"/>
  <c r="E428" i="61"/>
  <c r="C429" i="61" l="1"/>
  <c r="D429" i="61"/>
  <c r="E429" i="61"/>
  <c r="B429" i="61"/>
  <c r="R431" i="61"/>
  <c r="A430" i="61"/>
  <c r="A431" i="61" l="1"/>
  <c r="R432" i="61"/>
  <c r="B430" i="61"/>
  <c r="C430" i="61"/>
  <c r="D430" i="61"/>
  <c r="E430" i="61"/>
  <c r="A432" i="61" l="1"/>
  <c r="R433" i="61"/>
  <c r="B431" i="61"/>
  <c r="C431" i="61"/>
  <c r="E431" i="61"/>
  <c r="D431" i="61"/>
  <c r="R434" i="61" l="1"/>
  <c r="A433" i="61"/>
  <c r="B432" i="61"/>
  <c r="C432" i="61"/>
  <c r="D432" i="61"/>
  <c r="E432" i="61"/>
  <c r="C433" i="61" l="1"/>
  <c r="D433" i="61"/>
  <c r="E433" i="61"/>
  <c r="B433" i="61"/>
  <c r="R435" i="61"/>
  <c r="A434" i="61"/>
  <c r="A435" i="61" l="1"/>
  <c r="R436" i="61"/>
  <c r="B434" i="61"/>
  <c r="C434" i="61"/>
  <c r="D434" i="61"/>
  <c r="E434" i="61"/>
  <c r="A436" i="61" l="1"/>
  <c r="R437" i="61"/>
  <c r="B435" i="61"/>
  <c r="C435" i="61"/>
  <c r="E435" i="61"/>
  <c r="D435" i="61"/>
  <c r="R438" i="61" l="1"/>
  <c r="A437" i="61"/>
  <c r="B436" i="61"/>
  <c r="C436" i="61"/>
  <c r="D436" i="61"/>
  <c r="E436" i="61"/>
  <c r="C437" i="61" l="1"/>
  <c r="D437" i="61"/>
  <c r="E437" i="61"/>
  <c r="B437" i="61"/>
  <c r="R439" i="61"/>
  <c r="A438" i="61"/>
  <c r="B438" i="61" l="1"/>
  <c r="C438" i="61"/>
  <c r="D438" i="61"/>
  <c r="E438" i="61"/>
  <c r="A439" i="61"/>
  <c r="R440" i="61"/>
  <c r="B439" i="61" l="1"/>
  <c r="C439" i="61"/>
  <c r="E439" i="61"/>
  <c r="D439" i="61"/>
  <c r="A440" i="61"/>
  <c r="R441" i="61"/>
  <c r="R442" i="61" l="1"/>
  <c r="A441" i="61"/>
  <c r="B440" i="61"/>
  <c r="C440" i="61"/>
  <c r="D440" i="61"/>
  <c r="E440" i="61"/>
  <c r="C441" i="61" l="1"/>
  <c r="D441" i="61"/>
  <c r="E441" i="61"/>
  <c r="B441" i="61"/>
  <c r="R443" i="61"/>
  <c r="A442" i="61"/>
  <c r="A443" i="61" l="1"/>
  <c r="R444" i="61"/>
  <c r="B442" i="61"/>
  <c r="C442" i="61"/>
  <c r="D442" i="61"/>
  <c r="E442" i="61"/>
  <c r="A444" i="61" l="1"/>
  <c r="R445" i="61"/>
  <c r="B443" i="61"/>
  <c r="C443" i="61"/>
  <c r="E443" i="61"/>
  <c r="D443" i="61"/>
  <c r="R446" i="61" l="1"/>
  <c r="A445" i="61"/>
  <c r="B444" i="61"/>
  <c r="C444" i="61"/>
  <c r="D444" i="61"/>
  <c r="E444" i="61"/>
  <c r="C445" i="61" l="1"/>
  <c r="D445" i="61"/>
  <c r="E445" i="61"/>
  <c r="B445" i="61"/>
  <c r="R447" i="61"/>
  <c r="A446" i="61"/>
  <c r="A447" i="61" l="1"/>
  <c r="R448" i="61"/>
  <c r="B446" i="61"/>
  <c r="C446" i="61"/>
  <c r="D446" i="61"/>
  <c r="E446" i="61"/>
  <c r="A448" i="61" l="1"/>
  <c r="R449" i="61"/>
  <c r="B447" i="61"/>
  <c r="C447" i="61"/>
  <c r="D447" i="61"/>
  <c r="E447" i="61"/>
  <c r="A449" i="61" l="1"/>
  <c r="R450" i="61"/>
  <c r="B448" i="61"/>
  <c r="D448" i="61"/>
  <c r="E448" i="61"/>
  <c r="C448" i="61"/>
  <c r="R451" i="61" l="1"/>
  <c r="A450" i="61"/>
  <c r="C449" i="61"/>
  <c r="D449" i="61"/>
  <c r="B449" i="61"/>
  <c r="E449" i="61"/>
  <c r="C450" i="61" l="1"/>
  <c r="D450" i="61"/>
  <c r="E450" i="61"/>
  <c r="B450" i="61"/>
  <c r="A451" i="61"/>
  <c r="R452" i="61"/>
  <c r="B451" i="61" l="1"/>
  <c r="C451" i="61"/>
  <c r="D451" i="61"/>
  <c r="E451" i="61"/>
  <c r="A452" i="61"/>
  <c r="R453" i="61"/>
  <c r="D452" i="61" l="1"/>
  <c r="B452" i="61"/>
  <c r="C452" i="61"/>
  <c r="E452" i="61"/>
  <c r="R454" i="61"/>
  <c r="A453" i="61"/>
  <c r="R455" i="61" l="1"/>
  <c r="A454" i="61"/>
  <c r="C453" i="61"/>
  <c r="D453" i="61"/>
  <c r="B453" i="61"/>
  <c r="E453" i="61"/>
  <c r="B454" i="61" l="1"/>
  <c r="C454" i="61"/>
  <c r="D454" i="61"/>
  <c r="E454" i="61"/>
  <c r="A455" i="61"/>
  <c r="R456" i="61"/>
  <c r="B455" i="61" l="1"/>
  <c r="C455" i="61"/>
  <c r="D455" i="61"/>
  <c r="E455" i="61"/>
  <c r="A456" i="61"/>
  <c r="R457" i="61"/>
  <c r="D456" i="61" l="1"/>
  <c r="B456" i="61"/>
  <c r="C456" i="61"/>
  <c r="E456" i="61"/>
  <c r="A457" i="61"/>
  <c r="R458" i="61"/>
  <c r="C457" i="61" l="1"/>
  <c r="D457" i="61"/>
  <c r="B457" i="61"/>
  <c r="E457" i="61"/>
  <c r="R459" i="61"/>
  <c r="A458" i="61"/>
  <c r="A459" i="61" l="1"/>
  <c r="R460" i="61"/>
  <c r="C458" i="61"/>
  <c r="D458" i="61"/>
  <c r="E458" i="61"/>
  <c r="B458" i="61"/>
  <c r="A460" i="61" l="1"/>
  <c r="R461" i="61"/>
  <c r="B459" i="61"/>
  <c r="C459" i="61"/>
  <c r="D459" i="61"/>
  <c r="E459" i="61"/>
  <c r="R462" i="61" l="1"/>
  <c r="A461" i="61"/>
  <c r="D460" i="61"/>
  <c r="B460" i="61"/>
  <c r="C460" i="61"/>
  <c r="E460" i="61"/>
  <c r="C461" i="61" l="1"/>
  <c r="D461" i="61"/>
  <c r="E461" i="61"/>
  <c r="B461" i="61"/>
  <c r="R463" i="61"/>
  <c r="A462" i="61"/>
  <c r="A463" i="61" l="1"/>
  <c r="R464" i="61"/>
  <c r="B462" i="61"/>
  <c r="C462" i="61"/>
  <c r="D462" i="61"/>
  <c r="E462" i="61"/>
  <c r="R465" i="61" l="1"/>
  <c r="A464" i="61"/>
  <c r="B463" i="61"/>
  <c r="C463" i="61"/>
  <c r="D463" i="61"/>
  <c r="E463" i="61"/>
  <c r="D464" i="61" l="1"/>
  <c r="C464" i="61"/>
  <c r="E464" i="61"/>
  <c r="B464" i="61"/>
  <c r="A465" i="61"/>
  <c r="R466" i="61"/>
  <c r="R467" i="61" l="1"/>
  <c r="A466" i="61"/>
  <c r="C465" i="61"/>
  <c r="B465" i="61"/>
  <c r="D465" i="61"/>
  <c r="E465" i="61"/>
  <c r="B466" i="61" l="1"/>
  <c r="C466" i="61"/>
  <c r="D466" i="61"/>
  <c r="E466" i="61"/>
  <c r="A467" i="61"/>
  <c r="R468" i="61"/>
  <c r="A468" i="61" l="1"/>
  <c r="R469" i="61"/>
  <c r="C467" i="61"/>
  <c r="D467" i="61"/>
  <c r="E467" i="61"/>
  <c r="B467" i="61"/>
  <c r="A469" i="61" l="1"/>
  <c r="R470" i="61"/>
  <c r="D468" i="61"/>
  <c r="B468" i="61"/>
  <c r="C468" i="61"/>
  <c r="E468" i="61"/>
  <c r="R471" i="61" l="1"/>
  <c r="A470" i="61"/>
  <c r="C469" i="61"/>
  <c r="B469" i="61"/>
  <c r="D469" i="61"/>
  <c r="E469" i="61"/>
  <c r="C470" i="61" l="1"/>
  <c r="D470" i="61"/>
  <c r="E470" i="61"/>
  <c r="B470" i="61"/>
  <c r="A471" i="61"/>
  <c r="R472" i="61"/>
  <c r="A472" i="61" l="1"/>
  <c r="R473" i="61"/>
  <c r="B471" i="61"/>
  <c r="C471" i="61"/>
  <c r="D471" i="61"/>
  <c r="E471" i="61"/>
  <c r="R474" i="61" l="1"/>
  <c r="A473" i="61"/>
  <c r="D472" i="61"/>
  <c r="B472" i="61"/>
  <c r="C472" i="61"/>
  <c r="E472" i="61"/>
  <c r="C473" i="61" l="1"/>
  <c r="D473" i="61"/>
  <c r="E473" i="61"/>
  <c r="B473" i="61"/>
  <c r="A474" i="61"/>
  <c r="R475" i="61"/>
  <c r="B474" i="61" l="1"/>
  <c r="C474" i="61"/>
  <c r="D474" i="61"/>
  <c r="E474" i="61"/>
  <c r="A475" i="61"/>
  <c r="R476" i="61"/>
  <c r="R477" i="61" l="1"/>
  <c r="A476" i="61"/>
  <c r="B475" i="61"/>
  <c r="C475" i="61"/>
  <c r="D475" i="61"/>
  <c r="E475" i="61"/>
  <c r="B476" i="61" l="1"/>
  <c r="C476" i="61"/>
  <c r="D476" i="61"/>
  <c r="E476" i="61"/>
  <c r="R478" i="61"/>
  <c r="A477" i="61"/>
  <c r="A478" i="61" l="1"/>
  <c r="R479" i="61"/>
  <c r="E477" i="61"/>
  <c r="B477" i="61"/>
  <c r="C477" i="61"/>
  <c r="D477" i="61"/>
  <c r="A479" i="61" l="1"/>
  <c r="R480" i="61"/>
  <c r="B478" i="61"/>
  <c r="C478" i="61"/>
  <c r="D478" i="61"/>
  <c r="E478" i="61"/>
  <c r="R481" i="61" l="1"/>
  <c r="A480" i="61"/>
  <c r="B479" i="61"/>
  <c r="C479" i="61"/>
  <c r="D479" i="61"/>
  <c r="E479" i="61"/>
  <c r="B480" i="61" l="1"/>
  <c r="C480" i="61"/>
  <c r="D480" i="61"/>
  <c r="E480" i="61"/>
  <c r="R482" i="61"/>
  <c r="A481" i="61"/>
  <c r="A482" i="61" l="1"/>
  <c r="R483" i="61"/>
  <c r="E481" i="61"/>
  <c r="B481" i="61"/>
  <c r="C481" i="61"/>
  <c r="D481" i="61"/>
  <c r="A483" i="61" l="1"/>
  <c r="R484" i="61"/>
  <c r="B482" i="61"/>
  <c r="C482" i="61"/>
  <c r="D482" i="61"/>
  <c r="E482" i="61"/>
  <c r="R485" i="61" l="1"/>
  <c r="A484" i="61"/>
  <c r="B483" i="61"/>
  <c r="C483" i="61"/>
  <c r="D483" i="61"/>
  <c r="E483" i="61"/>
  <c r="B484" i="61" l="1"/>
  <c r="C484" i="61"/>
  <c r="D484" i="61"/>
  <c r="E484" i="61"/>
  <c r="R486" i="61"/>
  <c r="A485" i="61"/>
  <c r="E485" i="61" l="1"/>
  <c r="B485" i="61"/>
  <c r="C485" i="61"/>
  <c r="D485" i="61"/>
  <c r="A486" i="61"/>
  <c r="R487" i="61"/>
  <c r="B486" i="61" l="1"/>
  <c r="C486" i="61"/>
  <c r="D486" i="61"/>
  <c r="E486" i="61"/>
  <c r="A487" i="61"/>
  <c r="R488" i="61"/>
  <c r="B487" i="61" l="1"/>
  <c r="C487" i="61"/>
  <c r="D487" i="61"/>
  <c r="E487" i="61"/>
  <c r="R489" i="61"/>
  <c r="A488" i="61"/>
  <c r="R490" i="61" l="1"/>
  <c r="A489" i="61"/>
  <c r="B488" i="61"/>
  <c r="C488" i="61"/>
  <c r="D488" i="61"/>
  <c r="E488" i="61"/>
  <c r="E489" i="61" l="1"/>
  <c r="B489" i="61"/>
  <c r="C489" i="61"/>
  <c r="D489" i="61"/>
  <c r="A490" i="61"/>
  <c r="R491" i="61"/>
  <c r="A491" i="61" l="1"/>
  <c r="R492" i="61"/>
  <c r="B490" i="61"/>
  <c r="C490" i="61"/>
  <c r="D490" i="61"/>
  <c r="E490" i="61"/>
  <c r="R493" i="61" l="1"/>
  <c r="A492" i="61"/>
  <c r="B491" i="61"/>
  <c r="C491" i="61"/>
  <c r="D491" i="61"/>
  <c r="E491" i="61"/>
  <c r="B492" i="61" l="1"/>
  <c r="C492" i="61"/>
  <c r="D492" i="61"/>
  <c r="E492" i="61"/>
  <c r="R494" i="61"/>
  <c r="A493" i="61"/>
  <c r="A494" i="61" l="1"/>
  <c r="R495" i="61"/>
  <c r="E493" i="61"/>
  <c r="B493" i="61"/>
  <c r="C493" i="61"/>
  <c r="D493" i="61"/>
  <c r="A495" i="61" l="1"/>
  <c r="R496" i="61"/>
  <c r="B494" i="61"/>
  <c r="C494" i="61"/>
  <c r="D494" i="61"/>
  <c r="E494" i="61"/>
  <c r="R497" i="61" l="1"/>
  <c r="A496" i="61"/>
  <c r="B495" i="61"/>
  <c r="C495" i="61"/>
  <c r="D495" i="61"/>
  <c r="E495" i="61"/>
  <c r="B496" i="61" l="1"/>
  <c r="C496" i="61"/>
  <c r="D496" i="61"/>
  <c r="E496" i="61"/>
  <c r="R498" i="61"/>
  <c r="A497" i="61"/>
  <c r="E497" i="61" l="1"/>
  <c r="B497" i="61"/>
  <c r="C497" i="61"/>
  <c r="D497" i="61"/>
  <c r="A498" i="61"/>
  <c r="R499" i="61"/>
  <c r="B498" i="61" l="1"/>
  <c r="C498" i="61"/>
  <c r="D498" i="61"/>
  <c r="E498" i="61"/>
  <c r="A499" i="61"/>
  <c r="R500" i="61"/>
  <c r="B499" i="61" l="1"/>
  <c r="C499" i="61"/>
  <c r="D499" i="61"/>
  <c r="E499" i="61"/>
  <c r="R501" i="61"/>
  <c r="A500" i="61"/>
  <c r="B500" i="61" l="1"/>
  <c r="C500" i="61"/>
  <c r="D500" i="61"/>
  <c r="E500" i="61"/>
  <c r="R502" i="61"/>
  <c r="A501" i="61"/>
  <c r="E501" i="61" l="1"/>
  <c r="B501" i="61"/>
  <c r="C501" i="61"/>
  <c r="D501" i="61"/>
  <c r="A502" i="61"/>
  <c r="R503" i="61"/>
  <c r="B502" i="61" l="1"/>
  <c r="C502" i="61"/>
  <c r="D502" i="61"/>
  <c r="E502" i="61"/>
  <c r="A503" i="61"/>
  <c r="R504" i="61"/>
  <c r="B503" i="61" l="1"/>
  <c r="C503" i="61"/>
  <c r="D503" i="61"/>
  <c r="E503" i="61"/>
  <c r="R505" i="61"/>
  <c r="A504" i="61"/>
  <c r="R506" i="61" l="1"/>
  <c r="A505" i="61"/>
  <c r="B504" i="61"/>
  <c r="C504" i="61"/>
  <c r="D504" i="61"/>
  <c r="E504" i="61"/>
  <c r="E505" i="61" l="1"/>
  <c r="B505" i="61"/>
  <c r="D505" i="61"/>
  <c r="C505" i="61"/>
  <c r="A506" i="61"/>
  <c r="R507" i="61"/>
  <c r="A507" i="61" l="1"/>
  <c r="R508" i="61"/>
  <c r="B506" i="61"/>
  <c r="C506" i="61"/>
  <c r="D506" i="61"/>
  <c r="E506" i="61"/>
  <c r="R509" i="61" l="1"/>
  <c r="A508" i="61"/>
  <c r="B507" i="61"/>
  <c r="C507" i="61"/>
  <c r="D507" i="61"/>
  <c r="E507" i="61"/>
  <c r="B508" i="61" l="1"/>
  <c r="C508" i="61"/>
  <c r="D508" i="61"/>
  <c r="E508" i="61"/>
  <c r="R510" i="61"/>
  <c r="A509" i="61"/>
  <c r="E509" i="61" l="1"/>
  <c r="B509" i="61"/>
  <c r="C509" i="61"/>
  <c r="D509" i="61"/>
  <c r="A510" i="61"/>
  <c r="R511" i="61"/>
  <c r="B510" i="61" l="1"/>
  <c r="C510" i="61"/>
  <c r="D510" i="61"/>
  <c r="E510" i="61"/>
  <c r="A511" i="61"/>
  <c r="R512" i="61"/>
  <c r="R513" i="61" l="1"/>
  <c r="A512" i="61"/>
  <c r="B511" i="61"/>
  <c r="C511" i="61"/>
  <c r="D511" i="61"/>
  <c r="E511" i="61"/>
  <c r="B512" i="61" l="1"/>
  <c r="C512" i="61"/>
  <c r="D512" i="61"/>
  <c r="E512" i="61"/>
  <c r="R514" i="61"/>
  <c r="A513" i="61"/>
  <c r="A514" i="61" l="1"/>
  <c r="R515" i="61"/>
  <c r="E513" i="61"/>
  <c r="B513" i="61"/>
  <c r="D513" i="61"/>
  <c r="C513" i="61"/>
  <c r="A515" i="61" l="1"/>
  <c r="R516" i="61"/>
  <c r="B514" i="61"/>
  <c r="C514" i="61"/>
  <c r="D514" i="61"/>
  <c r="E514" i="61"/>
  <c r="R517" i="61" l="1"/>
  <c r="A516" i="61"/>
  <c r="B515" i="61"/>
  <c r="C515" i="61"/>
  <c r="D515" i="61"/>
  <c r="E515" i="61"/>
  <c r="B516" i="61" l="1"/>
  <c r="C516" i="61"/>
  <c r="D516" i="61"/>
  <c r="E516" i="61"/>
  <c r="R518" i="61"/>
  <c r="A517" i="61"/>
  <c r="E517" i="61" l="1"/>
  <c r="B517" i="61"/>
  <c r="C517" i="61"/>
  <c r="D517" i="61"/>
  <c r="A518" i="61"/>
  <c r="R519" i="61"/>
  <c r="B518" i="61" l="1"/>
  <c r="C518" i="61"/>
  <c r="D518" i="61"/>
  <c r="E518" i="61"/>
  <c r="A519" i="61"/>
  <c r="R520" i="61"/>
  <c r="B519" i="61" l="1"/>
  <c r="C519" i="61"/>
  <c r="D519" i="61"/>
  <c r="E519" i="61"/>
  <c r="R521" i="61"/>
  <c r="A520" i="61"/>
  <c r="B520" i="61" l="1"/>
  <c r="C520" i="61"/>
  <c r="D520" i="61"/>
  <c r="E520" i="61"/>
  <c r="R522" i="61"/>
  <c r="A521" i="61"/>
  <c r="A522" i="61" l="1"/>
  <c r="R523" i="61"/>
  <c r="E521" i="61"/>
  <c r="B521" i="61"/>
  <c r="C521" i="61"/>
  <c r="D521" i="61"/>
  <c r="A523" i="61" l="1"/>
  <c r="R524" i="61"/>
  <c r="B522" i="61"/>
  <c r="D522" i="61"/>
  <c r="E522" i="61"/>
  <c r="C522" i="61"/>
  <c r="R525" i="61" l="1"/>
  <c r="A524" i="61"/>
  <c r="B523" i="61"/>
  <c r="C523" i="61"/>
  <c r="D523" i="61"/>
  <c r="E523" i="61"/>
  <c r="B524" i="61" l="1"/>
  <c r="C524" i="61"/>
  <c r="D524" i="61"/>
  <c r="E524" i="61"/>
  <c r="R526" i="61"/>
  <c r="A525" i="61"/>
  <c r="E525" i="61" l="1"/>
  <c r="B525" i="61"/>
  <c r="C525" i="61"/>
  <c r="D525" i="61"/>
  <c r="A526" i="61"/>
  <c r="R527" i="61"/>
  <c r="B526" i="61" l="1"/>
  <c r="D526" i="61"/>
  <c r="E526" i="61"/>
  <c r="C526" i="61"/>
  <c r="A527" i="61"/>
  <c r="R528" i="61"/>
  <c r="R529" i="61" l="1"/>
  <c r="A528" i="61"/>
  <c r="B527" i="61"/>
  <c r="C527" i="61"/>
  <c r="D527" i="61"/>
  <c r="E527" i="61"/>
  <c r="B528" i="61" l="1"/>
  <c r="C528" i="61"/>
  <c r="D528" i="61"/>
  <c r="E528" i="61"/>
  <c r="R530" i="61"/>
  <c r="A529" i="61"/>
  <c r="E529" i="61" l="1"/>
  <c r="B529" i="61"/>
  <c r="C529" i="61"/>
  <c r="D529" i="61"/>
  <c r="A530" i="61"/>
  <c r="R531" i="61"/>
  <c r="A531" i="61" l="1"/>
  <c r="R532" i="61"/>
  <c r="B530" i="61"/>
  <c r="E530" i="61"/>
  <c r="C530" i="61"/>
  <c r="D530" i="61"/>
  <c r="R533" i="61" l="1"/>
  <c r="A532" i="61"/>
  <c r="B531" i="61"/>
  <c r="C531" i="61"/>
  <c r="D531" i="61"/>
  <c r="E531" i="61"/>
  <c r="B532" i="61" l="1"/>
  <c r="C532" i="61"/>
  <c r="D532" i="61"/>
  <c r="E532" i="61"/>
  <c r="R534" i="61"/>
  <c r="A533" i="61"/>
  <c r="A534" i="61" l="1"/>
  <c r="R535" i="61"/>
  <c r="E533" i="61"/>
  <c r="B533" i="61"/>
  <c r="C533" i="61"/>
  <c r="D533" i="61"/>
  <c r="A535" i="61" l="1"/>
  <c r="R536" i="61"/>
  <c r="B534" i="61"/>
  <c r="E534" i="61"/>
  <c r="C534" i="61"/>
  <c r="D534" i="61"/>
  <c r="R537" i="61" l="1"/>
  <c r="A536" i="61"/>
  <c r="B535" i="61"/>
  <c r="C535" i="61"/>
  <c r="D535" i="61"/>
  <c r="E535" i="61"/>
  <c r="B536" i="61" l="1"/>
  <c r="C536" i="61"/>
  <c r="D536" i="61"/>
  <c r="E536" i="61"/>
  <c r="R538" i="61"/>
  <c r="A537" i="61"/>
  <c r="A538" i="61" l="1"/>
  <c r="R539" i="61"/>
  <c r="E537" i="61"/>
  <c r="B537" i="61"/>
  <c r="C537" i="61"/>
  <c r="D537" i="61"/>
  <c r="A539" i="61" l="1"/>
  <c r="R540" i="61"/>
  <c r="B538" i="61"/>
  <c r="E538" i="61"/>
  <c r="C538" i="61"/>
  <c r="D538" i="61"/>
  <c r="R541" i="61" l="1"/>
  <c r="A540" i="61"/>
  <c r="B539" i="61"/>
  <c r="C539" i="61"/>
  <c r="D539" i="61"/>
  <c r="E539" i="61"/>
  <c r="B540" i="61" l="1"/>
  <c r="C540" i="61"/>
  <c r="D540" i="61"/>
  <c r="E540" i="61"/>
  <c r="R542" i="61"/>
  <c r="A541" i="61"/>
  <c r="E541" i="61" l="1"/>
  <c r="B541" i="61"/>
  <c r="D541" i="61"/>
  <c r="C541" i="61"/>
  <c r="A542" i="61"/>
  <c r="R543" i="61"/>
  <c r="R544" i="61" l="1"/>
  <c r="A543" i="61"/>
  <c r="E542" i="61"/>
  <c r="B542" i="61"/>
  <c r="C542" i="61"/>
  <c r="D542" i="61"/>
  <c r="B543" i="61" l="1"/>
  <c r="D543" i="61"/>
  <c r="E543" i="61"/>
  <c r="C543" i="61"/>
  <c r="A544" i="61"/>
  <c r="R545" i="61"/>
  <c r="B544" i="61" l="1"/>
  <c r="E544" i="61"/>
  <c r="C544" i="61"/>
  <c r="D544" i="61"/>
  <c r="A545" i="61"/>
  <c r="R546" i="61"/>
  <c r="E545" i="61" l="1"/>
  <c r="B545" i="61"/>
  <c r="C545" i="61"/>
  <c r="D545" i="61"/>
  <c r="R547" i="61"/>
  <c r="A546" i="61"/>
  <c r="A547" i="61" l="1"/>
  <c r="R548" i="61"/>
  <c r="D546" i="61"/>
  <c r="E546" i="61"/>
  <c r="B546" i="61"/>
  <c r="C546" i="61"/>
  <c r="A548" i="61" l="1"/>
  <c r="R549" i="61"/>
  <c r="B547" i="61"/>
  <c r="C547" i="61"/>
  <c r="D547" i="61"/>
  <c r="E547" i="61"/>
  <c r="R550" i="61" l="1"/>
  <c r="A549" i="61"/>
  <c r="B548" i="61"/>
  <c r="C548" i="61"/>
  <c r="D548" i="61"/>
  <c r="E548" i="61"/>
  <c r="C549" i="61" l="1"/>
  <c r="D549" i="61"/>
  <c r="E549" i="61"/>
  <c r="B549" i="61"/>
  <c r="R551" i="61"/>
  <c r="A550" i="61"/>
  <c r="A551" i="61" l="1"/>
  <c r="R552" i="61"/>
  <c r="B550" i="61"/>
  <c r="E550" i="61"/>
  <c r="C550" i="61"/>
  <c r="D550" i="61"/>
  <c r="A552" i="61" l="1"/>
  <c r="R553" i="61"/>
  <c r="B551" i="61"/>
  <c r="C551" i="61"/>
  <c r="D551" i="61"/>
  <c r="E551" i="61"/>
  <c r="R554" i="61" l="1"/>
  <c r="A553" i="61"/>
  <c r="B552" i="61"/>
  <c r="C552" i="61"/>
  <c r="D552" i="61"/>
  <c r="E552" i="61"/>
  <c r="C553" i="61" l="1"/>
  <c r="D553" i="61"/>
  <c r="E553" i="61"/>
  <c r="B553" i="61"/>
  <c r="R555" i="61"/>
  <c r="A554" i="61"/>
  <c r="B554" i="61" l="1"/>
  <c r="C554" i="61"/>
  <c r="D554" i="61"/>
  <c r="E554" i="61"/>
  <c r="A555" i="61"/>
  <c r="R556" i="61"/>
  <c r="A556" i="61" l="1"/>
  <c r="R557" i="61"/>
  <c r="B555" i="61"/>
  <c r="C555" i="61"/>
  <c r="D555" i="61"/>
  <c r="E555" i="61"/>
  <c r="R558" i="61" l="1"/>
  <c r="A557" i="61"/>
  <c r="B556" i="61"/>
  <c r="C556" i="61"/>
  <c r="D556" i="61"/>
  <c r="E556" i="61"/>
  <c r="C557" i="61" l="1"/>
  <c r="D557" i="61"/>
  <c r="E557" i="61"/>
  <c r="B557" i="61"/>
  <c r="R559" i="61"/>
  <c r="A558" i="61"/>
  <c r="B558" i="61" l="1"/>
  <c r="C558" i="61"/>
  <c r="D558" i="61"/>
  <c r="E558" i="61"/>
  <c r="A559" i="61"/>
  <c r="R560" i="61"/>
  <c r="B559" i="61" l="1"/>
  <c r="C559" i="61"/>
  <c r="D559" i="61"/>
  <c r="E559" i="61"/>
  <c r="A560" i="61"/>
  <c r="R561" i="61"/>
  <c r="B560" i="61" l="1"/>
  <c r="C560" i="61"/>
  <c r="D560" i="61"/>
  <c r="E560" i="61"/>
  <c r="R562" i="61"/>
  <c r="A561" i="61"/>
  <c r="C561" i="61" l="1"/>
  <c r="D561" i="61"/>
  <c r="E561" i="61"/>
  <c r="B561" i="61"/>
  <c r="R563" i="61"/>
  <c r="A562" i="61"/>
  <c r="A563" i="61" l="1"/>
  <c r="R564" i="61"/>
  <c r="B562" i="61"/>
  <c r="E562" i="61"/>
  <c r="D562" i="61"/>
  <c r="C562" i="61"/>
  <c r="A564" i="61" l="1"/>
  <c r="R565" i="61"/>
  <c r="B563" i="61"/>
  <c r="C563" i="61"/>
  <c r="D563" i="61"/>
  <c r="E563" i="61"/>
  <c r="R566" i="61" l="1"/>
  <c r="A565" i="61"/>
  <c r="B564" i="61"/>
  <c r="C564" i="61"/>
  <c r="D564" i="61"/>
  <c r="E564" i="61"/>
  <c r="C565" i="61" l="1"/>
  <c r="D565" i="61"/>
  <c r="E565" i="61"/>
  <c r="B565" i="61"/>
  <c r="R567" i="61"/>
  <c r="A566" i="61"/>
  <c r="B566" i="61" l="1"/>
  <c r="C566" i="61"/>
  <c r="D566" i="61"/>
  <c r="E566" i="61"/>
  <c r="A567" i="61"/>
  <c r="R568" i="61"/>
  <c r="B567" i="61" l="1"/>
  <c r="C567" i="61"/>
  <c r="D567" i="61"/>
  <c r="E567" i="61"/>
  <c r="A568" i="61"/>
  <c r="R569" i="61"/>
  <c r="R570" i="61" l="1"/>
  <c r="A569" i="61"/>
  <c r="B568" i="61"/>
  <c r="C568" i="61"/>
  <c r="D568" i="61"/>
  <c r="E568" i="61"/>
  <c r="C569" i="61" l="1"/>
  <c r="D569" i="61"/>
  <c r="E569" i="61"/>
  <c r="B569" i="61"/>
  <c r="R571" i="61"/>
  <c r="A570" i="61"/>
  <c r="B570" i="61" l="1"/>
  <c r="C570" i="61"/>
  <c r="D570" i="61"/>
  <c r="E570" i="61"/>
  <c r="A571" i="61"/>
  <c r="R572" i="61"/>
  <c r="B571" i="61" l="1"/>
  <c r="C571" i="61"/>
  <c r="D571" i="61"/>
  <c r="E571" i="61"/>
  <c r="A572" i="61"/>
  <c r="R573" i="61"/>
  <c r="R574" i="61" l="1"/>
  <c r="A573" i="61"/>
  <c r="B572" i="61"/>
  <c r="C572" i="61"/>
  <c r="D572" i="61"/>
  <c r="E572" i="61"/>
  <c r="C573" i="61" l="1"/>
  <c r="D573" i="61"/>
  <c r="E573" i="61"/>
  <c r="B573" i="61"/>
  <c r="R575" i="61"/>
  <c r="A574" i="61"/>
  <c r="B574" i="61" l="1"/>
  <c r="E574" i="61"/>
  <c r="C574" i="61"/>
  <c r="D574" i="61"/>
  <c r="A575" i="61"/>
  <c r="R576" i="61"/>
  <c r="A576" i="61" l="1"/>
  <c r="R577" i="61"/>
  <c r="B575" i="61"/>
  <c r="C575" i="61"/>
  <c r="D575" i="61"/>
  <c r="E575" i="61"/>
  <c r="R578" i="61" l="1"/>
  <c r="A577" i="61"/>
  <c r="B576" i="61"/>
  <c r="C576" i="61"/>
  <c r="D576" i="61"/>
  <c r="E576" i="61"/>
  <c r="C577" i="61" l="1"/>
  <c r="D577" i="61"/>
  <c r="E577" i="61"/>
  <c r="B577" i="61"/>
  <c r="R579" i="61"/>
  <c r="A578" i="61"/>
  <c r="B578" i="61" l="1"/>
  <c r="C578" i="61"/>
  <c r="D578" i="61"/>
  <c r="E578" i="61"/>
  <c r="A579" i="61"/>
  <c r="R580" i="61"/>
  <c r="A580" i="61" l="1"/>
  <c r="R581" i="61"/>
  <c r="B579" i="61"/>
  <c r="C579" i="61"/>
  <c r="D579" i="61"/>
  <c r="E579" i="61"/>
  <c r="R582" i="61" l="1"/>
  <c r="A581" i="61"/>
  <c r="B580" i="61"/>
  <c r="C580" i="61"/>
  <c r="D580" i="61"/>
  <c r="E580" i="61"/>
  <c r="C581" i="61" l="1"/>
  <c r="D581" i="61"/>
  <c r="E581" i="61"/>
  <c r="B581" i="61"/>
  <c r="R583" i="61"/>
  <c r="A582" i="61"/>
  <c r="A583" i="61" l="1"/>
  <c r="R584" i="61"/>
  <c r="B582" i="61"/>
  <c r="C582" i="61"/>
  <c r="D582" i="61"/>
  <c r="E582" i="61"/>
  <c r="A584" i="61" l="1"/>
  <c r="R585" i="61"/>
  <c r="B583" i="61"/>
  <c r="C583" i="61"/>
  <c r="D583" i="61"/>
  <c r="E583" i="61"/>
  <c r="R586" i="61" l="1"/>
  <c r="A585" i="61"/>
  <c r="B584" i="61"/>
  <c r="C584" i="61"/>
  <c r="D584" i="61"/>
  <c r="E584" i="61"/>
  <c r="C585" i="61" l="1"/>
  <c r="D585" i="61"/>
  <c r="E585" i="61"/>
  <c r="B585" i="61"/>
  <c r="R587" i="61"/>
  <c r="A586" i="61"/>
  <c r="A587" i="61" l="1"/>
  <c r="R588" i="61"/>
  <c r="B586" i="61"/>
  <c r="D586" i="61"/>
  <c r="E586" i="61"/>
  <c r="C586" i="61"/>
  <c r="A588" i="61" l="1"/>
  <c r="R589" i="61"/>
  <c r="B587" i="61"/>
  <c r="C587" i="61"/>
  <c r="D587" i="61"/>
  <c r="E587" i="61"/>
  <c r="R590" i="61" l="1"/>
  <c r="A589" i="61"/>
  <c r="B588" i="61"/>
  <c r="C588" i="61"/>
  <c r="D588" i="61"/>
  <c r="E588" i="61"/>
  <c r="C589" i="61" l="1"/>
  <c r="D589" i="61"/>
  <c r="E589" i="61"/>
  <c r="B589" i="61"/>
  <c r="R591" i="61"/>
  <c r="A590" i="61"/>
  <c r="A591" i="61" l="1"/>
  <c r="R592" i="61"/>
  <c r="B590" i="61"/>
  <c r="C590" i="61"/>
  <c r="D590" i="61"/>
  <c r="E590" i="61"/>
  <c r="A592" i="61" l="1"/>
  <c r="R593" i="61"/>
  <c r="B591" i="61"/>
  <c r="C591" i="61"/>
  <c r="D591" i="61"/>
  <c r="E591" i="61"/>
  <c r="R594" i="61" l="1"/>
  <c r="A593" i="61"/>
  <c r="B592" i="61"/>
  <c r="C592" i="61"/>
  <c r="D592" i="61"/>
  <c r="E592" i="61"/>
  <c r="C593" i="61" l="1"/>
  <c r="D593" i="61"/>
  <c r="E593" i="61"/>
  <c r="B593" i="61"/>
  <c r="R595" i="61"/>
  <c r="A594" i="61"/>
  <c r="A595" i="61" l="1"/>
  <c r="R596" i="61"/>
  <c r="B594" i="61"/>
  <c r="D594" i="61"/>
  <c r="E594" i="61"/>
  <c r="C594" i="61"/>
  <c r="A596" i="61" l="1"/>
  <c r="R597" i="61"/>
  <c r="B595" i="61"/>
  <c r="C595" i="61"/>
  <c r="D595" i="61"/>
  <c r="E595" i="61"/>
  <c r="R598" i="61" l="1"/>
  <c r="A597" i="61"/>
  <c r="B596" i="61"/>
  <c r="C596" i="61"/>
  <c r="D596" i="61"/>
  <c r="E596" i="61"/>
  <c r="C597" i="61" l="1"/>
  <c r="D597" i="61"/>
  <c r="E597" i="61"/>
  <c r="B597" i="61"/>
  <c r="R599" i="61"/>
  <c r="A598" i="61"/>
  <c r="A599" i="61" l="1"/>
  <c r="R600" i="61"/>
  <c r="B598" i="61"/>
  <c r="C598" i="61"/>
  <c r="D598" i="61"/>
  <c r="E598" i="61"/>
  <c r="A600" i="61" l="1"/>
  <c r="R601" i="61"/>
  <c r="B599" i="61"/>
  <c r="C599" i="61"/>
  <c r="D599" i="61"/>
  <c r="E599" i="61"/>
  <c r="R602" i="61" l="1"/>
  <c r="A601" i="61"/>
  <c r="B600" i="61"/>
  <c r="C600" i="61"/>
  <c r="D600" i="61"/>
  <c r="E600" i="61"/>
  <c r="C601" i="61" l="1"/>
  <c r="D601" i="61"/>
  <c r="E601" i="61"/>
  <c r="B601" i="61"/>
  <c r="R603" i="61"/>
  <c r="A602" i="61"/>
  <c r="B602" i="61" l="1"/>
  <c r="C602" i="61"/>
  <c r="D602" i="61"/>
  <c r="E602" i="61"/>
  <c r="A603" i="61"/>
  <c r="R604" i="61"/>
  <c r="B603" i="61" l="1"/>
  <c r="C603" i="61"/>
  <c r="D603" i="61"/>
  <c r="E603" i="61"/>
  <c r="A604" i="61"/>
  <c r="R605" i="61"/>
  <c r="R606" i="61" l="1"/>
  <c r="A605" i="61"/>
  <c r="B604" i="61"/>
  <c r="C604" i="61"/>
  <c r="D604" i="61"/>
  <c r="E604" i="61"/>
  <c r="C605" i="61" l="1"/>
  <c r="D605" i="61"/>
  <c r="E605" i="61"/>
  <c r="B605" i="61"/>
  <c r="R607" i="61"/>
  <c r="A606" i="61"/>
  <c r="B606" i="61" l="1"/>
  <c r="C606" i="61"/>
  <c r="D606" i="61"/>
  <c r="E606" i="61"/>
  <c r="A607" i="61"/>
  <c r="R608" i="61"/>
  <c r="A608" i="61" l="1"/>
  <c r="R609" i="61"/>
  <c r="B607" i="61"/>
  <c r="C607" i="61"/>
  <c r="D607" i="61"/>
  <c r="E607" i="61"/>
  <c r="R610" i="61" l="1"/>
  <c r="A609" i="61"/>
  <c r="B608" i="61"/>
  <c r="C608" i="61"/>
  <c r="D608" i="61"/>
  <c r="E608" i="61"/>
  <c r="C609" i="61" l="1"/>
  <c r="D609" i="61"/>
  <c r="E609" i="61"/>
  <c r="B609" i="61"/>
  <c r="R611" i="61"/>
  <c r="A610" i="61"/>
  <c r="A611" i="61" l="1"/>
  <c r="R612" i="61"/>
  <c r="B610" i="61"/>
  <c r="C610" i="61"/>
  <c r="D610" i="61"/>
  <c r="E610" i="61"/>
  <c r="A612" i="61" l="1"/>
  <c r="R613" i="61"/>
  <c r="B611" i="61"/>
  <c r="C611" i="61"/>
  <c r="D611" i="61"/>
  <c r="E611" i="61"/>
  <c r="R614" i="61" l="1"/>
  <c r="A613" i="61"/>
  <c r="B612" i="61"/>
  <c r="C612" i="61"/>
  <c r="D612" i="61"/>
  <c r="E612" i="61"/>
  <c r="C613" i="61" l="1"/>
  <c r="D613" i="61"/>
  <c r="E613" i="61"/>
  <c r="B613" i="61"/>
  <c r="R615" i="61"/>
  <c r="A614" i="61"/>
  <c r="B614" i="61" l="1"/>
  <c r="E614" i="61"/>
  <c r="C614" i="61"/>
  <c r="D614" i="61"/>
  <c r="A615" i="61"/>
  <c r="R616" i="61"/>
  <c r="B615" i="61" l="1"/>
  <c r="C615" i="61"/>
  <c r="D615" i="61"/>
  <c r="E615" i="61"/>
  <c r="A616" i="61"/>
  <c r="R617" i="61"/>
  <c r="B616" i="61" l="1"/>
  <c r="C616" i="61"/>
  <c r="D616" i="61"/>
  <c r="E616" i="61"/>
  <c r="R618" i="61"/>
  <c r="A617" i="61"/>
  <c r="R619" i="61" l="1"/>
  <c r="A618" i="61"/>
  <c r="C617" i="61"/>
  <c r="D617" i="61"/>
  <c r="E617" i="61"/>
  <c r="B617" i="61"/>
  <c r="B618" i="61" l="1"/>
  <c r="C618" i="61"/>
  <c r="D618" i="61"/>
  <c r="E618" i="61"/>
  <c r="A619" i="61"/>
  <c r="R620" i="61"/>
  <c r="B619" i="61" l="1"/>
  <c r="C619" i="61"/>
  <c r="D619" i="61"/>
  <c r="E619" i="61"/>
  <c r="A620" i="61"/>
  <c r="R621" i="61"/>
  <c r="B620" i="61" l="1"/>
  <c r="C620" i="61"/>
  <c r="D620" i="61"/>
  <c r="E620" i="61"/>
  <c r="R622" i="61"/>
  <c r="A621" i="61"/>
  <c r="C621" i="61" l="1"/>
  <c r="D621" i="61"/>
  <c r="E621" i="61"/>
  <c r="B621" i="61"/>
  <c r="R623" i="61"/>
  <c r="A622" i="61"/>
  <c r="A623" i="61" l="1"/>
  <c r="R624" i="61"/>
  <c r="B622" i="61"/>
  <c r="E622" i="61"/>
  <c r="C622" i="61"/>
  <c r="D622" i="61"/>
  <c r="A624" i="61" l="1"/>
  <c r="R625" i="61"/>
  <c r="B623" i="61"/>
  <c r="C623" i="61"/>
  <c r="D623" i="61"/>
  <c r="E623" i="61"/>
  <c r="R626" i="61" l="1"/>
  <c r="A625" i="61"/>
  <c r="B624" i="61"/>
  <c r="C624" i="61"/>
  <c r="D624" i="61"/>
  <c r="E624" i="61"/>
  <c r="C625" i="61" l="1"/>
  <c r="D625" i="61"/>
  <c r="E625" i="61"/>
  <c r="B625" i="61"/>
  <c r="R627" i="61"/>
  <c r="A626" i="61"/>
  <c r="A627" i="61" l="1"/>
  <c r="R628" i="61"/>
  <c r="B626" i="61"/>
  <c r="C626" i="61"/>
  <c r="D626" i="61"/>
  <c r="E626" i="61"/>
  <c r="A628" i="61" l="1"/>
  <c r="R629" i="61"/>
  <c r="B627" i="61"/>
  <c r="C627" i="61"/>
  <c r="D627" i="61"/>
  <c r="E627" i="61"/>
  <c r="R630" i="61" l="1"/>
  <c r="A629" i="61"/>
  <c r="B628" i="61"/>
  <c r="C628" i="61"/>
  <c r="D628" i="61"/>
  <c r="E628" i="61"/>
  <c r="C629" i="61" l="1"/>
  <c r="D629" i="61"/>
  <c r="E629" i="61"/>
  <c r="B629" i="61"/>
  <c r="R631" i="61"/>
  <c r="A630" i="61"/>
  <c r="A631" i="61" l="1"/>
  <c r="R632" i="61"/>
  <c r="B630" i="61"/>
  <c r="C630" i="61"/>
  <c r="D630" i="61"/>
  <c r="E630" i="61"/>
  <c r="A632" i="61" l="1"/>
  <c r="R633" i="61"/>
  <c r="B631" i="61"/>
  <c r="C631" i="61"/>
  <c r="D631" i="61"/>
  <c r="E631" i="61"/>
  <c r="R634" i="61" l="1"/>
  <c r="A633" i="61"/>
  <c r="B632" i="61"/>
  <c r="C632" i="61"/>
  <c r="D632" i="61"/>
  <c r="E632" i="61"/>
  <c r="C633" i="61" l="1"/>
  <c r="D633" i="61"/>
  <c r="E633" i="61"/>
  <c r="B633" i="61"/>
  <c r="R635" i="61"/>
  <c r="A634" i="61"/>
  <c r="B634" i="61" l="1"/>
  <c r="D634" i="61"/>
  <c r="E634" i="61"/>
  <c r="C634" i="61"/>
  <c r="A635" i="61"/>
  <c r="R636" i="61"/>
  <c r="A636" i="61" l="1"/>
  <c r="R637" i="61"/>
  <c r="B635" i="61"/>
  <c r="C635" i="61"/>
  <c r="D635" i="61"/>
  <c r="E635" i="61"/>
  <c r="R638" i="61" l="1"/>
  <c r="A637" i="61"/>
  <c r="B636" i="61"/>
  <c r="C636" i="61"/>
  <c r="D636" i="61"/>
  <c r="E636" i="61"/>
  <c r="C637" i="61" l="1"/>
  <c r="D637" i="61"/>
  <c r="E637" i="61"/>
  <c r="B637" i="61"/>
  <c r="R639" i="61"/>
  <c r="A638" i="61"/>
  <c r="B638" i="61" l="1"/>
  <c r="C638" i="61"/>
  <c r="D638" i="61"/>
  <c r="E638" i="61"/>
  <c r="A639" i="61"/>
  <c r="R640" i="61"/>
  <c r="A640" i="61" l="1"/>
  <c r="R641" i="61"/>
  <c r="B639" i="61"/>
  <c r="C639" i="61"/>
  <c r="D639" i="61"/>
  <c r="E639" i="61"/>
  <c r="R642" i="61" l="1"/>
  <c r="A641" i="61"/>
  <c r="B640" i="61"/>
  <c r="C640" i="61"/>
  <c r="D640" i="61"/>
  <c r="E640" i="61"/>
  <c r="C641" i="61" l="1"/>
  <c r="D641" i="61"/>
  <c r="E641" i="61"/>
  <c r="B641" i="61"/>
  <c r="R643" i="61"/>
  <c r="A642" i="61"/>
  <c r="B642" i="61" l="1"/>
  <c r="D642" i="61"/>
  <c r="E642" i="61"/>
  <c r="C642" i="61"/>
  <c r="A643" i="61"/>
  <c r="R644" i="61"/>
  <c r="A644" i="61" l="1"/>
  <c r="R645" i="61"/>
  <c r="B643" i="61"/>
  <c r="C643" i="61"/>
  <c r="D643" i="61"/>
  <c r="E643" i="61"/>
  <c r="R646" i="61" l="1"/>
  <c r="A645" i="61"/>
  <c r="B644" i="61"/>
  <c r="C644" i="61"/>
  <c r="D644" i="61"/>
  <c r="E644" i="61"/>
  <c r="C645" i="61" l="1"/>
  <c r="D645" i="61"/>
  <c r="E645" i="61"/>
  <c r="B645" i="61"/>
  <c r="R647" i="61"/>
  <c r="A646" i="61"/>
  <c r="A647" i="61" l="1"/>
  <c r="R648" i="61"/>
  <c r="B646" i="61"/>
  <c r="C646" i="61"/>
  <c r="D646" i="61"/>
  <c r="E646" i="61"/>
  <c r="A648" i="61" l="1"/>
  <c r="R649" i="61"/>
  <c r="B647" i="61"/>
  <c r="C647" i="61"/>
  <c r="D647" i="61"/>
  <c r="E647" i="61"/>
  <c r="R650" i="61" l="1"/>
  <c r="A649" i="61"/>
  <c r="B648" i="61"/>
  <c r="C648" i="61"/>
  <c r="D648" i="61"/>
  <c r="E648" i="61"/>
  <c r="C649" i="61" l="1"/>
  <c r="D649" i="61"/>
  <c r="E649" i="61"/>
  <c r="B649" i="61"/>
  <c r="R651" i="61"/>
  <c r="A650" i="61"/>
  <c r="A651" i="61" l="1"/>
  <c r="R652" i="61"/>
  <c r="B650" i="61"/>
  <c r="C650" i="61"/>
  <c r="E650" i="61"/>
  <c r="D650" i="61"/>
  <c r="A652" i="61" l="1"/>
  <c r="R653" i="61"/>
  <c r="B651" i="61"/>
  <c r="C651" i="61"/>
  <c r="D651" i="61"/>
  <c r="E651" i="61"/>
  <c r="R654" i="61" l="1"/>
  <c r="A653" i="61"/>
  <c r="B652" i="61"/>
  <c r="C652" i="61"/>
  <c r="D652" i="61"/>
  <c r="E652" i="61"/>
  <c r="C653" i="61" l="1"/>
  <c r="D653" i="61"/>
  <c r="E653" i="61"/>
  <c r="B653" i="61"/>
  <c r="R655" i="61"/>
  <c r="A654" i="61"/>
  <c r="A655" i="61" l="1"/>
  <c r="R656" i="61"/>
  <c r="B654" i="61"/>
  <c r="D654" i="61"/>
  <c r="E654" i="61"/>
  <c r="C654" i="61"/>
  <c r="A656" i="61" l="1"/>
  <c r="R657" i="61"/>
  <c r="B655" i="61"/>
  <c r="C655" i="61"/>
  <c r="D655" i="61"/>
  <c r="E655" i="61"/>
  <c r="R658" i="61" l="1"/>
  <c r="A657" i="61"/>
  <c r="B656" i="61"/>
  <c r="C656" i="61"/>
  <c r="D656" i="61"/>
  <c r="E656" i="61"/>
  <c r="C657" i="61" l="1"/>
  <c r="D657" i="61"/>
  <c r="E657" i="61"/>
  <c r="B657" i="61"/>
  <c r="R659" i="61"/>
  <c r="A658" i="61"/>
  <c r="A659" i="61" l="1"/>
  <c r="R660" i="61"/>
  <c r="B658" i="61"/>
  <c r="C658" i="61"/>
  <c r="D658" i="61"/>
  <c r="E658" i="61"/>
  <c r="A660" i="61" l="1"/>
  <c r="R661" i="61"/>
  <c r="B659" i="61"/>
  <c r="C659" i="61"/>
  <c r="D659" i="61"/>
  <c r="E659" i="61"/>
  <c r="R662" i="61" l="1"/>
  <c r="A661" i="61"/>
  <c r="B660" i="61"/>
  <c r="C660" i="61"/>
  <c r="D660" i="61"/>
  <c r="E660" i="61"/>
  <c r="C661" i="61" l="1"/>
  <c r="D661" i="61"/>
  <c r="E661" i="61"/>
  <c r="B661" i="61"/>
  <c r="R663" i="61"/>
  <c r="A662" i="61"/>
  <c r="A663" i="61" l="1"/>
  <c r="R664" i="61"/>
  <c r="B662" i="61"/>
  <c r="C662" i="61"/>
  <c r="D662" i="61"/>
  <c r="E662" i="61"/>
  <c r="A664" i="61" l="1"/>
  <c r="R665" i="61"/>
  <c r="B663" i="61"/>
  <c r="C663" i="61"/>
  <c r="D663" i="61"/>
  <c r="E663" i="61"/>
  <c r="R666" i="61" l="1"/>
  <c r="A665" i="61"/>
  <c r="B664" i="61"/>
  <c r="C664" i="61"/>
  <c r="D664" i="61"/>
  <c r="E664" i="61"/>
  <c r="C665" i="61" l="1"/>
  <c r="D665" i="61"/>
  <c r="E665" i="61"/>
  <c r="B665" i="61"/>
  <c r="R667" i="61"/>
  <c r="A666" i="61"/>
  <c r="A667" i="61" l="1"/>
  <c r="R668" i="61"/>
  <c r="B666" i="61"/>
  <c r="D666" i="61"/>
  <c r="E666" i="61"/>
  <c r="C666" i="61"/>
  <c r="A668" i="61" l="1"/>
  <c r="R669" i="61"/>
  <c r="B667" i="61"/>
  <c r="C667" i="61"/>
  <c r="D667" i="61"/>
  <c r="E667" i="61"/>
  <c r="R670" i="61" l="1"/>
  <c r="A669" i="61"/>
  <c r="B668" i="61"/>
  <c r="C668" i="61"/>
  <c r="D668" i="61"/>
  <c r="E668" i="61"/>
  <c r="C669" i="61" l="1"/>
  <c r="D669" i="61"/>
  <c r="E669" i="61"/>
  <c r="B669" i="61"/>
  <c r="R671" i="61"/>
  <c r="A670" i="61"/>
  <c r="A671" i="61" l="1"/>
  <c r="R672" i="61"/>
  <c r="B670" i="61"/>
  <c r="C670" i="61"/>
  <c r="D670" i="61"/>
  <c r="E670" i="61"/>
  <c r="A672" i="61" l="1"/>
  <c r="R673" i="61"/>
  <c r="B671" i="61"/>
  <c r="C671" i="61"/>
  <c r="D671" i="61"/>
  <c r="E671" i="61"/>
  <c r="R674" i="61" l="1"/>
  <c r="A673" i="61"/>
  <c r="B672" i="61"/>
  <c r="C672" i="61"/>
  <c r="D672" i="61"/>
  <c r="E672" i="61"/>
  <c r="C673" i="61" l="1"/>
  <c r="D673" i="61"/>
  <c r="E673" i="61"/>
  <c r="B673" i="61"/>
  <c r="R675" i="61"/>
  <c r="A674" i="61"/>
  <c r="D674" i="61" l="1"/>
  <c r="E674" i="61"/>
  <c r="B674" i="61"/>
  <c r="C674" i="61"/>
  <c r="R676" i="61"/>
  <c r="A675" i="61"/>
  <c r="B675" i="61" l="1"/>
  <c r="C675" i="61"/>
  <c r="D675" i="61"/>
  <c r="E675" i="61"/>
  <c r="A676" i="61"/>
  <c r="R677" i="61"/>
  <c r="R678" i="61" l="1"/>
  <c r="A677" i="61"/>
  <c r="B676" i="61"/>
  <c r="C676" i="61"/>
  <c r="E676" i="61"/>
  <c r="D676" i="61"/>
  <c r="C677" i="61" l="1"/>
  <c r="D677" i="61"/>
  <c r="E677" i="61"/>
  <c r="B677" i="61"/>
  <c r="R679" i="61"/>
  <c r="A678" i="61"/>
  <c r="E678" i="61" l="1"/>
  <c r="C678" i="61"/>
  <c r="D678" i="61"/>
  <c r="B678" i="61"/>
  <c r="A679" i="61"/>
  <c r="R680" i="61"/>
  <c r="B679" i="61" l="1"/>
  <c r="C679" i="61"/>
  <c r="D679" i="61"/>
  <c r="E679" i="61"/>
  <c r="A680" i="61"/>
  <c r="R681" i="61"/>
  <c r="A681" i="61" l="1"/>
  <c r="R682" i="61"/>
  <c r="C680" i="61"/>
  <c r="E680" i="61"/>
  <c r="D680" i="61"/>
  <c r="B680" i="61"/>
  <c r="R683" i="61" l="1"/>
  <c r="A682" i="61"/>
  <c r="C681" i="61"/>
  <c r="D681" i="61"/>
  <c r="B681" i="61"/>
  <c r="E681" i="61"/>
  <c r="B682" i="61" l="1"/>
  <c r="C682" i="61"/>
  <c r="D682" i="61"/>
  <c r="E682" i="61"/>
  <c r="R684" i="61"/>
  <c r="A683" i="61"/>
  <c r="A684" i="61" l="1"/>
  <c r="R685" i="61"/>
  <c r="B683" i="61"/>
  <c r="D683" i="61"/>
  <c r="E683" i="61"/>
  <c r="C683" i="61"/>
  <c r="R686" i="61" l="1"/>
  <c r="A685" i="61"/>
  <c r="E684" i="61"/>
  <c r="B684" i="61"/>
  <c r="C684" i="61"/>
  <c r="D684" i="61"/>
  <c r="C685" i="61" l="1"/>
  <c r="D685" i="61"/>
  <c r="E685" i="61"/>
  <c r="B685" i="61"/>
  <c r="R687" i="61"/>
  <c r="A686" i="61"/>
  <c r="B686" i="61" l="1"/>
  <c r="C686" i="61"/>
  <c r="D686" i="61"/>
  <c r="E686" i="61"/>
  <c r="A687" i="61"/>
  <c r="R688" i="61"/>
  <c r="A688" i="61" l="1"/>
  <c r="R689" i="61"/>
  <c r="B687" i="61"/>
  <c r="C687" i="61"/>
  <c r="D687" i="61"/>
  <c r="E687" i="61"/>
  <c r="A689" i="61" l="1"/>
  <c r="R690" i="61"/>
  <c r="E688" i="61"/>
  <c r="D688" i="61"/>
  <c r="B688" i="61"/>
  <c r="C688" i="61"/>
  <c r="R691" i="61" l="1"/>
  <c r="A690" i="61"/>
  <c r="C689" i="61"/>
  <c r="D689" i="61"/>
  <c r="B689" i="61"/>
  <c r="E689" i="61"/>
  <c r="D690" i="61" l="1"/>
  <c r="E690" i="61"/>
  <c r="B690" i="61"/>
  <c r="C690" i="61"/>
  <c r="A691" i="61"/>
  <c r="R692" i="61"/>
  <c r="A692" i="61" l="1"/>
  <c r="R693" i="61"/>
  <c r="B691" i="61"/>
  <c r="C691" i="61"/>
  <c r="E691" i="61"/>
  <c r="D691" i="61"/>
  <c r="R694" i="61" l="1"/>
  <c r="A693" i="61"/>
  <c r="B692" i="61"/>
  <c r="C692" i="61"/>
  <c r="D692" i="61"/>
  <c r="E692" i="61"/>
  <c r="D693" i="61" l="1"/>
  <c r="E693" i="61"/>
  <c r="B693" i="61"/>
  <c r="C693" i="61"/>
  <c r="A694" i="61"/>
  <c r="R695" i="61"/>
  <c r="B694" i="61" l="1"/>
  <c r="C694" i="61"/>
  <c r="D694" i="61"/>
  <c r="E694" i="61"/>
  <c r="A695" i="61"/>
  <c r="R696" i="61"/>
  <c r="R697" i="61" l="1"/>
  <c r="A696" i="61"/>
  <c r="B695" i="61"/>
  <c r="C695" i="61"/>
  <c r="D695" i="61"/>
  <c r="E695" i="61"/>
  <c r="B696" i="61" l="1"/>
  <c r="C696" i="61"/>
  <c r="D696" i="61"/>
  <c r="E696" i="61"/>
  <c r="R698" i="61"/>
  <c r="A697" i="61"/>
  <c r="E697" i="61" l="1"/>
  <c r="C697" i="61"/>
  <c r="D697" i="61"/>
  <c r="B697" i="61"/>
  <c r="A698" i="61"/>
  <c r="R699" i="61"/>
  <c r="B698" i="61" l="1"/>
  <c r="C698" i="61"/>
  <c r="D698" i="61"/>
  <c r="E698" i="61"/>
  <c r="A699" i="61"/>
  <c r="R700" i="61"/>
  <c r="B699" i="61" l="1"/>
  <c r="C699" i="61"/>
  <c r="D699" i="61"/>
  <c r="E699" i="61"/>
  <c r="R701" i="61"/>
  <c r="A700" i="61"/>
  <c r="B700" i="61" l="1"/>
  <c r="C700" i="61"/>
  <c r="D700" i="61"/>
  <c r="E700" i="61"/>
  <c r="R702" i="61"/>
  <c r="A701" i="61"/>
  <c r="E701" i="61" l="1"/>
  <c r="C701" i="61"/>
  <c r="D701" i="61"/>
  <c r="B701" i="61"/>
  <c r="A702" i="61"/>
  <c r="R703" i="61"/>
  <c r="A703" i="61" l="1"/>
  <c r="R704" i="61"/>
  <c r="B702" i="61"/>
  <c r="C702" i="61"/>
  <c r="D702" i="61"/>
  <c r="E702" i="61"/>
  <c r="R705" i="61" l="1"/>
  <c r="A704" i="61"/>
  <c r="B703" i="61"/>
  <c r="C703" i="61"/>
  <c r="D703" i="61"/>
  <c r="E703" i="61"/>
  <c r="B704" i="61" l="1"/>
  <c r="C704" i="61"/>
  <c r="D704" i="61"/>
  <c r="E704" i="61"/>
  <c r="R706" i="61"/>
  <c r="A705" i="61"/>
  <c r="E705" i="61" l="1"/>
  <c r="C705" i="61"/>
  <c r="D705" i="61"/>
  <c r="B705" i="61"/>
  <c r="A706" i="61"/>
  <c r="R707" i="61"/>
  <c r="A707" i="61" l="1"/>
  <c r="R708" i="61"/>
  <c r="B706" i="61"/>
  <c r="C706" i="61"/>
  <c r="D706" i="61"/>
  <c r="E706" i="61"/>
  <c r="R709" i="61" l="1"/>
  <c r="A708" i="61"/>
  <c r="B707" i="61"/>
  <c r="C707" i="61"/>
  <c r="D707" i="61"/>
  <c r="E707" i="61"/>
  <c r="B708" i="61" l="1"/>
  <c r="C708" i="61"/>
  <c r="D708" i="61"/>
  <c r="E708" i="61"/>
  <c r="R710" i="61"/>
  <c r="A709" i="61"/>
  <c r="A710" i="61" l="1"/>
  <c r="R711" i="61"/>
  <c r="E709" i="61"/>
  <c r="C709" i="61"/>
  <c r="D709" i="61"/>
  <c r="B709" i="61"/>
  <c r="A711" i="61" l="1"/>
  <c r="R712" i="61"/>
  <c r="B710" i="61"/>
  <c r="C710" i="61"/>
  <c r="D710" i="61"/>
  <c r="E710" i="61"/>
  <c r="R713" i="61" l="1"/>
  <c r="A712" i="61"/>
  <c r="B711" i="61"/>
  <c r="C711" i="61"/>
  <c r="D711" i="61"/>
  <c r="E711" i="61"/>
  <c r="B712" i="61" l="1"/>
  <c r="C712" i="61"/>
  <c r="D712" i="61"/>
  <c r="E712" i="61"/>
  <c r="R714" i="61"/>
  <c r="A713" i="61"/>
  <c r="A714" i="61" l="1"/>
  <c r="R715" i="61"/>
  <c r="E713" i="61"/>
  <c r="C713" i="61"/>
  <c r="D713" i="61"/>
  <c r="B713" i="61"/>
  <c r="A715" i="61" l="1"/>
  <c r="R716" i="61"/>
  <c r="B714" i="61"/>
  <c r="C714" i="61"/>
  <c r="E714" i="61"/>
  <c r="D714" i="61"/>
  <c r="R717" i="61" l="1"/>
  <c r="A716" i="61"/>
  <c r="B715" i="61"/>
  <c r="C715" i="61"/>
  <c r="D715" i="61"/>
  <c r="E715" i="61"/>
  <c r="B716" i="61" l="1"/>
  <c r="C716" i="61"/>
  <c r="D716" i="61"/>
  <c r="E716" i="61"/>
  <c r="R718" i="61"/>
  <c r="A717" i="61"/>
  <c r="E717" i="61" l="1"/>
  <c r="C717" i="61"/>
  <c r="D717" i="61"/>
  <c r="B717" i="61"/>
  <c r="A718" i="61"/>
  <c r="R719" i="61"/>
  <c r="A719" i="61" l="1"/>
  <c r="R720" i="61"/>
  <c r="B718" i="61"/>
  <c r="C718" i="61"/>
  <c r="D718" i="61"/>
  <c r="E718" i="61"/>
  <c r="R721" i="61" l="1"/>
  <c r="A720" i="61"/>
  <c r="B719" i="61"/>
  <c r="C719" i="61"/>
  <c r="D719" i="61"/>
  <c r="E719" i="61"/>
  <c r="B720" i="61" l="1"/>
  <c r="C720" i="61"/>
  <c r="D720" i="61"/>
  <c r="E720" i="61"/>
  <c r="R722" i="61"/>
  <c r="A721" i="61"/>
  <c r="E721" i="61" l="1"/>
  <c r="C721" i="61"/>
  <c r="D721" i="61"/>
  <c r="B721" i="61"/>
  <c r="A722" i="61"/>
  <c r="R723" i="61"/>
  <c r="B722" i="61" l="1"/>
  <c r="C722" i="61"/>
  <c r="D722" i="61"/>
  <c r="E722" i="61"/>
  <c r="A723" i="61"/>
  <c r="R724" i="61"/>
  <c r="R725" i="61" l="1"/>
  <c r="A724" i="61"/>
  <c r="B723" i="61"/>
  <c r="C723" i="61"/>
  <c r="D723" i="61"/>
  <c r="E723" i="61"/>
  <c r="B724" i="61" l="1"/>
  <c r="C724" i="61"/>
  <c r="D724" i="61"/>
  <c r="E724" i="61"/>
  <c r="R726" i="61"/>
  <c r="A725" i="61"/>
  <c r="E725" i="61" l="1"/>
  <c r="C725" i="61"/>
  <c r="D725" i="61"/>
  <c r="B725" i="61"/>
  <c r="A726" i="61"/>
  <c r="R727" i="61"/>
  <c r="A727" i="61" l="1"/>
  <c r="R728" i="61"/>
  <c r="B726" i="61"/>
  <c r="C726" i="61"/>
  <c r="D726" i="61"/>
  <c r="E726" i="61"/>
  <c r="R729" i="61" l="1"/>
  <c r="A728" i="61"/>
  <c r="B727" i="61"/>
  <c r="C727" i="61"/>
  <c r="D727" i="61"/>
  <c r="E727" i="61"/>
  <c r="B728" i="61" l="1"/>
  <c r="C728" i="61"/>
  <c r="D728" i="61"/>
  <c r="E728" i="61"/>
  <c r="R730" i="61"/>
  <c r="A729" i="61"/>
  <c r="A730" i="61" l="1"/>
  <c r="R731" i="61"/>
  <c r="E729" i="61"/>
  <c r="C729" i="61"/>
  <c r="D729" i="61"/>
  <c r="B729" i="61"/>
  <c r="A731" i="61" l="1"/>
  <c r="R732" i="61"/>
  <c r="B730" i="61"/>
  <c r="C730" i="61"/>
  <c r="E730" i="61"/>
  <c r="D730" i="61"/>
  <c r="R733" i="61" l="1"/>
  <c r="A732" i="61"/>
  <c r="B731" i="61"/>
  <c r="C731" i="61"/>
  <c r="D731" i="61"/>
  <c r="E731" i="61"/>
  <c r="B732" i="61" l="1"/>
  <c r="C732" i="61"/>
  <c r="D732" i="61"/>
  <c r="E732" i="61"/>
  <c r="R734" i="61"/>
  <c r="A733" i="61"/>
  <c r="E733" i="61" l="1"/>
  <c r="C733" i="61"/>
  <c r="D733" i="61"/>
  <c r="B733" i="61"/>
  <c r="A734" i="61"/>
  <c r="R735" i="61"/>
  <c r="A735" i="61" l="1"/>
  <c r="R736" i="61"/>
  <c r="B734" i="61"/>
  <c r="C734" i="61"/>
  <c r="D734" i="61"/>
  <c r="E734" i="61"/>
  <c r="R737" i="61" l="1"/>
  <c r="A736" i="61"/>
  <c r="B735" i="61"/>
  <c r="C735" i="61"/>
  <c r="D735" i="61"/>
  <c r="E735" i="61"/>
  <c r="B736" i="61" l="1"/>
  <c r="C736" i="61"/>
  <c r="D736" i="61"/>
  <c r="E736" i="61"/>
  <c r="R738" i="61"/>
  <c r="A737" i="61"/>
  <c r="A738" i="61" l="1"/>
  <c r="R739" i="61"/>
  <c r="E737" i="61"/>
  <c r="C737" i="61"/>
  <c r="D737" i="61"/>
  <c r="B737" i="61"/>
  <c r="A739" i="61" l="1"/>
  <c r="R740" i="61"/>
  <c r="B738" i="61"/>
  <c r="C738" i="61"/>
  <c r="D738" i="61"/>
  <c r="E738" i="61"/>
  <c r="R741" i="61" l="1"/>
  <c r="A740" i="61"/>
  <c r="B739" i="61"/>
  <c r="C739" i="61"/>
  <c r="D739" i="61"/>
  <c r="E739" i="61"/>
  <c r="B740" i="61" l="1"/>
  <c r="C740" i="61"/>
  <c r="D740" i="61"/>
  <c r="E740" i="61"/>
  <c r="R742" i="61"/>
  <c r="A741" i="61"/>
  <c r="E741" i="61" l="1"/>
  <c r="C741" i="61"/>
  <c r="D741" i="61"/>
  <c r="B741" i="61"/>
  <c r="A742" i="61"/>
  <c r="R743" i="61"/>
  <c r="B742" i="61" l="1"/>
  <c r="C742" i="61"/>
  <c r="D742" i="61"/>
  <c r="E742" i="61"/>
  <c r="A743" i="61"/>
  <c r="R744" i="61"/>
  <c r="R745" i="61" l="1"/>
  <c r="A744" i="61"/>
  <c r="B743" i="61"/>
  <c r="C743" i="61"/>
  <c r="D743" i="61"/>
  <c r="E743" i="61"/>
  <c r="B744" i="61" l="1"/>
  <c r="C744" i="61"/>
  <c r="D744" i="61"/>
  <c r="E744" i="61"/>
  <c r="R746" i="61"/>
  <c r="A745" i="61"/>
  <c r="A746" i="61" l="1"/>
  <c r="R747" i="61"/>
  <c r="E745" i="61"/>
  <c r="C745" i="61"/>
  <c r="D745" i="61"/>
  <c r="B745" i="61"/>
  <c r="A747" i="61" l="1"/>
  <c r="R748" i="61"/>
  <c r="B746" i="61"/>
  <c r="C746" i="61"/>
  <c r="D746" i="61"/>
  <c r="E746" i="61"/>
  <c r="R749" i="61" l="1"/>
  <c r="A748" i="61"/>
  <c r="B747" i="61"/>
  <c r="C747" i="61"/>
  <c r="D747" i="61"/>
  <c r="E747" i="61"/>
  <c r="B748" i="61" l="1"/>
  <c r="C748" i="61"/>
  <c r="D748" i="61"/>
  <c r="E748" i="61"/>
  <c r="R750" i="61"/>
  <c r="A749" i="61"/>
  <c r="E749" i="61" l="1"/>
  <c r="C749" i="61"/>
  <c r="D749" i="61"/>
  <c r="B749" i="61"/>
  <c r="A750" i="61"/>
  <c r="R751" i="61"/>
  <c r="A751" i="61" l="1"/>
  <c r="R752" i="61"/>
  <c r="B750" i="61"/>
  <c r="C750" i="61"/>
  <c r="D750" i="61"/>
  <c r="E750" i="61"/>
  <c r="R753" i="61" l="1"/>
  <c r="A752" i="61"/>
  <c r="B751" i="61"/>
  <c r="C751" i="61"/>
  <c r="D751" i="61"/>
  <c r="E751" i="61"/>
  <c r="B752" i="61" l="1"/>
  <c r="C752" i="61"/>
  <c r="D752" i="61"/>
  <c r="E752" i="61"/>
  <c r="R754" i="61"/>
  <c r="A753" i="61"/>
  <c r="A754" i="61" l="1"/>
  <c r="R755" i="61"/>
  <c r="E753" i="61"/>
  <c r="C753" i="61"/>
  <c r="D753" i="61"/>
  <c r="B753" i="61"/>
  <c r="A755" i="61" l="1"/>
  <c r="R756" i="61"/>
  <c r="B754" i="61"/>
  <c r="C754" i="61"/>
  <c r="D754" i="61"/>
  <c r="E754" i="61"/>
  <c r="R757" i="61" l="1"/>
  <c r="A756" i="61"/>
  <c r="B755" i="61"/>
  <c r="C755" i="61"/>
  <c r="D755" i="61"/>
  <c r="E755" i="61"/>
  <c r="B756" i="61" l="1"/>
  <c r="C756" i="61"/>
  <c r="D756" i="61"/>
  <c r="E756" i="61"/>
  <c r="R758" i="61"/>
  <c r="A757" i="61"/>
  <c r="E757" i="61" l="1"/>
  <c r="C757" i="61"/>
  <c r="D757" i="61"/>
  <c r="B757" i="61"/>
  <c r="A758" i="61"/>
  <c r="R759" i="61"/>
  <c r="B758" i="61" l="1"/>
  <c r="C758" i="61"/>
  <c r="D758" i="61"/>
  <c r="E758" i="61"/>
  <c r="A759" i="61"/>
  <c r="R760" i="61"/>
  <c r="R761" i="61" l="1"/>
  <c r="A760" i="61"/>
  <c r="B759" i="61"/>
  <c r="C759" i="61"/>
  <c r="D759" i="61"/>
  <c r="E759" i="61"/>
  <c r="B760" i="61" l="1"/>
  <c r="C760" i="61"/>
  <c r="D760" i="61"/>
  <c r="E760" i="61"/>
  <c r="R762" i="61"/>
  <c r="A761" i="61"/>
  <c r="A762" i="61" l="1"/>
  <c r="R763" i="61"/>
  <c r="E761" i="61"/>
  <c r="C761" i="61"/>
  <c r="D761" i="61"/>
  <c r="B761" i="61"/>
  <c r="A763" i="61" l="1"/>
  <c r="R764" i="61"/>
  <c r="B762" i="61"/>
  <c r="C762" i="61"/>
  <c r="D762" i="61"/>
  <c r="E762" i="61"/>
  <c r="R765" i="61" l="1"/>
  <c r="A764" i="61"/>
  <c r="B763" i="61"/>
  <c r="C763" i="61"/>
  <c r="D763" i="61"/>
  <c r="E763" i="61"/>
  <c r="B764" i="61" l="1"/>
  <c r="C764" i="61"/>
  <c r="D764" i="61"/>
  <c r="E764" i="61"/>
  <c r="R766" i="61"/>
  <c r="A765" i="61"/>
  <c r="A766" i="61" l="1"/>
  <c r="R767" i="61"/>
  <c r="E765" i="61"/>
  <c r="C765" i="61"/>
  <c r="D765" i="61"/>
  <c r="B765" i="61"/>
  <c r="A767" i="61" l="1"/>
  <c r="R768" i="61"/>
  <c r="B766" i="61"/>
  <c r="C766" i="61"/>
  <c r="D766" i="61"/>
  <c r="E766" i="61"/>
  <c r="R769" i="61" l="1"/>
  <c r="A768" i="61"/>
  <c r="B767" i="61"/>
  <c r="C767" i="61"/>
  <c r="D767" i="61"/>
  <c r="E767" i="61"/>
  <c r="B768" i="61" l="1"/>
  <c r="C768" i="61"/>
  <c r="D768" i="61"/>
  <c r="E768" i="61"/>
  <c r="R770" i="61"/>
  <c r="A769" i="61"/>
  <c r="E769" i="61" l="1"/>
  <c r="C769" i="61"/>
  <c r="D769" i="61"/>
  <c r="B769" i="61"/>
  <c r="A770" i="61"/>
  <c r="R771" i="61"/>
  <c r="A771" i="61" l="1"/>
  <c r="R772" i="61"/>
  <c r="B770" i="61"/>
  <c r="C770" i="61"/>
  <c r="D770" i="61"/>
  <c r="E770" i="61"/>
  <c r="R773" i="61" l="1"/>
  <c r="A772" i="61"/>
  <c r="B771" i="61"/>
  <c r="C771" i="61"/>
  <c r="D771" i="61"/>
  <c r="E771" i="61"/>
  <c r="B772" i="61" l="1"/>
  <c r="C772" i="61"/>
  <c r="D772" i="61"/>
  <c r="E772" i="61"/>
  <c r="R774" i="61"/>
  <c r="A773" i="61"/>
  <c r="A774" i="61" l="1"/>
  <c r="R775" i="61"/>
  <c r="E773" i="61"/>
  <c r="C773" i="61"/>
  <c r="D773" i="61"/>
  <c r="B773" i="61"/>
  <c r="A775" i="61" l="1"/>
  <c r="R776" i="61"/>
  <c r="B774" i="61"/>
  <c r="C774" i="61"/>
  <c r="D774" i="61"/>
  <c r="E774" i="61"/>
  <c r="R777" i="61" l="1"/>
  <c r="A776" i="61"/>
  <c r="B775" i="61"/>
  <c r="C775" i="61"/>
  <c r="D775" i="61"/>
  <c r="E775" i="61"/>
  <c r="B776" i="61" l="1"/>
  <c r="C776" i="61"/>
  <c r="D776" i="61"/>
  <c r="E776" i="61"/>
  <c r="R778" i="61"/>
  <c r="A777" i="61"/>
  <c r="E777" i="61" l="1"/>
  <c r="C777" i="61"/>
  <c r="D777" i="61"/>
  <c r="B777" i="61"/>
  <c r="A778" i="61"/>
  <c r="R779" i="61"/>
  <c r="A779" i="61" l="1"/>
  <c r="R780" i="61"/>
  <c r="B778" i="61"/>
  <c r="C778" i="61"/>
  <c r="D778" i="61"/>
  <c r="E778" i="61"/>
  <c r="R781" i="61" l="1"/>
  <c r="A780" i="61"/>
  <c r="B779" i="61"/>
  <c r="C779" i="61"/>
  <c r="D779" i="61"/>
  <c r="E779" i="61"/>
  <c r="B780" i="61" l="1"/>
  <c r="C780" i="61"/>
  <c r="D780" i="61"/>
  <c r="E780" i="61"/>
  <c r="R782" i="61"/>
  <c r="A781" i="61"/>
  <c r="E781" i="61" l="1"/>
  <c r="C781" i="61"/>
  <c r="D781" i="61"/>
  <c r="B781" i="61"/>
  <c r="A782" i="61"/>
  <c r="R783" i="61"/>
  <c r="B782" i="61" l="1"/>
  <c r="C782" i="61"/>
  <c r="D782" i="61"/>
  <c r="E782" i="61"/>
  <c r="A783" i="61"/>
  <c r="R784" i="61"/>
  <c r="B783" i="61" l="1"/>
  <c r="C783" i="61"/>
  <c r="D783" i="61"/>
  <c r="E783" i="61"/>
  <c r="R785" i="61"/>
  <c r="A784" i="61"/>
  <c r="R786" i="61" l="1"/>
  <c r="A785" i="61"/>
  <c r="B784" i="61"/>
  <c r="C784" i="61"/>
  <c r="D784" i="61"/>
  <c r="E784" i="61"/>
  <c r="E785" i="61" l="1"/>
  <c r="C785" i="61"/>
  <c r="D785" i="61"/>
  <c r="B785" i="61"/>
  <c r="A786" i="61"/>
  <c r="R787" i="61"/>
  <c r="A787" i="61" l="1"/>
  <c r="R788" i="61"/>
  <c r="B786" i="61"/>
  <c r="C786" i="61"/>
  <c r="D786" i="61"/>
  <c r="E786" i="61"/>
  <c r="A788" i="61" l="1"/>
  <c r="R789" i="61"/>
  <c r="B787" i="61"/>
  <c r="C787" i="61"/>
  <c r="D787" i="61"/>
  <c r="E787" i="61"/>
  <c r="A789" i="61" l="1"/>
  <c r="R790" i="61"/>
  <c r="B788" i="61"/>
  <c r="C788" i="61"/>
  <c r="E788" i="61"/>
  <c r="D788" i="61"/>
  <c r="A790" i="61" l="1"/>
  <c r="R791" i="61"/>
  <c r="D789" i="61"/>
  <c r="B789" i="61"/>
  <c r="C789" i="61"/>
  <c r="E789" i="61"/>
  <c r="A791" i="61" l="1"/>
  <c r="R792" i="61"/>
  <c r="B790" i="61"/>
  <c r="C790" i="61"/>
  <c r="D790" i="61"/>
  <c r="E790" i="61"/>
  <c r="A792" i="61" l="1"/>
  <c r="R793" i="61"/>
  <c r="D791" i="61"/>
  <c r="C791" i="61"/>
  <c r="B791" i="61"/>
  <c r="E791" i="61"/>
  <c r="A793" i="61" l="1"/>
  <c r="R794" i="61"/>
  <c r="B792" i="61"/>
  <c r="C792" i="61"/>
  <c r="D792" i="61"/>
  <c r="E792" i="61"/>
  <c r="A794" i="61" l="1"/>
  <c r="R795" i="61"/>
  <c r="B793" i="61"/>
  <c r="C793" i="61"/>
  <c r="D793" i="61"/>
  <c r="E793" i="61"/>
  <c r="A795" i="61" l="1"/>
  <c r="R796" i="61"/>
  <c r="E794" i="61"/>
  <c r="C794" i="61"/>
  <c r="B794" i="61"/>
  <c r="D794" i="61"/>
  <c r="A796" i="61" l="1"/>
  <c r="R797" i="61"/>
  <c r="D795" i="61"/>
  <c r="B795" i="61"/>
  <c r="C795" i="61"/>
  <c r="E795" i="61"/>
  <c r="R798" i="61" l="1"/>
  <c r="A797" i="61"/>
  <c r="B796" i="61"/>
  <c r="C796" i="61"/>
  <c r="D796" i="61"/>
  <c r="E796" i="61"/>
  <c r="C797" i="61" l="1"/>
  <c r="D797" i="61"/>
  <c r="E797" i="61"/>
  <c r="B797" i="61"/>
  <c r="R799" i="61"/>
  <c r="A798" i="61"/>
  <c r="A799" i="61" l="1"/>
  <c r="R800" i="61"/>
  <c r="B798" i="61"/>
  <c r="D798" i="61"/>
  <c r="C798" i="61"/>
  <c r="E798" i="61"/>
  <c r="A800" i="61" l="1"/>
  <c r="R801" i="61"/>
  <c r="B799" i="61"/>
  <c r="C799" i="61"/>
  <c r="D799" i="61"/>
  <c r="E799" i="61"/>
  <c r="R802" i="61" l="1"/>
  <c r="A801" i="61"/>
  <c r="B800" i="61"/>
  <c r="C800" i="61"/>
  <c r="D800" i="61"/>
  <c r="E800" i="61"/>
  <c r="C801" i="61" l="1"/>
  <c r="D801" i="61"/>
  <c r="E801" i="61"/>
  <c r="B801" i="61"/>
  <c r="R803" i="61"/>
  <c r="A802" i="61"/>
  <c r="B802" i="61" l="1"/>
  <c r="D802" i="61"/>
  <c r="C802" i="61"/>
  <c r="E802" i="61"/>
  <c r="A803" i="61"/>
  <c r="R804" i="61"/>
  <c r="B803" i="61" l="1"/>
  <c r="C803" i="61"/>
  <c r="D803" i="61"/>
  <c r="E803" i="61"/>
  <c r="A804" i="61"/>
  <c r="R805" i="61"/>
  <c r="B804" i="61" l="1"/>
  <c r="C804" i="61"/>
  <c r="D804" i="61"/>
  <c r="E804" i="61"/>
  <c r="R806" i="61"/>
  <c r="A805" i="61"/>
  <c r="R807" i="61" l="1"/>
  <c r="A806" i="61"/>
  <c r="C805" i="61"/>
  <c r="D805" i="61"/>
  <c r="E805" i="61"/>
  <c r="B805" i="61"/>
  <c r="B806" i="61" l="1"/>
  <c r="D806" i="61"/>
  <c r="C806" i="61"/>
  <c r="E806" i="61"/>
  <c r="A807" i="61"/>
  <c r="R808" i="61"/>
  <c r="B807" i="61" l="1"/>
  <c r="C807" i="61"/>
  <c r="D807" i="61"/>
  <c r="E807" i="61"/>
  <c r="A808" i="61"/>
  <c r="R809" i="61"/>
  <c r="B808" i="61" l="1"/>
  <c r="C808" i="61"/>
  <c r="D808" i="61"/>
  <c r="E808" i="61"/>
  <c r="R810" i="61"/>
  <c r="A809" i="61"/>
  <c r="R811" i="61" l="1"/>
  <c r="A810" i="61"/>
  <c r="C809" i="61"/>
  <c r="D809" i="61"/>
  <c r="E809" i="61"/>
  <c r="B809" i="61"/>
  <c r="B810" i="61" l="1"/>
  <c r="D810" i="61"/>
  <c r="C810" i="61"/>
  <c r="E810" i="61"/>
  <c r="A811" i="61"/>
  <c r="R812" i="61"/>
  <c r="A812" i="61" l="1"/>
  <c r="R813" i="61"/>
  <c r="B811" i="61"/>
  <c r="C811" i="61"/>
  <c r="D811" i="61"/>
  <c r="E811" i="61"/>
  <c r="R814" i="61" l="1"/>
  <c r="A813" i="61"/>
  <c r="B812" i="61"/>
  <c r="C812" i="61"/>
  <c r="D812" i="61"/>
  <c r="E812" i="61"/>
  <c r="C813" i="61" l="1"/>
  <c r="D813" i="61"/>
  <c r="E813" i="61"/>
  <c r="B813" i="61"/>
  <c r="R815" i="61"/>
  <c r="A814" i="61"/>
  <c r="A815" i="61" l="1"/>
  <c r="R816" i="61"/>
  <c r="B814" i="61"/>
  <c r="D814" i="61"/>
  <c r="C814" i="61"/>
  <c r="E814" i="61"/>
  <c r="A816" i="61" l="1"/>
  <c r="R817" i="61"/>
  <c r="B815" i="61"/>
  <c r="C815" i="61"/>
  <c r="D815" i="61"/>
  <c r="E815" i="61"/>
  <c r="R818" i="61" l="1"/>
  <c r="A817" i="61"/>
  <c r="B816" i="61"/>
  <c r="C816" i="61"/>
  <c r="D816" i="61"/>
  <c r="E816" i="61"/>
  <c r="C817" i="61" l="1"/>
  <c r="D817" i="61"/>
  <c r="E817" i="61"/>
  <c r="B817" i="61"/>
  <c r="R819" i="61"/>
  <c r="A818" i="61"/>
  <c r="B818" i="61" l="1"/>
  <c r="D818" i="61"/>
  <c r="C818" i="61"/>
  <c r="E818" i="61"/>
  <c r="A819" i="61"/>
  <c r="R820" i="61"/>
  <c r="A820" i="61" l="1"/>
  <c r="R821" i="61"/>
  <c r="B819" i="61"/>
  <c r="C819" i="61"/>
  <c r="D819" i="61"/>
  <c r="E819" i="61"/>
  <c r="R822" i="61" l="1"/>
  <c r="A821" i="61"/>
  <c r="B820" i="61"/>
  <c r="C820" i="61"/>
  <c r="D820" i="61"/>
  <c r="E820" i="61"/>
  <c r="C821" i="61" l="1"/>
  <c r="D821" i="61"/>
  <c r="E821" i="61"/>
  <c r="B821" i="61"/>
  <c r="R823" i="61"/>
  <c r="A822" i="61"/>
  <c r="A823" i="61" l="1"/>
  <c r="R824" i="61"/>
  <c r="B822" i="61"/>
  <c r="D822" i="61"/>
  <c r="C822" i="61"/>
  <c r="E822" i="61"/>
  <c r="A824" i="61" l="1"/>
  <c r="R825" i="61"/>
  <c r="B823" i="61"/>
  <c r="C823" i="61"/>
  <c r="D823" i="61"/>
  <c r="E823" i="61"/>
  <c r="R826" i="61" l="1"/>
  <c r="A825" i="61"/>
  <c r="B824" i="61"/>
  <c r="C824" i="61"/>
  <c r="D824" i="61"/>
  <c r="E824" i="61"/>
  <c r="C825" i="61" l="1"/>
  <c r="D825" i="61"/>
  <c r="E825" i="61"/>
  <c r="B825" i="61"/>
  <c r="R827" i="61"/>
  <c r="A826" i="61"/>
  <c r="B826" i="61" l="1"/>
  <c r="D826" i="61"/>
  <c r="C826" i="61"/>
  <c r="E826" i="61"/>
  <c r="A827" i="61"/>
  <c r="R828" i="61"/>
  <c r="B827" i="61" l="1"/>
  <c r="C827" i="61"/>
  <c r="D827" i="61"/>
  <c r="E827" i="61"/>
  <c r="A828" i="61"/>
  <c r="R829" i="61"/>
  <c r="B828" i="61" l="1"/>
  <c r="C828" i="61"/>
  <c r="D828" i="61"/>
  <c r="E828" i="61"/>
  <c r="R830" i="61"/>
  <c r="A829" i="61"/>
  <c r="C829" i="61" l="1"/>
  <c r="D829" i="61"/>
  <c r="E829" i="61"/>
  <c r="B829" i="61"/>
  <c r="R831" i="61"/>
  <c r="A830" i="61"/>
  <c r="A831" i="61" l="1"/>
  <c r="R832" i="61"/>
  <c r="B830" i="61"/>
  <c r="D830" i="61"/>
  <c r="C830" i="61"/>
  <c r="E830" i="61"/>
  <c r="A832" i="61" l="1"/>
  <c r="R833" i="61"/>
  <c r="B831" i="61"/>
  <c r="C831" i="61"/>
  <c r="D831" i="61"/>
  <c r="E831" i="61"/>
  <c r="R834" i="61" l="1"/>
  <c r="A833" i="61"/>
  <c r="B832" i="61"/>
  <c r="C832" i="61"/>
  <c r="D832" i="61"/>
  <c r="E832" i="61"/>
  <c r="C833" i="61" l="1"/>
  <c r="D833" i="61"/>
  <c r="E833" i="61"/>
  <c r="B833" i="61"/>
  <c r="R835" i="61"/>
  <c r="A834" i="61"/>
  <c r="A835" i="61" l="1"/>
  <c r="R836" i="61"/>
  <c r="B834" i="61"/>
  <c r="D834" i="61"/>
  <c r="C834" i="61"/>
  <c r="E834" i="61"/>
  <c r="A836" i="61" l="1"/>
  <c r="R837" i="61"/>
  <c r="B835" i="61"/>
  <c r="C835" i="61"/>
  <c r="D835" i="61"/>
  <c r="E835" i="61"/>
  <c r="R838" i="61" l="1"/>
  <c r="A837" i="61"/>
  <c r="B836" i="61"/>
  <c r="C836" i="61"/>
  <c r="D836" i="61"/>
  <c r="E836" i="61"/>
  <c r="C837" i="61" l="1"/>
  <c r="D837" i="61"/>
  <c r="E837" i="61"/>
  <c r="B837" i="61"/>
  <c r="R839" i="61"/>
  <c r="A838" i="61"/>
  <c r="A839" i="61" l="1"/>
  <c r="R840" i="61"/>
  <c r="B838" i="61"/>
  <c r="D838" i="61"/>
  <c r="C838" i="61"/>
  <c r="E838" i="61"/>
  <c r="A840" i="61" l="1"/>
  <c r="R841" i="61"/>
  <c r="B839" i="61"/>
  <c r="C839" i="61"/>
  <c r="D839" i="61"/>
  <c r="E839" i="61"/>
  <c r="R842" i="61" l="1"/>
  <c r="A841" i="61"/>
  <c r="B840" i="61"/>
  <c r="C840" i="61"/>
  <c r="D840" i="61"/>
  <c r="E840" i="61"/>
  <c r="C841" i="61" l="1"/>
  <c r="D841" i="61"/>
  <c r="E841" i="61"/>
  <c r="B841" i="61"/>
  <c r="R843" i="61"/>
  <c r="A842" i="61"/>
  <c r="B842" i="61" l="1"/>
  <c r="D842" i="61"/>
  <c r="C842" i="61"/>
  <c r="E842" i="61"/>
  <c r="A843" i="61"/>
  <c r="R844" i="61"/>
  <c r="A844" i="61" l="1"/>
  <c r="R845" i="61"/>
  <c r="B843" i="61"/>
  <c r="C843" i="61"/>
  <c r="D843" i="61"/>
  <c r="E843" i="61"/>
  <c r="R846" i="61" l="1"/>
  <c r="A845" i="61"/>
  <c r="B844" i="61"/>
  <c r="C844" i="61"/>
  <c r="D844" i="61"/>
  <c r="E844" i="61"/>
  <c r="C845" i="61" l="1"/>
  <c r="D845" i="61"/>
  <c r="E845" i="61"/>
  <c r="B845" i="61"/>
  <c r="R847" i="61"/>
  <c r="A846" i="61"/>
  <c r="A847" i="61" l="1"/>
  <c r="R848" i="61"/>
  <c r="B846" i="61"/>
  <c r="D846" i="61"/>
  <c r="C846" i="61"/>
  <c r="E846" i="61"/>
  <c r="A848" i="61" l="1"/>
  <c r="R849" i="61"/>
  <c r="B847" i="61"/>
  <c r="C847" i="61"/>
  <c r="D847" i="61"/>
  <c r="E847" i="61"/>
  <c r="R850" i="61" l="1"/>
  <c r="A849" i="61"/>
  <c r="B848" i="61"/>
  <c r="C848" i="61"/>
  <c r="D848" i="61"/>
  <c r="E848" i="61"/>
  <c r="C849" i="61" l="1"/>
  <c r="D849" i="61"/>
  <c r="E849" i="61"/>
  <c r="B849" i="61"/>
  <c r="R851" i="61"/>
  <c r="A850" i="61"/>
  <c r="B850" i="61" l="1"/>
  <c r="D850" i="61"/>
  <c r="C850" i="61"/>
  <c r="E850" i="61"/>
  <c r="A851" i="61"/>
  <c r="R852" i="61"/>
  <c r="A852" i="61" l="1"/>
  <c r="R853" i="61"/>
  <c r="B851" i="61"/>
  <c r="C851" i="61"/>
  <c r="D851" i="61"/>
  <c r="E851" i="61"/>
  <c r="R854" i="61" l="1"/>
  <c r="A853" i="61"/>
  <c r="B852" i="61"/>
  <c r="C852" i="61"/>
  <c r="D852" i="61"/>
  <c r="E852" i="61"/>
  <c r="C853" i="61" l="1"/>
  <c r="D853" i="61"/>
  <c r="E853" i="61"/>
  <c r="B853" i="61"/>
  <c r="R855" i="61"/>
  <c r="A854" i="61"/>
  <c r="A855" i="61" l="1"/>
  <c r="R856" i="61"/>
  <c r="B854" i="61"/>
  <c r="D854" i="61"/>
  <c r="E854" i="61"/>
  <c r="C854" i="61"/>
  <c r="A856" i="61" l="1"/>
  <c r="R857" i="61"/>
  <c r="B855" i="61"/>
  <c r="C855" i="61"/>
  <c r="D855" i="61"/>
  <c r="E855" i="61"/>
  <c r="R858" i="61" l="1"/>
  <c r="A857" i="61"/>
  <c r="B856" i="61"/>
  <c r="C856" i="61"/>
  <c r="D856" i="61"/>
  <c r="E856" i="61"/>
  <c r="C857" i="61" l="1"/>
  <c r="D857" i="61"/>
  <c r="E857" i="61"/>
  <c r="B857" i="61"/>
  <c r="R859" i="61"/>
  <c r="A858" i="61"/>
  <c r="B858" i="61" l="1"/>
  <c r="D858" i="61"/>
  <c r="C858" i="61"/>
  <c r="E858" i="61"/>
  <c r="A859" i="61"/>
  <c r="R860" i="61"/>
  <c r="B859" i="61" l="1"/>
  <c r="C859" i="61"/>
  <c r="D859" i="61"/>
  <c r="E859" i="61"/>
  <c r="A860" i="61"/>
  <c r="R861" i="61"/>
  <c r="B860" i="61" l="1"/>
  <c r="C860" i="61"/>
  <c r="D860" i="61"/>
  <c r="E860" i="61"/>
  <c r="R862" i="61"/>
  <c r="A861" i="61"/>
  <c r="R863" i="61" l="1"/>
  <c r="A862" i="61"/>
  <c r="C861" i="61"/>
  <c r="D861" i="61"/>
  <c r="E861" i="61"/>
  <c r="B861" i="61"/>
  <c r="B862" i="61" l="1"/>
  <c r="D862" i="61"/>
  <c r="C862" i="61"/>
  <c r="E862" i="61"/>
  <c r="A863" i="61"/>
  <c r="R864" i="61"/>
  <c r="B863" i="61" l="1"/>
  <c r="C863" i="61"/>
  <c r="D863" i="61"/>
  <c r="E863" i="61"/>
  <c r="A864" i="61"/>
  <c r="R865" i="61"/>
  <c r="R866" i="61" l="1"/>
  <c r="A865" i="61"/>
  <c r="B864" i="61"/>
  <c r="C864" i="61"/>
  <c r="D864" i="61"/>
  <c r="E864" i="61"/>
  <c r="C865" i="61" l="1"/>
  <c r="D865" i="61"/>
  <c r="E865" i="61"/>
  <c r="B865" i="61"/>
  <c r="R867" i="61"/>
  <c r="A866" i="61"/>
  <c r="B866" i="61" l="1"/>
  <c r="D866" i="61"/>
  <c r="C866" i="61"/>
  <c r="E866" i="61"/>
  <c r="A867" i="61"/>
  <c r="R868" i="61"/>
  <c r="B867" i="61" l="1"/>
  <c r="C867" i="61"/>
  <c r="D867" i="61"/>
  <c r="E867" i="61"/>
  <c r="A868" i="61"/>
  <c r="R869" i="61"/>
  <c r="B868" i="61" l="1"/>
  <c r="C868" i="61"/>
  <c r="D868" i="61"/>
  <c r="E868" i="61"/>
  <c r="R870" i="61"/>
  <c r="A869" i="61"/>
  <c r="C869" i="61" l="1"/>
  <c r="D869" i="61"/>
  <c r="E869" i="61"/>
  <c r="B869" i="61"/>
  <c r="R871" i="61"/>
  <c r="A870" i="61"/>
  <c r="A871" i="61" l="1"/>
  <c r="R872" i="61"/>
  <c r="B870" i="61"/>
  <c r="D870" i="61"/>
  <c r="E870" i="61"/>
  <c r="C870" i="61"/>
  <c r="A872" i="61" l="1"/>
  <c r="R873" i="61"/>
  <c r="B871" i="61"/>
  <c r="C871" i="61"/>
  <c r="D871" i="61"/>
  <c r="E871" i="61"/>
  <c r="R874" i="61" l="1"/>
  <c r="A873" i="61"/>
  <c r="B872" i="61"/>
  <c r="C872" i="61"/>
  <c r="D872" i="61"/>
  <c r="E872" i="61"/>
  <c r="C873" i="61" l="1"/>
  <c r="D873" i="61"/>
  <c r="E873" i="61"/>
  <c r="B873" i="61"/>
  <c r="R875" i="61"/>
  <c r="A874" i="61"/>
  <c r="B874" i="61" l="1"/>
  <c r="D874" i="61"/>
  <c r="C874" i="61"/>
  <c r="E874" i="61"/>
  <c r="A875" i="61"/>
  <c r="R876" i="61"/>
  <c r="B875" i="61" l="1"/>
  <c r="C875" i="61"/>
  <c r="D875" i="61"/>
  <c r="E875" i="61"/>
  <c r="A876" i="61"/>
  <c r="R877" i="61"/>
  <c r="R878" i="61" l="1"/>
  <c r="A877" i="61"/>
  <c r="B876" i="61"/>
  <c r="C876" i="61"/>
  <c r="D876" i="61"/>
  <c r="E876" i="61"/>
  <c r="C877" i="61" l="1"/>
  <c r="D877" i="61"/>
  <c r="E877" i="61"/>
  <c r="B877" i="61"/>
  <c r="R879" i="61"/>
  <c r="A878" i="61"/>
  <c r="A879" i="61" l="1"/>
  <c r="R880" i="61"/>
  <c r="B878" i="61"/>
  <c r="D878" i="61"/>
  <c r="C878" i="61"/>
  <c r="E878" i="61"/>
  <c r="A880" i="61" l="1"/>
  <c r="R881" i="61"/>
  <c r="B879" i="61"/>
  <c r="C879" i="61"/>
  <c r="D879" i="61"/>
  <c r="E879" i="61"/>
  <c r="R882" i="61" l="1"/>
  <c r="A881" i="61"/>
  <c r="B880" i="61"/>
  <c r="C880" i="61"/>
  <c r="D880" i="61"/>
  <c r="E880" i="61"/>
  <c r="C881" i="61" l="1"/>
  <c r="D881" i="61"/>
  <c r="E881" i="61"/>
  <c r="B881" i="61"/>
  <c r="R883" i="61"/>
  <c r="A882" i="61"/>
  <c r="A883" i="61" l="1"/>
  <c r="R884" i="61"/>
  <c r="B882" i="61"/>
  <c r="D882" i="61"/>
  <c r="C882" i="61"/>
  <c r="E882" i="61"/>
  <c r="A884" i="61" l="1"/>
  <c r="R885" i="61"/>
  <c r="B883" i="61"/>
  <c r="C883" i="61"/>
  <c r="D883" i="61"/>
  <c r="E883" i="61"/>
  <c r="R886" i="61" l="1"/>
  <c r="A885" i="61"/>
  <c r="B884" i="61"/>
  <c r="C884" i="61"/>
  <c r="D884" i="61"/>
  <c r="E884" i="61"/>
  <c r="C885" i="61" l="1"/>
  <c r="D885" i="61"/>
  <c r="E885" i="61"/>
  <c r="B885" i="61"/>
  <c r="R887" i="61"/>
  <c r="A886" i="61"/>
  <c r="B886" i="61" l="1"/>
  <c r="D886" i="61"/>
  <c r="E886" i="61"/>
  <c r="C886" i="61"/>
  <c r="A887" i="61"/>
  <c r="R888" i="61"/>
  <c r="B887" i="61" l="1"/>
  <c r="C887" i="61"/>
  <c r="D887" i="61"/>
  <c r="E887" i="61"/>
  <c r="A888" i="61"/>
  <c r="R889" i="61"/>
  <c r="R890" i="61" l="1"/>
  <c r="A889" i="61"/>
  <c r="B888" i="61"/>
  <c r="C888" i="61"/>
  <c r="D888" i="61"/>
  <c r="E888" i="61"/>
  <c r="C889" i="61" l="1"/>
  <c r="D889" i="61"/>
  <c r="E889" i="61"/>
  <c r="B889" i="61"/>
  <c r="R891" i="61"/>
  <c r="A890" i="61"/>
  <c r="A891" i="61" l="1"/>
  <c r="R892" i="61"/>
  <c r="B890" i="61"/>
  <c r="D890" i="61"/>
  <c r="C890" i="61"/>
  <c r="E890" i="61"/>
  <c r="A892" i="61" l="1"/>
  <c r="R893" i="61"/>
  <c r="B891" i="61"/>
  <c r="C891" i="61"/>
  <c r="D891" i="61"/>
  <c r="E891" i="61"/>
  <c r="R894" i="61" l="1"/>
  <c r="A893" i="61"/>
  <c r="B892" i="61"/>
  <c r="C892" i="61"/>
  <c r="D892" i="61"/>
  <c r="E892" i="61"/>
  <c r="C893" i="61" l="1"/>
  <c r="D893" i="61"/>
  <c r="E893" i="61"/>
  <c r="B893" i="61"/>
  <c r="R895" i="61"/>
  <c r="A894" i="61"/>
  <c r="A895" i="61" l="1"/>
  <c r="R896" i="61"/>
  <c r="B894" i="61"/>
  <c r="D894" i="61"/>
  <c r="C894" i="61"/>
  <c r="E894" i="61"/>
  <c r="A896" i="61" l="1"/>
  <c r="R897" i="61"/>
  <c r="B895" i="61"/>
  <c r="C895" i="61"/>
  <c r="D895" i="61"/>
  <c r="E895" i="61"/>
  <c r="R898" i="61" l="1"/>
  <c r="A897" i="61"/>
  <c r="B896" i="61"/>
  <c r="C896" i="61"/>
  <c r="D896" i="61"/>
  <c r="E896" i="61"/>
  <c r="C897" i="61" l="1"/>
  <c r="D897" i="61"/>
  <c r="E897" i="61"/>
  <c r="B897" i="61"/>
  <c r="R899" i="61"/>
  <c r="A898" i="61"/>
  <c r="B898" i="61" l="1"/>
  <c r="C898" i="61"/>
  <c r="D898" i="61"/>
  <c r="E898" i="61"/>
  <c r="A899" i="61"/>
  <c r="R900" i="61"/>
  <c r="A900" i="61" l="1"/>
  <c r="R901" i="61"/>
  <c r="B899" i="61"/>
  <c r="C899" i="61"/>
  <c r="D899" i="61"/>
  <c r="E899" i="61"/>
  <c r="R902" i="61" l="1"/>
  <c r="A901" i="61"/>
  <c r="B900" i="61"/>
  <c r="C900" i="61"/>
  <c r="D900" i="61"/>
  <c r="E900" i="61"/>
  <c r="C901" i="61" l="1"/>
  <c r="D901" i="61"/>
  <c r="E901" i="61"/>
  <c r="B901" i="61"/>
  <c r="R903" i="61"/>
  <c r="A902" i="61"/>
  <c r="B902" i="61" l="1"/>
  <c r="C902" i="61"/>
  <c r="D902" i="61"/>
  <c r="E902" i="61"/>
  <c r="A903" i="61"/>
  <c r="R904" i="61"/>
  <c r="B903" i="61" l="1"/>
  <c r="C903" i="61"/>
  <c r="E903" i="61"/>
  <c r="D903" i="61"/>
  <c r="A904" i="61"/>
  <c r="R905" i="61"/>
  <c r="R906" i="61" l="1"/>
  <c r="A905" i="61"/>
  <c r="B904" i="61"/>
  <c r="C904" i="61"/>
  <c r="D904" i="61"/>
  <c r="E904" i="61"/>
  <c r="C905" i="61" l="1"/>
  <c r="D905" i="61"/>
  <c r="E905" i="61"/>
  <c r="B905" i="61"/>
  <c r="R907" i="61"/>
  <c r="A906" i="61"/>
  <c r="A907" i="61" l="1"/>
  <c r="R908" i="61"/>
  <c r="B906" i="61"/>
  <c r="C906" i="61"/>
  <c r="D906" i="61"/>
  <c r="E906" i="61"/>
  <c r="A908" i="61" l="1"/>
  <c r="R909" i="61"/>
  <c r="B907" i="61"/>
  <c r="C907" i="61"/>
  <c r="E907" i="61"/>
  <c r="D907" i="61"/>
  <c r="R910" i="61" l="1"/>
  <c r="A909" i="61"/>
  <c r="B908" i="61"/>
  <c r="C908" i="61"/>
  <c r="D908" i="61"/>
  <c r="E908" i="61"/>
  <c r="C909" i="61" l="1"/>
  <c r="D909" i="61"/>
  <c r="E909" i="61"/>
  <c r="B909" i="61"/>
  <c r="R911" i="61"/>
  <c r="A910" i="61"/>
  <c r="A911" i="61" l="1"/>
  <c r="R912" i="61"/>
  <c r="B910" i="61"/>
  <c r="C910" i="61"/>
  <c r="D910" i="61"/>
  <c r="E910" i="61"/>
  <c r="A912" i="61" l="1"/>
  <c r="R913" i="61"/>
  <c r="B911" i="61"/>
  <c r="C911" i="61"/>
  <c r="E911" i="61"/>
  <c r="D911" i="61"/>
  <c r="R914" i="61" l="1"/>
  <c r="A913" i="61"/>
  <c r="B912" i="61"/>
  <c r="C912" i="61"/>
  <c r="D912" i="61"/>
  <c r="E912" i="61"/>
  <c r="C913" i="61" l="1"/>
  <c r="D913" i="61"/>
  <c r="E913" i="61"/>
  <c r="B913" i="61"/>
  <c r="R915" i="61"/>
  <c r="A914" i="61"/>
  <c r="B914" i="61" l="1"/>
  <c r="D914" i="61"/>
  <c r="E914" i="61"/>
  <c r="C914" i="61"/>
  <c r="A915" i="61"/>
  <c r="R916" i="61"/>
  <c r="A916" i="61" l="1"/>
  <c r="R917" i="61"/>
  <c r="B915" i="61"/>
  <c r="C915" i="61"/>
  <c r="E915" i="61"/>
  <c r="D915" i="61"/>
  <c r="R918" i="61" l="1"/>
  <c r="A917" i="61"/>
  <c r="B916" i="61"/>
  <c r="C916" i="61"/>
  <c r="D916" i="61"/>
  <c r="E916" i="61"/>
  <c r="C917" i="61" l="1"/>
  <c r="D917" i="61"/>
  <c r="E917" i="61"/>
  <c r="B917" i="61"/>
  <c r="R919" i="61"/>
  <c r="A918" i="61"/>
  <c r="A919" i="61" l="1"/>
  <c r="R920" i="61"/>
  <c r="B918" i="61"/>
  <c r="C918" i="61"/>
  <c r="D918" i="61"/>
  <c r="E918" i="61"/>
  <c r="A920" i="61" l="1"/>
  <c r="R921" i="61"/>
  <c r="B919" i="61"/>
  <c r="C919" i="61"/>
  <c r="E919" i="61"/>
  <c r="D919" i="61"/>
  <c r="R922" i="61" l="1"/>
  <c r="A921" i="61"/>
  <c r="B920" i="61"/>
  <c r="C920" i="61"/>
  <c r="D920" i="61"/>
  <c r="E920" i="61"/>
  <c r="C921" i="61" l="1"/>
  <c r="D921" i="61"/>
  <c r="E921" i="61"/>
  <c r="B921" i="61"/>
  <c r="R923" i="61"/>
  <c r="A922" i="61"/>
  <c r="A923" i="61" l="1"/>
  <c r="R924" i="61"/>
  <c r="B922" i="61"/>
  <c r="C922" i="61"/>
  <c r="D922" i="61"/>
  <c r="E922" i="61"/>
  <c r="A924" i="61" l="1"/>
  <c r="R925" i="61"/>
  <c r="B923" i="61"/>
  <c r="C923" i="61"/>
  <c r="D923" i="61"/>
  <c r="E923" i="61"/>
  <c r="A925" i="61" l="1"/>
  <c r="R926" i="61"/>
  <c r="B924" i="61"/>
  <c r="C924" i="61"/>
  <c r="D924" i="61"/>
  <c r="E924" i="61"/>
  <c r="A926" i="61" l="1"/>
  <c r="R927" i="61"/>
  <c r="C925" i="61"/>
  <c r="D925" i="61"/>
  <c r="B925" i="61"/>
  <c r="E925" i="61"/>
  <c r="R928" i="61" l="1"/>
  <c r="A927" i="61"/>
  <c r="B926" i="61"/>
  <c r="C926" i="61"/>
  <c r="D926" i="61"/>
  <c r="E926" i="61"/>
  <c r="C927" i="61" l="1"/>
  <c r="D927" i="61"/>
  <c r="E927" i="61"/>
  <c r="B927" i="61"/>
  <c r="R929" i="61"/>
  <c r="A928" i="61"/>
  <c r="A929" i="61" l="1"/>
  <c r="R930" i="61"/>
  <c r="B928" i="61"/>
  <c r="C928" i="61"/>
  <c r="D928" i="61"/>
  <c r="E928" i="61"/>
  <c r="A930" i="61" l="1"/>
  <c r="R931" i="61"/>
  <c r="B929" i="61"/>
  <c r="C929" i="61"/>
  <c r="D929" i="61"/>
  <c r="E929" i="61"/>
  <c r="R932" i="61" l="1"/>
  <c r="A931" i="61"/>
  <c r="B930" i="61"/>
  <c r="C930" i="61"/>
  <c r="D930" i="61"/>
  <c r="E930" i="61"/>
  <c r="C931" i="61" l="1"/>
  <c r="D931" i="61"/>
  <c r="E931" i="61"/>
  <c r="B931" i="61"/>
  <c r="R933" i="61"/>
  <c r="A932" i="61"/>
  <c r="A933" i="61" l="1"/>
  <c r="R934" i="61"/>
  <c r="B932" i="61"/>
  <c r="C932" i="61"/>
  <c r="E932" i="61"/>
  <c r="D932" i="61"/>
  <c r="A934" i="61" l="1"/>
  <c r="R935" i="61"/>
  <c r="B933" i="61"/>
  <c r="C933" i="61"/>
  <c r="D933" i="61"/>
  <c r="E933" i="61"/>
  <c r="R936" i="61" l="1"/>
  <c r="A935" i="61"/>
  <c r="B934" i="61"/>
  <c r="C934" i="61"/>
  <c r="D934" i="61"/>
  <c r="E934" i="61"/>
  <c r="C935" i="61" l="1"/>
  <c r="D935" i="61"/>
  <c r="E935" i="61"/>
  <c r="B935" i="61"/>
  <c r="R937" i="61"/>
  <c r="A936" i="61"/>
  <c r="A937" i="61" l="1"/>
  <c r="R938" i="61"/>
  <c r="B936" i="61"/>
  <c r="C936" i="61"/>
  <c r="D936" i="61"/>
  <c r="E936" i="61"/>
  <c r="A938" i="61" l="1"/>
  <c r="R939" i="61"/>
  <c r="B937" i="61"/>
  <c r="C937" i="61"/>
  <c r="D937" i="61"/>
  <c r="E937" i="61"/>
  <c r="R940" i="61" l="1"/>
  <c r="A939" i="61"/>
  <c r="B938" i="61"/>
  <c r="C938" i="61"/>
  <c r="D938" i="61"/>
  <c r="E938" i="61"/>
  <c r="C939" i="61" l="1"/>
  <c r="D939" i="61"/>
  <c r="E939" i="61"/>
  <c r="B939" i="61"/>
  <c r="R941" i="61"/>
  <c r="A940" i="61"/>
  <c r="A941" i="61" l="1"/>
  <c r="R942" i="61"/>
  <c r="B940" i="61"/>
  <c r="C940" i="61"/>
  <c r="D940" i="61"/>
  <c r="E940" i="61"/>
  <c r="A942" i="61" l="1"/>
  <c r="R943" i="61"/>
  <c r="B941" i="61"/>
  <c r="C941" i="61"/>
  <c r="D941" i="61"/>
  <c r="E941" i="61"/>
  <c r="R944" i="61" l="1"/>
  <c r="A943" i="61"/>
  <c r="B942" i="61"/>
  <c r="C942" i="61"/>
  <c r="D942" i="61"/>
  <c r="E942" i="61"/>
  <c r="C943" i="61" l="1"/>
  <c r="D943" i="61"/>
  <c r="E943" i="61"/>
  <c r="B943" i="61"/>
  <c r="R945" i="61"/>
  <c r="A944" i="61"/>
  <c r="B944" i="61" l="1"/>
  <c r="C944" i="61"/>
  <c r="D944" i="61"/>
  <c r="E944" i="61"/>
  <c r="A945" i="61"/>
  <c r="R946" i="61"/>
  <c r="A946" i="61" l="1"/>
  <c r="R947" i="61"/>
  <c r="B945" i="61"/>
  <c r="C945" i="61"/>
  <c r="D945" i="61"/>
  <c r="E945" i="61"/>
  <c r="R948" i="61" l="1"/>
  <c r="A947" i="61"/>
  <c r="B946" i="61"/>
  <c r="C946" i="61"/>
  <c r="D946" i="61"/>
  <c r="E946" i="61"/>
  <c r="C947" i="61" l="1"/>
  <c r="D947" i="61"/>
  <c r="E947" i="61"/>
  <c r="B947" i="61"/>
  <c r="R949" i="61"/>
  <c r="A948" i="61"/>
  <c r="B948" i="61" l="1"/>
  <c r="C948" i="61"/>
  <c r="E948" i="61"/>
  <c r="D948" i="61"/>
  <c r="A949" i="61"/>
  <c r="R950" i="61"/>
  <c r="B949" i="61" l="1"/>
  <c r="C949" i="61"/>
  <c r="D949" i="61"/>
  <c r="E949" i="61"/>
  <c r="A950" i="61"/>
  <c r="R951" i="61"/>
  <c r="B950" i="61" l="1"/>
  <c r="C950" i="61"/>
  <c r="D950" i="61"/>
  <c r="E950" i="61"/>
  <c r="R952" i="61"/>
  <c r="A951" i="61"/>
  <c r="C951" i="61" l="1"/>
  <c r="D951" i="61"/>
  <c r="E951" i="61"/>
  <c r="B951" i="61"/>
  <c r="R953" i="61"/>
  <c r="A952" i="61"/>
  <c r="A953" i="61" l="1"/>
  <c r="R954" i="61"/>
  <c r="B952" i="61"/>
  <c r="C952" i="61"/>
  <c r="D952" i="61"/>
  <c r="E952" i="61"/>
  <c r="A954" i="61" l="1"/>
  <c r="R955" i="61"/>
  <c r="B953" i="61"/>
  <c r="C953" i="61"/>
  <c r="D953" i="61"/>
  <c r="E953" i="61"/>
  <c r="R956" i="61" l="1"/>
  <c r="A955" i="61"/>
  <c r="B954" i="61"/>
  <c r="C954" i="61"/>
  <c r="D954" i="61"/>
  <c r="E954" i="61"/>
  <c r="C955" i="61" l="1"/>
  <c r="D955" i="61"/>
  <c r="E955" i="61"/>
  <c r="B955" i="61"/>
  <c r="R957" i="61"/>
  <c r="A956" i="61"/>
  <c r="B956" i="61" l="1"/>
  <c r="C956" i="61"/>
  <c r="D956" i="61"/>
  <c r="E956" i="61"/>
  <c r="A957" i="61"/>
  <c r="R958" i="61"/>
  <c r="B957" i="61" l="1"/>
  <c r="C957" i="61"/>
  <c r="D957" i="61"/>
  <c r="E957" i="61"/>
  <c r="A958" i="61"/>
  <c r="R959" i="61"/>
  <c r="R960" i="61" l="1"/>
  <c r="A959" i="61"/>
  <c r="B958" i="61"/>
  <c r="C958" i="61"/>
  <c r="D958" i="61"/>
  <c r="E958" i="61"/>
  <c r="C959" i="61" l="1"/>
  <c r="D959" i="61"/>
  <c r="E959" i="61"/>
  <c r="B959" i="61"/>
  <c r="R961" i="61"/>
  <c r="A960" i="61"/>
  <c r="B960" i="61" l="1"/>
  <c r="C960" i="61"/>
  <c r="D960" i="61"/>
  <c r="E960" i="61"/>
  <c r="A961" i="61"/>
  <c r="R962" i="61"/>
  <c r="B961" i="61" l="1"/>
  <c r="C961" i="61"/>
  <c r="D961" i="61"/>
  <c r="E961" i="61"/>
  <c r="A962" i="61"/>
  <c r="R963" i="61"/>
  <c r="B962" i="61" l="1"/>
  <c r="C962" i="61"/>
  <c r="D962" i="61"/>
  <c r="E962" i="61"/>
  <c r="R964" i="61"/>
  <c r="A963" i="61"/>
  <c r="C963" i="61" l="1"/>
  <c r="D963" i="61"/>
  <c r="E963" i="61"/>
  <c r="B963" i="61"/>
  <c r="R965" i="61"/>
  <c r="A964" i="61"/>
  <c r="B964" i="61" l="1"/>
  <c r="C964" i="61"/>
  <c r="D964" i="61"/>
  <c r="E964" i="61"/>
  <c r="A965" i="61"/>
  <c r="R966" i="61"/>
  <c r="B965" i="61" l="1"/>
  <c r="C965" i="61"/>
  <c r="D965" i="61"/>
  <c r="E965" i="61"/>
  <c r="A966" i="61"/>
  <c r="R967" i="61"/>
  <c r="B966" i="61" l="1"/>
  <c r="C966" i="61"/>
  <c r="D966" i="61"/>
  <c r="E966" i="61"/>
  <c r="R968" i="61"/>
  <c r="A967" i="61"/>
  <c r="C967" i="61" l="1"/>
  <c r="D967" i="61"/>
  <c r="E967" i="61"/>
  <c r="B967" i="61"/>
  <c r="R969" i="61"/>
  <c r="A968" i="61"/>
  <c r="B968" i="61" l="1"/>
  <c r="C968" i="61"/>
  <c r="D968" i="61"/>
  <c r="E968" i="61"/>
  <c r="A969" i="61"/>
  <c r="R970" i="61"/>
  <c r="A970" i="61" l="1"/>
  <c r="R971" i="61"/>
  <c r="B969" i="61"/>
  <c r="C969" i="61"/>
  <c r="D969" i="61"/>
  <c r="E969" i="61"/>
  <c r="R972" i="61" l="1"/>
  <c r="A971" i="61"/>
  <c r="B970" i="61"/>
  <c r="C970" i="61"/>
  <c r="D970" i="61"/>
  <c r="E970" i="61"/>
  <c r="C971" i="61" l="1"/>
  <c r="D971" i="61"/>
  <c r="E971" i="61"/>
  <c r="B971" i="61"/>
  <c r="R973" i="61"/>
  <c r="A972" i="61"/>
  <c r="A973" i="61" l="1"/>
  <c r="R974" i="61"/>
  <c r="B972" i="61"/>
  <c r="C972" i="61"/>
  <c r="D972" i="61"/>
  <c r="E972" i="61"/>
  <c r="A974" i="61" l="1"/>
  <c r="R975" i="61"/>
  <c r="B973" i="61"/>
  <c r="C973" i="61"/>
  <c r="D973" i="61"/>
  <c r="E973" i="61"/>
  <c r="R976" i="61" l="1"/>
  <c r="A975" i="61"/>
  <c r="B974" i="61"/>
  <c r="C974" i="61"/>
  <c r="D974" i="61"/>
  <c r="E974" i="61"/>
  <c r="C975" i="61" l="1"/>
  <c r="D975" i="61"/>
  <c r="E975" i="61"/>
  <c r="B975" i="61"/>
  <c r="R977" i="61"/>
  <c r="A976" i="61"/>
  <c r="A977" i="61" l="1"/>
  <c r="R978" i="61"/>
  <c r="B976" i="61"/>
  <c r="C976" i="61"/>
  <c r="D976" i="61"/>
  <c r="E976" i="61"/>
  <c r="A978" i="61" l="1"/>
  <c r="R979" i="61"/>
  <c r="B977" i="61"/>
  <c r="C977" i="61"/>
  <c r="D977" i="61"/>
  <c r="E977" i="61"/>
  <c r="R980" i="61" l="1"/>
  <c r="A979" i="61"/>
  <c r="B978" i="61"/>
  <c r="C978" i="61"/>
  <c r="D978" i="61"/>
  <c r="E978" i="61"/>
  <c r="C979" i="61" l="1"/>
  <c r="D979" i="61"/>
  <c r="E979" i="61"/>
  <c r="B979" i="61"/>
  <c r="R981" i="61"/>
  <c r="A980" i="61"/>
  <c r="B980" i="61" l="1"/>
  <c r="C980" i="61"/>
  <c r="D980" i="61"/>
  <c r="E980" i="61"/>
  <c r="A981" i="61"/>
  <c r="R982" i="61"/>
  <c r="B981" i="61" l="1"/>
  <c r="C981" i="61"/>
  <c r="D981" i="61"/>
  <c r="E981" i="61"/>
  <c r="A982" i="61"/>
  <c r="R983" i="61"/>
  <c r="B982" i="61" l="1"/>
  <c r="C982" i="61"/>
  <c r="D982" i="61"/>
  <c r="E982" i="61"/>
  <c r="R984" i="61"/>
  <c r="A983" i="61"/>
  <c r="R985" i="61" l="1"/>
  <c r="A984" i="61"/>
  <c r="C983" i="61"/>
  <c r="D983" i="61"/>
  <c r="E983" i="61"/>
  <c r="B983" i="61"/>
  <c r="B984" i="61" l="1"/>
  <c r="C984" i="61"/>
  <c r="D984" i="61"/>
  <c r="E984" i="61"/>
  <c r="A985" i="61"/>
  <c r="R986" i="61"/>
  <c r="A986" i="61" l="1"/>
  <c r="R987" i="61"/>
  <c r="B985" i="61"/>
  <c r="C985" i="61"/>
  <c r="D985" i="61"/>
  <c r="E985" i="61"/>
  <c r="R988" i="61" l="1"/>
  <c r="A987" i="61"/>
  <c r="B986" i="61"/>
  <c r="C986" i="61"/>
  <c r="D986" i="61"/>
  <c r="E986" i="61"/>
  <c r="C987" i="61" l="1"/>
  <c r="D987" i="61"/>
  <c r="E987" i="61"/>
  <c r="B987" i="61"/>
  <c r="R989" i="61"/>
  <c r="A988" i="61"/>
  <c r="B988" i="61" l="1"/>
  <c r="C988" i="61"/>
  <c r="D988" i="61"/>
  <c r="E988" i="61"/>
  <c r="A989" i="61"/>
  <c r="R990" i="61"/>
  <c r="B989" i="61" l="1"/>
  <c r="C989" i="61"/>
  <c r="D989" i="61"/>
  <c r="E989" i="61"/>
  <c r="A990" i="61"/>
  <c r="R991" i="61"/>
  <c r="B990" i="61" l="1"/>
  <c r="C990" i="61"/>
  <c r="D990" i="61"/>
  <c r="E990" i="61"/>
  <c r="R992" i="61"/>
  <c r="A991" i="61"/>
  <c r="C991" i="61" l="1"/>
  <c r="D991" i="61"/>
  <c r="E991" i="61"/>
  <c r="B991" i="61"/>
  <c r="R993" i="61"/>
  <c r="A992" i="61"/>
  <c r="B992" i="61" l="1"/>
  <c r="C992" i="61"/>
  <c r="D992" i="61"/>
  <c r="E992" i="61"/>
  <c r="A993" i="61"/>
  <c r="R994" i="61"/>
  <c r="A994" i="61" l="1"/>
  <c r="R995" i="61"/>
  <c r="B993" i="61"/>
  <c r="C993" i="61"/>
  <c r="D993" i="61"/>
  <c r="E993" i="61"/>
  <c r="R996" i="61" l="1"/>
  <c r="A995" i="61"/>
  <c r="B994" i="61"/>
  <c r="C994" i="61"/>
  <c r="D994" i="61"/>
  <c r="E994" i="61"/>
  <c r="C995" i="61" l="1"/>
  <c r="D995" i="61"/>
  <c r="E995" i="61"/>
  <c r="B995" i="61"/>
  <c r="R997" i="61"/>
  <c r="A996" i="61"/>
  <c r="B996" i="61" l="1"/>
  <c r="C996" i="61"/>
  <c r="D996" i="61"/>
  <c r="E996" i="61"/>
  <c r="A997" i="61"/>
  <c r="R998" i="61"/>
  <c r="B997" i="61" l="1"/>
  <c r="C997" i="61"/>
  <c r="D997" i="61"/>
  <c r="E997" i="61"/>
  <c r="A998" i="61"/>
  <c r="R999" i="61"/>
  <c r="R1000" i="61" l="1"/>
  <c r="A999" i="61"/>
  <c r="B998" i="61"/>
  <c r="C998" i="61"/>
  <c r="D998" i="61"/>
  <c r="E998" i="61"/>
  <c r="C999" i="61" l="1"/>
  <c r="D999" i="61"/>
  <c r="E999" i="61"/>
  <c r="B999" i="61"/>
  <c r="R1001" i="61"/>
  <c r="A1000" i="61"/>
  <c r="B1000" i="61" l="1"/>
  <c r="C1000" i="61"/>
  <c r="D1000" i="61"/>
  <c r="E1000" i="61"/>
  <c r="A1001" i="61"/>
  <c r="R1002" i="61"/>
  <c r="A1002" i="61" l="1"/>
  <c r="R1003" i="61"/>
  <c r="B1001" i="61"/>
  <c r="C1001" i="61"/>
  <c r="E1001" i="61"/>
  <c r="D1001" i="61"/>
  <c r="R1004" i="61" l="1"/>
  <c r="A1003" i="61"/>
  <c r="B1002" i="61"/>
  <c r="C1002" i="61"/>
  <c r="D1002" i="61"/>
  <c r="E1002" i="61"/>
  <c r="C1003" i="61" l="1"/>
  <c r="D1003" i="61"/>
  <c r="E1003" i="61"/>
  <c r="B1003" i="61"/>
  <c r="R1005" i="61"/>
  <c r="A1004" i="61"/>
  <c r="A1005" i="61" l="1"/>
  <c r="R1006" i="61"/>
  <c r="B1004" i="61"/>
  <c r="C1004" i="61"/>
  <c r="D1004" i="61"/>
  <c r="E1004" i="61"/>
  <c r="A1006" i="61" l="1"/>
  <c r="R1007" i="61"/>
  <c r="B1005" i="61"/>
  <c r="C1005" i="61"/>
  <c r="E1005" i="61"/>
  <c r="D1005" i="61"/>
  <c r="R1008" i="61" l="1"/>
  <c r="A1007" i="61"/>
  <c r="B1006" i="61"/>
  <c r="C1006" i="61"/>
  <c r="D1006" i="61"/>
  <c r="E1006" i="61"/>
  <c r="C1007" i="61" l="1"/>
  <c r="D1007" i="61"/>
  <c r="E1007" i="61"/>
  <c r="B1007" i="61"/>
  <c r="R1009" i="61"/>
  <c r="A1008" i="61"/>
  <c r="A1009" i="61" l="1"/>
  <c r="R1010" i="61"/>
  <c r="B1008" i="61"/>
  <c r="C1008" i="61"/>
  <c r="D1008" i="61"/>
  <c r="E1008" i="61"/>
  <c r="A1010" i="61" l="1"/>
  <c r="R1011" i="61"/>
  <c r="B1009" i="61"/>
  <c r="C1009" i="61"/>
  <c r="E1009" i="61"/>
  <c r="D1009" i="61"/>
  <c r="R1012" i="61" l="1"/>
  <c r="A1011" i="61"/>
  <c r="B1010" i="61"/>
  <c r="C1010" i="61"/>
  <c r="D1010" i="61"/>
  <c r="E1010" i="61"/>
  <c r="C1011" i="61" l="1"/>
  <c r="D1011" i="61"/>
  <c r="E1011" i="61"/>
  <c r="B1011" i="61"/>
  <c r="R1013" i="61"/>
  <c r="A1012" i="61"/>
  <c r="A1013" i="61" l="1"/>
  <c r="R1014" i="61"/>
  <c r="B1012" i="61"/>
  <c r="C1012" i="61"/>
  <c r="D1012" i="61"/>
  <c r="E1012" i="61"/>
  <c r="A1014" i="61" l="1"/>
  <c r="R1015" i="61"/>
  <c r="B1013" i="61"/>
  <c r="C1013" i="61"/>
  <c r="E1013" i="61"/>
  <c r="D1013" i="61"/>
  <c r="R1016" i="61" l="1"/>
  <c r="A1015" i="61"/>
  <c r="B1014" i="61"/>
  <c r="C1014" i="61"/>
  <c r="D1014" i="61"/>
  <c r="E1014" i="61"/>
  <c r="C1015" i="61" l="1"/>
  <c r="D1015" i="61"/>
  <c r="E1015" i="61"/>
  <c r="B1015" i="61"/>
  <c r="R1017" i="61"/>
  <c r="A1016" i="61"/>
  <c r="A1017" i="61" l="1"/>
  <c r="R1018" i="61"/>
  <c r="B1016" i="61"/>
  <c r="C1016" i="61"/>
  <c r="D1016" i="61"/>
  <c r="E1016" i="61"/>
  <c r="A1018" i="61" l="1"/>
  <c r="R1019" i="61"/>
  <c r="B1017" i="61"/>
  <c r="C1017" i="61"/>
  <c r="E1017" i="61"/>
  <c r="D1017" i="61"/>
  <c r="R1020" i="61" l="1"/>
  <c r="A1019" i="61"/>
  <c r="B1018" i="61"/>
  <c r="C1018" i="61"/>
  <c r="D1018" i="61"/>
  <c r="E1018" i="61"/>
  <c r="C1019" i="61" l="1"/>
  <c r="D1019" i="61"/>
  <c r="E1019" i="61"/>
  <c r="B1019" i="61"/>
  <c r="R1021" i="61"/>
  <c r="A1020" i="61"/>
  <c r="A1021" i="61" l="1"/>
  <c r="R1022" i="61"/>
  <c r="B1020" i="61"/>
  <c r="C1020" i="61"/>
  <c r="D1020" i="61"/>
  <c r="E1020" i="61"/>
  <c r="A1022" i="61" l="1"/>
  <c r="R1023" i="61"/>
  <c r="B1021" i="61"/>
  <c r="C1021" i="61"/>
  <c r="E1021" i="61"/>
  <c r="D1021" i="61"/>
  <c r="R1024" i="61" l="1"/>
  <c r="A1023" i="61"/>
  <c r="B1022" i="61"/>
  <c r="C1022" i="61"/>
  <c r="D1022" i="61"/>
  <c r="E1022" i="61"/>
  <c r="C1023" i="61" l="1"/>
  <c r="D1023" i="61"/>
  <c r="E1023" i="61"/>
  <c r="B1023" i="61"/>
  <c r="R1025" i="61"/>
  <c r="A1024" i="61"/>
  <c r="B1024" i="61" l="1"/>
  <c r="C1024" i="61"/>
  <c r="D1024" i="61"/>
  <c r="E1024" i="61"/>
  <c r="A1025" i="61"/>
  <c r="R1026" i="61"/>
  <c r="A1026" i="61" l="1"/>
  <c r="R1027" i="61"/>
  <c r="B1025" i="61"/>
  <c r="C1025" i="61"/>
  <c r="E1025" i="61"/>
  <c r="D1025" i="61"/>
  <c r="R1028" i="61" l="1"/>
  <c r="A1027" i="61"/>
  <c r="B1026" i="61"/>
  <c r="C1026" i="61"/>
  <c r="D1026" i="61"/>
  <c r="E1026" i="61"/>
  <c r="C1027" i="61" l="1"/>
  <c r="D1027" i="61"/>
  <c r="E1027" i="61"/>
  <c r="B1027" i="61"/>
  <c r="R1029" i="61"/>
  <c r="A1028" i="61"/>
  <c r="B1028" i="61" l="1"/>
  <c r="C1028" i="61"/>
  <c r="D1028" i="61"/>
  <c r="E1028" i="61"/>
  <c r="A1029" i="61"/>
  <c r="R1030" i="61"/>
  <c r="A1030" i="61" l="1"/>
  <c r="R1031" i="61"/>
  <c r="B1029" i="61"/>
  <c r="C1029" i="61"/>
  <c r="E1029" i="61"/>
  <c r="D1029" i="61"/>
  <c r="R1032" i="61" l="1"/>
  <c r="A1031" i="61"/>
  <c r="B1030" i="61"/>
  <c r="C1030" i="61"/>
  <c r="D1030" i="61"/>
  <c r="E1030" i="61"/>
  <c r="C1031" i="61" l="1"/>
  <c r="D1031" i="61"/>
  <c r="E1031" i="61"/>
  <c r="B1031" i="61"/>
  <c r="R1033" i="61"/>
  <c r="A1032" i="61"/>
  <c r="A1033" i="61" l="1"/>
  <c r="R1034" i="61"/>
  <c r="B1032" i="61"/>
  <c r="C1032" i="61"/>
  <c r="D1032" i="61"/>
  <c r="E1032" i="61"/>
  <c r="A1034" i="61" l="1"/>
  <c r="R1035" i="61"/>
  <c r="B1033" i="61"/>
  <c r="C1033" i="61"/>
  <c r="E1033" i="61"/>
  <c r="D1033" i="61"/>
  <c r="R1036" i="61" l="1"/>
  <c r="A1035" i="61"/>
  <c r="B1034" i="61"/>
  <c r="C1034" i="61"/>
  <c r="D1034" i="61"/>
  <c r="E1034" i="61"/>
  <c r="C1035" i="61" l="1"/>
  <c r="D1035" i="61"/>
  <c r="E1035" i="61"/>
  <c r="B1035" i="61"/>
  <c r="R1037" i="61"/>
  <c r="A1036" i="61"/>
  <c r="A1037" i="61" l="1"/>
  <c r="R1038" i="61"/>
  <c r="B1036" i="61"/>
  <c r="C1036" i="61"/>
  <c r="D1036" i="61"/>
  <c r="E1036" i="61"/>
  <c r="A1038" i="61" l="1"/>
  <c r="R1039" i="61"/>
  <c r="B1037" i="61"/>
  <c r="C1037" i="61"/>
  <c r="E1037" i="61"/>
  <c r="D1037" i="61"/>
  <c r="R1040" i="61" l="1"/>
  <c r="A1039" i="61"/>
  <c r="B1038" i="61"/>
  <c r="C1038" i="61"/>
  <c r="D1038" i="61"/>
  <c r="E1038" i="61"/>
  <c r="C1039" i="61" l="1"/>
  <c r="D1039" i="61"/>
  <c r="E1039" i="61"/>
  <c r="B1039" i="61"/>
  <c r="R1041" i="61"/>
  <c r="A1040" i="61"/>
  <c r="A1041" i="61" l="1"/>
  <c r="R1042" i="61"/>
  <c r="B1040" i="61"/>
  <c r="C1040" i="61"/>
  <c r="E1040" i="61"/>
  <c r="D1040" i="61"/>
  <c r="A1042" i="61" l="1"/>
  <c r="R1043" i="61"/>
  <c r="B1041" i="61"/>
  <c r="C1041" i="61"/>
  <c r="E1041" i="61"/>
  <c r="D1041" i="61"/>
  <c r="R1044" i="61" l="1"/>
  <c r="A1043" i="61"/>
  <c r="B1042" i="61"/>
  <c r="C1042" i="61"/>
  <c r="D1042" i="61"/>
  <c r="E1042" i="61"/>
  <c r="C1043" i="61" l="1"/>
  <c r="D1043" i="61"/>
  <c r="E1043" i="61"/>
  <c r="B1043" i="61"/>
  <c r="R1045" i="61"/>
  <c r="A1044" i="61"/>
  <c r="B1044" i="61" l="1"/>
  <c r="C1044" i="61"/>
  <c r="D1044" i="61"/>
  <c r="E1044" i="61"/>
  <c r="A1045" i="61"/>
  <c r="R1046" i="61"/>
  <c r="B1045" i="61" l="1"/>
  <c r="C1045" i="61"/>
  <c r="E1045" i="61"/>
  <c r="D1045" i="61"/>
  <c r="A1046" i="61"/>
  <c r="R1047" i="61"/>
  <c r="R1048" i="61" l="1"/>
  <c r="A1047" i="61"/>
  <c r="B1046" i="61"/>
  <c r="C1046" i="61"/>
  <c r="D1046" i="61"/>
  <c r="E1046" i="61"/>
  <c r="C1047" i="61" l="1"/>
  <c r="D1047" i="61"/>
  <c r="E1047" i="61"/>
  <c r="B1047" i="61"/>
  <c r="R1049" i="61"/>
  <c r="A1048" i="61"/>
  <c r="B1048" i="61" l="1"/>
  <c r="E1048" i="61"/>
  <c r="D1048" i="61"/>
  <c r="C1048" i="61"/>
  <c r="A1049" i="61"/>
  <c r="R1050" i="61"/>
  <c r="B1049" i="61" l="1"/>
  <c r="E1049" i="61"/>
  <c r="C1049" i="61"/>
  <c r="D1049" i="61"/>
  <c r="A1050" i="61"/>
  <c r="R1051" i="61"/>
  <c r="R1052" i="61" l="1"/>
  <c r="A1051" i="61"/>
  <c r="B1050" i="61"/>
  <c r="C1050" i="61"/>
  <c r="D1050" i="61"/>
  <c r="E1050" i="61"/>
  <c r="C1051" i="61" l="1"/>
  <c r="D1051" i="61"/>
  <c r="B1051" i="61"/>
  <c r="E1051" i="61"/>
  <c r="R1053" i="61"/>
  <c r="A1052" i="61"/>
  <c r="E1052" i="61" l="1"/>
  <c r="B1052" i="61"/>
  <c r="C1052" i="61"/>
  <c r="D1052" i="61"/>
  <c r="A1053" i="61"/>
  <c r="R1054" i="61"/>
  <c r="A1054" i="61" l="1"/>
  <c r="R1055" i="61"/>
  <c r="B1053" i="61"/>
  <c r="C1053" i="61"/>
  <c r="D1053" i="61"/>
  <c r="E1053" i="61"/>
  <c r="A1055" i="61" l="1"/>
  <c r="R1056" i="61"/>
  <c r="C1054" i="61"/>
  <c r="D1054" i="61"/>
  <c r="E1054" i="61"/>
  <c r="B1054" i="61"/>
  <c r="A1056" i="61" l="1"/>
  <c r="R1057" i="61"/>
  <c r="D1055" i="61"/>
  <c r="B1055" i="61"/>
  <c r="C1055" i="61"/>
  <c r="E1055" i="61"/>
  <c r="A1057" i="61" l="1"/>
  <c r="R1058" i="61"/>
  <c r="B1056" i="61"/>
  <c r="C1056" i="61"/>
  <c r="D1056" i="61"/>
  <c r="E1056" i="61"/>
  <c r="R1059" i="61" l="1"/>
  <c r="A1058" i="61"/>
  <c r="B1057" i="61"/>
  <c r="C1057" i="61"/>
  <c r="D1057" i="61"/>
  <c r="E1057" i="61"/>
  <c r="D1058" i="61" l="1"/>
  <c r="E1058" i="61"/>
  <c r="B1058" i="61"/>
  <c r="C1058" i="61"/>
  <c r="A1059" i="61"/>
  <c r="R1060" i="61"/>
  <c r="B1059" i="61" l="1"/>
  <c r="C1059" i="61"/>
  <c r="D1059" i="61"/>
  <c r="E1059" i="61"/>
  <c r="A1060" i="61"/>
  <c r="R1061" i="61"/>
  <c r="A1061" i="61" l="1"/>
  <c r="R1062" i="61"/>
  <c r="B1060" i="61"/>
  <c r="C1060" i="61"/>
  <c r="D1060" i="61"/>
  <c r="E1060" i="61"/>
  <c r="R1063" i="61" l="1"/>
  <c r="A1062" i="61"/>
  <c r="B1061" i="61"/>
  <c r="C1061" i="61"/>
  <c r="D1061" i="61"/>
  <c r="E1061" i="61"/>
  <c r="D1062" i="61" l="1"/>
  <c r="E1062" i="61"/>
  <c r="B1062" i="61"/>
  <c r="C1062" i="61"/>
  <c r="A1063" i="61"/>
  <c r="R1064" i="61"/>
  <c r="B1063" i="61" l="1"/>
  <c r="C1063" i="61"/>
  <c r="D1063" i="61"/>
  <c r="E1063" i="61"/>
  <c r="A1064" i="61"/>
  <c r="R1065" i="61"/>
  <c r="A1065" i="61" l="1"/>
  <c r="R1066" i="61"/>
  <c r="B1064" i="61"/>
  <c r="C1064" i="61"/>
  <c r="D1064" i="61"/>
  <c r="E1064" i="61"/>
  <c r="R1067" i="61" l="1"/>
  <c r="A1066" i="61"/>
  <c r="B1065" i="61"/>
  <c r="C1065" i="61"/>
  <c r="D1065" i="61"/>
  <c r="E1065" i="61"/>
  <c r="D1066" i="61" l="1"/>
  <c r="E1066" i="61"/>
  <c r="B1066" i="61"/>
  <c r="C1066" i="61"/>
  <c r="A1067" i="61"/>
  <c r="R1068" i="61"/>
  <c r="A1068" i="61" l="1"/>
  <c r="R1069" i="61"/>
  <c r="B1067" i="61"/>
  <c r="C1067" i="61"/>
  <c r="D1067" i="61"/>
  <c r="E1067" i="61"/>
  <c r="A1069" i="61" l="1"/>
  <c r="R1070" i="61"/>
  <c r="B1068" i="61"/>
  <c r="C1068" i="61"/>
  <c r="D1068" i="61"/>
  <c r="E1068" i="61"/>
  <c r="R1071" i="61" l="1"/>
  <c r="A1070" i="61"/>
  <c r="B1069" i="61"/>
  <c r="C1069" i="61"/>
  <c r="D1069" i="61"/>
  <c r="E1069" i="61"/>
  <c r="D1070" i="61" l="1"/>
  <c r="E1070" i="61"/>
  <c r="B1070" i="61"/>
  <c r="C1070" i="61"/>
  <c r="A1071" i="61"/>
  <c r="R1072" i="61"/>
  <c r="A1072" i="61" l="1"/>
  <c r="R1073" i="61"/>
  <c r="B1071" i="61"/>
  <c r="C1071" i="61"/>
  <c r="D1071" i="61"/>
  <c r="E1071" i="61"/>
  <c r="A1073" i="61" l="1"/>
  <c r="R1074" i="61"/>
  <c r="B1072" i="61"/>
  <c r="C1072" i="61"/>
  <c r="D1072" i="61"/>
  <c r="E1072" i="61"/>
  <c r="R1075" i="61" l="1"/>
  <c r="A1074" i="61"/>
  <c r="B1073" i="61"/>
  <c r="C1073" i="61"/>
  <c r="D1073" i="61"/>
  <c r="E1073" i="61"/>
  <c r="D1074" i="61" l="1"/>
  <c r="E1074" i="61"/>
  <c r="B1074" i="61"/>
  <c r="C1074" i="61"/>
  <c r="A1075" i="61"/>
  <c r="R1076" i="61"/>
  <c r="A1076" i="61" l="1"/>
  <c r="R1077" i="61"/>
  <c r="B1075" i="61"/>
  <c r="C1075" i="61"/>
  <c r="D1075" i="61"/>
  <c r="E1075" i="61"/>
  <c r="A1077" i="61" l="1"/>
  <c r="R1078" i="61"/>
  <c r="B1076" i="61"/>
  <c r="C1076" i="61"/>
  <c r="D1076" i="61"/>
  <c r="E1076" i="61"/>
  <c r="R1079" i="61" l="1"/>
  <c r="A1078" i="61"/>
  <c r="B1077" i="61"/>
  <c r="C1077" i="61"/>
  <c r="D1077" i="61"/>
  <c r="E1077" i="61"/>
  <c r="D1078" i="61" l="1"/>
  <c r="E1078" i="61"/>
  <c r="B1078" i="61"/>
  <c r="C1078" i="61"/>
  <c r="A1079" i="61"/>
  <c r="R1080" i="61"/>
  <c r="B1079" i="61" l="1"/>
  <c r="C1079" i="61"/>
  <c r="D1079" i="61"/>
  <c r="E1079" i="61"/>
  <c r="A1080" i="61"/>
  <c r="R1081" i="61"/>
  <c r="A1081" i="61" l="1"/>
  <c r="R1082" i="61"/>
  <c r="B1080" i="61"/>
  <c r="C1080" i="61"/>
  <c r="D1080" i="61"/>
  <c r="E1080" i="61"/>
  <c r="R1083" i="61" l="1"/>
  <c r="A1082" i="61"/>
  <c r="B1081" i="61"/>
  <c r="C1081" i="61"/>
  <c r="D1081" i="61"/>
  <c r="E1081" i="61"/>
  <c r="D1082" i="61" l="1"/>
  <c r="E1082" i="61"/>
  <c r="B1082" i="61"/>
  <c r="C1082" i="61"/>
  <c r="A1083" i="61"/>
  <c r="R1084" i="61"/>
  <c r="A1084" i="61" l="1"/>
  <c r="R1085" i="61"/>
  <c r="B1083" i="61"/>
  <c r="C1083" i="61"/>
  <c r="D1083" i="61"/>
  <c r="E1083" i="61"/>
  <c r="A1085" i="61" l="1"/>
  <c r="R1086" i="61"/>
  <c r="B1084" i="61"/>
  <c r="C1084" i="61"/>
  <c r="D1084" i="61"/>
  <c r="E1084" i="61"/>
  <c r="B1085" i="61" l="1"/>
  <c r="C1085" i="61"/>
  <c r="D1085" i="61"/>
  <c r="E1085" i="61"/>
  <c r="R1087" i="61"/>
  <c r="A1086" i="61"/>
  <c r="D1086" i="61" l="1"/>
  <c r="E1086" i="61"/>
  <c r="B1086" i="61"/>
  <c r="C1086" i="61"/>
  <c r="A1087" i="61"/>
  <c r="R1088" i="61"/>
  <c r="A1088" i="61" l="1"/>
  <c r="R1089" i="61"/>
  <c r="B1087" i="61"/>
  <c r="C1087" i="61"/>
  <c r="D1087" i="61"/>
  <c r="E1087" i="61"/>
  <c r="A1089" i="61" l="1"/>
  <c r="R1090" i="61"/>
  <c r="B1088" i="61"/>
  <c r="C1088" i="61"/>
  <c r="D1088" i="61"/>
  <c r="E1088" i="61"/>
  <c r="R1091" i="61" l="1"/>
  <c r="A1090" i="61"/>
  <c r="B1089" i="61"/>
  <c r="C1089" i="61"/>
  <c r="D1089" i="61"/>
  <c r="E1089" i="61"/>
  <c r="D1090" i="61" l="1"/>
  <c r="E1090" i="61"/>
  <c r="B1090" i="61"/>
  <c r="C1090" i="61"/>
  <c r="A1091" i="61"/>
  <c r="R1092" i="61"/>
  <c r="A1092" i="61" l="1"/>
  <c r="R1093" i="61"/>
  <c r="B1091" i="61"/>
  <c r="C1091" i="61"/>
  <c r="D1091" i="61"/>
  <c r="E1091" i="61"/>
  <c r="A1093" i="61" l="1"/>
  <c r="R1094" i="61"/>
  <c r="B1092" i="61"/>
  <c r="C1092" i="61"/>
  <c r="D1092" i="61"/>
  <c r="E1092" i="61"/>
  <c r="R1095" i="61" l="1"/>
  <c r="A1094" i="61"/>
  <c r="B1093" i="61"/>
  <c r="C1093" i="61"/>
  <c r="D1093" i="61"/>
  <c r="E1093" i="61"/>
  <c r="D1094" i="61" l="1"/>
  <c r="E1094" i="61"/>
  <c r="B1094" i="61"/>
  <c r="C1094" i="61"/>
  <c r="A1095" i="61"/>
  <c r="R1096" i="61"/>
  <c r="A1096" i="61" l="1"/>
  <c r="R1097" i="61"/>
  <c r="B1095" i="61"/>
  <c r="C1095" i="61"/>
  <c r="D1095" i="61"/>
  <c r="E1095" i="61"/>
  <c r="A1097" i="61" l="1"/>
  <c r="R1098" i="61"/>
  <c r="B1096" i="61"/>
  <c r="C1096" i="61"/>
  <c r="D1096" i="61"/>
  <c r="E1096" i="61"/>
  <c r="R1099" i="61" l="1"/>
  <c r="A1098" i="61"/>
  <c r="B1097" i="61"/>
  <c r="C1097" i="61"/>
  <c r="D1097" i="61"/>
  <c r="E1097" i="61"/>
  <c r="D1098" i="61" l="1"/>
  <c r="E1098" i="61"/>
  <c r="B1098" i="61"/>
  <c r="C1098" i="61"/>
  <c r="A1099" i="61"/>
  <c r="R1100" i="61"/>
  <c r="B1099" i="61" l="1"/>
  <c r="C1099" i="61"/>
  <c r="D1099" i="61"/>
  <c r="E1099" i="61"/>
  <c r="A1100" i="61"/>
  <c r="R1101" i="61"/>
  <c r="B1100" i="61" l="1"/>
  <c r="C1100" i="61"/>
  <c r="D1100" i="61"/>
  <c r="E1100" i="61"/>
  <c r="A1101" i="61"/>
  <c r="R1102" i="61"/>
  <c r="B1101" i="61" l="1"/>
  <c r="C1101" i="61"/>
  <c r="D1101" i="61"/>
  <c r="E1101" i="61"/>
  <c r="R1103" i="61"/>
  <c r="A1102" i="61"/>
  <c r="A1103" i="61" l="1"/>
  <c r="R1104" i="61"/>
  <c r="D1102" i="61"/>
  <c r="E1102" i="61"/>
  <c r="B1102" i="61"/>
  <c r="C1102" i="61"/>
  <c r="A1104" i="61" l="1"/>
  <c r="R1105" i="61"/>
  <c r="B1103" i="61"/>
  <c r="C1103" i="61"/>
  <c r="D1103" i="61"/>
  <c r="E1103" i="61"/>
  <c r="A1105" i="61" l="1"/>
  <c r="R1106" i="61"/>
  <c r="B1104" i="61"/>
  <c r="C1104" i="61"/>
  <c r="D1104" i="61"/>
  <c r="E1104" i="61"/>
  <c r="R1107" i="61" l="1"/>
  <c r="A1106" i="61"/>
  <c r="B1105" i="61"/>
  <c r="C1105" i="61"/>
  <c r="D1105" i="61"/>
  <c r="E1105" i="61"/>
  <c r="D1106" i="61" l="1"/>
  <c r="E1106" i="61"/>
  <c r="B1106" i="61"/>
  <c r="C1106" i="61"/>
  <c r="A1107" i="61"/>
  <c r="R1108" i="61"/>
  <c r="B1107" i="61" l="1"/>
  <c r="C1107" i="61"/>
  <c r="D1107" i="61"/>
  <c r="E1107" i="61"/>
  <c r="A1108" i="61"/>
  <c r="R1109" i="61"/>
  <c r="B1108" i="61" l="1"/>
  <c r="C1108" i="61"/>
  <c r="D1108" i="61"/>
  <c r="E1108" i="61"/>
  <c r="A1109" i="61"/>
  <c r="R1110" i="61"/>
  <c r="R1111" i="61" l="1"/>
  <c r="A1110" i="61"/>
  <c r="B1109" i="61"/>
  <c r="C1109" i="61"/>
  <c r="D1109" i="61"/>
  <c r="E1109" i="61"/>
  <c r="D1110" i="61" l="1"/>
  <c r="E1110" i="61"/>
  <c r="B1110" i="61"/>
  <c r="C1110" i="61"/>
  <c r="A1111" i="61"/>
  <c r="R1112" i="61"/>
  <c r="A1112" i="61" l="1"/>
  <c r="R1113" i="61"/>
  <c r="B1111" i="61"/>
  <c r="C1111" i="61"/>
  <c r="D1111" i="61"/>
  <c r="E1111" i="61"/>
  <c r="A1113" i="61" l="1"/>
  <c r="R1114" i="61"/>
  <c r="B1112" i="61"/>
  <c r="C1112" i="61"/>
  <c r="D1112" i="61"/>
  <c r="E1112" i="61"/>
  <c r="R1115" i="61" l="1"/>
  <c r="A1114" i="61"/>
  <c r="B1113" i="61"/>
  <c r="C1113" i="61"/>
  <c r="D1113" i="61"/>
  <c r="E1113" i="61"/>
  <c r="D1114" i="61" l="1"/>
  <c r="E1114" i="61"/>
  <c r="B1114" i="61"/>
  <c r="C1114" i="61"/>
  <c r="A1115" i="61"/>
  <c r="R1116" i="61"/>
  <c r="B1115" i="61" l="1"/>
  <c r="C1115" i="61"/>
  <c r="D1115" i="61"/>
  <c r="E1115" i="61"/>
  <c r="A1116" i="61"/>
  <c r="R1117" i="61"/>
  <c r="A1117" i="61" l="1"/>
  <c r="R1118" i="61"/>
  <c r="B1116" i="61"/>
  <c r="C1116" i="61"/>
  <c r="D1116" i="61"/>
  <c r="E1116" i="61"/>
  <c r="R1119" i="61" l="1"/>
  <c r="A1118" i="61"/>
  <c r="B1117" i="61"/>
  <c r="C1117" i="61"/>
  <c r="D1117" i="61"/>
  <c r="E1117" i="61"/>
  <c r="D1118" i="61" l="1"/>
  <c r="E1118" i="61"/>
  <c r="B1118" i="61"/>
  <c r="C1118" i="61"/>
  <c r="A1119" i="61"/>
  <c r="R1120" i="61"/>
  <c r="A1120" i="61" l="1"/>
  <c r="R1121" i="61"/>
  <c r="B1119" i="61"/>
  <c r="C1119" i="61"/>
  <c r="D1119" i="61"/>
  <c r="E1119" i="61"/>
  <c r="A1121" i="61" l="1"/>
  <c r="R1122" i="61"/>
  <c r="B1120" i="61"/>
  <c r="C1120" i="61"/>
  <c r="D1120" i="61"/>
  <c r="E1120" i="61"/>
  <c r="R1123" i="61" l="1"/>
  <c r="A1122" i="61"/>
  <c r="B1121" i="61"/>
  <c r="C1121" i="61"/>
  <c r="D1121" i="61"/>
  <c r="E1121" i="61"/>
  <c r="D1122" i="61" l="1"/>
  <c r="E1122" i="61"/>
  <c r="B1122" i="61"/>
  <c r="C1122" i="61"/>
  <c r="A1123" i="61"/>
  <c r="R1124" i="61"/>
  <c r="B1123" i="61" l="1"/>
  <c r="C1123" i="61"/>
  <c r="D1123" i="61"/>
  <c r="E1123" i="61"/>
  <c r="A1124" i="61"/>
  <c r="R1125" i="61"/>
  <c r="A1125" i="61" l="1"/>
  <c r="R1126" i="61"/>
  <c r="B1124" i="61"/>
  <c r="C1124" i="61"/>
  <c r="D1124" i="61"/>
  <c r="E1124" i="61"/>
  <c r="R1127" i="61" l="1"/>
  <c r="A1126" i="61"/>
  <c r="B1125" i="61"/>
  <c r="C1125" i="61"/>
  <c r="D1125" i="61"/>
  <c r="E1125" i="61"/>
  <c r="D1126" i="61" l="1"/>
  <c r="E1126" i="61"/>
  <c r="B1126" i="61"/>
  <c r="C1126" i="61"/>
  <c r="A1127" i="61"/>
  <c r="R1128" i="61"/>
  <c r="B1127" i="61" l="1"/>
  <c r="C1127" i="61"/>
  <c r="D1127" i="61"/>
  <c r="E1127" i="61"/>
  <c r="A1128" i="61"/>
  <c r="R1129" i="61"/>
  <c r="B1128" i="61" l="1"/>
  <c r="C1128" i="61"/>
  <c r="D1128" i="61"/>
  <c r="E1128" i="61"/>
  <c r="A1129" i="61"/>
  <c r="R1130" i="61"/>
  <c r="B1129" i="61" l="1"/>
  <c r="C1129" i="61"/>
  <c r="D1129" i="61"/>
  <c r="E1129" i="61"/>
  <c r="R1131" i="61"/>
  <c r="A1130" i="61"/>
  <c r="A1131" i="61" l="1"/>
  <c r="R1132" i="61"/>
  <c r="D1130" i="61"/>
  <c r="E1130" i="61"/>
  <c r="B1130" i="61"/>
  <c r="C1130" i="61"/>
  <c r="A1132" i="61" l="1"/>
  <c r="R1133" i="61"/>
  <c r="B1131" i="61"/>
  <c r="C1131" i="61"/>
  <c r="D1131" i="61"/>
  <c r="E1131" i="61"/>
  <c r="B1132" i="61" l="1"/>
  <c r="C1132" i="61"/>
  <c r="D1132" i="61"/>
  <c r="E1132" i="61"/>
  <c r="A1133" i="61"/>
  <c r="R1134" i="61"/>
  <c r="R1135" i="61" l="1"/>
  <c r="A1134" i="61"/>
  <c r="B1133" i="61"/>
  <c r="C1133" i="61"/>
  <c r="D1133" i="61"/>
  <c r="E1133" i="61"/>
  <c r="D1134" i="61" l="1"/>
  <c r="E1134" i="61"/>
  <c r="B1134" i="61"/>
  <c r="C1134" i="61"/>
  <c r="A1135" i="61"/>
  <c r="R1136" i="61"/>
  <c r="A1136" i="61" l="1"/>
  <c r="R1137" i="61"/>
  <c r="B1135" i="61"/>
  <c r="C1135" i="61"/>
  <c r="D1135" i="61"/>
  <c r="E1135" i="61"/>
  <c r="A1137" i="61" l="1"/>
  <c r="R1138" i="61"/>
  <c r="B1136" i="61"/>
  <c r="C1136" i="61"/>
  <c r="D1136" i="61"/>
  <c r="E1136" i="61"/>
  <c r="R1139" i="61" l="1"/>
  <c r="A1138" i="61"/>
  <c r="B1137" i="61"/>
  <c r="C1137" i="61"/>
  <c r="D1137" i="61"/>
  <c r="E1137" i="61"/>
  <c r="D1138" i="61" l="1"/>
  <c r="E1138" i="61"/>
  <c r="B1138" i="61"/>
  <c r="C1138" i="61"/>
  <c r="A1139" i="61"/>
  <c r="R1140" i="61"/>
  <c r="B1139" i="61" l="1"/>
  <c r="C1139" i="61"/>
  <c r="D1139" i="61"/>
  <c r="E1139" i="61"/>
  <c r="A1140" i="61"/>
  <c r="R1141" i="61"/>
  <c r="A1141" i="61" l="1"/>
  <c r="R1142" i="61"/>
  <c r="B1140" i="61"/>
  <c r="C1140" i="61"/>
  <c r="D1140" i="61"/>
  <c r="E1140" i="61"/>
  <c r="R1143" i="61" l="1"/>
  <c r="A1142" i="61"/>
  <c r="B1141" i="61"/>
  <c r="C1141" i="61"/>
  <c r="D1141" i="61"/>
  <c r="E1141" i="61"/>
  <c r="D1142" i="61" l="1"/>
  <c r="E1142" i="61"/>
  <c r="B1142" i="61"/>
  <c r="C1142" i="61"/>
  <c r="A1143" i="61"/>
  <c r="R1144" i="61"/>
  <c r="A1144" i="61" l="1"/>
  <c r="R1145" i="61"/>
  <c r="B1143" i="61"/>
  <c r="C1143" i="61"/>
  <c r="D1143" i="61"/>
  <c r="E1143" i="61"/>
  <c r="A1145" i="61" l="1"/>
  <c r="R1146" i="61"/>
  <c r="B1144" i="61"/>
  <c r="C1144" i="61"/>
  <c r="D1144" i="61"/>
  <c r="E1144" i="61"/>
  <c r="R1147" i="61" l="1"/>
  <c r="A1146" i="61"/>
  <c r="B1145" i="61"/>
  <c r="C1145" i="61"/>
  <c r="D1145" i="61"/>
  <c r="E1145" i="61"/>
  <c r="D1146" i="61" l="1"/>
  <c r="E1146" i="61"/>
  <c r="B1146" i="61"/>
  <c r="C1146" i="61"/>
  <c r="A1147" i="61"/>
  <c r="R1148" i="61"/>
  <c r="A1148" i="61" l="1"/>
  <c r="R1149" i="61"/>
  <c r="B1147" i="61"/>
  <c r="C1147" i="61"/>
  <c r="D1147" i="61"/>
  <c r="E1147" i="61"/>
  <c r="A1149" i="61" l="1"/>
  <c r="R1150" i="61"/>
  <c r="B1148" i="61"/>
  <c r="C1148" i="61"/>
  <c r="D1148" i="61"/>
  <c r="E1148" i="61"/>
  <c r="R1151" i="61" l="1"/>
  <c r="A1150" i="61"/>
  <c r="B1149" i="61"/>
  <c r="C1149" i="61"/>
  <c r="D1149" i="61"/>
  <c r="E1149" i="61"/>
  <c r="D1150" i="61" l="1"/>
  <c r="E1150" i="61"/>
  <c r="B1150" i="61"/>
  <c r="C1150" i="61"/>
  <c r="A1151" i="61"/>
  <c r="R1152" i="61"/>
  <c r="B1151" i="61" l="1"/>
  <c r="C1151" i="61"/>
  <c r="D1151" i="61"/>
  <c r="E1151" i="61"/>
  <c r="A1152" i="61"/>
  <c r="R1153" i="61"/>
  <c r="B1152" i="61" l="1"/>
  <c r="C1152" i="61"/>
  <c r="D1152" i="61"/>
  <c r="E1152" i="61"/>
  <c r="A1153" i="61"/>
  <c r="R1154" i="61"/>
  <c r="R1155" i="61" l="1"/>
  <c r="A1154" i="61"/>
  <c r="B1153" i="61"/>
  <c r="C1153" i="61"/>
  <c r="D1153" i="61"/>
  <c r="E1153" i="61"/>
  <c r="D1154" i="61" l="1"/>
  <c r="E1154" i="61"/>
  <c r="B1154" i="61"/>
  <c r="C1154" i="61"/>
  <c r="A1155" i="61"/>
  <c r="R1156" i="61"/>
  <c r="B1155" i="61" l="1"/>
  <c r="C1155" i="61"/>
  <c r="E1155" i="61"/>
  <c r="D1155" i="61"/>
  <c r="A1156" i="61"/>
  <c r="R1157" i="61"/>
  <c r="B1156" i="61" l="1"/>
  <c r="C1156" i="61"/>
  <c r="D1156" i="61"/>
  <c r="E1156" i="61"/>
  <c r="A1157" i="61"/>
  <c r="R1158" i="61"/>
  <c r="B1157" i="61" l="1"/>
  <c r="C1157" i="61"/>
  <c r="D1157" i="61"/>
  <c r="E1157" i="61"/>
  <c r="R1159" i="61"/>
  <c r="A1158" i="61"/>
  <c r="D1158" i="61" l="1"/>
  <c r="E1158" i="61"/>
  <c r="C1158" i="61"/>
  <c r="B1158" i="61"/>
  <c r="A1159" i="61"/>
  <c r="R1160" i="61"/>
  <c r="B1159" i="61" l="1"/>
  <c r="C1159" i="61"/>
  <c r="D1159" i="61"/>
  <c r="E1159" i="61"/>
  <c r="A1160" i="61"/>
  <c r="R1161" i="61"/>
  <c r="A1161" i="61" l="1"/>
  <c r="R1162" i="61"/>
  <c r="B1160" i="61"/>
  <c r="C1160" i="61"/>
  <c r="D1160" i="61"/>
  <c r="E1160" i="61"/>
  <c r="R1163" i="61" l="1"/>
  <c r="A1162" i="61"/>
  <c r="B1161" i="61"/>
  <c r="C1161" i="61"/>
  <c r="D1161" i="61"/>
  <c r="E1161" i="61"/>
  <c r="D1162" i="61" l="1"/>
  <c r="E1162" i="61"/>
  <c r="B1162" i="61"/>
  <c r="C1162" i="61"/>
  <c r="A1163" i="61"/>
  <c r="R1164" i="61"/>
  <c r="A1164" i="61" l="1"/>
  <c r="R1165" i="61"/>
  <c r="B1163" i="61"/>
  <c r="C1163" i="61"/>
  <c r="D1163" i="61"/>
  <c r="E1163" i="61"/>
  <c r="A1165" i="61" l="1"/>
  <c r="R1166" i="61"/>
  <c r="B1164" i="61"/>
  <c r="C1164" i="61"/>
  <c r="D1164" i="61"/>
  <c r="E1164" i="61"/>
  <c r="R1167" i="61" l="1"/>
  <c r="A1166" i="61"/>
  <c r="B1165" i="61"/>
  <c r="C1165" i="61"/>
  <c r="D1165" i="61"/>
  <c r="E1165" i="61"/>
  <c r="D1166" i="61" l="1"/>
  <c r="E1166" i="61"/>
  <c r="B1166" i="61"/>
  <c r="C1166" i="61"/>
  <c r="A1167" i="61"/>
  <c r="R1168" i="61"/>
  <c r="B1167" i="61" l="1"/>
  <c r="C1167" i="61"/>
  <c r="E1167" i="61"/>
  <c r="D1167" i="61"/>
  <c r="A1168" i="61"/>
  <c r="R1169" i="61"/>
  <c r="A1169" i="61" l="1"/>
  <c r="R1170" i="61"/>
  <c r="B1168" i="61"/>
  <c r="C1168" i="61"/>
  <c r="D1168" i="61"/>
  <c r="E1168" i="61"/>
  <c r="R1171" i="61" l="1"/>
  <c r="A1170" i="61"/>
  <c r="B1169" i="61"/>
  <c r="C1169" i="61"/>
  <c r="D1169" i="61"/>
  <c r="E1169" i="61"/>
  <c r="D1170" i="61" l="1"/>
  <c r="E1170" i="61"/>
  <c r="C1170" i="61"/>
  <c r="B1170" i="61"/>
  <c r="A1171" i="61"/>
  <c r="R1172" i="61"/>
  <c r="A1172" i="61" l="1"/>
  <c r="R1173" i="61"/>
  <c r="B1171" i="61"/>
  <c r="C1171" i="61"/>
  <c r="D1171" i="61"/>
  <c r="E1171" i="61"/>
  <c r="A1173" i="61" l="1"/>
  <c r="R1174" i="61"/>
  <c r="B1172" i="61"/>
  <c r="C1172" i="61"/>
  <c r="D1172" i="61"/>
  <c r="E1172" i="61"/>
  <c r="R1175" i="61" l="1"/>
  <c r="A1174" i="61"/>
  <c r="B1173" i="61"/>
  <c r="C1173" i="61"/>
  <c r="D1173" i="61"/>
  <c r="E1173" i="61"/>
  <c r="D1174" i="61" l="1"/>
  <c r="E1174" i="61"/>
  <c r="B1174" i="61"/>
  <c r="C1174" i="61"/>
  <c r="A1175" i="61"/>
  <c r="R1176" i="61"/>
  <c r="B1175" i="61" l="1"/>
  <c r="C1175" i="61"/>
  <c r="D1175" i="61"/>
  <c r="E1175" i="61"/>
  <c r="A1176" i="61"/>
  <c r="R1177" i="61"/>
  <c r="B1176" i="61" l="1"/>
  <c r="C1176" i="61"/>
  <c r="D1176" i="61"/>
  <c r="E1176" i="61"/>
  <c r="A1177" i="61"/>
  <c r="R1178" i="61"/>
  <c r="R1179" i="61" l="1"/>
  <c r="A1178" i="61"/>
  <c r="B1177" i="61"/>
  <c r="C1177" i="61"/>
  <c r="D1177" i="61"/>
  <c r="E1177" i="61"/>
  <c r="D1178" i="61" l="1"/>
  <c r="E1178" i="61"/>
  <c r="B1178" i="61"/>
  <c r="C1178" i="61"/>
  <c r="A1179" i="61"/>
  <c r="R1180" i="61"/>
  <c r="B1179" i="61" l="1"/>
  <c r="C1179" i="61"/>
  <c r="E1179" i="61"/>
  <c r="D1179" i="61"/>
  <c r="A1180" i="61"/>
  <c r="R1181" i="61"/>
  <c r="B1180" i="61" l="1"/>
  <c r="C1180" i="61"/>
  <c r="D1180" i="61"/>
  <c r="E1180" i="61"/>
  <c r="A1181" i="61"/>
  <c r="R1182" i="61"/>
  <c r="R1183" i="61" l="1"/>
  <c r="A1182" i="61"/>
  <c r="B1181" i="61"/>
  <c r="C1181" i="61"/>
  <c r="D1181" i="61"/>
  <c r="E1181" i="61"/>
  <c r="D1182" i="61" l="1"/>
  <c r="E1182" i="61"/>
  <c r="C1182" i="61"/>
  <c r="B1182" i="61"/>
  <c r="A1183" i="61"/>
  <c r="R1184" i="61"/>
  <c r="B1183" i="61" l="1"/>
  <c r="C1183" i="61"/>
  <c r="D1183" i="61"/>
  <c r="E1183" i="61"/>
  <c r="A1184" i="61"/>
  <c r="R1185" i="61"/>
  <c r="A1185" i="61" l="1"/>
  <c r="R1186" i="61"/>
  <c r="B1184" i="61"/>
  <c r="C1184" i="61"/>
  <c r="D1184" i="61"/>
  <c r="E1184" i="61"/>
  <c r="R1187" i="61" l="1"/>
  <c r="A1186" i="61"/>
  <c r="B1185" i="61"/>
  <c r="C1185" i="61"/>
  <c r="D1185" i="61"/>
  <c r="E1185" i="61"/>
  <c r="D1186" i="61" l="1"/>
  <c r="E1186" i="61"/>
  <c r="B1186" i="61"/>
  <c r="C1186" i="61"/>
  <c r="A1187" i="61"/>
  <c r="R1188" i="61"/>
  <c r="A1188" i="61" l="1"/>
  <c r="R1189" i="61"/>
  <c r="B1187" i="61"/>
  <c r="C1187" i="61"/>
  <c r="D1187" i="61"/>
  <c r="E1187" i="61"/>
  <c r="A1189" i="61" l="1"/>
  <c r="R1190" i="61"/>
  <c r="B1188" i="61"/>
  <c r="C1188" i="61"/>
  <c r="D1188" i="61"/>
  <c r="E1188" i="61"/>
  <c r="R1191" i="61" l="1"/>
  <c r="A1190" i="61"/>
  <c r="B1189" i="61"/>
  <c r="D1189" i="61"/>
  <c r="E1189" i="61"/>
  <c r="C1189" i="61"/>
  <c r="D1190" i="61" l="1"/>
  <c r="E1190" i="61"/>
  <c r="B1190" i="61"/>
  <c r="C1190" i="61"/>
  <c r="A1191" i="61"/>
  <c r="R1192" i="61"/>
  <c r="A1192" i="61" l="1"/>
  <c r="R1193" i="61"/>
  <c r="C1191" i="61"/>
  <c r="B1191" i="61"/>
  <c r="D1191" i="61"/>
  <c r="E1191" i="61"/>
  <c r="A1193" i="61" l="1"/>
  <c r="R1194" i="61"/>
  <c r="B1192" i="61"/>
  <c r="C1192" i="61"/>
  <c r="D1192" i="61"/>
  <c r="E1192" i="61"/>
  <c r="A1194" i="61" l="1"/>
  <c r="R1195" i="61"/>
  <c r="B1193" i="61"/>
  <c r="E1193" i="61"/>
  <c r="C1193" i="61"/>
  <c r="D1193" i="61"/>
  <c r="A1195" i="61" l="1"/>
  <c r="R1196" i="61"/>
  <c r="D1194" i="61"/>
  <c r="E1194" i="61"/>
  <c r="B1194" i="61"/>
  <c r="C1194" i="61"/>
  <c r="R1197" i="61" l="1"/>
  <c r="A1196" i="61"/>
  <c r="B1195" i="61"/>
  <c r="C1195" i="61"/>
  <c r="D1195" i="61"/>
  <c r="E1195" i="61"/>
  <c r="D1196" i="61" l="1"/>
  <c r="E1196" i="61"/>
  <c r="B1196" i="61"/>
  <c r="C1196" i="61"/>
  <c r="A1197" i="61"/>
  <c r="R1198" i="61"/>
  <c r="A1198" i="61" l="1"/>
  <c r="R1199" i="61"/>
  <c r="B1197" i="61"/>
  <c r="C1197" i="61"/>
  <c r="D1197" i="61"/>
  <c r="E1197" i="61"/>
  <c r="A1199" i="61" l="1"/>
  <c r="R1200" i="61"/>
  <c r="B1198" i="61"/>
  <c r="C1198" i="61"/>
  <c r="D1198" i="61"/>
  <c r="E1198" i="61"/>
  <c r="R1201" i="61" l="1"/>
  <c r="A1200" i="61"/>
  <c r="B1199" i="61"/>
  <c r="C1199" i="61"/>
  <c r="D1199" i="61"/>
  <c r="E1199" i="61"/>
  <c r="D1200" i="61" l="1"/>
  <c r="E1200" i="61"/>
  <c r="B1200" i="61"/>
  <c r="C1200" i="61"/>
  <c r="A1201" i="61"/>
  <c r="R1202" i="61"/>
  <c r="A1202" i="61" l="1"/>
  <c r="R1203" i="61"/>
  <c r="B1201" i="61"/>
  <c r="C1201" i="61"/>
  <c r="D1201" i="61"/>
  <c r="E1201" i="61"/>
  <c r="A1203" i="61" l="1"/>
  <c r="R1204" i="61"/>
  <c r="B1202" i="61"/>
  <c r="C1202" i="61"/>
  <c r="D1202" i="61"/>
  <c r="E1202" i="61"/>
  <c r="R1205" i="61" l="1"/>
  <c r="A1204" i="61"/>
  <c r="B1203" i="61"/>
  <c r="C1203" i="61"/>
  <c r="D1203" i="61"/>
  <c r="E1203" i="61"/>
  <c r="D1204" i="61" l="1"/>
  <c r="E1204" i="61"/>
  <c r="B1204" i="61"/>
  <c r="C1204" i="61"/>
  <c r="A1205" i="61"/>
  <c r="R1206" i="61"/>
  <c r="B1205" i="61" l="1"/>
  <c r="C1205" i="61"/>
  <c r="D1205" i="61"/>
  <c r="E1205" i="61"/>
  <c r="A1206" i="61"/>
  <c r="R1207" i="61"/>
  <c r="A1207" i="61" l="1"/>
  <c r="R1208" i="61"/>
  <c r="B1206" i="61"/>
  <c r="C1206" i="61"/>
  <c r="D1206" i="61"/>
  <c r="E1206" i="61"/>
  <c r="R1209" i="61" l="1"/>
  <c r="A1208" i="61"/>
  <c r="B1207" i="61"/>
  <c r="C1207" i="61"/>
  <c r="D1207" i="61"/>
  <c r="E1207" i="61"/>
  <c r="D1208" i="61" l="1"/>
  <c r="E1208" i="61"/>
  <c r="B1208" i="61"/>
  <c r="C1208" i="61"/>
  <c r="A1209" i="61"/>
  <c r="R1210" i="61"/>
  <c r="B1209" i="61" l="1"/>
  <c r="C1209" i="61"/>
  <c r="D1209" i="61"/>
  <c r="E1209" i="61"/>
  <c r="A1210" i="61"/>
  <c r="R1211" i="61"/>
  <c r="A1211" i="61" l="1"/>
  <c r="R1212" i="61"/>
  <c r="B1210" i="61"/>
  <c r="C1210" i="61"/>
  <c r="D1210" i="61"/>
  <c r="E1210" i="61"/>
  <c r="R1213" i="61" l="1"/>
  <c r="A1212" i="61"/>
  <c r="B1211" i="61"/>
  <c r="C1211" i="61"/>
  <c r="D1211" i="61"/>
  <c r="E1211" i="61"/>
  <c r="D1212" i="61" l="1"/>
  <c r="E1212" i="61"/>
  <c r="B1212" i="61"/>
  <c r="C1212" i="61"/>
  <c r="A1213" i="61"/>
  <c r="R1214" i="61"/>
  <c r="B1213" i="61" l="1"/>
  <c r="C1213" i="61"/>
  <c r="D1213" i="61"/>
  <c r="E1213" i="61"/>
  <c r="A1214" i="61"/>
  <c r="R1215" i="61"/>
  <c r="B1214" i="61" l="1"/>
  <c r="C1214" i="61"/>
  <c r="D1214" i="61"/>
  <c r="E1214" i="61"/>
  <c r="A1215" i="61"/>
  <c r="R1216" i="61"/>
  <c r="R1217" i="61" l="1"/>
  <c r="A1216" i="61"/>
  <c r="B1215" i="61"/>
  <c r="C1215" i="61"/>
  <c r="D1215" i="61"/>
  <c r="E1215" i="61"/>
  <c r="D1216" i="61" l="1"/>
  <c r="E1216" i="61"/>
  <c r="B1216" i="61"/>
  <c r="C1216" i="61"/>
  <c r="A1217" i="61"/>
  <c r="R1218" i="61"/>
  <c r="B1217" i="61" l="1"/>
  <c r="C1217" i="61"/>
  <c r="D1217" i="61"/>
  <c r="E1217" i="61"/>
  <c r="A1218" i="61"/>
  <c r="R1219" i="61"/>
  <c r="B1218" i="61" l="1"/>
  <c r="C1218" i="61"/>
  <c r="D1218" i="61"/>
  <c r="E1218" i="61"/>
  <c r="A1219" i="61"/>
  <c r="R1220" i="61"/>
  <c r="R1221" i="61" l="1"/>
  <c r="A1220" i="61"/>
  <c r="B1219" i="61"/>
  <c r="C1219" i="61"/>
  <c r="D1219" i="61"/>
  <c r="E1219" i="61"/>
  <c r="D1220" i="61" l="1"/>
  <c r="E1220" i="61"/>
  <c r="B1220" i="61"/>
  <c r="C1220" i="61"/>
  <c r="A1221" i="61"/>
  <c r="R1222" i="61"/>
  <c r="B1221" i="61" l="1"/>
  <c r="C1221" i="61"/>
  <c r="D1221" i="61"/>
  <c r="E1221" i="61"/>
  <c r="A1222" i="61"/>
  <c r="R1223" i="61"/>
  <c r="B1222" i="61" l="1"/>
  <c r="C1222" i="61"/>
  <c r="D1222" i="61"/>
  <c r="E1222" i="61"/>
  <c r="A1223" i="61"/>
  <c r="R1224" i="61"/>
  <c r="R1225" i="61" l="1"/>
  <c r="A1224" i="61"/>
  <c r="B1223" i="61"/>
  <c r="C1223" i="61"/>
  <c r="D1223" i="61"/>
  <c r="E1223" i="61"/>
  <c r="D1224" i="61" l="1"/>
  <c r="E1224" i="61"/>
  <c r="B1224" i="61"/>
  <c r="C1224" i="61"/>
  <c r="A1225" i="61"/>
  <c r="R1226" i="61"/>
  <c r="B1225" i="61" l="1"/>
  <c r="C1225" i="61"/>
  <c r="D1225" i="61"/>
  <c r="E1225" i="61"/>
  <c r="A1226" i="61"/>
  <c r="R1227" i="61"/>
  <c r="A1227" i="61" l="1"/>
  <c r="R1228" i="61"/>
  <c r="B1226" i="61"/>
  <c r="C1226" i="61"/>
  <c r="D1226" i="61"/>
  <c r="E1226" i="61"/>
  <c r="R1229" i="61" l="1"/>
  <c r="A1228" i="61"/>
  <c r="B1227" i="61"/>
  <c r="C1227" i="61"/>
  <c r="D1227" i="61"/>
  <c r="E1227" i="61"/>
  <c r="D1228" i="61" l="1"/>
  <c r="E1228" i="61"/>
  <c r="B1228" i="61"/>
  <c r="C1228" i="61"/>
  <c r="A1229" i="61"/>
  <c r="R1230" i="61"/>
  <c r="A1230" i="61" l="1"/>
  <c r="R1231" i="61"/>
  <c r="B1229" i="61"/>
  <c r="C1229" i="61"/>
  <c r="D1229" i="61"/>
  <c r="E1229" i="61"/>
  <c r="A1231" i="61" l="1"/>
  <c r="R1232" i="61"/>
  <c r="B1230" i="61"/>
  <c r="C1230" i="61"/>
  <c r="D1230" i="61"/>
  <c r="E1230" i="61"/>
  <c r="R1233" i="61" l="1"/>
  <c r="A1232" i="61"/>
  <c r="B1231" i="61"/>
  <c r="C1231" i="61"/>
  <c r="D1231" i="61"/>
  <c r="E1231" i="61"/>
  <c r="D1232" i="61" l="1"/>
  <c r="E1232" i="61"/>
  <c r="B1232" i="61"/>
  <c r="C1232" i="61"/>
  <c r="A1233" i="61"/>
  <c r="R1234" i="61"/>
  <c r="A1234" i="61" l="1"/>
  <c r="R1235" i="61"/>
  <c r="B1233" i="61"/>
  <c r="C1233" i="61"/>
  <c r="D1233" i="61"/>
  <c r="E1233" i="61"/>
  <c r="A1235" i="61" l="1"/>
  <c r="R1236" i="61"/>
  <c r="B1234" i="61"/>
  <c r="C1234" i="61"/>
  <c r="D1234" i="61"/>
  <c r="E1234" i="61"/>
  <c r="R1237" i="61" l="1"/>
  <c r="A1236" i="61"/>
  <c r="B1235" i="61"/>
  <c r="C1235" i="61"/>
  <c r="D1235" i="61"/>
  <c r="E1235" i="61"/>
  <c r="D1236" i="61" l="1"/>
  <c r="E1236" i="61"/>
  <c r="B1236" i="61"/>
  <c r="C1236" i="61"/>
  <c r="A1237" i="61"/>
  <c r="R1238" i="61"/>
  <c r="B1237" i="61" l="1"/>
  <c r="C1237" i="61"/>
  <c r="D1237" i="61"/>
  <c r="E1237" i="61"/>
  <c r="A1238" i="61"/>
  <c r="R1239" i="61"/>
  <c r="B1238" i="61" l="1"/>
  <c r="C1238" i="61"/>
  <c r="D1238" i="61"/>
  <c r="E1238" i="61"/>
  <c r="A1239" i="61"/>
  <c r="R1240" i="61"/>
  <c r="B1239" i="61" l="1"/>
  <c r="C1239" i="61"/>
  <c r="D1239" i="61"/>
  <c r="E1239" i="61"/>
  <c r="R1241" i="61"/>
  <c r="A1240" i="61"/>
  <c r="D1240" i="61" l="1"/>
  <c r="E1240" i="61"/>
  <c r="B1240" i="61"/>
  <c r="C1240" i="61"/>
  <c r="A1241" i="61"/>
  <c r="R1242" i="61"/>
  <c r="A1242" i="61" l="1"/>
  <c r="R1243" i="61"/>
  <c r="B1241" i="61"/>
  <c r="C1241" i="61"/>
  <c r="D1241" i="61"/>
  <c r="E1241" i="61"/>
  <c r="A1243" i="61" l="1"/>
  <c r="R1244" i="61"/>
  <c r="B1242" i="61"/>
  <c r="C1242" i="61"/>
  <c r="D1242" i="61"/>
  <c r="E1242" i="61"/>
  <c r="R1245" i="61" l="1"/>
  <c r="A1244" i="61"/>
  <c r="B1243" i="61"/>
  <c r="C1243" i="61"/>
  <c r="D1243" i="61"/>
  <c r="E1243" i="61"/>
  <c r="D1244" i="61" l="1"/>
  <c r="E1244" i="61"/>
  <c r="B1244" i="61"/>
  <c r="C1244" i="61"/>
  <c r="A1245" i="61"/>
  <c r="R1246" i="61"/>
  <c r="B1245" i="61" l="1"/>
  <c r="C1245" i="61"/>
  <c r="D1245" i="61"/>
  <c r="E1245" i="61"/>
  <c r="A1246" i="61"/>
  <c r="R1247" i="61"/>
  <c r="A1247" i="61" l="1"/>
  <c r="R1248" i="61"/>
  <c r="B1246" i="61"/>
  <c r="C1246" i="61"/>
  <c r="D1246" i="61"/>
  <c r="E1246" i="61"/>
  <c r="R1249" i="61" l="1"/>
  <c r="A1248" i="61"/>
  <c r="B1247" i="61"/>
  <c r="C1247" i="61"/>
  <c r="D1247" i="61"/>
  <c r="E1247" i="61"/>
  <c r="D1248" i="61" l="1"/>
  <c r="E1248" i="61"/>
  <c r="B1248" i="61"/>
  <c r="C1248" i="61"/>
  <c r="A1249" i="61"/>
  <c r="R1250" i="61"/>
  <c r="B1249" i="61" l="1"/>
  <c r="C1249" i="61"/>
  <c r="D1249" i="61"/>
  <c r="E1249" i="61"/>
  <c r="A1250" i="61"/>
  <c r="R1251" i="61"/>
  <c r="B1250" i="61" l="1"/>
  <c r="C1250" i="61"/>
  <c r="D1250" i="61"/>
  <c r="E1250" i="61"/>
  <c r="A1251" i="61"/>
  <c r="R1252" i="61"/>
  <c r="B1251" i="61" l="1"/>
  <c r="C1251" i="61"/>
  <c r="D1251" i="61"/>
  <c r="E1251" i="61"/>
  <c r="R1253" i="61"/>
  <c r="A1252" i="61"/>
  <c r="A1253" i="61" l="1"/>
  <c r="R1254" i="61"/>
  <c r="D1252" i="61"/>
  <c r="E1252" i="61"/>
  <c r="B1252" i="61"/>
  <c r="C1252" i="61"/>
  <c r="A1254" i="61" l="1"/>
  <c r="R1255" i="61"/>
  <c r="B1253" i="61"/>
  <c r="C1253" i="61"/>
  <c r="D1253" i="61"/>
  <c r="E1253" i="61"/>
  <c r="A1255" i="61" l="1"/>
  <c r="R1256" i="61"/>
  <c r="B1254" i="61"/>
  <c r="C1254" i="61"/>
  <c r="D1254" i="61"/>
  <c r="E1254" i="61"/>
  <c r="R1257" i="61" l="1"/>
  <c r="A1256" i="61"/>
  <c r="B1255" i="61"/>
  <c r="C1255" i="61"/>
  <c r="D1255" i="61"/>
  <c r="E1255" i="61"/>
  <c r="D1256" i="61" l="1"/>
  <c r="E1256" i="61"/>
  <c r="B1256" i="61"/>
  <c r="C1256" i="61"/>
  <c r="A1257" i="61"/>
  <c r="R1258" i="61"/>
  <c r="A1258" i="61" l="1"/>
  <c r="R1259" i="61"/>
  <c r="B1257" i="61"/>
  <c r="C1257" i="61"/>
  <c r="D1257" i="61"/>
  <c r="E1257" i="61"/>
  <c r="A1259" i="61" l="1"/>
  <c r="R1260" i="61"/>
  <c r="B1258" i="61"/>
  <c r="C1258" i="61"/>
  <c r="D1258" i="61"/>
  <c r="E1258" i="61"/>
  <c r="R1261" i="61" l="1"/>
  <c r="A1260" i="61"/>
  <c r="B1259" i="61"/>
  <c r="C1259" i="61"/>
  <c r="D1259" i="61"/>
  <c r="E1259" i="61"/>
  <c r="D1260" i="61" l="1"/>
  <c r="E1260" i="61"/>
  <c r="B1260" i="61"/>
  <c r="C1260" i="61"/>
  <c r="A1261" i="61"/>
  <c r="R1262" i="61"/>
  <c r="B1261" i="61" l="1"/>
  <c r="C1261" i="61"/>
  <c r="D1261" i="61"/>
  <c r="E1261" i="61"/>
  <c r="A1262" i="61"/>
  <c r="R1263" i="61"/>
  <c r="A1263" i="61" l="1"/>
  <c r="R1264" i="61"/>
  <c r="B1262" i="61"/>
  <c r="C1262" i="61"/>
  <c r="D1262" i="61"/>
  <c r="E1262" i="61"/>
  <c r="R1265" i="61" l="1"/>
  <c r="A1264" i="61"/>
  <c r="B1263" i="61"/>
  <c r="C1263" i="61"/>
  <c r="D1263" i="61"/>
  <c r="E1263" i="61"/>
  <c r="D1264" i="61" l="1"/>
  <c r="E1264" i="61"/>
  <c r="B1264" i="61"/>
  <c r="C1264" i="61"/>
  <c r="A1265" i="61"/>
  <c r="R1266" i="61"/>
  <c r="A1266" i="61" l="1"/>
  <c r="R1267" i="61"/>
  <c r="B1265" i="61"/>
  <c r="C1265" i="61"/>
  <c r="D1265" i="61"/>
  <c r="E1265" i="61"/>
  <c r="A1267" i="61" l="1"/>
  <c r="R1268" i="61"/>
  <c r="B1266" i="61"/>
  <c r="C1266" i="61"/>
  <c r="D1266" i="61"/>
  <c r="E1266" i="61"/>
  <c r="R1269" i="61" l="1"/>
  <c r="A1268" i="61"/>
  <c r="B1267" i="61"/>
  <c r="C1267" i="61"/>
  <c r="D1267" i="61"/>
  <c r="E1267" i="61"/>
  <c r="D1268" i="61" l="1"/>
  <c r="E1268" i="61"/>
  <c r="B1268" i="61"/>
  <c r="C1268" i="61"/>
  <c r="A1269" i="61"/>
  <c r="R1270" i="61"/>
  <c r="A1270" i="61" l="1"/>
  <c r="R1271" i="61"/>
  <c r="B1269" i="61"/>
  <c r="C1269" i="61"/>
  <c r="D1269" i="61"/>
  <c r="E1269" i="61"/>
  <c r="A1271" i="61" l="1"/>
  <c r="R1272" i="61"/>
  <c r="B1270" i="61"/>
  <c r="C1270" i="61"/>
  <c r="D1270" i="61"/>
  <c r="E1270" i="61"/>
  <c r="R1273" i="61" l="1"/>
  <c r="A1272" i="61"/>
  <c r="B1271" i="61"/>
  <c r="C1271" i="61"/>
  <c r="D1271" i="61"/>
  <c r="E1271" i="61"/>
  <c r="D1272" i="61" l="1"/>
  <c r="E1272" i="61"/>
  <c r="B1272" i="61"/>
  <c r="C1272" i="61"/>
  <c r="A1273" i="61"/>
  <c r="R1274" i="61"/>
  <c r="A1274" i="61" l="1"/>
  <c r="R1275" i="61"/>
  <c r="B1273" i="61"/>
  <c r="C1273" i="61"/>
  <c r="D1273" i="61"/>
  <c r="E1273" i="61"/>
  <c r="A1275" i="61" l="1"/>
  <c r="R1276" i="61"/>
  <c r="B1274" i="61"/>
  <c r="C1274" i="61"/>
  <c r="D1274" i="61"/>
  <c r="E1274" i="61"/>
  <c r="R1277" i="61" l="1"/>
  <c r="A1276" i="61"/>
  <c r="B1275" i="61"/>
  <c r="C1275" i="61"/>
  <c r="D1275" i="61"/>
  <c r="E1275" i="61"/>
  <c r="D1276" i="61" l="1"/>
  <c r="E1276" i="61"/>
  <c r="B1276" i="61"/>
  <c r="C1276" i="61"/>
  <c r="A1277" i="61"/>
  <c r="R1278" i="61"/>
  <c r="B1277" i="61" l="1"/>
  <c r="C1277" i="61"/>
  <c r="D1277" i="61"/>
  <c r="E1277" i="61"/>
  <c r="A1278" i="61"/>
  <c r="R1279" i="61"/>
  <c r="B1278" i="61" l="1"/>
  <c r="C1278" i="61"/>
  <c r="D1278" i="61"/>
  <c r="E1278" i="61"/>
  <c r="A1279" i="61"/>
  <c r="R1280" i="61"/>
  <c r="R1281" i="61" l="1"/>
  <c r="A1280" i="61"/>
  <c r="B1279" i="61"/>
  <c r="C1279" i="61"/>
  <c r="D1279" i="61"/>
  <c r="E1279" i="61"/>
  <c r="D1280" i="61" l="1"/>
  <c r="E1280" i="61"/>
  <c r="B1280" i="61"/>
  <c r="C1280" i="61"/>
  <c r="A1281" i="61"/>
  <c r="R1282" i="61"/>
  <c r="A1282" i="61" l="1"/>
  <c r="R1283" i="61"/>
  <c r="B1281" i="61"/>
  <c r="C1281" i="61"/>
  <c r="D1281" i="61"/>
  <c r="E1281" i="61"/>
  <c r="A1283" i="61" l="1"/>
  <c r="R1284" i="61"/>
  <c r="B1282" i="61"/>
  <c r="C1282" i="61"/>
  <c r="D1282" i="61"/>
  <c r="E1282" i="61"/>
  <c r="R1285" i="61" l="1"/>
  <c r="A1284" i="61"/>
  <c r="B1283" i="61"/>
  <c r="C1283" i="61"/>
  <c r="D1283" i="61"/>
  <c r="E1283" i="61"/>
  <c r="D1284" i="61" l="1"/>
  <c r="E1284" i="61"/>
  <c r="B1284" i="61"/>
  <c r="C1284" i="61"/>
  <c r="A1285" i="61"/>
  <c r="R1286" i="61"/>
  <c r="B1285" i="61" l="1"/>
  <c r="D1285" i="61"/>
  <c r="C1285" i="61"/>
  <c r="E1285" i="61"/>
  <c r="A1286" i="61"/>
  <c r="R1287" i="61"/>
  <c r="A1287" i="61" l="1"/>
  <c r="R1288" i="61"/>
  <c r="B1286" i="61"/>
  <c r="D1286" i="61"/>
  <c r="E1286" i="61"/>
  <c r="C1286" i="61"/>
  <c r="A1288" i="61" l="1"/>
  <c r="R1289" i="61"/>
  <c r="B1287" i="61"/>
  <c r="D1287" i="61"/>
  <c r="C1287" i="61"/>
  <c r="E1287" i="61"/>
  <c r="A1289" i="61" l="1"/>
  <c r="R1290" i="61"/>
  <c r="D1288" i="61"/>
  <c r="E1288" i="61"/>
  <c r="B1288" i="61"/>
  <c r="C1288" i="61"/>
  <c r="A1290" i="61" l="1"/>
  <c r="R1291" i="61"/>
  <c r="B1289" i="61"/>
  <c r="C1289" i="61"/>
  <c r="D1289" i="61"/>
  <c r="E1289" i="61"/>
  <c r="A1291" i="61" l="1"/>
  <c r="R1292" i="61"/>
  <c r="B1290" i="61"/>
  <c r="C1290" i="61"/>
  <c r="D1290" i="61"/>
  <c r="E1290" i="61"/>
  <c r="R1293" i="61" l="1"/>
  <c r="A1292" i="61"/>
  <c r="B1291" i="61"/>
  <c r="D1291" i="61"/>
  <c r="C1291" i="61"/>
  <c r="E1291" i="61"/>
  <c r="D1292" i="61" l="1"/>
  <c r="E1292" i="61"/>
  <c r="B1292" i="61"/>
  <c r="C1292" i="61"/>
  <c r="A1293" i="61"/>
  <c r="R1294" i="61"/>
  <c r="B1293" i="61" l="1"/>
  <c r="C1293" i="61"/>
  <c r="D1293" i="61"/>
  <c r="E1293" i="61"/>
  <c r="A1294" i="61"/>
  <c r="R1295" i="61"/>
  <c r="R1296" i="61" l="1"/>
  <c r="A1295" i="61"/>
  <c r="B1294" i="61"/>
  <c r="C1294" i="61"/>
  <c r="D1294" i="61"/>
  <c r="E1294" i="61"/>
  <c r="C1295" i="61" l="1"/>
  <c r="D1295" i="61"/>
  <c r="E1295" i="61"/>
  <c r="B1295" i="61"/>
  <c r="R1297" i="61"/>
  <c r="A1296" i="61"/>
  <c r="A1297" i="61" l="1"/>
  <c r="R1298" i="61"/>
  <c r="B1296" i="61"/>
  <c r="C1296" i="61"/>
  <c r="D1296" i="61"/>
  <c r="E1296" i="61"/>
  <c r="A1298" i="61" l="1"/>
  <c r="R1299" i="61"/>
  <c r="B1297" i="61"/>
  <c r="C1297" i="61"/>
  <c r="D1297" i="61"/>
  <c r="E1297" i="61"/>
  <c r="R1300" i="61" l="1"/>
  <c r="A1299" i="61"/>
  <c r="B1298" i="61"/>
  <c r="C1298" i="61"/>
  <c r="D1298" i="61"/>
  <c r="E1298" i="61"/>
  <c r="C1299" i="61" l="1"/>
  <c r="D1299" i="61"/>
  <c r="E1299" i="61"/>
  <c r="B1299" i="61"/>
  <c r="R1301" i="61"/>
  <c r="A1300" i="61"/>
  <c r="B1300" i="61" l="1"/>
  <c r="C1300" i="61"/>
  <c r="D1300" i="61"/>
  <c r="E1300" i="61"/>
  <c r="A1301" i="61"/>
  <c r="R1302" i="61"/>
  <c r="A1302" i="61" l="1"/>
  <c r="R1303" i="61"/>
  <c r="B1301" i="61"/>
  <c r="C1301" i="61"/>
  <c r="D1301" i="61"/>
  <c r="E1301" i="61"/>
  <c r="R1304" i="61" l="1"/>
  <c r="A1303" i="61"/>
  <c r="B1302" i="61"/>
  <c r="C1302" i="61"/>
  <c r="D1302" i="61"/>
  <c r="E1302" i="61"/>
  <c r="C1303" i="61" l="1"/>
  <c r="D1303" i="61"/>
  <c r="E1303" i="61"/>
  <c r="B1303" i="61"/>
  <c r="R1305" i="61"/>
  <c r="A1304" i="61"/>
  <c r="B1304" i="61" l="1"/>
  <c r="C1304" i="61"/>
  <c r="D1304" i="61"/>
  <c r="E1304" i="61"/>
  <c r="A1305" i="61"/>
  <c r="R1306" i="61"/>
  <c r="B1305" i="61" l="1"/>
  <c r="C1305" i="61"/>
  <c r="D1305" i="61"/>
  <c r="E1305" i="61"/>
  <c r="A1306" i="61"/>
  <c r="R1307" i="61"/>
  <c r="R1308" i="61" l="1"/>
  <c r="A1307" i="61"/>
  <c r="B1306" i="61"/>
  <c r="C1306" i="61"/>
  <c r="D1306" i="61"/>
  <c r="E1306" i="61"/>
  <c r="C1307" i="61" l="1"/>
  <c r="D1307" i="61"/>
  <c r="E1307" i="61"/>
  <c r="B1307" i="61"/>
  <c r="R1309" i="61"/>
  <c r="A1308" i="61"/>
  <c r="A1309" i="61" l="1"/>
  <c r="R1310" i="61"/>
  <c r="B1308" i="61"/>
  <c r="C1308" i="61"/>
  <c r="D1308" i="61"/>
  <c r="E1308" i="61"/>
  <c r="A1310" i="61" l="1"/>
  <c r="R1311" i="61"/>
  <c r="B1309" i="61"/>
  <c r="C1309" i="61"/>
  <c r="D1309" i="61"/>
  <c r="E1309" i="61"/>
  <c r="R1312" i="61" l="1"/>
  <c r="A1311" i="61"/>
  <c r="B1310" i="61"/>
  <c r="C1310" i="61"/>
  <c r="D1310" i="61"/>
  <c r="E1310" i="61"/>
  <c r="C1311" i="61" l="1"/>
  <c r="D1311" i="61"/>
  <c r="E1311" i="61"/>
  <c r="B1311" i="61"/>
  <c r="R1313" i="61"/>
  <c r="A1312" i="61"/>
  <c r="B1312" i="61" l="1"/>
  <c r="C1312" i="61"/>
  <c r="D1312" i="61"/>
  <c r="E1312" i="61"/>
  <c r="A1313" i="61"/>
  <c r="R1314" i="61"/>
  <c r="A1314" i="61" l="1"/>
  <c r="R1315" i="61"/>
  <c r="B1313" i="61"/>
  <c r="C1313" i="61"/>
  <c r="D1313" i="61"/>
  <c r="E1313" i="61"/>
  <c r="R1316" i="61" l="1"/>
  <c r="A1315" i="61"/>
  <c r="B1314" i="61"/>
  <c r="C1314" i="61"/>
  <c r="D1314" i="61"/>
  <c r="E1314" i="61"/>
  <c r="C1315" i="61" l="1"/>
  <c r="D1315" i="61"/>
  <c r="E1315" i="61"/>
  <c r="B1315" i="61"/>
  <c r="R1317" i="61"/>
  <c r="A1316" i="61"/>
  <c r="B1316" i="61" l="1"/>
  <c r="C1316" i="61"/>
  <c r="D1316" i="61"/>
  <c r="E1316" i="61"/>
  <c r="A1317" i="61"/>
  <c r="R1318" i="61"/>
  <c r="B1317" i="61" l="1"/>
  <c r="C1317" i="61"/>
  <c r="D1317" i="61"/>
  <c r="E1317" i="61"/>
  <c r="A1318" i="61"/>
  <c r="R1319" i="61"/>
  <c r="R1320" i="61" l="1"/>
  <c r="A1319" i="61"/>
  <c r="B1318" i="61"/>
  <c r="C1318" i="61"/>
  <c r="D1318" i="61"/>
  <c r="E1318" i="61"/>
  <c r="C1319" i="61" l="1"/>
  <c r="D1319" i="61"/>
  <c r="E1319" i="61"/>
  <c r="B1319" i="61"/>
  <c r="R1321" i="61"/>
  <c r="A1320" i="61"/>
  <c r="B1320" i="61" l="1"/>
  <c r="C1320" i="61"/>
  <c r="D1320" i="61"/>
  <c r="E1320" i="61"/>
  <c r="A1321" i="61"/>
  <c r="R1322" i="61"/>
  <c r="A1322" i="61" l="1"/>
  <c r="R1323" i="61"/>
  <c r="B1321" i="61"/>
  <c r="C1321" i="61"/>
  <c r="D1321" i="61"/>
  <c r="E1321" i="61"/>
  <c r="R1324" i="61" l="1"/>
  <c r="A1323" i="61"/>
  <c r="B1322" i="61"/>
  <c r="C1322" i="61"/>
  <c r="D1322" i="61"/>
  <c r="E1322" i="61"/>
  <c r="C1323" i="61" l="1"/>
  <c r="D1323" i="61"/>
  <c r="E1323" i="61"/>
  <c r="B1323" i="61"/>
  <c r="R1325" i="61"/>
  <c r="A1324" i="61"/>
  <c r="B1324" i="61" l="1"/>
  <c r="C1324" i="61"/>
  <c r="D1324" i="61"/>
  <c r="E1324" i="61"/>
  <c r="A1325" i="61"/>
  <c r="R1326" i="61"/>
  <c r="B1325" i="61" l="1"/>
  <c r="C1325" i="61"/>
  <c r="D1325" i="61"/>
  <c r="E1325" i="61"/>
  <c r="A1326" i="61"/>
  <c r="R1327" i="61"/>
  <c r="B1326" i="61" l="1"/>
  <c r="C1326" i="61"/>
  <c r="D1326" i="61"/>
  <c r="E1326" i="61"/>
  <c r="R1328" i="61"/>
  <c r="A1327" i="61"/>
  <c r="C1327" i="61" l="1"/>
  <c r="D1327" i="61"/>
  <c r="E1327" i="61"/>
  <c r="B1327" i="61"/>
  <c r="R1329" i="61"/>
  <c r="A1328" i="61"/>
  <c r="A1329" i="61" l="1"/>
  <c r="R1330" i="61"/>
  <c r="B1328" i="61"/>
  <c r="C1328" i="61"/>
  <c r="D1328" i="61"/>
  <c r="E1328" i="61"/>
  <c r="A1330" i="61" l="1"/>
  <c r="R1331" i="61"/>
  <c r="B1329" i="61"/>
  <c r="C1329" i="61"/>
  <c r="D1329" i="61"/>
  <c r="E1329" i="61"/>
  <c r="R1332" i="61" l="1"/>
  <c r="A1331" i="61"/>
  <c r="B1330" i="61"/>
  <c r="C1330" i="61"/>
  <c r="D1330" i="61"/>
  <c r="E1330" i="61"/>
  <c r="C1331" i="61" l="1"/>
  <c r="D1331" i="61"/>
  <c r="E1331" i="61"/>
  <c r="B1331" i="61"/>
  <c r="R1333" i="61"/>
  <c r="A1332" i="61"/>
  <c r="A1333" i="61" l="1"/>
  <c r="R1334" i="61"/>
  <c r="B1332" i="61"/>
  <c r="C1332" i="61"/>
  <c r="D1332" i="61"/>
  <c r="E1332" i="61"/>
  <c r="A1334" i="61" l="1"/>
  <c r="R1335" i="61"/>
  <c r="B1333" i="61"/>
  <c r="C1333" i="61"/>
  <c r="D1333" i="61"/>
  <c r="E1333" i="61"/>
  <c r="R1336" i="61" l="1"/>
  <c r="A1335" i="61"/>
  <c r="B1334" i="61"/>
  <c r="C1334" i="61"/>
  <c r="D1334" i="61"/>
  <c r="E1334" i="61"/>
  <c r="C1335" i="61" l="1"/>
  <c r="D1335" i="61"/>
  <c r="E1335" i="61"/>
  <c r="B1335" i="61"/>
  <c r="R1337" i="61"/>
  <c r="A1336" i="61"/>
  <c r="A1337" i="61" l="1"/>
  <c r="R1338" i="61"/>
  <c r="B1336" i="61"/>
  <c r="C1336" i="61"/>
  <c r="D1336" i="61"/>
  <c r="E1336" i="61"/>
  <c r="A1338" i="61" l="1"/>
  <c r="R1339" i="61"/>
  <c r="B1337" i="61"/>
  <c r="C1337" i="61"/>
  <c r="D1337" i="61"/>
  <c r="E1337" i="61"/>
  <c r="R1340" i="61" l="1"/>
  <c r="A1339" i="61"/>
  <c r="B1338" i="61"/>
  <c r="C1338" i="61"/>
  <c r="D1338" i="61"/>
  <c r="E1338" i="61"/>
  <c r="C1339" i="61" l="1"/>
  <c r="D1339" i="61"/>
  <c r="E1339" i="61"/>
  <c r="B1339" i="61"/>
  <c r="R1341" i="61"/>
  <c r="A1340" i="61"/>
  <c r="B1340" i="61" l="1"/>
  <c r="C1340" i="61"/>
  <c r="D1340" i="61"/>
  <c r="E1340" i="61"/>
  <c r="A1341" i="61"/>
  <c r="R1342" i="61"/>
  <c r="B1341" i="61" l="1"/>
  <c r="C1341" i="61"/>
  <c r="D1341" i="61"/>
  <c r="E1341" i="61"/>
  <c r="A1342" i="61"/>
  <c r="R1343" i="61"/>
  <c r="B1342" i="61" l="1"/>
  <c r="C1342" i="61"/>
  <c r="D1342" i="61"/>
  <c r="E1342" i="61"/>
  <c r="R1344" i="61"/>
  <c r="A1343" i="61"/>
  <c r="R1345" i="61" l="1"/>
  <c r="A1344" i="61"/>
  <c r="C1343" i="61"/>
  <c r="D1343" i="61"/>
  <c r="E1343" i="61"/>
  <c r="B1343" i="61"/>
  <c r="B1344" i="61" l="1"/>
  <c r="C1344" i="61"/>
  <c r="D1344" i="61"/>
  <c r="E1344" i="61"/>
  <c r="A1345" i="61"/>
  <c r="R1346" i="61"/>
  <c r="A1346" i="61" l="1"/>
  <c r="R1347" i="61"/>
  <c r="B1345" i="61"/>
  <c r="C1345" i="61"/>
  <c r="D1345" i="61"/>
  <c r="E1345" i="61"/>
  <c r="R1348" i="61" l="1"/>
  <c r="A1347" i="61"/>
  <c r="B1346" i="61"/>
  <c r="C1346" i="61"/>
  <c r="D1346" i="61"/>
  <c r="E1346" i="61"/>
  <c r="C1347" i="61" l="1"/>
  <c r="D1347" i="61"/>
  <c r="E1347" i="61"/>
  <c r="B1347" i="61"/>
  <c r="R1349" i="61"/>
  <c r="A1348" i="61"/>
  <c r="B1348" i="61" l="1"/>
  <c r="C1348" i="61"/>
  <c r="D1348" i="61"/>
  <c r="E1348" i="61"/>
  <c r="A1349" i="61"/>
  <c r="R1350" i="61"/>
  <c r="B1349" i="61" l="1"/>
  <c r="C1349" i="61"/>
  <c r="D1349" i="61"/>
  <c r="E1349" i="61"/>
  <c r="A1350" i="61"/>
  <c r="R1351" i="61"/>
  <c r="R1352" i="61" l="1"/>
  <c r="A1351" i="61"/>
  <c r="B1350" i="61"/>
  <c r="C1350" i="61"/>
  <c r="D1350" i="61"/>
  <c r="E1350" i="61"/>
  <c r="C1351" i="61" l="1"/>
  <c r="D1351" i="61"/>
  <c r="E1351" i="61"/>
  <c r="B1351" i="61"/>
  <c r="R1353" i="61"/>
  <c r="A1352" i="61"/>
  <c r="B1352" i="61" l="1"/>
  <c r="C1352" i="61"/>
  <c r="D1352" i="61"/>
  <c r="E1352" i="61"/>
  <c r="A1353" i="61"/>
  <c r="R1354" i="61"/>
  <c r="A1354" i="61" l="1"/>
  <c r="R1355" i="61"/>
  <c r="B1353" i="61"/>
  <c r="C1353" i="61"/>
  <c r="D1353" i="61"/>
  <c r="E1353" i="61"/>
  <c r="R1356" i="61" l="1"/>
  <c r="A1355" i="61"/>
  <c r="B1354" i="61"/>
  <c r="C1354" i="61"/>
  <c r="D1354" i="61"/>
  <c r="E1354" i="61"/>
  <c r="C1355" i="61" l="1"/>
  <c r="D1355" i="61"/>
  <c r="E1355" i="61"/>
  <c r="B1355" i="61"/>
  <c r="R1357" i="61"/>
  <c r="A1356" i="61"/>
  <c r="B1356" i="61" l="1"/>
  <c r="C1356" i="61"/>
  <c r="D1356" i="61"/>
  <c r="E1356" i="61"/>
  <c r="A1357" i="61"/>
  <c r="R1358" i="61"/>
  <c r="A1358" i="61" l="1"/>
  <c r="R1359" i="61"/>
  <c r="B1357" i="61"/>
  <c r="C1357" i="61"/>
  <c r="D1357" i="61"/>
  <c r="E1357" i="61"/>
  <c r="R1360" i="61" l="1"/>
  <c r="A1359" i="61"/>
  <c r="B1358" i="61"/>
  <c r="C1358" i="61"/>
  <c r="D1358" i="61"/>
  <c r="E1358" i="61"/>
  <c r="C1359" i="61" l="1"/>
  <c r="D1359" i="61"/>
  <c r="E1359" i="61"/>
  <c r="B1359" i="61"/>
  <c r="R1361" i="61"/>
  <c r="A1360" i="61"/>
  <c r="B1360" i="61" l="1"/>
  <c r="C1360" i="61"/>
  <c r="D1360" i="61"/>
  <c r="E1360" i="61"/>
  <c r="A1361" i="61"/>
  <c r="R1362" i="61"/>
  <c r="B1361" i="61" l="1"/>
  <c r="C1361" i="61"/>
  <c r="D1361" i="61"/>
  <c r="E1361" i="61"/>
  <c r="A1362" i="61"/>
  <c r="R1363" i="61"/>
  <c r="B1362" i="61" l="1"/>
  <c r="C1362" i="61"/>
  <c r="D1362" i="61"/>
  <c r="E1362" i="61"/>
  <c r="R1364" i="61"/>
  <c r="A1363" i="61"/>
  <c r="C1363" i="61" l="1"/>
  <c r="D1363" i="61"/>
  <c r="E1363" i="61"/>
  <c r="B1363" i="61"/>
  <c r="R1365" i="61"/>
  <c r="A1364" i="61"/>
  <c r="B1364" i="61" l="1"/>
  <c r="C1364" i="61"/>
  <c r="D1364" i="61"/>
  <c r="E1364" i="61"/>
  <c r="A1365" i="61"/>
  <c r="R1366" i="61"/>
  <c r="A1366" i="61" l="1"/>
  <c r="R1367" i="61"/>
  <c r="B1365" i="61"/>
  <c r="C1365" i="61"/>
  <c r="D1365" i="61"/>
  <c r="E1365" i="61"/>
  <c r="R1368" i="61" l="1"/>
  <c r="A1367" i="61"/>
  <c r="B1366" i="61"/>
  <c r="C1366" i="61"/>
  <c r="D1366" i="61"/>
  <c r="E1366" i="61"/>
  <c r="C1367" i="61" l="1"/>
  <c r="D1367" i="61"/>
  <c r="E1367" i="61"/>
  <c r="B1367" i="61"/>
  <c r="R1369" i="61"/>
  <c r="A1368" i="61"/>
  <c r="A1369" i="61" l="1"/>
  <c r="R1370" i="61"/>
  <c r="B1368" i="61"/>
  <c r="C1368" i="61"/>
  <c r="D1368" i="61"/>
  <c r="E1368" i="61"/>
  <c r="A1370" i="61" l="1"/>
  <c r="R1371" i="61"/>
  <c r="B1369" i="61"/>
  <c r="C1369" i="61"/>
  <c r="D1369" i="61"/>
  <c r="E1369" i="61"/>
  <c r="R1372" i="61" l="1"/>
  <c r="A1371" i="61"/>
  <c r="B1370" i="61"/>
  <c r="C1370" i="61"/>
  <c r="D1370" i="61"/>
  <c r="E1370" i="61"/>
  <c r="C1371" i="61" l="1"/>
  <c r="D1371" i="61"/>
  <c r="E1371" i="61"/>
  <c r="B1371" i="61"/>
  <c r="R1373" i="61"/>
  <c r="A1372" i="61"/>
  <c r="B1372" i="61" l="1"/>
  <c r="C1372" i="61"/>
  <c r="D1372" i="61"/>
  <c r="E1372" i="61"/>
  <c r="A1373" i="61"/>
  <c r="R1374" i="61"/>
  <c r="A1374" i="61" l="1"/>
  <c r="R1375" i="61"/>
  <c r="B1373" i="61"/>
  <c r="C1373" i="61"/>
  <c r="D1373" i="61"/>
  <c r="E1373" i="61"/>
  <c r="R1376" i="61" l="1"/>
  <c r="A1375" i="61"/>
  <c r="B1374" i="61"/>
  <c r="C1374" i="61"/>
  <c r="D1374" i="61"/>
  <c r="E1374" i="61"/>
  <c r="C1375" i="61" l="1"/>
  <c r="D1375" i="61"/>
  <c r="E1375" i="61"/>
  <c r="B1375" i="61"/>
  <c r="R1377" i="61"/>
  <c r="A1376" i="61"/>
  <c r="A1377" i="61" l="1"/>
  <c r="R1378" i="61"/>
  <c r="B1376" i="61"/>
  <c r="C1376" i="61"/>
  <c r="D1376" i="61"/>
  <c r="E1376" i="61"/>
  <c r="A1378" i="61" l="1"/>
  <c r="R1379" i="61"/>
  <c r="B1377" i="61"/>
  <c r="C1377" i="61"/>
  <c r="D1377" i="61"/>
  <c r="E1377" i="61"/>
  <c r="R1380" i="61" l="1"/>
  <c r="A1379" i="61"/>
  <c r="B1378" i="61"/>
  <c r="C1378" i="61"/>
  <c r="D1378" i="61"/>
  <c r="E1378" i="61"/>
  <c r="C1379" i="61" l="1"/>
  <c r="D1379" i="61"/>
  <c r="E1379" i="61"/>
  <c r="B1379" i="61"/>
  <c r="R1381" i="61"/>
  <c r="A1380" i="61"/>
  <c r="B1380" i="61" l="1"/>
  <c r="C1380" i="61"/>
  <c r="D1380" i="61"/>
  <c r="E1380" i="61"/>
  <c r="A1381" i="61"/>
  <c r="R1382" i="61"/>
  <c r="B1381" i="61" l="1"/>
  <c r="C1381" i="61"/>
  <c r="D1381" i="61"/>
  <c r="E1381" i="61"/>
  <c r="A1382" i="61"/>
  <c r="R1383" i="61"/>
  <c r="B1382" i="61" l="1"/>
  <c r="C1382" i="61"/>
  <c r="D1382" i="61"/>
  <c r="E1382" i="61"/>
  <c r="R1384" i="61"/>
  <c r="A1383" i="61"/>
  <c r="C1383" i="61" l="1"/>
  <c r="D1383" i="61"/>
  <c r="E1383" i="61"/>
  <c r="B1383" i="61"/>
  <c r="R1385" i="61"/>
  <c r="A1384" i="61"/>
  <c r="A1385" i="61" l="1"/>
  <c r="R1386" i="61"/>
  <c r="B1384" i="61"/>
  <c r="C1384" i="61"/>
  <c r="D1384" i="61"/>
  <c r="E1384" i="61"/>
  <c r="A1386" i="61" l="1"/>
  <c r="R1387" i="61"/>
  <c r="B1385" i="61"/>
  <c r="C1385" i="61"/>
  <c r="D1385" i="61"/>
  <c r="E1385" i="61"/>
  <c r="R1388" i="61" l="1"/>
  <c r="A1387" i="61"/>
  <c r="B1386" i="61"/>
  <c r="C1386" i="61"/>
  <c r="D1386" i="61"/>
  <c r="E1386" i="61"/>
  <c r="C1387" i="61" l="1"/>
  <c r="D1387" i="61"/>
  <c r="E1387" i="61"/>
  <c r="B1387" i="61"/>
  <c r="R1389" i="61"/>
  <c r="A1388" i="61"/>
  <c r="A1389" i="61" l="1"/>
  <c r="R1390" i="61"/>
  <c r="B1388" i="61"/>
  <c r="C1388" i="61"/>
  <c r="D1388" i="61"/>
  <c r="E1388" i="61"/>
  <c r="A1390" i="61" l="1"/>
  <c r="R1391" i="61"/>
  <c r="B1389" i="61"/>
  <c r="C1389" i="61"/>
  <c r="D1389" i="61"/>
  <c r="E1389" i="61"/>
  <c r="R1392" i="61" l="1"/>
  <c r="A1391" i="61"/>
  <c r="B1390" i="61"/>
  <c r="C1390" i="61"/>
  <c r="D1390" i="61"/>
  <c r="E1390" i="61"/>
  <c r="C1391" i="61" l="1"/>
  <c r="D1391" i="61"/>
  <c r="E1391" i="61"/>
  <c r="B1391" i="61"/>
  <c r="R1393" i="61"/>
  <c r="A1392" i="61"/>
  <c r="B1392" i="61" l="1"/>
  <c r="C1392" i="61"/>
  <c r="D1392" i="61"/>
  <c r="E1392" i="61"/>
  <c r="A1393" i="61"/>
  <c r="R1394" i="61"/>
  <c r="A1394" i="61" l="1"/>
  <c r="R1395" i="61"/>
  <c r="B1393" i="61"/>
  <c r="C1393" i="61"/>
  <c r="D1393" i="61"/>
  <c r="E1393" i="61"/>
  <c r="R1396" i="61" l="1"/>
  <c r="A1395" i="61"/>
  <c r="B1394" i="61"/>
  <c r="C1394" i="61"/>
  <c r="D1394" i="61"/>
  <c r="E1394" i="61"/>
  <c r="C1395" i="61" l="1"/>
  <c r="D1395" i="61"/>
  <c r="E1395" i="61"/>
  <c r="B1395" i="61"/>
  <c r="R1397" i="61"/>
  <c r="A1396" i="61"/>
  <c r="A1397" i="61" l="1"/>
  <c r="R1398" i="61"/>
  <c r="B1396" i="61"/>
  <c r="C1396" i="61"/>
  <c r="D1396" i="61"/>
  <c r="E1396" i="61"/>
  <c r="A1398" i="61" l="1"/>
  <c r="R1399" i="61"/>
  <c r="B1397" i="61"/>
  <c r="C1397" i="61"/>
  <c r="D1397" i="61"/>
  <c r="E1397" i="61"/>
  <c r="R1400" i="61" l="1"/>
  <c r="A1399" i="61"/>
  <c r="B1398" i="61"/>
  <c r="C1398" i="61"/>
  <c r="D1398" i="61"/>
  <c r="E1398" i="61"/>
  <c r="C1399" i="61" l="1"/>
  <c r="D1399" i="61"/>
  <c r="E1399" i="61"/>
  <c r="B1399" i="61"/>
  <c r="R1401" i="61"/>
  <c r="A1400" i="61"/>
  <c r="A1401" i="61" l="1"/>
  <c r="R1402" i="61"/>
  <c r="B1400" i="61"/>
  <c r="C1400" i="61"/>
  <c r="D1400" i="61"/>
  <c r="E1400" i="61"/>
  <c r="A1402" i="61" l="1"/>
  <c r="R1403" i="61"/>
  <c r="B1401" i="61"/>
  <c r="C1401" i="61"/>
  <c r="D1401" i="61"/>
  <c r="E1401" i="61"/>
  <c r="R1404" i="61" l="1"/>
  <c r="A1403" i="61"/>
  <c r="B1402" i="61"/>
  <c r="C1402" i="61"/>
  <c r="D1402" i="61"/>
  <c r="E1402" i="61"/>
  <c r="C1403" i="61" l="1"/>
  <c r="D1403" i="61"/>
  <c r="E1403" i="61"/>
  <c r="B1403" i="61"/>
  <c r="R1405" i="61"/>
  <c r="A1404" i="61"/>
  <c r="A1405" i="61" l="1"/>
  <c r="R1406" i="61"/>
  <c r="B1404" i="61"/>
  <c r="C1404" i="61"/>
  <c r="D1404" i="61"/>
  <c r="E1404" i="61"/>
  <c r="A1406" i="61" l="1"/>
  <c r="R1407" i="61"/>
  <c r="B1405" i="61"/>
  <c r="C1405" i="61"/>
  <c r="D1405" i="61"/>
  <c r="E1405" i="61"/>
  <c r="R1408" i="61" l="1"/>
  <c r="A1407" i="61"/>
  <c r="B1406" i="61"/>
  <c r="C1406" i="61"/>
  <c r="D1406" i="61"/>
  <c r="E1406" i="61"/>
  <c r="C1407" i="61" l="1"/>
  <c r="D1407" i="61"/>
  <c r="E1407" i="61"/>
  <c r="B1407" i="61"/>
  <c r="R1409" i="61"/>
  <c r="A1408" i="61"/>
  <c r="B1408" i="61" l="1"/>
  <c r="C1408" i="61"/>
  <c r="D1408" i="61"/>
  <c r="E1408" i="61"/>
  <c r="A1409" i="61"/>
  <c r="R1410" i="61"/>
  <c r="A1410" i="61" l="1"/>
  <c r="R1411" i="61"/>
  <c r="B1409" i="61"/>
  <c r="C1409" i="61"/>
  <c r="D1409" i="61"/>
  <c r="E1409" i="61"/>
  <c r="R1412" i="61" l="1"/>
  <c r="A1411" i="61"/>
  <c r="B1410" i="61"/>
  <c r="C1410" i="61"/>
  <c r="D1410" i="61"/>
  <c r="E1410" i="61"/>
  <c r="C1411" i="61" l="1"/>
  <c r="D1411" i="61"/>
  <c r="E1411" i="61"/>
  <c r="B1411" i="61"/>
  <c r="R1413" i="61"/>
  <c r="A1412" i="61"/>
  <c r="A1413" i="61" l="1"/>
  <c r="R1414" i="61"/>
  <c r="B1412" i="61"/>
  <c r="C1412" i="61"/>
  <c r="D1412" i="61"/>
  <c r="E1412" i="61"/>
  <c r="A1414" i="61" l="1"/>
  <c r="R1415" i="61"/>
  <c r="B1413" i="61"/>
  <c r="C1413" i="61"/>
  <c r="D1413" i="61"/>
  <c r="E1413" i="61"/>
  <c r="R1416" i="61" l="1"/>
  <c r="A1415" i="61"/>
  <c r="B1414" i="61"/>
  <c r="C1414" i="61"/>
  <c r="D1414" i="61"/>
  <c r="E1414" i="61"/>
  <c r="C1415" i="61" l="1"/>
  <c r="D1415" i="61"/>
  <c r="E1415" i="61"/>
  <c r="B1415" i="61"/>
  <c r="R1417" i="61"/>
  <c r="A1416" i="61"/>
  <c r="B1416" i="61" l="1"/>
  <c r="C1416" i="61"/>
  <c r="D1416" i="61"/>
  <c r="E1416" i="61"/>
  <c r="A1417" i="61"/>
  <c r="R1418" i="61"/>
  <c r="A1418" i="61" l="1"/>
  <c r="R1419" i="61"/>
  <c r="B1417" i="61"/>
  <c r="C1417" i="61"/>
  <c r="D1417" i="61"/>
  <c r="E1417" i="61"/>
  <c r="R1420" i="61" l="1"/>
  <c r="A1419" i="61"/>
  <c r="B1418" i="61"/>
  <c r="C1418" i="61"/>
  <c r="D1418" i="61"/>
  <c r="E1418" i="61"/>
  <c r="C1419" i="61" l="1"/>
  <c r="D1419" i="61"/>
  <c r="E1419" i="61"/>
  <c r="B1419" i="61"/>
  <c r="R1421" i="61"/>
  <c r="A1420" i="61"/>
  <c r="B1420" i="61" l="1"/>
  <c r="C1420" i="61"/>
  <c r="D1420" i="61"/>
  <c r="E1420" i="61"/>
  <c r="A1421" i="61"/>
  <c r="R1422" i="61"/>
  <c r="B1421" i="61" l="1"/>
  <c r="C1421" i="61"/>
  <c r="D1421" i="61"/>
  <c r="E1421" i="61"/>
  <c r="A1422" i="61"/>
  <c r="R1423" i="61"/>
  <c r="R1424" i="61" l="1"/>
  <c r="A1423" i="61"/>
  <c r="B1422" i="61"/>
  <c r="C1422" i="61"/>
  <c r="D1422" i="61"/>
  <c r="E1422" i="61"/>
  <c r="C1423" i="61" l="1"/>
  <c r="D1423" i="61"/>
  <c r="E1423" i="61"/>
  <c r="B1423" i="61"/>
  <c r="R1425" i="61"/>
  <c r="A1424" i="61"/>
  <c r="A1425" i="61" l="1"/>
  <c r="R1426" i="61"/>
  <c r="B1424" i="61"/>
  <c r="C1424" i="61"/>
  <c r="D1424" i="61"/>
  <c r="E1424" i="61"/>
  <c r="A1426" i="61" l="1"/>
  <c r="R1427" i="61"/>
  <c r="B1425" i="61"/>
  <c r="C1425" i="61"/>
  <c r="D1425" i="61"/>
  <c r="E1425" i="61"/>
  <c r="R1428" i="61" l="1"/>
  <c r="A1427" i="61"/>
  <c r="B1426" i="61"/>
  <c r="C1426" i="61"/>
  <c r="D1426" i="61"/>
  <c r="E1426" i="61"/>
  <c r="C1427" i="61" l="1"/>
  <c r="D1427" i="61"/>
  <c r="E1427" i="61"/>
  <c r="B1427" i="61"/>
  <c r="R1429" i="61"/>
  <c r="A1428" i="61"/>
  <c r="A1429" i="61" l="1"/>
  <c r="R1430" i="61"/>
  <c r="B1428" i="61"/>
  <c r="C1428" i="61"/>
  <c r="D1428" i="61"/>
  <c r="E1428" i="61"/>
  <c r="A1430" i="61" l="1"/>
  <c r="R1431" i="61"/>
  <c r="B1429" i="61"/>
  <c r="C1429" i="61"/>
  <c r="D1429" i="61"/>
  <c r="E1429" i="61"/>
  <c r="R1432" i="61" l="1"/>
  <c r="A1431" i="61"/>
  <c r="B1430" i="61"/>
  <c r="C1430" i="61"/>
  <c r="D1430" i="61"/>
  <c r="E1430" i="61"/>
  <c r="C1431" i="61" l="1"/>
  <c r="D1431" i="61"/>
  <c r="E1431" i="61"/>
  <c r="B1431" i="61"/>
  <c r="R1433" i="61"/>
  <c r="A1432" i="61"/>
  <c r="B1432" i="61" l="1"/>
  <c r="C1432" i="61"/>
  <c r="D1432" i="61"/>
  <c r="E1432" i="61"/>
  <c r="A1433" i="61"/>
  <c r="R1434" i="61"/>
  <c r="A1434" i="61" l="1"/>
  <c r="R1435" i="61"/>
  <c r="B1433" i="61"/>
  <c r="C1433" i="61"/>
  <c r="D1433" i="61"/>
  <c r="E1433" i="61"/>
  <c r="R1436" i="61" l="1"/>
  <c r="A1435" i="61"/>
  <c r="B1434" i="61"/>
  <c r="C1434" i="61"/>
  <c r="D1434" i="61"/>
  <c r="E1434" i="61"/>
  <c r="C1435" i="61" l="1"/>
  <c r="D1435" i="61"/>
  <c r="E1435" i="61"/>
  <c r="B1435" i="61"/>
  <c r="R1437" i="61"/>
  <c r="A1436" i="61"/>
  <c r="A1437" i="61" l="1"/>
  <c r="R1438" i="61"/>
  <c r="B1436" i="61"/>
  <c r="C1436" i="61"/>
  <c r="D1436" i="61"/>
  <c r="E1436" i="61"/>
  <c r="A1438" i="61" l="1"/>
  <c r="R1439" i="61"/>
  <c r="B1437" i="61"/>
  <c r="C1437" i="61"/>
  <c r="D1437" i="61"/>
  <c r="E1437" i="61"/>
  <c r="R1440" i="61" l="1"/>
  <c r="A1439" i="61"/>
  <c r="B1438" i="61"/>
  <c r="C1438" i="61"/>
  <c r="D1438" i="61"/>
  <c r="E1438" i="61"/>
  <c r="C1439" i="61" l="1"/>
  <c r="D1439" i="61"/>
  <c r="E1439" i="61"/>
  <c r="B1439" i="61"/>
  <c r="R1441" i="61"/>
  <c r="A1440" i="61"/>
  <c r="B1440" i="61" l="1"/>
  <c r="C1440" i="61"/>
  <c r="D1440" i="61"/>
  <c r="E1440" i="61"/>
  <c r="A1441" i="61"/>
  <c r="R1442" i="61"/>
  <c r="B1441" i="61" l="1"/>
  <c r="C1441" i="61"/>
  <c r="D1441" i="61"/>
  <c r="E1441" i="61"/>
  <c r="A1442" i="61"/>
  <c r="R1443" i="61"/>
  <c r="B1442" i="61" l="1"/>
  <c r="C1442" i="61"/>
  <c r="D1442" i="61"/>
  <c r="E1442" i="61"/>
  <c r="R1444" i="61"/>
  <c r="A1443" i="61"/>
  <c r="C1443" i="61" l="1"/>
  <c r="D1443" i="61"/>
  <c r="E1443" i="61"/>
  <c r="B1443" i="61"/>
  <c r="R1445" i="61"/>
  <c r="A1444" i="61"/>
  <c r="A1445" i="61" l="1"/>
  <c r="R1446" i="61"/>
  <c r="B1444" i="61"/>
  <c r="C1444" i="61"/>
  <c r="D1444" i="61"/>
  <c r="E1444" i="61"/>
  <c r="A1446" i="61" l="1"/>
  <c r="R1447" i="61"/>
  <c r="B1445" i="61"/>
  <c r="C1445" i="61"/>
  <c r="D1445" i="61"/>
  <c r="E1445" i="61"/>
  <c r="R1448" i="61" l="1"/>
  <c r="A1447" i="61"/>
  <c r="B1446" i="61"/>
  <c r="C1446" i="61"/>
  <c r="D1446" i="61"/>
  <c r="E1446" i="61"/>
  <c r="C1447" i="61" l="1"/>
  <c r="D1447" i="61"/>
  <c r="E1447" i="61"/>
  <c r="B1447" i="61"/>
  <c r="R1449" i="61"/>
  <c r="A1448" i="61"/>
  <c r="B1448" i="61" l="1"/>
  <c r="C1448" i="61"/>
  <c r="D1448" i="61"/>
  <c r="E1448" i="61"/>
  <c r="A1449" i="61"/>
  <c r="R1450" i="61"/>
  <c r="A1450" i="61" l="1"/>
  <c r="R1451" i="61"/>
  <c r="B1449" i="61"/>
  <c r="C1449" i="61"/>
  <c r="E1449" i="61"/>
  <c r="D1449" i="61"/>
  <c r="R1452" i="61" l="1"/>
  <c r="A1451" i="61"/>
  <c r="B1450" i="61"/>
  <c r="C1450" i="61"/>
  <c r="D1450" i="61"/>
  <c r="E1450" i="61"/>
  <c r="C1451" i="61" l="1"/>
  <c r="D1451" i="61"/>
  <c r="E1451" i="61"/>
  <c r="B1451" i="61"/>
  <c r="R1453" i="61"/>
  <c r="A1452" i="61"/>
  <c r="A1453" i="61" l="1"/>
  <c r="R1454" i="61"/>
  <c r="B1452" i="61"/>
  <c r="D1452" i="61"/>
  <c r="C1452" i="61"/>
  <c r="E1452" i="61"/>
  <c r="A1454" i="61" l="1"/>
  <c r="R1455" i="61"/>
  <c r="B1453" i="61"/>
  <c r="E1453" i="61"/>
  <c r="C1453" i="61"/>
  <c r="D1453" i="61"/>
  <c r="A1455" i="61" l="1"/>
  <c r="R1456" i="61"/>
  <c r="B1454" i="61"/>
  <c r="E1454" i="61"/>
  <c r="C1454" i="61"/>
  <c r="D1454" i="61"/>
  <c r="R1457" i="61" l="1"/>
  <c r="A1456" i="61"/>
  <c r="C1455" i="61"/>
  <c r="D1455" i="61"/>
  <c r="E1455" i="61"/>
  <c r="B1455" i="61"/>
  <c r="B1456" i="61" l="1"/>
  <c r="C1456" i="61"/>
  <c r="D1456" i="61"/>
  <c r="E1456" i="61"/>
  <c r="R1458" i="61"/>
  <c r="A1457" i="61"/>
  <c r="C1457" i="61" l="1"/>
  <c r="D1457" i="61"/>
  <c r="E1457" i="61"/>
  <c r="B1457" i="61"/>
  <c r="A1458" i="61"/>
  <c r="R1459" i="61"/>
  <c r="A1459" i="61" l="1"/>
  <c r="R1460" i="61"/>
  <c r="B1458" i="61"/>
  <c r="C1458" i="61"/>
  <c r="D1458" i="61"/>
  <c r="E1458" i="61"/>
  <c r="R1461" i="61" l="1"/>
  <c r="A1460" i="61"/>
  <c r="C1459" i="61"/>
  <c r="D1459" i="61"/>
  <c r="B1459" i="61"/>
  <c r="E1459" i="61"/>
  <c r="D1460" i="61" l="1"/>
  <c r="E1460" i="61"/>
  <c r="B1460" i="61"/>
  <c r="C1460" i="61"/>
  <c r="A1461" i="61"/>
  <c r="R1462" i="61"/>
  <c r="B1461" i="61" l="1"/>
  <c r="C1461" i="61"/>
  <c r="D1461" i="61"/>
  <c r="E1461" i="61"/>
  <c r="A1462" i="61"/>
  <c r="R1463" i="61"/>
  <c r="B1462" i="61" l="1"/>
  <c r="C1462" i="61"/>
  <c r="D1462" i="61"/>
  <c r="E1462" i="61"/>
  <c r="A1463" i="61"/>
  <c r="R1464" i="61"/>
  <c r="R1465" i="61" l="1"/>
  <c r="A1464" i="61"/>
  <c r="B1463" i="61"/>
  <c r="C1463" i="61"/>
  <c r="D1463" i="61"/>
  <c r="E1463" i="61"/>
  <c r="D1464" i="61" l="1"/>
  <c r="E1464" i="61"/>
  <c r="B1464" i="61"/>
  <c r="C1464" i="61"/>
  <c r="A1465" i="61"/>
  <c r="R1466" i="61"/>
  <c r="A1466" i="61" l="1"/>
  <c r="R1467" i="61"/>
  <c r="B1465" i="61"/>
  <c r="C1465" i="61"/>
  <c r="D1465" i="61"/>
  <c r="E1465" i="61"/>
  <c r="A1467" i="61" l="1"/>
  <c r="R1468" i="61"/>
  <c r="B1466" i="61"/>
  <c r="C1466" i="61"/>
  <c r="D1466" i="61"/>
  <c r="E1466" i="61"/>
  <c r="R1469" i="61" l="1"/>
  <c r="A1468" i="61"/>
  <c r="B1467" i="61"/>
  <c r="C1467" i="61"/>
  <c r="D1467" i="61"/>
  <c r="E1467" i="61"/>
  <c r="D1468" i="61" l="1"/>
  <c r="E1468" i="61"/>
  <c r="B1468" i="61"/>
  <c r="C1468" i="61"/>
  <c r="A1469" i="61"/>
  <c r="R1470" i="61"/>
  <c r="A1470" i="61" l="1"/>
  <c r="R1471" i="61"/>
  <c r="B1469" i="61"/>
  <c r="C1469" i="61"/>
  <c r="D1469" i="61"/>
  <c r="E1469" i="61"/>
  <c r="A1471" i="61" l="1"/>
  <c r="R1472" i="61"/>
  <c r="B1470" i="61"/>
  <c r="C1470" i="61"/>
  <c r="D1470" i="61"/>
  <c r="E1470" i="61"/>
  <c r="R1473" i="61" l="1"/>
  <c r="A1472" i="61"/>
  <c r="B1471" i="61"/>
  <c r="C1471" i="61"/>
  <c r="D1471" i="61"/>
  <c r="E1471" i="61"/>
  <c r="D1472" i="61" l="1"/>
  <c r="E1472" i="61"/>
  <c r="B1472" i="61"/>
  <c r="C1472" i="61"/>
  <c r="A1473" i="61"/>
  <c r="R1474" i="61"/>
  <c r="A1474" i="61" l="1"/>
  <c r="R1475" i="61"/>
  <c r="B1473" i="61"/>
  <c r="C1473" i="61"/>
  <c r="D1473" i="61"/>
  <c r="E1473" i="61"/>
  <c r="A1475" i="61" l="1"/>
  <c r="R1476" i="61"/>
  <c r="B1474" i="61"/>
  <c r="C1474" i="61"/>
  <c r="D1474" i="61"/>
  <c r="E1474" i="61"/>
  <c r="R1477" i="61" l="1"/>
  <c r="A1476" i="61"/>
  <c r="B1475" i="61"/>
  <c r="C1475" i="61"/>
  <c r="D1475" i="61"/>
  <c r="E1475" i="61"/>
  <c r="D1476" i="61" l="1"/>
  <c r="E1476" i="61"/>
  <c r="B1476" i="61"/>
  <c r="C1476" i="61"/>
  <c r="A1477" i="61"/>
  <c r="R1478" i="61"/>
  <c r="A1478" i="61" l="1"/>
  <c r="R1479" i="61"/>
  <c r="B1477" i="61"/>
  <c r="C1477" i="61"/>
  <c r="D1477" i="61"/>
  <c r="E1477" i="61"/>
  <c r="A1479" i="61" l="1"/>
  <c r="R1480" i="61"/>
  <c r="B1478" i="61"/>
  <c r="C1478" i="61"/>
  <c r="D1478" i="61"/>
  <c r="E1478" i="61"/>
  <c r="R1481" i="61" l="1"/>
  <c r="A1480" i="61"/>
  <c r="B1479" i="61"/>
  <c r="C1479" i="61"/>
  <c r="D1479" i="61"/>
  <c r="E1479" i="61"/>
  <c r="D1480" i="61" l="1"/>
  <c r="E1480" i="61"/>
  <c r="B1480" i="61"/>
  <c r="C1480" i="61"/>
  <c r="A1481" i="61"/>
  <c r="R1482" i="61"/>
  <c r="B1481" i="61" l="1"/>
  <c r="C1481" i="61"/>
  <c r="D1481" i="61"/>
  <c r="E1481" i="61"/>
  <c r="A1482" i="61"/>
  <c r="R1483" i="61"/>
  <c r="B1482" i="61" l="1"/>
  <c r="C1482" i="61"/>
  <c r="D1482" i="61"/>
  <c r="E1482" i="61"/>
  <c r="A1483" i="61"/>
  <c r="R1484" i="61"/>
  <c r="B1483" i="61" l="1"/>
  <c r="C1483" i="61"/>
  <c r="D1483" i="61"/>
  <c r="E1483" i="61"/>
  <c r="R1485" i="61"/>
  <c r="A1484" i="61"/>
  <c r="D1484" i="61" l="1"/>
  <c r="E1484" i="61"/>
  <c r="B1484" i="61"/>
  <c r="C1484" i="61"/>
  <c r="A1485" i="61"/>
  <c r="R1486" i="61"/>
  <c r="A1486" i="61" l="1"/>
  <c r="R1487" i="61"/>
  <c r="B1485" i="61"/>
  <c r="C1485" i="61"/>
  <c r="D1485" i="61"/>
  <c r="E1485" i="61"/>
  <c r="A1487" i="61" l="1"/>
  <c r="R1488" i="61"/>
  <c r="B1486" i="61"/>
  <c r="C1486" i="61"/>
  <c r="D1486" i="61"/>
  <c r="E1486" i="61"/>
  <c r="R1489" i="61" l="1"/>
  <c r="A1488" i="61"/>
  <c r="B1487" i="61"/>
  <c r="C1487" i="61"/>
  <c r="D1487" i="61"/>
  <c r="E1487" i="61"/>
  <c r="D1488" i="61" l="1"/>
  <c r="E1488" i="61"/>
  <c r="B1488" i="61"/>
  <c r="C1488" i="61"/>
  <c r="A1489" i="61"/>
  <c r="R1490" i="61"/>
  <c r="A1490" i="61" l="1"/>
  <c r="R1491" i="61"/>
  <c r="B1489" i="61"/>
  <c r="C1489" i="61"/>
  <c r="D1489" i="61"/>
  <c r="E1489" i="61"/>
  <c r="A1491" i="61" l="1"/>
  <c r="R1492" i="61"/>
  <c r="B1490" i="61"/>
  <c r="C1490" i="61"/>
  <c r="D1490" i="61"/>
  <c r="E1490" i="61"/>
  <c r="R1493" i="61" l="1"/>
  <c r="A1492" i="61"/>
  <c r="B1491" i="61"/>
  <c r="C1491" i="61"/>
  <c r="D1491" i="61"/>
  <c r="E1491" i="61"/>
  <c r="D1492" i="61" l="1"/>
  <c r="E1492" i="61"/>
  <c r="B1492" i="61"/>
  <c r="C1492" i="61"/>
  <c r="A1493" i="61"/>
  <c r="R1494" i="61"/>
  <c r="A1494" i="61" l="1"/>
  <c r="R1495" i="61"/>
  <c r="B1493" i="61"/>
  <c r="C1493" i="61"/>
  <c r="D1493" i="61"/>
  <c r="E1493" i="61"/>
  <c r="A1495" i="61" l="1"/>
  <c r="R1496" i="61"/>
  <c r="B1494" i="61"/>
  <c r="C1494" i="61"/>
  <c r="D1494" i="61"/>
  <c r="E1494" i="61"/>
  <c r="R1497" i="61" l="1"/>
  <c r="A1496" i="61"/>
  <c r="B1495" i="61"/>
  <c r="C1495" i="61"/>
  <c r="D1495" i="61"/>
  <c r="E1495" i="61"/>
  <c r="D1496" i="61" l="1"/>
  <c r="E1496" i="61"/>
  <c r="B1496" i="61"/>
  <c r="C1496" i="61"/>
  <c r="A1497" i="61"/>
  <c r="R1498" i="61"/>
  <c r="A1498" i="61" l="1"/>
  <c r="R1499" i="61"/>
  <c r="B1497" i="61"/>
  <c r="C1497" i="61"/>
  <c r="D1497" i="61"/>
  <c r="E1497" i="61"/>
  <c r="A1499" i="61" l="1"/>
  <c r="R1500" i="61"/>
  <c r="B1498" i="61"/>
  <c r="C1498" i="61"/>
  <c r="D1498" i="61"/>
  <c r="E1498" i="61"/>
  <c r="R1501" i="61" l="1"/>
  <c r="A1500" i="61"/>
  <c r="B1499" i="61"/>
  <c r="C1499" i="61"/>
  <c r="D1499" i="61"/>
  <c r="E1499" i="61"/>
  <c r="D1500" i="61" l="1"/>
  <c r="E1500" i="61"/>
  <c r="B1500" i="61"/>
  <c r="C1500" i="61"/>
  <c r="A1501" i="61"/>
  <c r="R1502" i="61"/>
  <c r="A1502" i="61" l="1"/>
  <c r="R1503" i="61"/>
  <c r="B1501" i="61"/>
  <c r="C1501" i="61"/>
  <c r="D1501" i="61"/>
  <c r="E1501" i="61"/>
  <c r="A1503" i="61" l="1"/>
  <c r="R1504" i="61"/>
  <c r="B1502" i="61"/>
  <c r="C1502" i="61"/>
  <c r="D1502" i="61"/>
  <c r="E1502" i="61"/>
  <c r="R1505" i="61" l="1"/>
  <c r="A1504" i="61"/>
  <c r="B1503" i="61"/>
  <c r="C1503" i="61"/>
  <c r="D1503" i="61"/>
  <c r="E1503" i="61"/>
  <c r="D1504" i="61" l="1"/>
  <c r="E1504" i="61"/>
  <c r="B1504" i="61"/>
  <c r="C1504" i="61"/>
  <c r="A1505" i="61"/>
  <c r="R1506" i="61"/>
  <c r="A1506" i="61" l="1"/>
  <c r="R1507" i="61"/>
  <c r="B1505" i="61"/>
  <c r="C1505" i="61"/>
  <c r="D1505" i="61"/>
  <c r="E1505" i="61"/>
  <c r="A1507" i="61" l="1"/>
  <c r="R1508" i="61"/>
  <c r="B1506" i="61"/>
  <c r="C1506" i="61"/>
  <c r="D1506" i="61"/>
  <c r="E1506" i="61"/>
  <c r="R1509" i="61" l="1"/>
  <c r="A1508" i="61"/>
  <c r="B1507" i="61"/>
  <c r="C1507" i="61"/>
  <c r="D1507" i="61"/>
  <c r="E1507" i="61"/>
  <c r="D1508" i="61" l="1"/>
  <c r="E1508" i="61"/>
  <c r="B1508" i="61"/>
  <c r="C1508" i="61"/>
  <c r="A1509" i="61"/>
  <c r="R1510" i="61"/>
  <c r="A1510" i="61" l="1"/>
  <c r="R1511" i="61"/>
  <c r="B1509" i="61"/>
  <c r="C1509" i="61"/>
  <c r="D1509" i="61"/>
  <c r="E1509" i="61"/>
  <c r="A1511" i="61" l="1"/>
  <c r="R1512" i="61"/>
  <c r="B1510" i="61"/>
  <c r="C1510" i="61"/>
  <c r="D1510" i="61"/>
  <c r="E1510" i="61"/>
  <c r="R1513" i="61" l="1"/>
  <c r="A1512" i="61"/>
  <c r="B1511" i="61"/>
  <c r="C1511" i="61"/>
  <c r="D1511" i="61"/>
  <c r="E1511" i="61"/>
  <c r="D1512" i="61" l="1"/>
  <c r="E1512" i="61"/>
  <c r="B1512" i="61"/>
  <c r="C1512" i="61"/>
  <c r="A1513" i="61"/>
  <c r="R1514" i="61"/>
  <c r="B1513" i="61" l="1"/>
  <c r="C1513" i="61"/>
  <c r="D1513" i="61"/>
  <c r="E1513" i="61"/>
  <c r="A1514" i="61"/>
  <c r="R1515" i="61"/>
  <c r="A1515" i="61" l="1"/>
  <c r="R1516" i="61"/>
  <c r="B1514" i="61"/>
  <c r="C1514" i="61"/>
  <c r="D1514" i="61"/>
  <c r="E1514" i="61"/>
  <c r="R1517" i="61" l="1"/>
  <c r="A1516" i="61"/>
  <c r="B1515" i="61"/>
  <c r="C1515" i="61"/>
  <c r="D1515" i="61"/>
  <c r="E1515" i="61"/>
  <c r="D1516" i="61" l="1"/>
  <c r="E1516" i="61"/>
  <c r="B1516" i="61"/>
  <c r="C1516" i="61"/>
  <c r="A1517" i="61"/>
  <c r="R1518" i="61"/>
  <c r="B1517" i="61" l="1"/>
  <c r="C1517" i="61"/>
  <c r="D1517" i="61"/>
  <c r="E1517" i="61"/>
  <c r="A1518" i="61"/>
  <c r="R1519" i="61"/>
  <c r="A1519" i="61" l="1"/>
  <c r="R1520" i="61"/>
  <c r="B1518" i="61"/>
  <c r="C1518" i="61"/>
  <c r="D1518" i="61"/>
  <c r="E1518" i="61"/>
  <c r="R1521" i="61" l="1"/>
  <c r="A1520" i="61"/>
  <c r="B1519" i="61"/>
  <c r="C1519" i="61"/>
  <c r="D1519" i="61"/>
  <c r="E1519" i="61"/>
  <c r="D1520" i="61" l="1"/>
  <c r="E1520" i="61"/>
  <c r="B1520" i="61"/>
  <c r="C1520" i="61"/>
  <c r="A1521" i="61"/>
  <c r="R1522" i="61"/>
  <c r="A1522" i="61" l="1"/>
  <c r="R1523" i="61"/>
  <c r="B1521" i="61"/>
  <c r="C1521" i="61"/>
  <c r="D1521" i="61"/>
  <c r="E1521" i="61"/>
  <c r="A1523" i="61" l="1"/>
  <c r="R1524" i="61"/>
  <c r="B1522" i="61"/>
  <c r="C1522" i="61"/>
  <c r="D1522" i="61"/>
  <c r="E1522" i="61"/>
  <c r="R1525" i="61" l="1"/>
  <c r="A1524" i="61"/>
  <c r="B1523" i="61"/>
  <c r="C1523" i="61"/>
  <c r="D1523" i="61"/>
  <c r="E1523" i="61"/>
  <c r="D1524" i="61" l="1"/>
  <c r="E1524" i="61"/>
  <c r="B1524" i="61"/>
  <c r="C1524" i="61"/>
  <c r="A1525" i="61"/>
  <c r="R1526" i="61"/>
  <c r="B1525" i="61" l="1"/>
  <c r="C1525" i="61"/>
  <c r="D1525" i="61"/>
  <c r="E1525" i="61"/>
  <c r="A1526" i="61"/>
  <c r="R1527" i="61"/>
  <c r="A1527" i="61" l="1"/>
  <c r="R1528" i="61"/>
  <c r="B1526" i="61"/>
  <c r="C1526" i="61"/>
  <c r="D1526" i="61"/>
  <c r="E1526" i="61"/>
  <c r="R1529" i="61" l="1"/>
  <c r="A1528" i="61"/>
  <c r="B1527" i="61"/>
  <c r="C1527" i="61"/>
  <c r="D1527" i="61"/>
  <c r="E1527" i="61"/>
  <c r="D1528" i="61" l="1"/>
  <c r="E1528" i="61"/>
  <c r="B1528" i="61"/>
  <c r="C1528" i="61"/>
  <c r="A1529" i="61"/>
  <c r="R1530" i="61"/>
  <c r="B1529" i="61" l="1"/>
  <c r="C1529" i="61"/>
  <c r="D1529" i="61"/>
  <c r="E1529" i="61"/>
  <c r="A1530" i="61"/>
  <c r="R1531" i="61"/>
  <c r="A1531" i="61" l="1"/>
  <c r="R1532" i="61"/>
  <c r="B1530" i="61"/>
  <c r="C1530" i="61"/>
  <c r="D1530" i="61"/>
  <c r="E1530" i="61"/>
  <c r="R1533" i="61" l="1"/>
  <c r="A1532" i="61"/>
  <c r="B1531" i="61"/>
  <c r="C1531" i="61"/>
  <c r="D1531" i="61"/>
  <c r="E1531" i="61"/>
  <c r="D1532" i="61" l="1"/>
  <c r="E1532" i="61"/>
  <c r="B1532" i="61"/>
  <c r="C1532" i="61"/>
  <c r="A1533" i="61"/>
  <c r="R1534" i="61"/>
  <c r="B1533" i="61" l="1"/>
  <c r="C1533" i="61"/>
  <c r="D1533" i="61"/>
  <c r="E1533" i="61"/>
  <c r="A1534" i="61"/>
  <c r="R1535" i="61"/>
  <c r="A1535" i="61" l="1"/>
  <c r="R1536" i="61"/>
  <c r="B1534" i="61"/>
  <c r="C1534" i="61"/>
  <c r="D1534" i="61"/>
  <c r="E1534" i="61"/>
  <c r="R1537" i="61" l="1"/>
  <c r="A1536" i="61"/>
  <c r="B1535" i="61"/>
  <c r="C1535" i="61"/>
  <c r="D1535" i="61"/>
  <c r="E1535" i="61"/>
  <c r="D1536" i="61" l="1"/>
  <c r="E1536" i="61"/>
  <c r="B1536" i="61"/>
  <c r="C1536" i="61"/>
  <c r="A1537" i="61"/>
  <c r="R1538" i="61"/>
  <c r="A1538" i="61" l="1"/>
  <c r="R1539" i="61"/>
  <c r="B1537" i="61"/>
  <c r="C1537" i="61"/>
  <c r="D1537" i="61"/>
  <c r="E1537" i="61"/>
  <c r="A1539" i="61" l="1"/>
  <c r="R1540" i="61"/>
  <c r="B1538" i="61"/>
  <c r="C1538" i="61"/>
  <c r="D1538" i="61"/>
  <c r="E1538" i="61"/>
  <c r="R1541" i="61" l="1"/>
  <c r="A1540" i="61"/>
  <c r="B1539" i="61"/>
  <c r="C1539" i="61"/>
  <c r="D1539" i="61"/>
  <c r="E1539" i="61"/>
  <c r="D1540" i="61" l="1"/>
  <c r="E1540" i="61"/>
  <c r="B1540" i="61"/>
  <c r="C1540" i="61"/>
  <c r="A1541" i="61"/>
  <c r="R1542" i="61"/>
  <c r="A1542" i="61" l="1"/>
  <c r="R1543" i="61"/>
  <c r="B1541" i="61"/>
  <c r="C1541" i="61"/>
  <c r="D1541" i="61"/>
  <c r="E1541" i="61"/>
  <c r="A1543" i="61" l="1"/>
  <c r="R1544" i="61"/>
  <c r="B1542" i="61"/>
  <c r="C1542" i="61"/>
  <c r="D1542" i="61"/>
  <c r="E1542" i="61"/>
  <c r="R1545" i="61" l="1"/>
  <c r="A1544" i="61"/>
  <c r="B1543" i="61"/>
  <c r="C1543" i="61"/>
  <c r="D1543" i="61"/>
  <c r="E1543" i="61"/>
  <c r="D1544" i="61" l="1"/>
  <c r="E1544" i="61"/>
  <c r="B1544" i="61"/>
  <c r="C1544" i="61"/>
  <c r="A1545" i="61"/>
  <c r="R1546" i="61"/>
  <c r="B1545" i="61" l="1"/>
  <c r="C1545" i="61"/>
  <c r="D1545" i="61"/>
  <c r="E1545" i="61"/>
  <c r="A1546" i="61"/>
  <c r="R1547" i="61"/>
  <c r="A1547" i="61" l="1"/>
  <c r="R1548" i="61"/>
  <c r="B1546" i="61"/>
  <c r="C1546" i="61"/>
  <c r="D1546" i="61"/>
  <c r="E1546" i="61"/>
  <c r="R1549" i="61" l="1"/>
  <c r="A1548" i="61"/>
  <c r="B1547" i="61"/>
  <c r="C1547" i="61"/>
  <c r="D1547" i="61"/>
  <c r="E1547" i="61"/>
  <c r="D1548" i="61" l="1"/>
  <c r="E1548" i="61"/>
  <c r="B1548" i="61"/>
  <c r="C1548" i="61"/>
  <c r="A1549" i="61"/>
  <c r="R1550" i="61"/>
  <c r="B1549" i="61" l="1"/>
  <c r="C1549" i="61"/>
  <c r="D1549" i="61"/>
  <c r="E1549" i="61"/>
  <c r="A1550" i="61"/>
  <c r="R1551" i="61"/>
  <c r="A1551" i="61" l="1"/>
  <c r="R1552" i="61"/>
  <c r="B1550" i="61"/>
  <c r="C1550" i="61"/>
  <c r="D1550" i="61"/>
  <c r="E1550" i="61"/>
  <c r="R1553" i="61" l="1"/>
  <c r="A1552" i="61"/>
  <c r="B1551" i="61"/>
  <c r="C1551" i="61"/>
  <c r="D1551" i="61"/>
  <c r="E1551" i="61"/>
  <c r="D1552" i="61" l="1"/>
  <c r="E1552" i="61"/>
  <c r="B1552" i="61"/>
  <c r="C1552" i="61"/>
  <c r="A1553" i="61"/>
  <c r="R1554" i="61"/>
  <c r="B1553" i="61" l="1"/>
  <c r="C1553" i="61"/>
  <c r="D1553" i="61"/>
  <c r="E1553" i="61"/>
  <c r="A1554" i="61"/>
  <c r="R1555" i="61"/>
  <c r="A1555" i="61" l="1"/>
  <c r="R1556" i="61"/>
  <c r="B1554" i="61"/>
  <c r="C1554" i="61"/>
  <c r="D1554" i="61"/>
  <c r="E1554" i="61"/>
  <c r="R1557" i="61" l="1"/>
  <c r="A1556" i="61"/>
  <c r="B1555" i="61"/>
  <c r="C1555" i="61"/>
  <c r="D1555" i="61"/>
  <c r="E1555" i="61"/>
  <c r="D1556" i="61" l="1"/>
  <c r="E1556" i="61"/>
  <c r="B1556" i="61"/>
  <c r="C1556" i="61"/>
  <c r="A1557" i="61"/>
  <c r="R1558" i="61"/>
  <c r="A1558" i="61" l="1"/>
  <c r="R1559" i="61"/>
  <c r="B1557" i="61"/>
  <c r="C1557" i="61"/>
  <c r="D1557" i="61"/>
  <c r="E1557" i="61"/>
  <c r="A1559" i="61" l="1"/>
  <c r="R1560" i="61"/>
  <c r="B1558" i="61"/>
  <c r="C1558" i="61"/>
  <c r="D1558" i="61"/>
  <c r="E1558" i="61"/>
  <c r="R1561" i="61" l="1"/>
  <c r="A1560" i="61"/>
  <c r="B1559" i="61"/>
  <c r="C1559" i="61"/>
  <c r="D1559" i="61"/>
  <c r="E1559" i="61"/>
  <c r="D1560" i="61" l="1"/>
  <c r="E1560" i="61"/>
  <c r="B1560" i="61"/>
  <c r="C1560" i="61"/>
  <c r="A1561" i="61"/>
  <c r="R1562" i="61"/>
  <c r="B1561" i="61" l="1"/>
  <c r="C1561" i="61"/>
  <c r="D1561" i="61"/>
  <c r="E1561" i="61"/>
  <c r="A1562" i="61"/>
  <c r="R1563" i="61"/>
  <c r="B1562" i="61" l="1"/>
  <c r="C1562" i="61"/>
  <c r="D1562" i="61"/>
  <c r="E1562" i="61"/>
  <c r="A1563" i="61"/>
  <c r="R1564" i="61"/>
  <c r="R1565" i="61" l="1"/>
  <c r="A1564" i="61"/>
  <c r="B1563" i="61"/>
  <c r="C1563" i="61"/>
  <c r="D1563" i="61"/>
  <c r="E1563" i="61"/>
  <c r="D1564" i="61" l="1"/>
  <c r="E1564" i="61"/>
  <c r="B1564" i="61"/>
  <c r="C1564" i="61"/>
  <c r="A1565" i="61"/>
  <c r="R1566" i="61"/>
  <c r="A1566" i="61" l="1"/>
  <c r="R1567" i="61"/>
  <c r="B1565" i="61"/>
  <c r="C1565" i="61"/>
  <c r="D1565" i="61"/>
  <c r="E1565" i="61"/>
  <c r="A1567" i="61" l="1"/>
  <c r="R1568" i="61"/>
  <c r="B1566" i="61"/>
  <c r="C1566" i="61"/>
  <c r="D1566" i="61"/>
  <c r="E1566" i="61"/>
  <c r="R1569" i="61" l="1"/>
  <c r="A1568" i="61"/>
  <c r="B1567" i="61"/>
  <c r="C1567" i="61"/>
  <c r="D1567" i="61"/>
  <c r="E1567" i="61"/>
  <c r="D1568" i="61" l="1"/>
  <c r="E1568" i="61"/>
  <c r="B1568" i="61"/>
  <c r="C1568" i="61"/>
  <c r="A1569" i="61"/>
  <c r="R1570" i="61"/>
  <c r="B1569" i="61" l="1"/>
  <c r="C1569" i="61"/>
  <c r="D1569" i="61"/>
  <c r="E1569" i="61"/>
  <c r="A1570" i="61"/>
  <c r="R1571" i="61"/>
  <c r="B1570" i="61" l="1"/>
  <c r="C1570" i="61"/>
  <c r="D1570" i="61"/>
  <c r="E1570" i="61"/>
  <c r="A1571" i="61"/>
  <c r="R1572" i="61"/>
  <c r="B1571" i="61" l="1"/>
  <c r="C1571" i="61"/>
  <c r="D1571" i="61"/>
  <c r="E1571" i="61"/>
  <c r="R1573" i="61"/>
  <c r="A1572" i="61"/>
  <c r="D1572" i="61" l="1"/>
  <c r="E1572" i="61"/>
  <c r="B1572" i="61"/>
  <c r="C1572" i="61"/>
  <c r="A1573" i="61"/>
  <c r="R1574" i="61"/>
  <c r="B1573" i="61" l="1"/>
  <c r="C1573" i="61"/>
  <c r="D1573" i="61"/>
  <c r="E1573" i="61"/>
  <c r="A1574" i="61"/>
  <c r="R1575" i="61"/>
  <c r="B1574" i="61" l="1"/>
  <c r="C1574" i="61"/>
  <c r="D1574" i="61"/>
  <c r="E1574" i="61"/>
  <c r="A1575" i="61"/>
  <c r="R1576" i="61"/>
  <c r="R1577" i="61" l="1"/>
  <c r="A1576" i="61"/>
  <c r="B1575" i="61"/>
  <c r="C1575" i="61"/>
  <c r="D1575" i="61"/>
  <c r="E1575" i="61"/>
  <c r="D1576" i="61" l="1"/>
  <c r="E1576" i="61"/>
  <c r="B1576" i="61"/>
  <c r="C1576" i="61"/>
  <c r="A1577" i="61"/>
  <c r="R1578" i="61"/>
  <c r="B1577" i="61" l="1"/>
  <c r="C1577" i="61"/>
  <c r="D1577" i="61"/>
  <c r="E1577" i="61"/>
  <c r="A1578" i="61"/>
  <c r="R1579" i="61"/>
  <c r="B1578" i="61" l="1"/>
  <c r="C1578" i="61"/>
  <c r="D1578" i="61"/>
  <c r="E1578" i="61"/>
  <c r="A1579" i="61"/>
  <c r="R1580" i="61"/>
  <c r="R1581" i="61" l="1"/>
  <c r="A1580" i="61"/>
  <c r="B1579" i="61"/>
  <c r="C1579" i="61"/>
  <c r="D1579" i="61"/>
  <c r="E1579" i="61"/>
  <c r="D1580" i="61" l="1"/>
  <c r="E1580" i="61"/>
  <c r="B1580" i="61"/>
  <c r="C1580" i="61"/>
  <c r="A1581" i="61"/>
  <c r="R1582" i="61"/>
  <c r="A1582" i="61" l="1"/>
  <c r="R1583" i="61"/>
  <c r="B1581" i="61"/>
  <c r="C1581" i="61"/>
  <c r="D1581" i="61"/>
  <c r="E1581" i="61"/>
  <c r="A1583" i="61" l="1"/>
  <c r="R1584" i="61"/>
  <c r="B1582" i="61"/>
  <c r="C1582" i="61"/>
  <c r="D1582" i="61"/>
  <c r="E1582" i="61"/>
  <c r="R1585" i="61" l="1"/>
  <c r="A1584" i="61"/>
  <c r="B1583" i="61"/>
  <c r="C1583" i="61"/>
  <c r="D1583" i="61"/>
  <c r="E1583" i="61"/>
  <c r="D1584" i="61" l="1"/>
  <c r="E1584" i="61"/>
  <c r="B1584" i="61"/>
  <c r="C1584" i="61"/>
  <c r="A1585" i="61"/>
  <c r="R1586" i="61"/>
  <c r="B1585" i="61" l="1"/>
  <c r="C1585" i="61"/>
  <c r="D1585" i="61"/>
  <c r="E1585" i="61"/>
  <c r="A1586" i="61"/>
  <c r="R1587" i="61"/>
  <c r="A1587" i="61" l="1"/>
  <c r="R1588" i="61"/>
  <c r="B1586" i="61"/>
  <c r="C1586" i="61"/>
  <c r="D1586" i="61"/>
  <c r="E1586" i="61"/>
  <c r="R1589" i="61" l="1"/>
  <c r="A1588" i="61"/>
  <c r="B1587" i="61"/>
  <c r="C1587" i="61"/>
  <c r="D1587" i="61"/>
  <c r="E1587" i="61"/>
  <c r="D1588" i="61" l="1"/>
  <c r="E1588" i="61"/>
  <c r="B1588" i="61"/>
  <c r="C1588" i="61"/>
  <c r="A1589" i="61"/>
  <c r="R1590" i="61"/>
  <c r="A1590" i="61" l="1"/>
  <c r="R1591" i="61"/>
  <c r="B1589" i="61"/>
  <c r="C1589" i="61"/>
  <c r="D1589" i="61"/>
  <c r="E1589" i="61"/>
  <c r="A1591" i="61" l="1"/>
  <c r="R1592" i="61"/>
  <c r="B1590" i="61"/>
  <c r="C1590" i="61"/>
  <c r="D1590" i="61"/>
  <c r="E1590" i="61"/>
  <c r="R1593" i="61" l="1"/>
  <c r="A1592" i="61"/>
  <c r="B1591" i="61"/>
  <c r="C1591" i="61"/>
  <c r="D1591" i="61"/>
  <c r="E1591" i="61"/>
  <c r="D1592" i="61" l="1"/>
  <c r="E1592" i="61"/>
  <c r="B1592" i="61"/>
  <c r="C1592" i="61"/>
  <c r="A1593" i="61"/>
  <c r="R1594" i="61"/>
  <c r="A1594" i="61" l="1"/>
  <c r="R1595" i="61"/>
  <c r="B1593" i="61"/>
  <c r="C1593" i="61"/>
  <c r="D1593" i="61"/>
  <c r="E1593" i="61"/>
  <c r="A1595" i="61" l="1"/>
  <c r="R1596" i="61"/>
  <c r="B1594" i="61"/>
  <c r="C1594" i="61"/>
  <c r="D1594" i="61"/>
  <c r="E1594" i="61"/>
  <c r="R1597" i="61" l="1"/>
  <c r="A1596" i="61"/>
  <c r="B1595" i="61"/>
  <c r="C1595" i="61"/>
  <c r="D1595" i="61"/>
  <c r="E1595" i="61"/>
  <c r="D1596" i="61" l="1"/>
  <c r="E1596" i="61"/>
  <c r="B1596" i="61"/>
  <c r="C1596" i="61"/>
  <c r="A1597" i="61"/>
  <c r="R1598" i="61"/>
  <c r="B1597" i="61" l="1"/>
  <c r="C1597" i="61"/>
  <c r="D1597" i="61"/>
  <c r="E1597" i="61"/>
  <c r="A1598" i="61"/>
  <c r="R1599" i="61"/>
  <c r="A1599" i="61" l="1"/>
  <c r="R1600" i="61"/>
  <c r="B1598" i="61"/>
  <c r="C1598" i="61"/>
  <c r="D1598" i="61"/>
  <c r="E1598" i="61"/>
  <c r="R1601" i="61" l="1"/>
  <c r="A1600" i="61"/>
  <c r="B1599" i="61"/>
  <c r="C1599" i="61"/>
  <c r="D1599" i="61"/>
  <c r="E1599" i="61"/>
  <c r="D1600" i="61" l="1"/>
  <c r="E1600" i="61"/>
  <c r="B1600" i="61"/>
  <c r="C1600" i="61"/>
  <c r="A1601" i="61"/>
  <c r="R1602" i="61"/>
  <c r="A1602" i="61" l="1"/>
  <c r="R1603" i="61"/>
  <c r="B1601" i="61"/>
  <c r="C1601" i="61"/>
  <c r="D1601" i="61"/>
  <c r="E1601" i="61"/>
  <c r="A1603" i="61" l="1"/>
  <c r="R1604" i="61"/>
  <c r="B1602" i="61"/>
  <c r="C1602" i="61"/>
  <c r="D1602" i="61"/>
  <c r="E1602" i="61"/>
  <c r="R1605" i="61" l="1"/>
  <c r="A1604" i="61"/>
  <c r="B1603" i="61"/>
  <c r="C1603" i="61"/>
  <c r="D1603" i="61"/>
  <c r="E1603" i="61"/>
  <c r="D1604" i="61" l="1"/>
  <c r="E1604" i="61"/>
  <c r="B1604" i="61"/>
  <c r="C1604" i="61"/>
  <c r="A1605" i="61"/>
  <c r="R1606" i="61"/>
  <c r="A1606" i="61" l="1"/>
  <c r="R1607" i="61"/>
  <c r="B1605" i="61"/>
  <c r="C1605" i="61"/>
  <c r="D1605" i="61"/>
  <c r="E1605" i="61"/>
  <c r="A1607" i="61" l="1"/>
  <c r="R1608" i="61"/>
  <c r="B1606" i="61"/>
  <c r="C1606" i="61"/>
  <c r="D1606" i="61"/>
  <c r="E1606" i="61"/>
  <c r="R1609" i="61" l="1"/>
  <c r="A1608" i="61"/>
  <c r="B1607" i="61"/>
  <c r="C1607" i="61"/>
  <c r="D1607" i="61"/>
  <c r="E1607" i="61"/>
  <c r="D1608" i="61" l="1"/>
  <c r="E1608" i="61"/>
  <c r="B1608" i="61"/>
  <c r="C1608" i="61"/>
  <c r="A1609" i="61"/>
  <c r="R1610" i="61"/>
  <c r="B1609" i="61" l="1"/>
  <c r="C1609" i="61"/>
  <c r="D1609" i="61"/>
  <c r="E1609" i="61"/>
  <c r="A1610" i="61"/>
  <c r="R1611" i="61"/>
  <c r="B1610" i="61" l="1"/>
  <c r="C1610" i="61"/>
  <c r="D1610" i="61"/>
  <c r="E1610" i="61"/>
  <c r="A1611" i="61"/>
  <c r="R1612" i="61"/>
  <c r="B1611" i="61" l="1"/>
  <c r="C1611" i="61"/>
  <c r="D1611" i="61"/>
  <c r="E1611" i="61"/>
  <c r="R1613" i="61"/>
  <c r="A1612" i="61"/>
  <c r="A1613" i="61" l="1"/>
  <c r="R1614" i="61"/>
  <c r="D1612" i="61"/>
  <c r="E1612" i="61"/>
  <c r="B1612" i="61"/>
  <c r="C1612" i="61"/>
  <c r="A1614" i="61" l="1"/>
  <c r="R1615" i="61"/>
  <c r="B1613" i="61"/>
  <c r="C1613" i="61"/>
  <c r="D1613" i="61"/>
  <c r="E1613" i="61"/>
  <c r="A1615" i="61" l="1"/>
  <c r="R1616" i="61"/>
  <c r="B1614" i="61"/>
  <c r="C1614" i="61"/>
  <c r="D1614" i="61"/>
  <c r="E1614" i="61"/>
  <c r="R1617" i="61" l="1"/>
  <c r="A1616" i="61"/>
  <c r="B1615" i="61"/>
  <c r="C1615" i="61"/>
  <c r="D1615" i="61"/>
  <c r="E1615" i="61"/>
  <c r="D1616" i="61" l="1"/>
  <c r="E1616" i="61"/>
  <c r="B1616" i="61"/>
  <c r="C1616" i="61"/>
  <c r="A1617" i="61"/>
  <c r="R1618" i="61"/>
  <c r="B1617" i="61" l="1"/>
  <c r="C1617" i="61"/>
  <c r="D1617" i="61"/>
  <c r="E1617" i="61"/>
  <c r="A1618" i="61"/>
  <c r="R1619" i="61"/>
  <c r="A1619" i="61" l="1"/>
  <c r="R1620" i="61"/>
  <c r="B1618" i="61"/>
  <c r="C1618" i="61"/>
  <c r="D1618" i="61"/>
  <c r="E1618" i="61"/>
  <c r="R1621" i="61" l="1"/>
  <c r="A1620" i="61"/>
  <c r="B1619" i="61"/>
  <c r="C1619" i="61"/>
  <c r="D1619" i="61"/>
  <c r="E1619" i="61"/>
  <c r="D1620" i="61" l="1"/>
  <c r="E1620" i="61"/>
  <c r="B1620" i="61"/>
  <c r="C1620" i="61"/>
  <c r="A1621" i="61"/>
  <c r="R1622" i="61"/>
  <c r="A1622" i="61" l="1"/>
  <c r="R1623" i="61"/>
  <c r="B1621" i="61"/>
  <c r="C1621" i="61"/>
  <c r="D1621" i="61"/>
  <c r="E1621" i="61"/>
  <c r="A1623" i="61" l="1"/>
  <c r="R1624" i="61"/>
  <c r="B1622" i="61"/>
  <c r="C1622" i="61"/>
  <c r="D1622" i="61"/>
  <c r="E1622" i="61"/>
  <c r="R1625" i="61" l="1"/>
  <c r="A1624" i="61"/>
  <c r="B1623" i="61"/>
  <c r="C1623" i="61"/>
  <c r="D1623" i="61"/>
  <c r="E1623" i="61"/>
  <c r="D1624" i="61" l="1"/>
  <c r="E1624" i="61"/>
  <c r="B1624" i="61"/>
  <c r="C1624" i="61"/>
  <c r="A1625" i="61"/>
  <c r="R1626" i="61"/>
  <c r="A1626" i="61" l="1"/>
  <c r="R1627" i="61"/>
  <c r="B1625" i="61"/>
  <c r="C1625" i="61"/>
  <c r="D1625" i="61"/>
  <c r="E1625" i="61"/>
  <c r="A1627" i="61" l="1"/>
  <c r="R1628" i="61"/>
  <c r="B1626" i="61"/>
  <c r="C1626" i="61"/>
  <c r="D1626" i="61"/>
  <c r="E1626" i="61"/>
  <c r="R1629" i="61" l="1"/>
  <c r="A1628" i="61"/>
  <c r="B1627" i="61"/>
  <c r="C1627" i="61"/>
  <c r="D1627" i="61"/>
  <c r="E1627" i="61"/>
  <c r="D1628" i="61" l="1"/>
  <c r="E1628" i="61"/>
  <c r="B1628" i="61"/>
  <c r="C1628" i="61"/>
  <c r="A1629" i="61"/>
  <c r="R1630" i="61"/>
  <c r="B1629" i="61" l="1"/>
  <c r="C1629" i="61"/>
  <c r="D1629" i="61"/>
  <c r="E1629" i="61"/>
  <c r="A1630" i="61"/>
  <c r="R1631" i="61"/>
  <c r="B1630" i="61" l="1"/>
  <c r="C1630" i="61"/>
  <c r="D1630" i="61"/>
  <c r="E1630" i="61"/>
  <c r="A1631" i="61"/>
  <c r="R1632" i="61"/>
  <c r="R1633" i="61" l="1"/>
  <c r="A1632" i="61"/>
  <c r="B1631" i="61"/>
  <c r="C1631" i="61"/>
  <c r="D1631" i="61"/>
  <c r="E1631" i="61"/>
  <c r="D1632" i="61" l="1"/>
  <c r="E1632" i="61"/>
  <c r="B1632" i="61"/>
  <c r="C1632" i="61"/>
  <c r="A1633" i="61"/>
  <c r="R1634" i="61"/>
  <c r="B1633" i="61" l="1"/>
  <c r="C1633" i="61"/>
  <c r="D1633" i="61"/>
  <c r="E1633" i="61"/>
  <c r="A1634" i="61"/>
  <c r="R1635" i="61"/>
  <c r="B1634" i="61" l="1"/>
  <c r="C1634" i="61"/>
  <c r="D1634" i="61"/>
  <c r="E1634" i="61"/>
  <c r="A1635" i="61"/>
  <c r="R1636" i="61"/>
  <c r="B1635" i="61" l="1"/>
  <c r="C1635" i="61"/>
  <c r="D1635" i="61"/>
  <c r="E1635" i="61"/>
  <c r="R1637" i="61"/>
  <c r="A1636" i="61"/>
  <c r="D1636" i="61" l="1"/>
  <c r="E1636" i="61"/>
  <c r="B1636" i="61"/>
  <c r="C1636" i="61"/>
  <c r="A1637" i="61"/>
  <c r="R1638" i="61"/>
  <c r="A1638" i="61" l="1"/>
  <c r="R1639" i="61"/>
  <c r="B1637" i="61"/>
  <c r="C1637" i="61"/>
  <c r="D1637" i="61"/>
  <c r="E1637" i="61"/>
  <c r="A1639" i="61" l="1"/>
  <c r="R1640" i="61"/>
  <c r="B1638" i="61"/>
  <c r="C1638" i="61"/>
  <c r="D1638" i="61"/>
  <c r="E1638" i="61"/>
  <c r="R1641" i="61" l="1"/>
  <c r="A1640" i="61"/>
  <c r="B1639" i="61"/>
  <c r="C1639" i="61"/>
  <c r="D1639" i="61"/>
  <c r="E1639" i="61"/>
  <c r="D1640" i="61" l="1"/>
  <c r="E1640" i="61"/>
  <c r="B1640" i="61"/>
  <c r="C1640" i="61"/>
  <c r="A1641" i="61"/>
  <c r="R1642" i="61"/>
  <c r="A1642" i="61" l="1"/>
  <c r="R1643" i="61"/>
  <c r="B1641" i="61"/>
  <c r="C1641" i="61"/>
  <c r="D1641" i="61"/>
  <c r="E1641" i="61"/>
  <c r="A1643" i="61" l="1"/>
  <c r="R1644" i="61"/>
  <c r="B1642" i="61"/>
  <c r="C1642" i="61"/>
  <c r="D1642" i="61"/>
  <c r="E1642" i="61"/>
  <c r="R1645" i="61" l="1"/>
  <c r="A1644" i="61"/>
  <c r="B1643" i="61"/>
  <c r="C1643" i="61"/>
  <c r="D1643" i="61"/>
  <c r="E1643" i="61"/>
  <c r="D1644" i="61" l="1"/>
  <c r="E1644" i="61"/>
  <c r="B1644" i="61"/>
  <c r="C1644" i="61"/>
  <c r="A1645" i="61"/>
  <c r="R1646" i="61"/>
  <c r="A1646" i="61" l="1"/>
  <c r="R1647" i="61"/>
  <c r="B1645" i="61"/>
  <c r="C1645" i="61"/>
  <c r="D1645" i="61"/>
  <c r="E1645" i="61"/>
  <c r="A1647" i="61" l="1"/>
  <c r="R1648" i="61"/>
  <c r="B1646" i="61"/>
  <c r="C1646" i="61"/>
  <c r="D1646" i="61"/>
  <c r="E1646" i="61"/>
  <c r="R1649" i="61" l="1"/>
  <c r="A1648" i="61"/>
  <c r="B1647" i="61"/>
  <c r="C1647" i="61"/>
  <c r="D1647" i="61"/>
  <c r="E1647" i="61"/>
  <c r="D1648" i="61" l="1"/>
  <c r="E1648" i="61"/>
  <c r="B1648" i="61"/>
  <c r="C1648" i="61"/>
  <c r="A1649" i="61"/>
  <c r="R1650" i="61"/>
  <c r="B1649" i="61" l="1"/>
  <c r="C1649" i="61"/>
  <c r="D1649" i="61"/>
  <c r="E1649" i="61"/>
  <c r="A1650" i="61"/>
  <c r="R1651" i="61"/>
  <c r="B1650" i="61" l="1"/>
  <c r="C1650" i="61"/>
  <c r="D1650" i="61"/>
  <c r="E1650" i="61"/>
  <c r="A1651" i="61"/>
  <c r="R1652" i="61"/>
  <c r="B1651" i="61" l="1"/>
  <c r="C1651" i="61"/>
  <c r="D1651" i="61"/>
  <c r="E1651" i="61"/>
  <c r="R1653" i="61"/>
  <c r="A1652" i="61"/>
  <c r="A1653" i="61" l="1"/>
  <c r="R1654" i="61"/>
  <c r="D1652" i="61"/>
  <c r="E1652" i="61"/>
  <c r="B1652" i="61"/>
  <c r="C1652" i="61"/>
  <c r="A1654" i="61" l="1"/>
  <c r="R1655" i="61"/>
  <c r="B1653" i="61"/>
  <c r="C1653" i="61"/>
  <c r="D1653" i="61"/>
  <c r="E1653" i="61"/>
  <c r="A1655" i="61" l="1"/>
  <c r="R1656" i="61"/>
  <c r="B1654" i="61"/>
  <c r="C1654" i="61"/>
  <c r="D1654" i="61"/>
  <c r="E1654" i="61"/>
  <c r="R1657" i="61" l="1"/>
  <c r="A1656" i="61"/>
  <c r="B1655" i="61"/>
  <c r="C1655" i="61"/>
  <c r="D1655" i="61"/>
  <c r="E1655" i="61"/>
  <c r="D1656" i="61" l="1"/>
  <c r="E1656" i="61"/>
  <c r="B1656" i="61"/>
  <c r="C1656" i="61"/>
  <c r="A1657" i="61"/>
  <c r="R1658" i="61"/>
  <c r="B1657" i="61" l="1"/>
  <c r="C1657" i="61"/>
  <c r="D1657" i="61"/>
  <c r="E1657" i="61"/>
  <c r="A1658" i="61"/>
  <c r="R1659" i="61"/>
  <c r="A1659" i="61" l="1"/>
  <c r="R1660" i="61"/>
  <c r="B1658" i="61"/>
  <c r="C1658" i="61"/>
  <c r="D1658" i="61"/>
  <c r="E1658" i="61"/>
  <c r="R1661" i="61" l="1"/>
  <c r="A1660" i="61"/>
  <c r="B1659" i="61"/>
  <c r="C1659" i="61"/>
  <c r="D1659" i="61"/>
  <c r="E1659" i="61"/>
  <c r="D1660" i="61" l="1"/>
  <c r="E1660" i="61"/>
  <c r="B1660" i="61"/>
  <c r="C1660" i="61"/>
  <c r="A1661" i="61"/>
  <c r="R1662" i="61"/>
  <c r="B1661" i="61" l="1"/>
  <c r="C1661" i="61"/>
  <c r="D1661" i="61"/>
  <c r="E1661" i="61"/>
  <c r="A1662" i="61"/>
  <c r="R1663" i="61"/>
  <c r="A1663" i="61" l="1"/>
  <c r="R1664" i="61"/>
  <c r="B1662" i="61"/>
  <c r="C1662" i="61"/>
  <c r="D1662" i="61"/>
  <c r="E1662" i="61"/>
  <c r="A1664" i="61" l="1"/>
  <c r="R1665" i="61"/>
  <c r="B1663" i="61"/>
  <c r="C1663" i="61"/>
  <c r="D1663" i="61"/>
  <c r="E1663" i="61"/>
  <c r="R1666" i="61" l="1"/>
  <c r="A1665" i="61"/>
  <c r="D1664" i="61"/>
  <c r="E1664" i="61"/>
  <c r="B1664" i="61"/>
  <c r="C1664" i="61"/>
  <c r="C1665" i="61" l="1"/>
  <c r="D1665" i="61"/>
  <c r="E1665" i="61"/>
  <c r="B1665" i="61"/>
  <c r="A1666" i="61"/>
  <c r="R1667" i="61"/>
  <c r="C1666" i="61" l="1"/>
  <c r="B1666" i="61"/>
  <c r="D1666" i="61"/>
  <c r="E1666" i="61"/>
  <c r="A1667" i="61"/>
  <c r="R1668" i="61"/>
  <c r="B1667" i="61" l="1"/>
  <c r="C1667" i="61"/>
  <c r="D1667" i="61"/>
  <c r="E1667" i="61"/>
  <c r="A1668" i="61"/>
  <c r="R1669" i="61"/>
  <c r="D1668" i="61" l="1"/>
  <c r="E1668" i="61"/>
  <c r="B1668" i="61"/>
  <c r="C1668" i="61"/>
  <c r="R1670" i="61"/>
  <c r="A1669" i="61"/>
  <c r="A1670" i="61" l="1"/>
  <c r="R1671" i="61"/>
  <c r="E1669" i="61"/>
  <c r="B1669" i="61"/>
  <c r="C1669" i="61"/>
  <c r="D1669" i="61"/>
  <c r="A1671" i="61" l="1"/>
  <c r="R1672" i="61"/>
  <c r="B1670" i="61"/>
  <c r="C1670" i="61"/>
  <c r="D1670" i="61"/>
  <c r="E1670" i="61"/>
  <c r="R1673" i="61" l="1"/>
  <c r="A1672" i="61"/>
  <c r="B1671" i="61"/>
  <c r="C1671" i="61"/>
  <c r="D1671" i="61"/>
  <c r="E1671" i="61"/>
  <c r="C1672" i="61" l="1"/>
  <c r="D1672" i="61"/>
  <c r="E1672" i="61"/>
  <c r="B1672" i="61"/>
  <c r="R1674" i="61"/>
  <c r="A1673" i="61"/>
  <c r="B1673" i="61" l="1"/>
  <c r="C1673" i="61"/>
  <c r="D1673" i="61"/>
  <c r="E1673" i="61"/>
  <c r="A1674" i="61"/>
  <c r="R1675" i="61"/>
  <c r="A1675" i="61" l="1"/>
  <c r="R1676" i="61"/>
  <c r="B1674" i="61"/>
  <c r="C1674" i="61"/>
  <c r="D1674" i="61"/>
  <c r="E1674" i="61"/>
  <c r="R1677" i="61" l="1"/>
  <c r="A1676" i="61"/>
  <c r="B1675" i="61"/>
  <c r="C1675" i="61"/>
  <c r="D1675" i="61"/>
  <c r="E1675" i="61"/>
  <c r="C1676" i="61" l="1"/>
  <c r="D1676" i="61"/>
  <c r="E1676" i="61"/>
  <c r="B1676" i="61"/>
  <c r="R1678" i="61"/>
  <c r="A1677" i="61"/>
  <c r="A1678" i="61" l="1"/>
  <c r="R1679" i="61"/>
  <c r="B1677" i="61"/>
  <c r="C1677" i="61"/>
  <c r="D1677" i="61"/>
  <c r="E1677" i="61"/>
  <c r="A1679" i="61" l="1"/>
  <c r="R1680" i="61"/>
  <c r="B1678" i="61"/>
  <c r="C1678" i="61"/>
  <c r="D1678" i="61"/>
  <c r="E1678" i="61"/>
  <c r="R1681" i="61" l="1"/>
  <c r="A1680" i="61"/>
  <c r="B1679" i="61"/>
  <c r="C1679" i="61"/>
  <c r="D1679" i="61"/>
  <c r="E1679" i="61"/>
  <c r="C1680" i="61" l="1"/>
  <c r="D1680" i="61"/>
  <c r="E1680" i="61"/>
  <c r="B1680" i="61"/>
  <c r="R1682" i="61"/>
  <c r="A1681" i="61"/>
  <c r="B1681" i="61" l="1"/>
  <c r="C1681" i="61"/>
  <c r="D1681" i="61"/>
  <c r="E1681" i="61"/>
  <c r="A1682" i="61"/>
  <c r="R1683" i="61"/>
  <c r="B1682" i="61" l="1"/>
  <c r="C1682" i="61"/>
  <c r="D1682" i="61"/>
  <c r="E1682" i="61"/>
  <c r="A1683" i="61"/>
  <c r="R1684" i="61"/>
  <c r="R1685" i="61" l="1"/>
  <c r="A1684" i="61"/>
  <c r="B1683" i="61"/>
  <c r="C1683" i="61"/>
  <c r="D1683" i="61"/>
  <c r="E1683" i="61"/>
  <c r="C1684" i="61" l="1"/>
  <c r="D1684" i="61"/>
  <c r="E1684" i="61"/>
  <c r="B1684" i="61"/>
  <c r="R1686" i="61"/>
  <c r="A1685" i="61"/>
  <c r="A1686" i="61" l="1"/>
  <c r="R1687" i="61"/>
  <c r="B1685" i="61"/>
  <c r="C1685" i="61"/>
  <c r="D1685" i="61"/>
  <c r="E1685" i="61"/>
  <c r="A1687" i="61" l="1"/>
  <c r="R1688" i="61"/>
  <c r="B1686" i="61"/>
  <c r="C1686" i="61"/>
  <c r="D1686" i="61"/>
  <c r="E1686" i="61"/>
  <c r="R1689" i="61" l="1"/>
  <c r="A1688" i="61"/>
  <c r="B1687" i="61"/>
  <c r="C1687" i="61"/>
  <c r="D1687" i="61"/>
  <c r="E1687" i="61"/>
  <c r="C1688" i="61" l="1"/>
  <c r="D1688" i="61"/>
  <c r="E1688" i="61"/>
  <c r="B1688" i="61"/>
  <c r="R1690" i="61"/>
  <c r="A1689" i="61"/>
  <c r="B1689" i="61" l="1"/>
  <c r="C1689" i="61"/>
  <c r="D1689" i="61"/>
  <c r="E1689" i="61"/>
  <c r="A1690" i="61"/>
  <c r="R1691" i="61"/>
  <c r="B1690" i="61" l="1"/>
  <c r="C1690" i="61"/>
  <c r="D1690" i="61"/>
  <c r="E1690" i="61"/>
  <c r="A1691" i="61"/>
  <c r="R1692" i="61"/>
  <c r="R1693" i="61" l="1"/>
  <c r="A1692" i="61"/>
  <c r="B1691" i="61"/>
  <c r="C1691" i="61"/>
  <c r="D1691" i="61"/>
  <c r="E1691" i="61"/>
  <c r="C1692" i="61" l="1"/>
  <c r="D1692" i="61"/>
  <c r="E1692" i="61"/>
  <c r="B1692" i="61"/>
  <c r="R1694" i="61"/>
  <c r="A1693" i="61"/>
  <c r="B1693" i="61" l="1"/>
  <c r="C1693" i="61"/>
  <c r="D1693" i="61"/>
  <c r="E1693" i="61"/>
  <c r="A1694" i="61"/>
  <c r="R1695" i="61"/>
  <c r="A1695" i="61" l="1"/>
  <c r="R1696" i="61"/>
  <c r="B1694" i="61"/>
  <c r="C1694" i="61"/>
  <c r="D1694" i="61"/>
  <c r="E1694" i="61"/>
  <c r="R1697" i="61" l="1"/>
  <c r="A1696" i="61"/>
  <c r="B1695" i="61"/>
  <c r="C1695" i="61"/>
  <c r="D1695" i="61"/>
  <c r="E1695" i="61"/>
  <c r="C1696" i="61" l="1"/>
  <c r="D1696" i="61"/>
  <c r="E1696" i="61"/>
  <c r="B1696" i="61"/>
  <c r="R1698" i="61"/>
  <c r="A1697" i="61"/>
  <c r="A1698" i="61" l="1"/>
  <c r="R1699" i="61"/>
  <c r="B1697" i="61"/>
  <c r="C1697" i="61"/>
  <c r="D1697" i="61"/>
  <c r="E1697" i="61"/>
  <c r="A1699" i="61" l="1"/>
  <c r="R1700" i="61"/>
  <c r="B1698" i="61"/>
  <c r="C1698" i="61"/>
  <c r="D1698" i="61"/>
  <c r="E1698" i="61"/>
  <c r="R1701" i="61" l="1"/>
  <c r="A1700" i="61"/>
  <c r="B1699" i="61"/>
  <c r="C1699" i="61"/>
  <c r="D1699" i="61"/>
  <c r="E1699" i="61"/>
  <c r="C1700" i="61" l="1"/>
  <c r="D1700" i="61"/>
  <c r="E1700" i="61"/>
  <c r="B1700" i="61"/>
  <c r="R1702" i="61"/>
  <c r="A1701" i="61"/>
  <c r="A1702" i="61" l="1"/>
  <c r="R1703" i="61"/>
  <c r="B1701" i="61"/>
  <c r="C1701" i="61"/>
  <c r="D1701" i="61"/>
  <c r="E1701" i="61"/>
  <c r="A1703" i="61" l="1"/>
  <c r="R1704" i="61"/>
  <c r="B1702" i="61"/>
  <c r="C1702" i="61"/>
  <c r="D1702" i="61"/>
  <c r="E1702" i="61"/>
  <c r="R1705" i="61" l="1"/>
  <c r="A1704" i="61"/>
  <c r="B1703" i="61"/>
  <c r="C1703" i="61"/>
  <c r="D1703" i="61"/>
  <c r="E1703" i="61"/>
  <c r="C1704" i="61" l="1"/>
  <c r="D1704" i="61"/>
  <c r="E1704" i="61"/>
  <c r="B1704" i="61"/>
  <c r="R1706" i="61"/>
  <c r="A1705" i="61"/>
  <c r="A1706" i="61" l="1"/>
  <c r="R1707" i="61"/>
  <c r="B1705" i="61"/>
  <c r="C1705" i="61"/>
  <c r="D1705" i="61"/>
  <c r="E1705" i="61"/>
  <c r="A1707" i="61" l="1"/>
  <c r="R1708" i="61"/>
  <c r="B1706" i="61"/>
  <c r="C1706" i="61"/>
  <c r="D1706" i="61"/>
  <c r="E1706" i="61"/>
  <c r="R1709" i="61" l="1"/>
  <c r="A1708" i="61"/>
  <c r="B1707" i="61"/>
  <c r="C1707" i="61"/>
  <c r="D1707" i="61"/>
  <c r="E1707" i="61"/>
  <c r="C1708" i="61" l="1"/>
  <c r="D1708" i="61"/>
  <c r="E1708" i="61"/>
  <c r="B1708" i="61"/>
  <c r="R1710" i="61"/>
  <c r="A1709" i="61"/>
  <c r="A1710" i="61" l="1"/>
  <c r="R1711" i="61"/>
  <c r="B1709" i="61"/>
  <c r="C1709" i="61"/>
  <c r="D1709" i="61"/>
  <c r="E1709" i="61"/>
  <c r="A1711" i="61" l="1"/>
  <c r="R1712" i="61"/>
  <c r="B1710" i="61"/>
  <c r="C1710" i="61"/>
  <c r="D1710" i="61"/>
  <c r="E1710" i="61"/>
  <c r="R1713" i="61" l="1"/>
  <c r="A1712" i="61"/>
  <c r="B1711" i="61"/>
  <c r="C1711" i="61"/>
  <c r="D1711" i="61"/>
  <c r="E1711" i="61"/>
  <c r="C1712" i="61" l="1"/>
  <c r="D1712" i="61"/>
  <c r="E1712" i="61"/>
  <c r="B1712" i="61"/>
  <c r="R1714" i="61"/>
  <c r="A1713" i="61"/>
  <c r="B1713" i="61" l="1"/>
  <c r="C1713" i="61"/>
  <c r="D1713" i="61"/>
  <c r="E1713" i="61"/>
  <c r="A1714" i="61"/>
  <c r="R1715" i="61"/>
  <c r="A1715" i="61" l="1"/>
  <c r="R1716" i="61"/>
  <c r="B1714" i="61"/>
  <c r="C1714" i="61"/>
  <c r="D1714" i="61"/>
  <c r="E1714" i="61"/>
  <c r="R1717" i="61" l="1"/>
  <c r="A1716" i="61"/>
  <c r="B1715" i="61"/>
  <c r="C1715" i="61"/>
  <c r="D1715" i="61"/>
  <c r="E1715" i="61"/>
  <c r="C1716" i="61" l="1"/>
  <c r="D1716" i="61"/>
  <c r="E1716" i="61"/>
  <c r="B1716" i="61"/>
  <c r="R1718" i="61"/>
  <c r="A1717" i="61"/>
  <c r="A1718" i="61" l="1"/>
  <c r="R1719" i="61"/>
  <c r="B1717" i="61"/>
  <c r="C1717" i="61"/>
  <c r="D1717" i="61"/>
  <c r="E1717" i="61"/>
  <c r="A1719" i="61" l="1"/>
  <c r="R1720" i="61"/>
  <c r="B1718" i="61"/>
  <c r="C1718" i="61"/>
  <c r="D1718" i="61"/>
  <c r="E1718" i="61"/>
  <c r="R1721" i="61" l="1"/>
  <c r="A1720" i="61"/>
  <c r="B1719" i="61"/>
  <c r="C1719" i="61"/>
  <c r="D1719" i="61"/>
  <c r="E1719" i="61"/>
  <c r="C1720" i="61" l="1"/>
  <c r="D1720" i="61"/>
  <c r="E1720" i="61"/>
  <c r="B1720" i="61"/>
  <c r="R1722" i="61"/>
  <c r="A1721" i="61"/>
  <c r="A1722" i="61" l="1"/>
  <c r="R1723" i="61"/>
  <c r="B1721" i="61"/>
  <c r="C1721" i="61"/>
  <c r="D1721" i="61"/>
  <c r="E1721" i="61"/>
  <c r="A1723" i="61" l="1"/>
  <c r="R1724" i="61"/>
  <c r="B1722" i="61"/>
  <c r="C1722" i="61"/>
  <c r="D1722" i="61"/>
  <c r="E1722" i="61"/>
  <c r="R1725" i="61" l="1"/>
  <c r="A1724" i="61"/>
  <c r="B1723" i="61"/>
  <c r="C1723" i="61"/>
  <c r="D1723" i="61"/>
  <c r="E1723" i="61"/>
  <c r="C1724" i="61" l="1"/>
  <c r="D1724" i="61"/>
  <c r="E1724" i="61"/>
  <c r="B1724" i="61"/>
  <c r="R1726" i="61"/>
  <c r="A1725" i="61"/>
  <c r="B1725" i="61" l="1"/>
  <c r="C1725" i="61"/>
  <c r="D1725" i="61"/>
  <c r="E1725" i="61"/>
  <c r="A1726" i="61"/>
  <c r="R1727" i="61"/>
  <c r="A1727" i="61" l="1"/>
  <c r="R1728" i="61"/>
  <c r="B1726" i="61"/>
  <c r="C1726" i="61"/>
  <c r="D1726" i="61"/>
  <c r="E1726" i="61"/>
  <c r="R1729" i="61" l="1"/>
  <c r="A1728" i="61"/>
  <c r="B1727" i="61"/>
  <c r="C1727" i="61"/>
  <c r="D1727" i="61"/>
  <c r="E1727" i="61"/>
  <c r="C1728" i="61" l="1"/>
  <c r="D1728" i="61"/>
  <c r="E1728" i="61"/>
  <c r="B1728" i="61"/>
  <c r="R1730" i="61"/>
  <c r="A1729" i="61"/>
  <c r="B1729" i="61" l="1"/>
  <c r="C1729" i="61"/>
  <c r="D1729" i="61"/>
  <c r="E1729" i="61"/>
  <c r="A1730" i="61"/>
  <c r="R1731" i="61"/>
  <c r="B1730" i="61" l="1"/>
  <c r="C1730" i="61"/>
  <c r="D1730" i="61"/>
  <c r="E1730" i="61"/>
  <c r="A1731" i="61"/>
  <c r="R1732" i="61"/>
  <c r="R1733" i="61" l="1"/>
  <c r="A1732" i="61"/>
  <c r="B1731" i="61"/>
  <c r="C1731" i="61"/>
  <c r="D1731" i="61"/>
  <c r="E1731" i="61"/>
  <c r="C1732" i="61" l="1"/>
  <c r="D1732" i="61"/>
  <c r="E1732" i="61"/>
  <c r="B1732" i="61"/>
  <c r="R1734" i="61"/>
  <c r="A1733" i="61"/>
  <c r="B1733" i="61" l="1"/>
  <c r="C1733" i="61"/>
  <c r="D1733" i="61"/>
  <c r="E1733" i="61"/>
  <c r="A1734" i="61"/>
  <c r="R1735" i="61"/>
  <c r="A1735" i="61" l="1"/>
  <c r="R1736" i="61"/>
  <c r="B1734" i="61"/>
  <c r="C1734" i="61"/>
  <c r="D1734" i="61"/>
  <c r="E1734" i="61"/>
  <c r="R1737" i="61" l="1"/>
  <c r="A1736" i="61"/>
  <c r="B1735" i="61"/>
  <c r="C1735" i="61"/>
  <c r="D1735" i="61"/>
  <c r="E1735" i="61"/>
  <c r="C1736" i="61" l="1"/>
  <c r="D1736" i="61"/>
  <c r="E1736" i="61"/>
  <c r="B1736" i="61"/>
  <c r="R1738" i="61"/>
  <c r="A1737" i="61"/>
  <c r="A1738" i="61" l="1"/>
  <c r="R1739" i="61"/>
  <c r="B1737" i="61"/>
  <c r="C1737" i="61"/>
  <c r="D1737" i="61"/>
  <c r="E1737" i="61"/>
  <c r="A1739" i="61" l="1"/>
  <c r="R1740" i="61"/>
  <c r="B1738" i="61"/>
  <c r="C1738" i="61"/>
  <c r="D1738" i="61"/>
  <c r="E1738" i="61"/>
  <c r="R1741" i="61" l="1"/>
  <c r="A1740" i="61"/>
  <c r="B1739" i="61"/>
  <c r="C1739" i="61"/>
  <c r="D1739" i="61"/>
  <c r="E1739" i="61"/>
  <c r="C1740" i="61" l="1"/>
  <c r="D1740" i="61"/>
  <c r="E1740" i="61"/>
  <c r="B1740" i="61"/>
  <c r="R1742" i="61"/>
  <c r="A1741" i="61"/>
  <c r="B1741" i="61" l="1"/>
  <c r="C1741" i="61"/>
  <c r="D1741" i="61"/>
  <c r="E1741" i="61"/>
  <c r="A1742" i="61"/>
  <c r="R1743" i="61"/>
  <c r="A1743" i="61" l="1"/>
  <c r="R1744" i="61"/>
  <c r="B1742" i="61"/>
  <c r="C1742" i="61"/>
  <c r="D1742" i="61"/>
  <c r="E1742" i="61"/>
  <c r="R1745" i="61" l="1"/>
  <c r="A1744" i="61"/>
  <c r="B1743" i="61"/>
  <c r="C1743" i="61"/>
  <c r="D1743" i="61"/>
  <c r="E1743" i="61"/>
  <c r="C1744" i="61" l="1"/>
  <c r="D1744" i="61"/>
  <c r="E1744" i="61"/>
  <c r="B1744" i="61"/>
  <c r="R1746" i="61"/>
  <c r="A1745" i="61"/>
  <c r="B1745" i="61" l="1"/>
  <c r="C1745" i="61"/>
  <c r="D1745" i="61"/>
  <c r="E1745" i="61"/>
  <c r="A1746" i="61"/>
  <c r="R1747" i="61"/>
  <c r="A1747" i="61" l="1"/>
  <c r="R1748" i="61"/>
  <c r="B1746" i="61"/>
  <c r="C1746" i="61"/>
  <c r="D1746" i="61"/>
  <c r="E1746" i="61"/>
  <c r="R1749" i="61" l="1"/>
  <c r="A1748" i="61"/>
  <c r="B1747" i="61"/>
  <c r="C1747" i="61"/>
  <c r="D1747" i="61"/>
  <c r="E1747" i="61"/>
  <c r="C1748" i="61" l="1"/>
  <c r="D1748" i="61"/>
  <c r="E1748" i="61"/>
  <c r="B1748" i="61"/>
  <c r="R1750" i="61"/>
  <c r="A1749" i="61"/>
  <c r="A1750" i="61" l="1"/>
  <c r="R1751" i="61"/>
  <c r="B1749" i="61"/>
  <c r="C1749" i="61"/>
  <c r="D1749" i="61"/>
  <c r="E1749" i="61"/>
  <c r="A1751" i="61" l="1"/>
  <c r="R1752" i="61"/>
  <c r="B1750" i="61"/>
  <c r="C1750" i="61"/>
  <c r="D1750" i="61"/>
  <c r="E1750" i="61"/>
  <c r="R1753" i="61" l="1"/>
  <c r="A1752" i="61"/>
  <c r="B1751" i="61"/>
  <c r="C1751" i="61"/>
  <c r="D1751" i="61"/>
  <c r="E1751" i="61"/>
  <c r="C1752" i="61" l="1"/>
  <c r="D1752" i="61"/>
  <c r="E1752" i="61"/>
  <c r="B1752" i="61"/>
  <c r="R1754" i="61"/>
  <c r="A1753" i="61"/>
  <c r="A1754" i="61" l="1"/>
  <c r="R1755" i="61"/>
  <c r="B1753" i="61"/>
  <c r="C1753" i="61"/>
  <c r="D1753" i="61"/>
  <c r="E1753" i="61"/>
  <c r="A1755" i="61" l="1"/>
  <c r="R1756" i="61"/>
  <c r="B1754" i="61"/>
  <c r="C1754" i="61"/>
  <c r="D1754" i="61"/>
  <c r="E1754" i="61"/>
  <c r="R1757" i="61" l="1"/>
  <c r="A1756" i="61"/>
  <c r="B1755" i="61"/>
  <c r="C1755" i="61"/>
  <c r="D1755" i="61"/>
  <c r="E1755" i="61"/>
  <c r="C1756" i="61" l="1"/>
  <c r="D1756" i="61"/>
  <c r="E1756" i="61"/>
  <c r="B1756" i="61"/>
  <c r="R1758" i="61"/>
  <c r="A1757" i="61"/>
  <c r="A1758" i="61" l="1"/>
  <c r="R1759" i="61"/>
  <c r="B1757" i="61"/>
  <c r="C1757" i="61"/>
  <c r="D1757" i="61"/>
  <c r="E1757" i="61"/>
  <c r="A1759" i="61" l="1"/>
  <c r="R1760" i="61"/>
  <c r="B1758" i="61"/>
  <c r="C1758" i="61"/>
  <c r="D1758" i="61"/>
  <c r="E1758" i="61"/>
  <c r="R1761" i="61" l="1"/>
  <c r="A1760" i="61"/>
  <c r="B1759" i="61"/>
  <c r="C1759" i="61"/>
  <c r="D1759" i="61"/>
  <c r="E1759" i="61"/>
  <c r="C1760" i="61" l="1"/>
  <c r="D1760" i="61"/>
  <c r="E1760" i="61"/>
  <c r="B1760" i="61"/>
  <c r="R1762" i="61"/>
  <c r="A1761" i="61"/>
  <c r="A1762" i="61" l="1"/>
  <c r="R1763" i="61"/>
  <c r="B1761" i="61"/>
  <c r="C1761" i="61"/>
  <c r="D1761" i="61"/>
  <c r="E1761" i="61"/>
  <c r="A1763" i="61" l="1"/>
  <c r="R1764" i="61"/>
  <c r="B1762" i="61"/>
  <c r="C1762" i="61"/>
  <c r="D1762" i="61"/>
  <c r="E1762" i="61"/>
  <c r="R1765" i="61" l="1"/>
  <c r="A1764" i="61"/>
  <c r="B1763" i="61"/>
  <c r="C1763" i="61"/>
  <c r="D1763" i="61"/>
  <c r="E1763" i="61"/>
  <c r="C1764" i="61" l="1"/>
  <c r="D1764" i="61"/>
  <c r="B1764" i="61"/>
  <c r="E1764" i="61"/>
  <c r="R1766" i="61"/>
  <c r="A1765" i="61"/>
  <c r="B1765" i="61" l="1"/>
  <c r="C1765" i="61"/>
  <c r="D1765" i="61"/>
  <c r="E1765" i="61"/>
  <c r="A1766" i="61"/>
  <c r="R1767" i="61"/>
  <c r="B1766" i="61" l="1"/>
  <c r="C1766" i="61"/>
  <c r="D1766" i="61"/>
  <c r="E1766" i="61"/>
  <c r="A1767" i="61"/>
  <c r="R1768" i="61"/>
  <c r="C1767" i="61" l="1"/>
  <c r="D1767" i="61"/>
  <c r="E1767" i="61"/>
  <c r="B1767" i="61"/>
  <c r="R1769" i="61"/>
  <c r="A1768" i="61"/>
  <c r="C1768" i="61" l="1"/>
  <c r="D1768" i="61"/>
  <c r="B1768" i="61"/>
  <c r="E1768" i="61"/>
  <c r="R1770" i="61"/>
  <c r="A1769" i="61"/>
  <c r="B1769" i="61" l="1"/>
  <c r="C1769" i="61"/>
  <c r="D1769" i="61"/>
  <c r="E1769" i="61"/>
  <c r="A1770" i="61"/>
  <c r="R1771" i="61"/>
  <c r="A1771" i="61" l="1"/>
  <c r="R1772" i="61"/>
  <c r="B1770" i="61"/>
  <c r="C1770" i="61"/>
  <c r="D1770" i="61"/>
  <c r="E1770" i="61"/>
  <c r="R1773" i="61" l="1"/>
  <c r="A1772" i="61"/>
  <c r="C1771" i="61"/>
  <c r="D1771" i="61"/>
  <c r="E1771" i="61"/>
  <c r="B1771" i="61"/>
  <c r="C1772" i="61" l="1"/>
  <c r="D1772" i="61"/>
  <c r="B1772" i="61"/>
  <c r="E1772" i="61"/>
  <c r="R1774" i="61"/>
  <c r="A1773" i="61"/>
  <c r="A1774" i="61" l="1"/>
  <c r="R1775" i="61"/>
  <c r="B1773" i="61"/>
  <c r="C1773" i="61"/>
  <c r="D1773" i="61"/>
  <c r="E1773" i="61"/>
  <c r="A1775" i="61" l="1"/>
  <c r="R1776" i="61"/>
  <c r="B1774" i="61"/>
  <c r="C1774" i="61"/>
  <c r="D1774" i="61"/>
  <c r="E1774" i="61"/>
  <c r="R1777" i="61" l="1"/>
  <c r="A1776" i="61"/>
  <c r="C1775" i="61"/>
  <c r="D1775" i="61"/>
  <c r="E1775" i="61"/>
  <c r="B1775" i="61"/>
  <c r="C1776" i="61" l="1"/>
  <c r="D1776" i="61"/>
  <c r="B1776" i="61"/>
  <c r="E1776" i="61"/>
  <c r="R1778" i="61"/>
  <c r="A1777" i="61"/>
  <c r="A1778" i="61" l="1"/>
  <c r="R1779" i="61"/>
  <c r="B1777" i="61"/>
  <c r="C1777" i="61"/>
  <c r="D1777" i="61"/>
  <c r="E1777" i="61"/>
  <c r="A1779" i="61" l="1"/>
  <c r="R1780" i="61"/>
  <c r="B1778" i="61"/>
  <c r="C1778" i="61"/>
  <c r="D1778" i="61"/>
  <c r="E1778" i="61"/>
  <c r="R1781" i="61" l="1"/>
  <c r="A1780" i="61"/>
  <c r="C1779" i="61"/>
  <c r="D1779" i="61"/>
  <c r="E1779" i="61"/>
  <c r="B1779" i="61"/>
  <c r="C1780" i="61" l="1"/>
  <c r="D1780" i="61"/>
  <c r="B1780" i="61"/>
  <c r="E1780" i="61"/>
  <c r="R1782" i="61"/>
  <c r="A1781" i="61"/>
  <c r="B1781" i="61" l="1"/>
  <c r="C1781" i="61"/>
  <c r="D1781" i="61"/>
  <c r="E1781" i="61"/>
  <c r="A1782" i="61"/>
  <c r="R1783" i="61"/>
  <c r="B1782" i="61" l="1"/>
  <c r="C1782" i="61"/>
  <c r="D1782" i="61"/>
  <c r="E1782" i="61"/>
  <c r="A1783" i="61"/>
  <c r="R1784" i="61"/>
  <c r="R1785" i="61" l="1"/>
  <c r="A1784" i="61"/>
  <c r="C1783" i="61"/>
  <c r="D1783" i="61"/>
  <c r="E1783" i="61"/>
  <c r="B1783" i="61"/>
  <c r="C1784" i="61" l="1"/>
  <c r="D1784" i="61"/>
  <c r="B1784" i="61"/>
  <c r="E1784" i="61"/>
  <c r="R1786" i="61"/>
  <c r="A1785" i="61"/>
  <c r="A1786" i="61" l="1"/>
  <c r="R1787" i="61"/>
  <c r="B1785" i="61"/>
  <c r="C1785" i="61"/>
  <c r="D1785" i="61"/>
  <c r="E1785" i="61"/>
  <c r="A1787" i="61" l="1"/>
  <c r="R1788" i="61"/>
  <c r="B1786" i="61"/>
  <c r="C1786" i="61"/>
  <c r="D1786" i="61"/>
  <c r="E1786" i="61"/>
  <c r="R1789" i="61" l="1"/>
  <c r="A1788" i="61"/>
  <c r="C1787" i="61"/>
  <c r="D1787" i="61"/>
  <c r="E1787" i="61"/>
  <c r="B1787" i="61"/>
  <c r="C1788" i="61" l="1"/>
  <c r="D1788" i="61"/>
  <c r="B1788" i="61"/>
  <c r="E1788" i="61"/>
  <c r="R1790" i="61"/>
  <c r="A1789" i="61"/>
  <c r="A1790" i="61" l="1"/>
  <c r="R1791" i="61"/>
  <c r="B1789" i="61"/>
  <c r="C1789" i="61"/>
  <c r="D1789" i="61"/>
  <c r="E1789" i="61"/>
  <c r="A1791" i="61" l="1"/>
  <c r="R1792" i="61"/>
  <c r="B1790" i="61"/>
  <c r="C1790" i="61"/>
  <c r="D1790" i="61"/>
  <c r="E1790" i="61"/>
  <c r="R1793" i="61" l="1"/>
  <c r="A1792" i="61"/>
  <c r="C1791" i="61"/>
  <c r="D1791" i="61"/>
  <c r="E1791" i="61"/>
  <c r="B1791" i="61"/>
  <c r="C1792" i="61" l="1"/>
  <c r="D1792" i="61"/>
  <c r="B1792" i="61"/>
  <c r="E1792" i="61"/>
  <c r="R1794" i="61"/>
  <c r="A1793" i="61"/>
  <c r="B1793" i="61" l="1"/>
  <c r="C1793" i="61"/>
  <c r="D1793" i="61"/>
  <c r="E1793" i="61"/>
  <c r="A1794" i="61"/>
  <c r="R1795" i="61"/>
  <c r="B1794" i="61" l="1"/>
  <c r="C1794" i="61"/>
  <c r="D1794" i="61"/>
  <c r="E1794" i="61"/>
  <c r="A1795" i="61"/>
  <c r="R1796" i="61"/>
  <c r="C1795" i="61" l="1"/>
  <c r="D1795" i="61"/>
  <c r="E1795" i="61"/>
  <c r="B1795" i="61"/>
  <c r="R1797" i="61"/>
  <c r="A1796" i="61"/>
  <c r="C1796" i="61" l="1"/>
  <c r="D1796" i="61"/>
  <c r="B1796" i="61"/>
  <c r="E1796" i="61"/>
  <c r="R1798" i="61"/>
  <c r="A1797" i="61"/>
  <c r="A1798" i="61" l="1"/>
  <c r="R1799" i="61"/>
  <c r="B1797" i="61"/>
  <c r="C1797" i="61"/>
  <c r="D1797" i="61"/>
  <c r="E1797" i="61"/>
  <c r="A1799" i="61" l="1"/>
  <c r="R1800" i="61"/>
  <c r="B1798" i="61"/>
  <c r="C1798" i="61"/>
  <c r="D1798" i="61"/>
  <c r="E1798" i="61"/>
  <c r="R1801" i="61" l="1"/>
  <c r="A1800" i="61"/>
  <c r="C1799" i="61"/>
  <c r="D1799" i="61"/>
  <c r="E1799" i="61"/>
  <c r="B1799" i="61"/>
  <c r="C1800" i="61" l="1"/>
  <c r="D1800" i="61"/>
  <c r="B1800" i="61"/>
  <c r="E1800" i="61"/>
  <c r="R1802" i="61"/>
  <c r="A1801" i="61"/>
  <c r="B1801" i="61" l="1"/>
  <c r="C1801" i="61"/>
  <c r="D1801" i="61"/>
  <c r="E1801" i="61"/>
  <c r="A1802" i="61"/>
  <c r="R1803" i="61"/>
  <c r="A1803" i="61" l="1"/>
  <c r="R1804" i="61"/>
  <c r="B1802" i="61"/>
  <c r="C1802" i="61"/>
  <c r="D1802" i="61"/>
  <c r="E1802" i="61"/>
  <c r="R1805" i="61" l="1"/>
  <c r="A1804" i="61"/>
  <c r="C1803" i="61"/>
  <c r="D1803" i="61"/>
  <c r="E1803" i="61"/>
  <c r="B1803" i="61"/>
  <c r="C1804" i="61" l="1"/>
  <c r="D1804" i="61"/>
  <c r="B1804" i="61"/>
  <c r="E1804" i="61"/>
  <c r="R1806" i="61"/>
  <c r="A1805" i="61"/>
  <c r="B1805" i="61" l="1"/>
  <c r="C1805" i="61"/>
  <c r="D1805" i="61"/>
  <c r="E1805" i="61"/>
  <c r="A1806" i="61"/>
  <c r="R1807" i="61"/>
  <c r="A1807" i="61" l="1"/>
  <c r="R1808" i="61"/>
  <c r="B1806" i="61"/>
  <c r="C1806" i="61"/>
  <c r="D1806" i="61"/>
  <c r="E1806" i="61"/>
  <c r="R1809" i="61" l="1"/>
  <c r="A1808" i="61"/>
  <c r="C1807" i="61"/>
  <c r="D1807" i="61"/>
  <c r="E1807" i="61"/>
  <c r="B1807" i="61"/>
  <c r="C1808" i="61" l="1"/>
  <c r="D1808" i="61"/>
  <c r="E1808" i="61"/>
  <c r="B1808" i="61"/>
  <c r="R1810" i="61"/>
  <c r="A1809" i="61"/>
  <c r="B1809" i="61" l="1"/>
  <c r="C1809" i="61"/>
  <c r="D1809" i="61"/>
  <c r="E1809" i="61"/>
  <c r="A1810" i="61"/>
  <c r="R1811" i="61"/>
  <c r="A1811" i="61" l="1"/>
  <c r="R1812" i="61"/>
  <c r="B1810" i="61"/>
  <c r="C1810" i="61"/>
  <c r="D1810" i="61"/>
  <c r="E1810" i="61"/>
  <c r="R1813" i="61" l="1"/>
  <c r="A1812" i="61"/>
  <c r="C1811" i="61"/>
  <c r="D1811" i="61"/>
  <c r="E1811" i="61"/>
  <c r="B1811" i="61"/>
  <c r="C1812" i="61" l="1"/>
  <c r="D1812" i="61"/>
  <c r="B1812" i="61"/>
  <c r="E1812" i="61"/>
  <c r="R1814" i="61"/>
  <c r="A1813" i="61"/>
  <c r="B1813" i="61" l="1"/>
  <c r="C1813" i="61"/>
  <c r="D1813" i="61"/>
  <c r="E1813" i="61"/>
  <c r="A1814" i="61"/>
  <c r="R1815" i="61"/>
  <c r="A1815" i="61" l="1"/>
  <c r="R1816" i="61"/>
  <c r="B1814" i="61"/>
  <c r="C1814" i="61"/>
  <c r="D1814" i="61"/>
  <c r="E1814" i="61"/>
  <c r="R1817" i="61" l="1"/>
  <c r="A1816" i="61"/>
  <c r="C1815" i="61"/>
  <c r="D1815" i="61"/>
  <c r="E1815" i="61"/>
  <c r="B1815" i="61"/>
  <c r="C1816" i="61" l="1"/>
  <c r="D1816" i="61"/>
  <c r="B1816" i="61"/>
  <c r="E1816" i="61"/>
  <c r="R1818" i="61"/>
  <c r="A1817" i="61"/>
  <c r="B1817" i="61" l="1"/>
  <c r="C1817" i="61"/>
  <c r="D1817" i="61"/>
  <c r="E1817" i="61"/>
  <c r="A1818" i="61"/>
  <c r="R1819" i="61"/>
  <c r="A1819" i="61" l="1"/>
  <c r="R1820" i="61"/>
  <c r="B1818" i="61"/>
  <c r="C1818" i="61"/>
  <c r="D1818" i="61"/>
  <c r="E1818" i="61"/>
  <c r="R1821" i="61" l="1"/>
  <c r="A1820" i="61"/>
  <c r="C1819" i="61"/>
  <c r="D1819" i="61"/>
  <c r="E1819" i="61"/>
  <c r="B1819" i="61"/>
  <c r="C1820" i="61" l="1"/>
  <c r="D1820" i="61"/>
  <c r="E1820" i="61"/>
  <c r="B1820" i="61"/>
  <c r="R1822" i="61"/>
  <c r="A1821" i="61"/>
  <c r="A1822" i="61" l="1"/>
  <c r="R1823" i="61"/>
  <c r="B1821" i="61"/>
  <c r="C1821" i="61"/>
  <c r="D1821" i="61"/>
  <c r="E1821" i="61"/>
  <c r="A1823" i="61" l="1"/>
  <c r="R1824" i="61"/>
  <c r="B1822" i="61"/>
  <c r="C1822" i="61"/>
  <c r="D1822" i="61"/>
  <c r="E1822" i="61"/>
  <c r="R1825" i="61" l="1"/>
  <c r="A1824" i="61"/>
  <c r="C1823" i="61"/>
  <c r="D1823" i="61"/>
  <c r="E1823" i="61"/>
  <c r="B1823" i="61"/>
  <c r="C1824" i="61" l="1"/>
  <c r="D1824" i="61"/>
  <c r="B1824" i="61"/>
  <c r="E1824" i="61"/>
  <c r="R1826" i="61"/>
  <c r="A1825" i="61"/>
  <c r="A1826" i="61" l="1"/>
  <c r="R1827" i="61"/>
  <c r="B1825" i="61"/>
  <c r="C1825" i="61"/>
  <c r="D1825" i="61"/>
  <c r="E1825" i="61"/>
  <c r="A1827" i="61" l="1"/>
  <c r="R1828" i="61"/>
  <c r="B1826" i="61"/>
  <c r="C1826" i="61"/>
  <c r="D1826" i="61"/>
  <c r="E1826" i="61"/>
  <c r="R1829" i="61" l="1"/>
  <c r="A1828" i="61"/>
  <c r="C1827" i="61"/>
  <c r="D1827" i="61"/>
  <c r="E1827" i="61"/>
  <c r="B1827" i="61"/>
  <c r="C1828" i="61" l="1"/>
  <c r="D1828" i="61"/>
  <c r="B1828" i="61"/>
  <c r="E1828" i="61"/>
  <c r="R1830" i="61"/>
  <c r="A1829" i="61"/>
  <c r="B1829" i="61" l="1"/>
  <c r="C1829" i="61"/>
  <c r="D1829" i="61"/>
  <c r="E1829" i="61"/>
  <c r="A1830" i="61"/>
  <c r="R1831" i="61"/>
  <c r="A1831" i="61" l="1"/>
  <c r="R1832" i="61"/>
  <c r="B1830" i="61"/>
  <c r="C1830" i="61"/>
  <c r="D1830" i="61"/>
  <c r="E1830" i="61"/>
  <c r="R1833" i="61" l="1"/>
  <c r="A1832" i="61"/>
  <c r="C1831" i="61"/>
  <c r="D1831" i="61"/>
  <c r="E1831" i="61"/>
  <c r="B1831" i="61"/>
  <c r="C1832" i="61" l="1"/>
  <c r="D1832" i="61"/>
  <c r="B1832" i="61"/>
  <c r="E1832" i="61"/>
  <c r="R1834" i="61"/>
  <c r="A1833" i="61"/>
  <c r="B1833" i="61" l="1"/>
  <c r="C1833" i="61"/>
  <c r="D1833" i="61"/>
  <c r="E1833" i="61"/>
  <c r="A1834" i="61"/>
  <c r="R1835" i="61"/>
  <c r="B1834" i="61" l="1"/>
  <c r="C1834" i="61"/>
  <c r="D1834" i="61"/>
  <c r="E1834" i="61"/>
  <c r="A1835" i="61"/>
  <c r="R1836" i="61"/>
  <c r="C1835" i="61" l="1"/>
  <c r="D1835" i="61"/>
  <c r="E1835" i="61"/>
  <c r="B1835" i="61"/>
  <c r="R1837" i="61"/>
  <c r="A1836" i="61"/>
  <c r="R1838" i="61" l="1"/>
  <c r="A1837" i="61"/>
  <c r="C1836" i="61"/>
  <c r="D1836" i="61"/>
  <c r="B1836" i="61"/>
  <c r="E1836" i="61"/>
  <c r="B1837" i="61" l="1"/>
  <c r="C1837" i="61"/>
  <c r="D1837" i="61"/>
  <c r="E1837" i="61"/>
  <c r="A1838" i="61"/>
  <c r="R1839" i="61"/>
  <c r="B1838" i="61" l="1"/>
  <c r="C1838" i="61"/>
  <c r="D1838" i="61"/>
  <c r="E1838" i="61"/>
  <c r="A1839" i="61"/>
  <c r="R1840" i="61"/>
  <c r="C1839" i="61" l="1"/>
  <c r="D1839" i="61"/>
  <c r="E1839" i="61"/>
  <c r="B1839" i="61"/>
  <c r="R1841" i="61"/>
  <c r="A1840" i="61"/>
  <c r="R1842" i="61" l="1"/>
  <c r="A1841" i="61"/>
  <c r="C1840" i="61"/>
  <c r="D1840" i="61"/>
  <c r="B1840" i="61"/>
  <c r="E1840" i="61"/>
  <c r="C1841" i="61" l="1"/>
  <c r="D1841" i="61"/>
  <c r="B1841" i="61"/>
  <c r="E1841" i="61"/>
  <c r="A1842" i="61"/>
  <c r="R1843" i="61"/>
  <c r="A1843" i="61" l="1"/>
  <c r="R1844" i="61"/>
  <c r="B1842" i="61"/>
  <c r="C1842" i="61"/>
  <c r="D1842" i="61"/>
  <c r="E1842" i="61"/>
  <c r="R1845" i="61" l="1"/>
  <c r="A1844" i="61"/>
  <c r="C1843" i="61"/>
  <c r="D1843" i="61"/>
  <c r="E1843" i="61"/>
  <c r="B1843" i="61"/>
  <c r="C1844" i="61" l="1"/>
  <c r="D1844" i="61"/>
  <c r="B1844" i="61"/>
  <c r="E1844" i="61"/>
  <c r="R1846" i="61"/>
  <c r="A1845" i="61"/>
  <c r="A1846" i="61" l="1"/>
  <c r="R1847" i="61"/>
  <c r="C1845" i="61"/>
  <c r="D1845" i="61"/>
  <c r="B1845" i="61"/>
  <c r="E1845" i="61"/>
  <c r="A1847" i="61" l="1"/>
  <c r="R1848" i="61"/>
  <c r="B1846" i="61"/>
  <c r="C1846" i="61"/>
  <c r="D1846" i="61"/>
  <c r="E1846" i="61"/>
  <c r="R1849" i="61" l="1"/>
  <c r="A1848" i="61"/>
  <c r="C1847" i="61"/>
  <c r="D1847" i="61"/>
  <c r="E1847" i="61"/>
  <c r="B1847" i="61"/>
  <c r="C1848" i="61" l="1"/>
  <c r="D1848" i="61"/>
  <c r="B1848" i="61"/>
  <c r="E1848" i="61"/>
  <c r="R1850" i="61"/>
  <c r="A1849" i="61"/>
  <c r="A1850" i="61" l="1"/>
  <c r="R1851" i="61"/>
  <c r="C1849" i="61"/>
  <c r="D1849" i="61"/>
  <c r="B1849" i="61"/>
  <c r="E1849" i="61"/>
  <c r="A1851" i="61" l="1"/>
  <c r="R1852" i="61"/>
  <c r="B1850" i="61"/>
  <c r="C1850" i="61"/>
  <c r="D1850" i="61"/>
  <c r="E1850" i="61"/>
  <c r="R1853" i="61" l="1"/>
  <c r="A1852" i="61"/>
  <c r="C1851" i="61"/>
  <c r="D1851" i="61"/>
  <c r="E1851" i="61"/>
  <c r="B1851" i="61"/>
  <c r="C1852" i="61" l="1"/>
  <c r="D1852" i="61"/>
  <c r="B1852" i="61"/>
  <c r="E1852" i="61"/>
  <c r="R1854" i="61"/>
  <c r="A1853" i="61"/>
  <c r="A1854" i="61" l="1"/>
  <c r="R1855" i="61"/>
  <c r="C1853" i="61"/>
  <c r="D1853" i="61"/>
  <c r="B1853" i="61"/>
  <c r="E1853" i="61"/>
  <c r="A1855" i="61" l="1"/>
  <c r="R1856" i="61"/>
  <c r="B1854" i="61"/>
  <c r="C1854" i="61"/>
  <c r="D1854" i="61"/>
  <c r="E1854" i="61"/>
  <c r="R1857" i="61" l="1"/>
  <c r="A1856" i="61"/>
  <c r="C1855" i="61"/>
  <c r="D1855" i="61"/>
  <c r="E1855" i="61"/>
  <c r="B1855" i="61"/>
  <c r="C1856" i="61" l="1"/>
  <c r="D1856" i="61"/>
  <c r="B1856" i="61"/>
  <c r="E1856" i="61"/>
  <c r="R1858" i="61"/>
  <c r="A1857" i="61"/>
  <c r="A1858" i="61" l="1"/>
  <c r="R1859" i="61"/>
  <c r="C1857" i="61"/>
  <c r="D1857" i="61"/>
  <c r="B1857" i="61"/>
  <c r="E1857" i="61"/>
  <c r="A1859" i="61" l="1"/>
  <c r="R1860" i="61"/>
  <c r="B1858" i="61"/>
  <c r="C1858" i="61"/>
  <c r="D1858" i="61"/>
  <c r="E1858" i="61"/>
  <c r="R1861" i="61" l="1"/>
  <c r="A1860" i="61"/>
  <c r="C1859" i="61"/>
  <c r="D1859" i="61"/>
  <c r="E1859" i="61"/>
  <c r="B1859" i="61"/>
  <c r="C1860" i="61" l="1"/>
  <c r="D1860" i="61"/>
  <c r="B1860" i="61"/>
  <c r="E1860" i="61"/>
  <c r="R1862" i="61"/>
  <c r="A1861" i="61"/>
  <c r="A1862" i="61" l="1"/>
  <c r="R1863" i="61"/>
  <c r="C1861" i="61"/>
  <c r="D1861" i="61"/>
  <c r="B1861" i="61"/>
  <c r="E1861" i="61"/>
  <c r="A1863" i="61" l="1"/>
  <c r="R1864" i="61"/>
  <c r="B1862" i="61"/>
  <c r="C1862" i="61"/>
  <c r="D1862" i="61"/>
  <c r="E1862" i="61"/>
  <c r="R1865" i="61" l="1"/>
  <c r="A1864" i="61"/>
  <c r="C1863" i="61"/>
  <c r="D1863" i="61"/>
  <c r="E1863" i="61"/>
  <c r="B1863" i="61"/>
  <c r="C1864" i="61" l="1"/>
  <c r="D1864" i="61"/>
  <c r="B1864" i="61"/>
  <c r="E1864" i="61"/>
  <c r="R1866" i="61"/>
  <c r="A1865" i="61"/>
  <c r="A1866" i="61" l="1"/>
  <c r="R1867" i="61"/>
  <c r="C1865" i="61"/>
  <c r="D1865" i="61"/>
  <c r="B1865" i="61"/>
  <c r="E1865" i="61"/>
  <c r="A1867" i="61" l="1"/>
  <c r="R1868" i="61"/>
  <c r="B1866" i="61"/>
  <c r="C1866" i="61"/>
  <c r="D1866" i="61"/>
  <c r="E1866" i="61"/>
  <c r="R1869" i="61" l="1"/>
  <c r="A1868" i="61"/>
  <c r="C1867" i="61"/>
  <c r="D1867" i="61"/>
  <c r="E1867" i="61"/>
  <c r="B1867" i="61"/>
  <c r="C1868" i="61" l="1"/>
  <c r="D1868" i="61"/>
  <c r="B1868" i="61"/>
  <c r="E1868" i="61"/>
  <c r="R1870" i="61"/>
  <c r="A1869" i="61"/>
  <c r="C1869" i="61" l="1"/>
  <c r="D1869" i="61"/>
  <c r="B1869" i="61"/>
  <c r="E1869" i="61"/>
  <c r="A1870" i="61"/>
  <c r="R1871" i="61"/>
  <c r="B1870" i="61" l="1"/>
  <c r="C1870" i="61"/>
  <c r="D1870" i="61"/>
  <c r="E1870" i="61"/>
  <c r="A1871" i="61"/>
  <c r="R1872" i="61"/>
  <c r="R1873" i="61" l="1"/>
  <c r="A1872" i="61"/>
  <c r="C1871" i="61"/>
  <c r="D1871" i="61"/>
  <c r="E1871" i="61"/>
  <c r="B1871" i="61"/>
  <c r="C1872" i="61" l="1"/>
  <c r="D1872" i="61"/>
  <c r="B1872" i="61"/>
  <c r="E1872" i="61"/>
  <c r="R1874" i="61"/>
  <c r="A1873" i="61"/>
  <c r="C1873" i="61" l="1"/>
  <c r="D1873" i="61"/>
  <c r="B1873" i="61"/>
  <c r="E1873" i="61"/>
  <c r="A1874" i="61"/>
  <c r="R1875" i="61"/>
  <c r="A1875" i="61" l="1"/>
  <c r="R1876" i="61"/>
  <c r="B1874" i="61"/>
  <c r="C1874" i="61"/>
  <c r="D1874" i="61"/>
  <c r="E1874" i="61"/>
  <c r="R1877" i="61" l="1"/>
  <c r="A1876" i="61"/>
  <c r="C1875" i="61"/>
  <c r="D1875" i="61"/>
  <c r="E1875" i="61"/>
  <c r="B1875" i="61"/>
  <c r="C1876" i="61" l="1"/>
  <c r="D1876" i="61"/>
  <c r="B1876" i="61"/>
  <c r="E1876" i="61"/>
  <c r="R1878" i="61"/>
  <c r="A1877" i="61"/>
  <c r="C1877" i="61" l="1"/>
  <c r="D1877" i="61"/>
  <c r="B1877" i="61"/>
  <c r="E1877" i="61"/>
  <c r="A1878" i="61"/>
  <c r="R1879" i="61"/>
  <c r="A1879" i="61" l="1"/>
  <c r="R1880" i="61"/>
  <c r="B1878" i="61"/>
  <c r="C1878" i="61"/>
  <c r="D1878" i="61"/>
  <c r="E1878" i="61"/>
  <c r="R1881" i="61" l="1"/>
  <c r="A1880" i="61"/>
  <c r="C1879" i="61"/>
  <c r="D1879" i="61"/>
  <c r="E1879" i="61"/>
  <c r="B1879" i="61"/>
  <c r="C1880" i="61" l="1"/>
  <c r="D1880" i="61"/>
  <c r="B1880" i="61"/>
  <c r="E1880" i="61"/>
  <c r="R1882" i="61"/>
  <c r="A1881" i="61"/>
  <c r="A1882" i="61" l="1"/>
  <c r="R1883" i="61"/>
  <c r="C1881" i="61"/>
  <c r="D1881" i="61"/>
  <c r="B1881" i="61"/>
  <c r="E1881" i="61"/>
  <c r="A1883" i="61" l="1"/>
  <c r="R1884" i="61"/>
  <c r="B1882" i="61"/>
  <c r="C1882" i="61"/>
  <c r="D1882" i="61"/>
  <c r="E1882" i="61"/>
  <c r="R1885" i="61" l="1"/>
  <c r="A1884" i="61"/>
  <c r="C1883" i="61"/>
  <c r="D1883" i="61"/>
  <c r="E1883" i="61"/>
  <c r="B1883" i="61"/>
  <c r="C1884" i="61" l="1"/>
  <c r="D1884" i="61"/>
  <c r="B1884" i="61"/>
  <c r="E1884" i="61"/>
  <c r="R1886" i="61"/>
  <c r="A1885" i="61"/>
  <c r="A1886" i="61" l="1"/>
  <c r="R1887" i="61"/>
  <c r="C1885" i="61"/>
  <c r="D1885" i="61"/>
  <c r="B1885" i="61"/>
  <c r="E1885" i="61"/>
  <c r="A1887" i="61" l="1"/>
  <c r="R1888" i="61"/>
  <c r="B1886" i="61"/>
  <c r="C1886" i="61"/>
  <c r="D1886" i="61"/>
  <c r="E1886" i="61"/>
  <c r="R1889" i="61" l="1"/>
  <c r="A1888" i="61"/>
  <c r="C1887" i="61"/>
  <c r="D1887" i="61"/>
  <c r="E1887" i="61"/>
  <c r="B1887" i="61"/>
  <c r="C1888" i="61" l="1"/>
  <c r="D1888" i="61"/>
  <c r="B1888" i="61"/>
  <c r="E1888" i="61"/>
  <c r="R1890" i="61"/>
  <c r="A1889" i="61"/>
  <c r="A1890" i="61" l="1"/>
  <c r="R1891" i="61"/>
  <c r="C1889" i="61"/>
  <c r="D1889" i="61"/>
  <c r="E1889" i="61"/>
  <c r="B1889" i="61"/>
  <c r="A1891" i="61" l="1"/>
  <c r="R1892" i="61"/>
  <c r="B1890" i="61"/>
  <c r="C1890" i="61"/>
  <c r="D1890" i="61"/>
  <c r="E1890" i="61"/>
  <c r="R1893" i="61" l="1"/>
  <c r="A1892" i="61"/>
  <c r="C1891" i="61"/>
  <c r="D1891" i="61"/>
  <c r="E1891" i="61"/>
  <c r="B1891" i="61"/>
  <c r="C1892" i="61" l="1"/>
  <c r="D1892" i="61"/>
  <c r="B1892" i="61"/>
  <c r="E1892" i="61"/>
  <c r="R1894" i="61"/>
  <c r="A1893" i="61"/>
  <c r="C1893" i="61" l="1"/>
  <c r="D1893" i="61"/>
  <c r="B1893" i="61"/>
  <c r="E1893" i="61"/>
  <c r="A1894" i="61"/>
  <c r="R1895" i="61"/>
  <c r="A1895" i="61" l="1"/>
  <c r="R1896" i="61"/>
  <c r="B1894" i="61"/>
  <c r="C1894" i="61"/>
  <c r="D1894" i="61"/>
  <c r="E1894" i="61"/>
  <c r="R1897" i="61" l="1"/>
  <c r="A1896" i="61"/>
  <c r="C1895" i="61"/>
  <c r="D1895" i="61"/>
  <c r="E1895" i="61"/>
  <c r="B1895" i="61"/>
  <c r="C1896" i="61" l="1"/>
  <c r="D1896" i="61"/>
  <c r="B1896" i="61"/>
  <c r="E1896" i="61"/>
  <c r="R1898" i="61"/>
  <c r="A1897" i="61"/>
  <c r="A1898" i="61" l="1"/>
  <c r="R1899" i="61"/>
  <c r="C1897" i="61"/>
  <c r="D1897" i="61"/>
  <c r="E1897" i="61"/>
  <c r="B1897" i="61"/>
  <c r="A1899" i="61" l="1"/>
  <c r="R1900" i="61"/>
  <c r="B1898" i="61"/>
  <c r="C1898" i="61"/>
  <c r="D1898" i="61"/>
  <c r="E1898" i="61"/>
  <c r="R1901" i="61" l="1"/>
  <c r="A1900" i="61"/>
  <c r="C1899" i="61"/>
  <c r="D1899" i="61"/>
  <c r="E1899" i="61"/>
  <c r="B1899" i="61"/>
  <c r="C1900" i="61" l="1"/>
  <c r="D1900" i="61"/>
  <c r="B1900" i="61"/>
  <c r="E1900" i="61"/>
  <c r="R1902" i="61"/>
  <c r="A1901" i="61"/>
  <c r="A1902" i="61" l="1"/>
  <c r="R1903" i="61"/>
  <c r="C1901" i="61"/>
  <c r="D1901" i="61"/>
  <c r="E1901" i="61"/>
  <c r="B1901" i="61"/>
  <c r="A1903" i="61" l="1"/>
  <c r="R1904" i="61"/>
  <c r="B1902" i="61"/>
  <c r="C1902" i="61"/>
  <c r="D1902" i="61"/>
  <c r="E1902" i="61"/>
  <c r="R1905" i="61" l="1"/>
  <c r="A1904" i="61"/>
  <c r="C1903" i="61"/>
  <c r="D1903" i="61"/>
  <c r="E1903" i="61"/>
  <c r="B1903" i="61"/>
  <c r="C1904" i="61" l="1"/>
  <c r="D1904" i="61"/>
  <c r="B1904" i="61"/>
  <c r="E1904" i="61"/>
  <c r="R1906" i="61"/>
  <c r="A1905" i="61"/>
  <c r="C1905" i="61" l="1"/>
  <c r="D1905" i="61"/>
  <c r="B1905" i="61"/>
  <c r="E1905" i="61"/>
  <c r="A1906" i="61"/>
  <c r="R1907" i="61"/>
  <c r="A1907" i="61" l="1"/>
  <c r="R1908" i="61"/>
  <c r="B1906" i="61"/>
  <c r="C1906" i="61"/>
  <c r="D1906" i="61"/>
  <c r="E1906" i="61"/>
  <c r="R1909" i="61" l="1"/>
  <c r="A1908" i="61"/>
  <c r="C1907" i="61"/>
  <c r="D1907" i="61"/>
  <c r="E1907" i="61"/>
  <c r="B1907" i="61"/>
  <c r="C1908" i="61" l="1"/>
  <c r="D1908" i="61"/>
  <c r="B1908" i="61"/>
  <c r="E1908" i="61"/>
  <c r="R1910" i="61"/>
  <c r="A1909" i="61"/>
  <c r="A1910" i="61" l="1"/>
  <c r="R1911" i="61"/>
  <c r="C1909" i="61"/>
  <c r="D1909" i="61"/>
  <c r="B1909" i="61"/>
  <c r="E1909" i="61"/>
  <c r="A1911" i="61" l="1"/>
  <c r="R1912" i="61"/>
  <c r="B1910" i="61"/>
  <c r="C1910" i="61"/>
  <c r="D1910" i="61"/>
  <c r="E1910" i="61"/>
  <c r="R1913" i="61" l="1"/>
  <c r="A1912" i="61"/>
  <c r="C1911" i="61"/>
  <c r="D1911" i="61"/>
  <c r="E1911" i="61"/>
  <c r="B1911" i="61"/>
  <c r="C1912" i="61" l="1"/>
  <c r="D1912" i="61"/>
  <c r="B1912" i="61"/>
  <c r="E1912" i="61"/>
  <c r="R1914" i="61"/>
  <c r="A1913" i="61"/>
  <c r="A1914" i="61" l="1"/>
  <c r="R1915" i="61"/>
  <c r="C1913" i="61"/>
  <c r="D1913" i="61"/>
  <c r="B1913" i="61"/>
  <c r="E1913" i="61"/>
  <c r="A1915" i="61" l="1"/>
  <c r="R1916" i="61"/>
  <c r="B1914" i="61"/>
  <c r="C1914" i="61"/>
  <c r="D1914" i="61"/>
  <c r="E1914" i="61"/>
  <c r="R1917" i="61" l="1"/>
  <c r="A1916" i="61"/>
  <c r="C1915" i="61"/>
  <c r="D1915" i="61"/>
  <c r="E1915" i="61"/>
  <c r="B1915" i="61"/>
  <c r="C1916" i="61" l="1"/>
  <c r="D1916" i="61"/>
  <c r="B1916" i="61"/>
  <c r="E1916" i="61"/>
  <c r="R1918" i="61"/>
  <c r="A1917" i="61"/>
  <c r="A1918" i="61" l="1"/>
  <c r="R1919" i="61"/>
  <c r="C1917" i="61"/>
  <c r="D1917" i="61"/>
  <c r="B1917" i="61"/>
  <c r="E1917" i="61"/>
  <c r="A1919" i="61" l="1"/>
  <c r="R1920" i="61"/>
  <c r="B1918" i="61"/>
  <c r="C1918" i="61"/>
  <c r="D1918" i="61"/>
  <c r="E1918" i="61"/>
  <c r="R1921" i="61" l="1"/>
  <c r="A1920" i="61"/>
  <c r="C1919" i="61"/>
  <c r="D1919" i="61"/>
  <c r="E1919" i="61"/>
  <c r="B1919" i="61"/>
  <c r="C1920" i="61" l="1"/>
  <c r="D1920" i="61"/>
  <c r="B1920" i="61"/>
  <c r="E1920" i="61"/>
  <c r="R1922" i="61"/>
  <c r="A1921" i="61"/>
  <c r="C1921" i="61" l="1"/>
  <c r="D1921" i="61"/>
  <c r="B1921" i="61"/>
  <c r="E1921" i="61"/>
  <c r="A1922" i="61"/>
  <c r="R1923" i="61"/>
  <c r="B1922" i="61" l="1"/>
  <c r="C1922" i="61"/>
  <c r="D1922" i="61"/>
  <c r="E1922" i="61"/>
  <c r="A1923" i="61"/>
  <c r="R1924" i="61"/>
  <c r="C1923" i="61" l="1"/>
  <c r="D1923" i="61"/>
  <c r="E1923" i="61"/>
  <c r="B1923" i="61"/>
  <c r="R1925" i="61"/>
  <c r="A1924" i="61"/>
  <c r="R1926" i="61" l="1"/>
  <c r="A1925" i="61"/>
  <c r="C1924" i="61"/>
  <c r="D1924" i="61"/>
  <c r="B1924" i="61"/>
  <c r="E1924" i="61"/>
  <c r="C1925" i="61" l="1"/>
  <c r="D1925" i="61"/>
  <c r="B1925" i="61"/>
  <c r="E1925" i="61"/>
  <c r="A1926" i="61"/>
  <c r="R1927" i="61"/>
  <c r="A1927" i="61" l="1"/>
  <c r="R1928" i="61"/>
  <c r="B1926" i="61"/>
  <c r="C1926" i="61"/>
  <c r="D1926" i="61"/>
  <c r="E1926" i="61"/>
  <c r="R1929" i="61" l="1"/>
  <c r="A1928" i="61"/>
  <c r="C1927" i="61"/>
  <c r="D1927" i="61"/>
  <c r="E1927" i="61"/>
  <c r="B1927" i="61"/>
  <c r="C1928" i="61" l="1"/>
  <c r="D1928" i="61"/>
  <c r="E1928" i="61"/>
  <c r="B1928" i="61"/>
  <c r="R1930" i="61"/>
  <c r="A1929" i="61"/>
  <c r="A1930" i="61" l="1"/>
  <c r="R1931" i="61"/>
  <c r="C1929" i="61"/>
  <c r="D1929" i="61"/>
  <c r="B1929" i="61"/>
  <c r="E1929" i="61"/>
  <c r="A1931" i="61" l="1"/>
  <c r="R1932" i="61"/>
  <c r="B1930" i="61"/>
  <c r="C1930" i="61"/>
  <c r="D1930" i="61"/>
  <c r="E1930" i="61"/>
  <c r="R1933" i="61" l="1"/>
  <c r="A1932" i="61"/>
  <c r="C1931" i="61"/>
  <c r="D1931" i="61"/>
  <c r="E1931" i="61"/>
  <c r="B1931" i="61"/>
  <c r="C1932" i="61" l="1"/>
  <c r="D1932" i="61"/>
  <c r="E1932" i="61"/>
  <c r="B1932" i="61"/>
  <c r="R1934" i="61"/>
  <c r="A1933" i="61"/>
  <c r="A1934" i="61" l="1"/>
  <c r="R1935" i="61"/>
  <c r="C1933" i="61"/>
  <c r="D1933" i="61"/>
  <c r="B1933" i="61"/>
  <c r="E1933" i="61"/>
  <c r="A1935" i="61" l="1"/>
  <c r="R1936" i="61"/>
  <c r="B1934" i="61"/>
  <c r="C1934" i="61"/>
  <c r="D1934" i="61"/>
  <c r="E1934" i="61"/>
  <c r="R1937" i="61" l="1"/>
  <c r="A1936" i="61"/>
  <c r="C1935" i="61"/>
  <c r="D1935" i="61"/>
  <c r="E1935" i="61"/>
  <c r="B1935" i="61"/>
  <c r="C1936" i="61" l="1"/>
  <c r="D1936" i="61"/>
  <c r="B1936" i="61"/>
  <c r="E1936" i="61"/>
  <c r="R1938" i="61"/>
  <c r="A1937" i="61"/>
  <c r="A1938" i="61" l="1"/>
  <c r="R1939" i="61"/>
  <c r="C1937" i="61"/>
  <c r="D1937" i="61"/>
  <c r="B1937" i="61"/>
  <c r="E1937" i="61"/>
  <c r="A1939" i="61" l="1"/>
  <c r="R1940" i="61"/>
  <c r="B1938" i="61"/>
  <c r="C1938" i="61"/>
  <c r="D1938" i="61"/>
  <c r="E1938" i="61"/>
  <c r="R1941" i="61" l="1"/>
  <c r="A1940" i="61"/>
  <c r="C1939" i="61"/>
  <c r="D1939" i="61"/>
  <c r="E1939" i="61"/>
  <c r="B1939" i="61"/>
  <c r="C1940" i="61" l="1"/>
  <c r="D1940" i="61"/>
  <c r="B1940" i="61"/>
  <c r="E1940" i="61"/>
  <c r="R1942" i="61"/>
  <c r="A1941" i="61"/>
  <c r="A1942" i="61" l="1"/>
  <c r="R1943" i="61"/>
  <c r="C1941" i="61"/>
  <c r="D1941" i="61"/>
  <c r="B1941" i="61"/>
  <c r="E1941" i="61"/>
  <c r="A1943" i="61" l="1"/>
  <c r="R1944" i="61"/>
  <c r="B1942" i="61"/>
  <c r="C1942" i="61"/>
  <c r="D1942" i="61"/>
  <c r="E1942" i="61"/>
  <c r="R1945" i="61" l="1"/>
  <c r="A1944" i="61"/>
  <c r="C1943" i="61"/>
  <c r="D1943" i="61"/>
  <c r="E1943" i="61"/>
  <c r="B1943" i="61"/>
  <c r="C1944" i="61" l="1"/>
  <c r="D1944" i="61"/>
  <c r="B1944" i="61"/>
  <c r="E1944" i="61"/>
  <c r="R1946" i="61"/>
  <c r="A1945" i="61"/>
  <c r="C1945" i="61" l="1"/>
  <c r="D1945" i="61"/>
  <c r="B1945" i="61"/>
  <c r="E1945" i="61"/>
  <c r="A1946" i="61"/>
  <c r="R1947" i="61"/>
  <c r="B1946" i="61" l="1"/>
  <c r="C1946" i="61"/>
  <c r="D1946" i="61"/>
  <c r="E1946" i="61"/>
  <c r="A1947" i="61"/>
  <c r="R1948" i="61"/>
  <c r="C1947" i="61" l="1"/>
  <c r="D1947" i="61"/>
  <c r="E1947" i="61"/>
  <c r="B1947" i="61"/>
  <c r="R1949" i="61"/>
  <c r="A1948" i="61"/>
  <c r="C1948" i="61" l="1"/>
  <c r="D1948" i="61"/>
  <c r="B1948" i="61"/>
  <c r="E1948" i="61"/>
  <c r="R1950" i="61"/>
  <c r="A1949" i="61"/>
  <c r="A1950" i="61" l="1"/>
  <c r="R1951" i="61"/>
  <c r="C1949" i="61"/>
  <c r="D1949" i="61"/>
  <c r="B1949" i="61"/>
  <c r="E1949" i="61"/>
  <c r="A1951" i="61" l="1"/>
  <c r="R1952" i="61"/>
  <c r="B1950" i="61"/>
  <c r="C1950" i="61"/>
  <c r="D1950" i="61"/>
  <c r="E1950" i="61"/>
  <c r="A1952" i="61" l="1"/>
  <c r="R1953" i="61"/>
  <c r="C1951" i="61"/>
  <c r="D1951" i="61"/>
  <c r="E1951" i="61"/>
  <c r="B1951" i="61"/>
  <c r="R1954" i="61" l="1"/>
  <c r="A1953" i="61"/>
  <c r="C1952" i="61"/>
  <c r="D1952" i="61"/>
  <c r="B1952" i="61"/>
  <c r="E1952" i="61"/>
  <c r="C1953" i="61" l="1"/>
  <c r="D1953" i="61"/>
  <c r="B1953" i="61"/>
  <c r="E1953" i="61"/>
  <c r="A1954" i="61"/>
  <c r="R1955" i="61"/>
  <c r="A1955" i="61" l="1"/>
  <c r="R1956" i="61"/>
  <c r="B1954" i="61"/>
  <c r="C1954" i="61"/>
  <c r="D1954" i="61"/>
  <c r="E1954" i="61"/>
  <c r="A1956" i="61" l="1"/>
  <c r="R1957" i="61"/>
  <c r="D1955" i="61"/>
  <c r="B1955" i="61"/>
  <c r="C1955" i="61"/>
  <c r="E1955" i="61"/>
  <c r="R1958" i="61" l="1"/>
  <c r="A1957" i="61"/>
  <c r="C1956" i="61"/>
  <c r="D1956" i="61"/>
  <c r="B1956" i="61"/>
  <c r="E1956" i="61"/>
  <c r="E1957" i="61" l="1"/>
  <c r="B1957" i="61"/>
  <c r="C1957" i="61"/>
  <c r="D1957" i="61"/>
  <c r="A1958" i="61"/>
  <c r="R1959" i="61"/>
  <c r="C1958" i="61" l="1"/>
  <c r="D1958" i="61"/>
  <c r="E1958" i="61"/>
  <c r="B1958" i="61"/>
  <c r="A1959" i="61"/>
  <c r="R1960" i="61"/>
  <c r="R1961" i="61" l="1"/>
  <c r="A1960" i="61"/>
  <c r="B1959" i="61"/>
  <c r="C1959" i="61"/>
  <c r="D1959" i="61"/>
  <c r="E1959" i="61"/>
  <c r="D1960" i="61" l="1"/>
  <c r="E1960" i="61"/>
  <c r="B1960" i="61"/>
  <c r="C1960" i="61"/>
  <c r="A1961" i="61"/>
  <c r="R1962" i="61"/>
  <c r="A1962" i="61" l="1"/>
  <c r="R1963" i="61"/>
  <c r="B1961" i="61"/>
  <c r="C1961" i="61"/>
  <c r="D1961" i="61"/>
  <c r="E1961" i="61"/>
  <c r="A1963" i="61" l="1"/>
  <c r="R1964" i="61"/>
  <c r="B1962" i="61"/>
  <c r="C1962" i="61"/>
  <c r="D1962" i="61"/>
  <c r="E1962" i="61"/>
  <c r="A1964" i="61" l="1"/>
  <c r="R1965" i="61"/>
  <c r="C1963" i="61"/>
  <c r="D1963" i="61"/>
  <c r="E1963" i="61"/>
  <c r="B1963" i="61"/>
  <c r="A1965" i="61" l="1"/>
  <c r="R1966" i="61"/>
  <c r="D1964" i="61"/>
  <c r="B1964" i="61"/>
  <c r="C1964" i="61"/>
  <c r="E1964" i="61"/>
  <c r="A1966" i="61" l="1"/>
  <c r="R1967" i="61"/>
  <c r="B1965" i="61"/>
  <c r="C1965" i="61"/>
  <c r="E1965" i="61"/>
  <c r="D1965" i="61"/>
  <c r="A1967" i="61" l="1"/>
  <c r="R1968" i="61"/>
  <c r="B1966" i="61"/>
  <c r="C1966" i="61"/>
  <c r="D1966" i="61"/>
  <c r="E1966" i="61"/>
  <c r="A1968" i="61" l="1"/>
  <c r="R1969" i="61"/>
  <c r="E1967" i="61"/>
  <c r="B1967" i="61"/>
  <c r="C1967" i="61"/>
  <c r="D1967" i="61"/>
  <c r="A1969" i="61" l="1"/>
  <c r="R1970" i="61"/>
  <c r="D1968" i="61"/>
  <c r="B1968" i="61"/>
  <c r="C1968" i="61"/>
  <c r="E1968" i="61"/>
  <c r="R1971" i="61" l="1"/>
  <c r="A1970" i="61"/>
  <c r="B1969" i="61"/>
  <c r="C1969" i="61"/>
  <c r="D1969" i="61"/>
  <c r="E1969" i="61"/>
  <c r="D1970" i="61" l="1"/>
  <c r="E1970" i="61"/>
  <c r="B1970" i="61"/>
  <c r="C1970" i="61"/>
  <c r="A1971" i="61"/>
  <c r="R1972" i="61"/>
  <c r="B1971" i="61" l="1"/>
  <c r="C1971" i="61"/>
  <c r="D1971" i="61"/>
  <c r="E1971" i="61"/>
  <c r="A1972" i="61"/>
  <c r="R1973" i="61"/>
  <c r="D1972" i="61" l="1"/>
  <c r="E1972" i="61"/>
  <c r="B1972" i="61"/>
  <c r="C1972" i="61"/>
  <c r="R1974" i="61"/>
  <c r="A1973" i="61"/>
  <c r="B1973" i="61" l="1"/>
  <c r="C1973" i="61"/>
  <c r="D1973" i="61"/>
  <c r="E1973" i="61"/>
  <c r="R1975" i="61"/>
  <c r="A1974" i="61"/>
  <c r="A1975" i="61" l="1"/>
  <c r="R1976" i="61"/>
  <c r="B1974" i="61"/>
  <c r="C1974" i="61"/>
  <c r="D1974" i="61"/>
  <c r="E1974" i="61"/>
  <c r="A1976" i="61" l="1"/>
  <c r="R1977" i="61"/>
  <c r="B1975" i="61"/>
  <c r="C1975" i="61"/>
  <c r="D1975" i="61"/>
  <c r="E1975" i="61"/>
  <c r="R1978" i="61" l="1"/>
  <c r="A1977" i="61"/>
  <c r="B1976" i="61"/>
  <c r="C1976" i="61"/>
  <c r="D1976" i="61"/>
  <c r="E1976" i="61"/>
  <c r="C1977" i="61" l="1"/>
  <c r="D1977" i="61"/>
  <c r="E1977" i="61"/>
  <c r="B1977" i="61"/>
  <c r="R1979" i="61"/>
  <c r="A1978" i="61"/>
  <c r="A1979" i="61" l="1"/>
  <c r="R1980" i="61"/>
  <c r="E1978" i="61"/>
  <c r="B1978" i="61"/>
  <c r="C1978" i="61"/>
  <c r="D1978" i="61"/>
  <c r="A1980" i="61" l="1"/>
  <c r="R1981" i="61"/>
  <c r="C1979" i="61"/>
  <c r="D1979" i="61"/>
  <c r="B1979" i="61"/>
  <c r="E1979" i="61"/>
  <c r="R1982" i="61" l="1"/>
  <c r="A1981" i="61"/>
  <c r="B1980" i="61"/>
  <c r="C1980" i="61"/>
  <c r="D1980" i="61"/>
  <c r="E1980" i="61"/>
  <c r="C1981" i="61" l="1"/>
  <c r="D1981" i="61"/>
  <c r="E1981" i="61"/>
  <c r="B1981" i="61"/>
  <c r="R1983" i="61"/>
  <c r="A1982" i="61"/>
  <c r="A1983" i="61" l="1"/>
  <c r="R1984" i="61"/>
  <c r="B1982" i="61"/>
  <c r="C1982" i="61"/>
  <c r="D1982" i="61"/>
  <c r="E1982" i="61"/>
  <c r="A1984" i="61" l="1"/>
  <c r="R1985" i="61"/>
  <c r="B1983" i="61"/>
  <c r="C1983" i="61"/>
  <c r="D1983" i="61"/>
  <c r="E1983" i="61"/>
  <c r="R1986" i="61" l="1"/>
  <c r="A1985" i="61"/>
  <c r="B1984" i="61"/>
  <c r="C1984" i="61"/>
  <c r="D1984" i="61"/>
  <c r="E1984" i="61"/>
  <c r="C1985" i="61" l="1"/>
  <c r="D1985" i="61"/>
  <c r="E1985" i="61"/>
  <c r="B1985" i="61"/>
  <c r="R1987" i="61"/>
  <c r="A1986" i="61"/>
  <c r="A1987" i="61" l="1"/>
  <c r="R1988" i="61"/>
  <c r="B1986" i="61"/>
  <c r="C1986" i="61"/>
  <c r="D1986" i="61"/>
  <c r="E1986" i="61"/>
  <c r="A1988" i="61" l="1"/>
  <c r="R1989" i="61"/>
  <c r="B1987" i="61"/>
  <c r="C1987" i="61"/>
  <c r="D1987" i="61"/>
  <c r="E1987" i="61"/>
  <c r="R1990" i="61" l="1"/>
  <c r="A1989" i="61"/>
  <c r="B1988" i="61"/>
  <c r="C1988" i="61"/>
  <c r="D1988" i="61"/>
  <c r="E1988" i="61"/>
  <c r="D1989" i="61" l="1"/>
  <c r="E1989" i="61"/>
  <c r="B1989" i="61"/>
  <c r="C1989" i="61"/>
  <c r="R1991" i="61"/>
  <c r="A1990" i="61"/>
  <c r="A1991" i="61" l="1"/>
  <c r="R1992" i="61"/>
  <c r="B1990" i="61"/>
  <c r="C1990" i="61"/>
  <c r="D1990" i="61"/>
  <c r="E1990" i="61"/>
  <c r="A1992" i="61" l="1"/>
  <c r="R1993" i="61"/>
  <c r="C1991" i="61"/>
  <c r="B1991" i="61"/>
  <c r="D1991" i="61"/>
  <c r="E1991" i="61"/>
  <c r="R1994" i="61" l="1"/>
  <c r="A1993" i="61"/>
  <c r="B1992" i="61"/>
  <c r="E1992" i="61"/>
  <c r="C1992" i="61"/>
  <c r="D1992" i="61"/>
  <c r="C1993" i="61" l="1"/>
  <c r="D1993" i="61"/>
  <c r="E1993" i="61"/>
  <c r="B1993" i="61"/>
  <c r="R1995" i="61"/>
  <c r="A1994" i="61"/>
  <c r="A1995" i="61" l="1"/>
  <c r="R1996" i="61"/>
  <c r="E1994" i="61"/>
  <c r="B1994" i="61"/>
  <c r="C1994" i="61"/>
  <c r="D1994" i="61"/>
  <c r="R1997" i="61" l="1"/>
  <c r="A1996" i="61"/>
  <c r="C1995" i="61"/>
  <c r="D1995" i="61"/>
  <c r="E1995" i="61"/>
  <c r="B1995" i="61"/>
  <c r="E1996" i="61" l="1"/>
  <c r="B1996" i="61"/>
  <c r="C1996" i="61"/>
  <c r="D1996" i="61"/>
  <c r="R1998" i="61"/>
  <c r="A1997" i="61"/>
  <c r="C1997" i="61" l="1"/>
  <c r="E1997" i="61"/>
  <c r="D1997" i="61"/>
  <c r="B1997" i="61"/>
  <c r="A1998" i="61"/>
  <c r="R1999" i="61"/>
  <c r="E1998" i="61" l="1"/>
  <c r="B1998" i="61"/>
  <c r="C1998" i="61"/>
  <c r="D1998" i="61"/>
  <c r="A1999" i="61"/>
  <c r="R2000" i="61"/>
  <c r="A2000" i="61" l="1"/>
  <c r="R2001" i="61"/>
  <c r="B1999" i="61"/>
  <c r="C1999" i="61"/>
  <c r="D1999" i="61"/>
  <c r="E1999" i="61"/>
  <c r="R2002" i="61" l="1"/>
  <c r="A2001" i="61"/>
  <c r="E2000" i="61"/>
  <c r="B2000" i="61"/>
  <c r="C2000" i="61"/>
  <c r="D2000" i="61"/>
  <c r="B2001" i="61" l="1"/>
  <c r="C2001" i="61"/>
  <c r="E2001" i="61"/>
  <c r="D2001" i="61"/>
  <c r="A2002" i="61"/>
  <c r="R2003" i="61"/>
  <c r="A2003" i="61" s="1"/>
  <c r="B2002" i="61" l="1"/>
  <c r="C2002" i="61"/>
  <c r="D2002" i="61"/>
  <c r="E2002" i="61"/>
  <c r="C2003" i="61"/>
  <c r="D2003" i="61"/>
  <c r="E2003" i="61"/>
  <c r="B2003" i="61"/>
</calcChain>
</file>

<file path=xl/sharedStrings.xml><?xml version="1.0" encoding="utf-8"?>
<sst xmlns="http://schemas.openxmlformats.org/spreadsheetml/2006/main" count="8832" uniqueCount="1648">
  <si>
    <t>Material de Escritorio</t>
  </si>
  <si>
    <t>Salários</t>
  </si>
  <si>
    <t>Aluguel</t>
  </si>
  <si>
    <t>IPTU</t>
  </si>
  <si>
    <t>FGTS</t>
  </si>
  <si>
    <t>TOTAL</t>
  </si>
  <si>
    <t>Vale Alimentação</t>
  </si>
  <si>
    <t>Estagiários</t>
  </si>
  <si>
    <t>Seguro de Vida</t>
  </si>
  <si>
    <t>Assessoria Jurídica</t>
  </si>
  <si>
    <t>FGTS Multa Rescisória</t>
  </si>
  <si>
    <t>2.1.1</t>
  </si>
  <si>
    <t>2.1.2</t>
  </si>
  <si>
    <t>2.1.3</t>
  </si>
  <si>
    <t>2.1.4</t>
  </si>
  <si>
    <t>1.1</t>
  </si>
  <si>
    <t>2.2.1</t>
  </si>
  <si>
    <t>2.2.2</t>
  </si>
  <si>
    <t>2.2.3</t>
  </si>
  <si>
    <t>2.2.4</t>
  </si>
  <si>
    <t>2.2.5</t>
  </si>
  <si>
    <t>__________________________________</t>
  </si>
  <si>
    <t>Período Avaliatório</t>
  </si>
  <si>
    <t>2.3.2</t>
  </si>
  <si>
    <t>2.3.3</t>
  </si>
  <si>
    <t>2.3.4</t>
  </si>
  <si>
    <t>2.3.5</t>
  </si>
  <si>
    <t>2.3.6</t>
  </si>
  <si>
    <t>2.3.7</t>
  </si>
  <si>
    <t>2.3.1</t>
  </si>
  <si>
    <t>Data de Aquisição</t>
  </si>
  <si>
    <t>Fornecedor</t>
  </si>
  <si>
    <t>Nota Fiscal</t>
  </si>
  <si>
    <t>Categoria</t>
  </si>
  <si>
    <t>Encargos</t>
  </si>
  <si>
    <t>Benefícios</t>
  </si>
  <si>
    <t>2.1</t>
  </si>
  <si>
    <t>2.2</t>
  </si>
  <si>
    <t>2.3</t>
  </si>
  <si>
    <t>Subcategoria</t>
  </si>
  <si>
    <t>T</t>
  </si>
  <si>
    <t>(T)</t>
  </si>
  <si>
    <t>(E)</t>
  </si>
  <si>
    <t>(C)</t>
  </si>
  <si>
    <t>Tipo do Documento</t>
  </si>
  <si>
    <t>Subtotal (Pessoal):</t>
  </si>
  <si>
    <t>Vinculação ao Objeto / Justificativa</t>
  </si>
  <si>
    <t>CNPJ - CPF (Favorecido)</t>
  </si>
  <si>
    <t>Plano Odontológico</t>
  </si>
  <si>
    <t>Cesta Básica</t>
  </si>
  <si>
    <t>Assessoria Contábil</t>
  </si>
  <si>
    <t>Cartório</t>
  </si>
  <si>
    <t>Correios e Telégrafos</t>
  </si>
  <si>
    <t>Lanches e Refeiçoes</t>
  </si>
  <si>
    <t>Estacionamento</t>
  </si>
  <si>
    <t>Taxi</t>
  </si>
  <si>
    <t>Seguros de Imóveis</t>
  </si>
  <si>
    <t>Assinatura de Certificado Digital</t>
  </si>
  <si>
    <t>Taxas Municipais, Estaduais e Federais</t>
  </si>
  <si>
    <t>Taxa de Expediente</t>
  </si>
  <si>
    <t>Juros e Multas</t>
  </si>
  <si>
    <t>Despesas Bancárias</t>
  </si>
  <si>
    <t>Veículos</t>
  </si>
  <si>
    <t>Número do Patrimônio</t>
  </si>
  <si>
    <t>Descrição Completa</t>
  </si>
  <si>
    <t>Nº do Documento</t>
  </si>
  <si>
    <t>Forma de Pagamento</t>
  </si>
  <si>
    <t>Outros Benefícios</t>
  </si>
  <si>
    <t>Uniformes</t>
  </si>
  <si>
    <t>Combustível</t>
  </si>
  <si>
    <t>Água e Esgoto</t>
  </si>
  <si>
    <t>Energia Elétrica</t>
  </si>
  <si>
    <t>Serviços de Motoboy</t>
  </si>
  <si>
    <t>Locação de Veículos</t>
  </si>
  <si>
    <t>Serviços Gráficos</t>
  </si>
  <si>
    <t>Material Pedagógico/Didático</t>
  </si>
  <si>
    <t>Serviços de Mão-de-obra Terceirizada</t>
  </si>
  <si>
    <t>Fretes e Carretos</t>
  </si>
  <si>
    <t>Locação de Equipamentos e Máquinas</t>
  </si>
  <si>
    <t>Salários e Remunerações</t>
  </si>
  <si>
    <t>Outros Gastos com Pessoal</t>
  </si>
  <si>
    <t>Localização do Bem</t>
  </si>
  <si>
    <t>(G)</t>
  </si>
  <si>
    <t>Nº Lançto</t>
  </si>
  <si>
    <t>Eventos</t>
  </si>
  <si>
    <t>Cursos</t>
  </si>
  <si>
    <t>2.1.1.1</t>
  </si>
  <si>
    <t>2.1.1.2</t>
  </si>
  <si>
    <t>2.1.1.3</t>
  </si>
  <si>
    <t>2.1.1.4</t>
  </si>
  <si>
    <t>2.1.1.5</t>
  </si>
  <si>
    <t>Subtotal Salários :</t>
  </si>
  <si>
    <t>2.1.2.1</t>
  </si>
  <si>
    <t>Subtotal Estagiários:</t>
  </si>
  <si>
    <t>2.1.3.1</t>
  </si>
  <si>
    <t>2.1.4.1</t>
  </si>
  <si>
    <t>2.1.4.2</t>
  </si>
  <si>
    <t>2.1.4.3</t>
  </si>
  <si>
    <t>2.1.4.4</t>
  </si>
  <si>
    <t>2.1.4.5</t>
  </si>
  <si>
    <t>Subtotal Encargos Trabalhistas:</t>
  </si>
  <si>
    <t>Subtotal Benefícios: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</si>
  <si>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</si>
  <si>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</si>
  <si>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</si>
  <si>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</si>
  <si>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</si>
  <si>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</si>
  <si>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</si>
  <si>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</si>
  <si>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</si>
  <si>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</si>
  <si>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</si>
  <si>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</si>
  <si>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</si>
  <si>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</si>
  <si>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</si>
  <si>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</si>
  <si>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</si>
  <si>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</si>
  <si>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</si>
  <si>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</si>
  <si>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2.3.8</t>
  </si>
  <si>
    <t>2.3.9</t>
  </si>
  <si>
    <t>2.3.10</t>
  </si>
  <si>
    <t>Material de Copa e Cozinha</t>
  </si>
  <si>
    <t>2.3.11</t>
  </si>
  <si>
    <t>Material de Limpeza</t>
  </si>
  <si>
    <t>2.3.12</t>
  </si>
  <si>
    <t>2.3.13</t>
  </si>
  <si>
    <t>Aquisição de Bens Permanentes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</si>
  <si>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</si>
  <si>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</si>
  <si>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</si>
  <si>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</si>
  <si>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</si>
  <si>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</si>
  <si>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</si>
  <si>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</si>
  <si>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</si>
  <si>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Condomínio</t>
  </si>
  <si>
    <t>Entrada de Recursos</t>
  </si>
  <si>
    <t>Saída de Recursos</t>
  </si>
  <si>
    <t>Previsto
(-) Realizado</t>
  </si>
  <si>
    <t>Previsto</t>
  </si>
  <si>
    <t>Realizado</t>
  </si>
  <si>
    <t>Vale Transporte</t>
  </si>
  <si>
    <t>Valor</t>
  </si>
  <si>
    <t>Telefone Fixo</t>
  </si>
  <si>
    <t>Telefone Móvel</t>
  </si>
  <si>
    <t>Data do Documento</t>
  </si>
  <si>
    <t>Outras Receitas</t>
  </si>
  <si>
    <t>Adicional Noturno</t>
  </si>
  <si>
    <t>2.1.4.6</t>
  </si>
  <si>
    <t>2.1.4.7</t>
  </si>
  <si>
    <t>2.1.3.2</t>
  </si>
  <si>
    <t>Rescisão de Trabalho (Saldo Salário, Aviso Prévio, outros)</t>
  </si>
  <si>
    <t>Despesas Sindicais</t>
  </si>
  <si>
    <t>Consultoria</t>
  </si>
  <si>
    <t>Serviços de Segurança</t>
  </si>
  <si>
    <t>Medicina e Segurança do Trabalho</t>
  </si>
  <si>
    <t>Serviços de Internet (Web Design, Hospedagem de Site, outros)</t>
  </si>
  <si>
    <t>Justificativa para a aquisição</t>
  </si>
  <si>
    <t>Gastos com Pessoal</t>
  </si>
  <si>
    <t>Internet</t>
  </si>
  <si>
    <t>Publicidade, Comunicação e Marketing</t>
  </si>
  <si>
    <t>Assinatura de Periódicos e Aquisição de Livros</t>
  </si>
  <si>
    <t>Aquisição e Suporte em Softwares</t>
  </si>
  <si>
    <t>Manutenção e Reparos em Redes e Computadores</t>
  </si>
  <si>
    <t>Serviços de Instalação e Manutenção Elétrica e Hidráulica</t>
  </si>
  <si>
    <t>Manutenção e Reparos em Ar Condicionado</t>
  </si>
  <si>
    <t>Serviços de Entrega/Recarga de Vale Transportes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</si>
  <si>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</si>
  <si>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</si>
  <si>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</si>
  <si>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</si>
  <si>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</si>
  <si>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</si>
  <si>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</si>
  <si>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</si>
  <si>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2.2.43</t>
  </si>
  <si>
    <t>2.2.44</t>
  </si>
  <si>
    <t>2.2.45</t>
  </si>
  <si>
    <t>2.2.46</t>
  </si>
  <si>
    <t>2.2.47</t>
  </si>
  <si>
    <t>2.2.48</t>
  </si>
  <si>
    <t>Locação de Veículos com Motorista</t>
  </si>
  <si>
    <t>2.2.49</t>
  </si>
  <si>
    <t>2.2.50</t>
  </si>
  <si>
    <t>2.2.51</t>
  </si>
  <si>
    <t>2.2.52</t>
  </si>
  <si>
    <t>IPVA/Seguro Obrigatório/Licenciamento</t>
  </si>
  <si>
    <t>2.2.53</t>
  </si>
  <si>
    <t>Seguro de Veículos</t>
  </si>
  <si>
    <t>2.2.54</t>
  </si>
  <si>
    <t>Manutenção em Veículos</t>
  </si>
  <si>
    <t>2.2.55</t>
  </si>
  <si>
    <t>2.2.56</t>
  </si>
  <si>
    <t>Despesas de Viagem - Passagem Terrestre</t>
  </si>
  <si>
    <t>2.2.57</t>
  </si>
  <si>
    <t>2.2.58</t>
  </si>
  <si>
    <t>2.2.59</t>
  </si>
  <si>
    <t>2.2.60</t>
  </si>
  <si>
    <t>Serviços de Registro/Produção Audiovisual</t>
  </si>
  <si>
    <t>Locação de Espaço</t>
  </si>
  <si>
    <t>Coleção e Materiais Bibliográficos</t>
  </si>
  <si>
    <t>Equipamentos de Comunicação e Telefonia</t>
  </si>
  <si>
    <t>Equipamentos de Informática</t>
  </si>
  <si>
    <t>Equipamentos de Segurança Eletrônica</t>
  </si>
  <si>
    <t>Equipamentos de Som, Vídeo, Fotográfico e Cinematográfico</t>
  </si>
  <si>
    <t>Instrumentos Musicais e Artísticos</t>
  </si>
  <si>
    <t>Máquinas, Aparelhos, Utensílios e Equip. de Uso Administrativo</t>
  </si>
  <si>
    <t>Máquinas, Aparelhos, Utensílios e Equipamentos de Uso Industrial</t>
  </si>
  <si>
    <t>Material Didático</t>
  </si>
  <si>
    <t>Material Esportivo e Recreativo</t>
  </si>
  <si>
    <t>Mobiliário</t>
  </si>
  <si>
    <t>Outros Materiais Permanentes</t>
  </si>
  <si>
    <t>(S)</t>
  </si>
  <si>
    <t>(SR)</t>
  </si>
  <si>
    <t>2.1.3.3</t>
  </si>
  <si>
    <t>2.1.3.4</t>
  </si>
  <si>
    <t>2.1.3.5</t>
  </si>
  <si>
    <t>2.1.3.6</t>
  </si>
  <si>
    <t>2.1.3.7</t>
  </si>
  <si>
    <t>2.1.3.8</t>
  </si>
  <si>
    <t>2.1.3.9</t>
  </si>
  <si>
    <t>2.1.3.10</t>
  </si>
  <si>
    <t>2.1.3.11</t>
  </si>
  <si>
    <t>Bolsa Estágio</t>
  </si>
  <si>
    <t>2.1.2.2</t>
  </si>
  <si>
    <t>Auxílio Transporte</t>
  </si>
  <si>
    <t>INSS Patronal</t>
  </si>
  <si>
    <t>Serviços de Montagem e Desmontagem de Mobiliário</t>
  </si>
  <si>
    <t>Material de Informática</t>
  </si>
  <si>
    <t>(S) Total de Saídas:</t>
  </si>
  <si>
    <t>(E) Total de Entradas:</t>
  </si>
  <si>
    <t>(SF)</t>
  </si>
  <si>
    <t>Recursos Comprometidos</t>
  </si>
  <si>
    <t>(S) Total de Saídas</t>
  </si>
  <si>
    <t>Subtotal Pessoal:</t>
  </si>
  <si>
    <t>(E) Total de Entradas</t>
  </si>
  <si>
    <t>Buffet</t>
  </si>
  <si>
    <t>PIS</t>
  </si>
  <si>
    <t>13º Salário</t>
  </si>
  <si>
    <t>1/3 de Férias</t>
  </si>
  <si>
    <t>Gastos Gerais</t>
  </si>
  <si>
    <t>Valor (R$)</t>
  </si>
  <si>
    <t>Total</t>
  </si>
  <si>
    <t>Entrada de Provisionamentos com Pessoal</t>
  </si>
  <si>
    <t>Total de Entradas</t>
  </si>
  <si>
    <t>Transporte de Provisionamentos Anteriores</t>
  </si>
  <si>
    <t>Provisionamento do Período</t>
  </si>
  <si>
    <t>Provisonamentos de Pessoal</t>
  </si>
  <si>
    <t>(PP)</t>
  </si>
  <si>
    <t>Data
Pgto</t>
  </si>
  <si>
    <t>Mês
Comp.</t>
  </si>
  <si>
    <r>
      <rPr>
        <sz val="9"/>
        <rFont val="Arial"/>
        <family val="2"/>
      </rPr>
      <t>N</t>
    </r>
    <r>
      <rPr>
        <b/>
        <sz val="9"/>
        <rFont val="Arial"/>
        <family val="2"/>
      </rPr>
      <t>º</t>
    </r>
  </si>
  <si>
    <t>Mês de
Comp.</t>
  </si>
  <si>
    <t>Férias</t>
  </si>
  <si>
    <t>Valor de Aquisição</t>
  </si>
  <si>
    <t>Tabela 1 - Resumo das Movimentações Financeiras no Período em Regime de Caixa</t>
  </si>
  <si>
    <t>Transporte de Saldo Acumulado (SA)</t>
  </si>
  <si>
    <t>Realizado
(/) Previsto</t>
  </si>
  <si>
    <t>Tabela 2 - Comparativo entre Receitas e Gastos Previstos e Realizados no Período em Regime de Competência</t>
  </si>
  <si>
    <t>Outros Encargos Trabalhistas</t>
  </si>
  <si>
    <t>Outros Gastos Gerais</t>
  </si>
  <si>
    <t>Total de Entradas de Recursos</t>
  </si>
  <si>
    <t>Total de Saídas de Recursos</t>
  </si>
  <si>
    <t>Despesas de Viagem</t>
  </si>
  <si>
    <t>Gastos do Provisionamentos com Pessoal</t>
  </si>
  <si>
    <t>Total de Gastos</t>
  </si>
  <si>
    <t>Cancelamento de Provisionamentos com Pessoal</t>
  </si>
  <si>
    <t>Total de Cancelamentos</t>
  </si>
  <si>
    <t>Apropriação às Atividades</t>
  </si>
  <si>
    <t>Área Fim</t>
  </si>
  <si>
    <t>Área Meio</t>
  </si>
  <si>
    <t>Nº</t>
  </si>
  <si>
    <t>N/A</t>
  </si>
  <si>
    <t>Destinação</t>
  </si>
  <si>
    <t>%</t>
  </si>
  <si>
    <t>Tabela 4 - Demonstrativo Analítico das Receitas e Gastos Mensais em Regime de Caixa</t>
  </si>
  <si>
    <t>Tabela 5 - Demonstrativo Analítico das Receitas e Gastos Mensais em Regime de Competência</t>
  </si>
  <si>
    <t>2.4</t>
  </si>
  <si>
    <t>1.2</t>
  </si>
  <si>
    <t>Plano de Saúde</t>
  </si>
  <si>
    <t>Auditoria Externa</t>
  </si>
  <si>
    <t>Serviços de Manutenção em Equipamentos e Máquinas</t>
  </si>
  <si>
    <t>Despesas de Viagem - Passagem Aérea</t>
  </si>
  <si>
    <t>a</t>
  </si>
  <si>
    <t>2.1.4.8</t>
  </si>
  <si>
    <t>Bem Estar Social</t>
  </si>
  <si>
    <t>Tabela 6 - Demonstrativo Mensal dos Recursos Provisionados com Pessoal</t>
  </si>
  <si>
    <t>Tabela 8 - Demonstrativo dos Recursos Comprometidos ao Final do Período</t>
  </si>
  <si>
    <t>1º Relatório Gerencial Financeiro</t>
  </si>
  <si>
    <t>2º Relatório Gerencial Financeiro</t>
  </si>
  <si>
    <t>3º Relatório Gerencial Financeiro</t>
  </si>
  <si>
    <t>4º Relatório Gerencial Financeiro</t>
  </si>
  <si>
    <t>5º Relatório Gerencial Financeiro</t>
  </si>
  <si>
    <t>6º Relatório Gerencial Financeiro</t>
  </si>
  <si>
    <t>7º Relatório Gerencial Financeiro</t>
  </si>
  <si>
    <t>8º Relatório Gerencial Financeiro</t>
  </si>
  <si>
    <t>9º Relatório Gerencial Financeiro</t>
  </si>
  <si>
    <t>10º Relatório Gerencial Financeiro</t>
  </si>
  <si>
    <t>11º Relatório Gerencial Financeiro</t>
  </si>
  <si>
    <t>12º Relatório Gerencial Financeiro</t>
  </si>
  <si>
    <t>13º Relatório Gerencial Financeiro</t>
  </si>
  <si>
    <t>14º Relatório Gerencial Financeiro</t>
  </si>
  <si>
    <t>15º Relatório Gerencial Financeiro</t>
  </si>
  <si>
    <t>16º Relatório Gerencial Financeiro</t>
  </si>
  <si>
    <t>17º Relatório Gerencial Financeiro</t>
  </si>
  <si>
    <t>18º Relatório Gerencial Financeiro</t>
  </si>
  <si>
    <t>19º Relatório Gerencial Financeiro</t>
  </si>
  <si>
    <t>20º Relatório Gerencial Financeiro</t>
  </si>
  <si>
    <t>21º Relatório Gerencial Financeiro</t>
  </si>
  <si>
    <t>22º Relatório Gerencial Financeiro</t>
  </si>
  <si>
    <t>23º Relatório Gerencial Financeiro</t>
  </si>
  <si>
    <t>24º Relatório Gerencial Financeiro</t>
  </si>
  <si>
    <t>Realizado (/) Previsto</t>
  </si>
  <si>
    <t>Adiantamento de Recursos de Repasse Anterior:</t>
  </si>
  <si>
    <t>(AR)</t>
  </si>
  <si>
    <t>1.3</t>
  </si>
  <si>
    <t>1.3.1</t>
  </si>
  <si>
    <t>Receitas Arrecadadas Previstas</t>
  </si>
  <si>
    <t>1.3.2</t>
  </si>
  <si>
    <t>Rendimentos Fin. c/ Destinação Específica</t>
  </si>
  <si>
    <t>1.3.3</t>
  </si>
  <si>
    <t>Repasses</t>
  </si>
  <si>
    <t>Rendimentos Fin.</t>
  </si>
  <si>
    <t>DSR Adicional Noturno</t>
  </si>
  <si>
    <t>Horas Extras</t>
  </si>
  <si>
    <t>DSR Horas Extras</t>
  </si>
  <si>
    <t>2.1.1.6</t>
  </si>
  <si>
    <t>Adicional Periculosidade</t>
  </si>
  <si>
    <t>2.1.1.7</t>
  </si>
  <si>
    <t>Gratificação de função</t>
  </si>
  <si>
    <t>2.1.1.8</t>
  </si>
  <si>
    <t>Subtotal Aquisição de Bens:</t>
  </si>
  <si>
    <t>Partituras</t>
  </si>
  <si>
    <t>2.3.14</t>
  </si>
  <si>
    <t>Cessão de Imagem</t>
  </si>
  <si>
    <t>2.1.4.9</t>
  </si>
  <si>
    <t>Receitas Arrecadadas</t>
  </si>
  <si>
    <t>Subtotal Receitas:</t>
  </si>
  <si>
    <t>Subtotal: Gastos Gerais</t>
  </si>
  <si>
    <t>Subtotal Gastos Gerais:</t>
  </si>
  <si>
    <t>% do Total</t>
  </si>
  <si>
    <t>Saldo</t>
  </si>
  <si>
    <t>Transporte de Saldo</t>
  </si>
  <si>
    <t>Transferência para Reserva</t>
  </si>
  <si>
    <t>Gastos da Reserva</t>
  </si>
  <si>
    <t>Rendimentos Fin da Reserva</t>
  </si>
  <si>
    <t>Distribuição Gerencial dos Recursos</t>
  </si>
  <si>
    <t>Saldo Financeiro  (Somatório)</t>
  </si>
  <si>
    <t>Saldo Financeiro Apurado (T+E-S)</t>
  </si>
  <si>
    <t>Transporte de Saldo Financeiro Anterior</t>
  </si>
  <si>
    <t>Saldo Remanescente (SF-PP-C-AR)</t>
  </si>
  <si>
    <t>Composição do Saldo Financeiro (SF)</t>
  </si>
  <si>
    <t>CONFERENCIA (Saldo Existente - Apurado)</t>
  </si>
  <si>
    <t>Movimentação da Reserva de Recursos</t>
  </si>
  <si>
    <t>Saldo Extrato C/C</t>
  </si>
  <si>
    <t>Saldo Fundo Fixo</t>
  </si>
  <si>
    <t>( = ) Saldo Financeiro</t>
  </si>
  <si>
    <t>Destinação dos Gastos Gerais e de Pessoal</t>
  </si>
  <si>
    <t>Destinação dos Gastos de Pessoal</t>
  </si>
  <si>
    <t>Atividades</t>
  </si>
  <si>
    <t>Saldo Extrato CI 2</t>
  </si>
  <si>
    <t>Saldo Extrato CI 1</t>
  </si>
  <si>
    <t>Nome do Favorecido</t>
  </si>
  <si>
    <t>Tabela 3 - Demonstrativo dos Gastos das Atividades</t>
  </si>
  <si>
    <t>Tabela 7 - Lista de Bens Permanentes Adquiridos no Ano</t>
  </si>
  <si>
    <t>Termo de Parceria</t>
  </si>
  <si>
    <t>DECLARAÇÃO DE VERACIDADE</t>
  </si>
  <si>
    <t>Tabela 9 - Diário de Entradas e Saídas</t>
  </si>
  <si>
    <t>Tabela 10 - Diário de Entradas e Saídas da Reserva de Recursos</t>
  </si>
  <si>
    <t>25º Relatório Gerencial Financeiro</t>
  </si>
  <si>
    <t>26º Relatório Gerencial Financeiro</t>
  </si>
  <si>
    <t>27º Relatório Gerencial Financeiro</t>
  </si>
  <si>
    <t>28º Relatório Gerencial Financeiro</t>
  </si>
  <si>
    <t>29º Relatório Gerencial Financeiro</t>
  </si>
  <si>
    <t>30º Relatório Gerencial Financeiro</t>
  </si>
  <si>
    <t>31º Relatório Gerencial Financeiro</t>
  </si>
  <si>
    <t>32º Relatório Gerencial Financeiro</t>
  </si>
  <si>
    <t>33º Relatório Gerencial Financeiro</t>
  </si>
  <si>
    <t>34º Relatório Gerencial Financeiro</t>
  </si>
  <si>
    <t>Relatório Financeiro 2024</t>
  </si>
  <si>
    <t>Contrato de Gestão</t>
  </si>
  <si>
    <t>Relatório Gerencial Financeiro | Belo Horizonte | Versão 4.1 | dezembro | 2024 |</t>
  </si>
  <si>
    <t>1º Relatório Financeiro</t>
  </si>
  <si>
    <t>2º Relatório Financeiro</t>
  </si>
  <si>
    <t>3º Relatório Financeiro</t>
  </si>
  <si>
    <t>4º Relatório Financeiro</t>
  </si>
  <si>
    <t>5º Relatório Financeiro</t>
  </si>
  <si>
    <t>6º Relatório Financeiro</t>
  </si>
  <si>
    <t>7º Relatório Financeiro</t>
  </si>
  <si>
    <t>8º Relatório Financeiro</t>
  </si>
  <si>
    <t>9º Relatório Financeiro</t>
  </si>
  <si>
    <t>10º Relatório Financeiro</t>
  </si>
  <si>
    <t>11º Relatório Financeiro</t>
  </si>
  <si>
    <t>12º Relatório Financeiro</t>
  </si>
  <si>
    <t>13º Relatório Financeiro</t>
  </si>
  <si>
    <t>14º Relatório Financeiro</t>
  </si>
  <si>
    <t>15º Relatório Financeiro</t>
  </si>
  <si>
    <t>16º Relatório Financeiro</t>
  </si>
  <si>
    <t>17º Relatório Financeiro</t>
  </si>
  <si>
    <t>18º Relatório Financeiro</t>
  </si>
  <si>
    <t>19º Relatório Financeiro</t>
  </si>
  <si>
    <t>20º Relatório Financeiro</t>
  </si>
  <si>
    <t>21º Relatório Financeiro</t>
  </si>
  <si>
    <t>22º Relatório Financeiro</t>
  </si>
  <si>
    <t>23º Relatório Financeiro</t>
  </si>
  <si>
    <t>24º Relatório Financeiro</t>
  </si>
  <si>
    <t>25º Relatório Financeiro</t>
  </si>
  <si>
    <t>26º Relatório Financeiro</t>
  </si>
  <si>
    <t>27º Relatório Financeiro</t>
  </si>
  <si>
    <t>28º Relatório Financeiro</t>
  </si>
  <si>
    <t>29º Relatório Financeiro</t>
  </si>
  <si>
    <t>30º Relatório Financeiro</t>
  </si>
  <si>
    <t>31º Relatório Financeiro</t>
  </si>
  <si>
    <t>32º Relatório Financeiro</t>
  </si>
  <si>
    <t>33º Relatório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</si>
  <si>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</si>
  <si>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</si>
  <si>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</si>
  <si>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</si>
  <si>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</si>
  <si>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</si>
  <si>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</si>
  <si>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</si>
  <si>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</si>
  <si>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</si>
  <si>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</si>
  <si>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</si>
  <si>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</si>
  <si>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</si>
  <si>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</si>
  <si>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</si>
  <si>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</si>
  <si>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</si>
  <si>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</si>
  <si>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Rescisão de Trabalho</t>
  </si>
  <si>
    <t>Rateio</t>
  </si>
  <si>
    <t>Sim</t>
  </si>
  <si>
    <t>Não</t>
  </si>
  <si>
    <t>Nº Lançto do Diário</t>
  </si>
  <si>
    <t>Favorecido</t>
  </si>
  <si>
    <t>Valor Global (R$)</t>
  </si>
  <si>
    <t>Valor pago pelo Ekos (R$)</t>
  </si>
  <si>
    <t>Valor pago pelo TP (R$)</t>
  </si>
  <si>
    <t>% de Rateio pago pelo Ekos</t>
  </si>
  <si>
    <t xml:space="preserve">% de Rateio pago pelo TP  </t>
  </si>
  <si>
    <t xml:space="preserve">Soma dos % de rateio  </t>
  </si>
  <si>
    <t>Tabela 9B - Demonstração de Rateio dos Gastos</t>
  </si>
  <si>
    <t>nº51/2021</t>
  </si>
  <si>
    <t>celebrado entre o Instituto Ekos Brasil  e IEF - Instituto Estadual de Florestas</t>
  </si>
  <si>
    <t>Coordenação Geral do Programa de Trabalho</t>
  </si>
  <si>
    <t>Manutenção dos aceiros</t>
  </si>
  <si>
    <t>Projetos de arquitetura e engenharia</t>
  </si>
  <si>
    <t>Area Temática 1: Despesas com Veículos</t>
  </si>
  <si>
    <t>Area Temática 1: Insumos e materiais para o Viveiro</t>
  </si>
  <si>
    <t>Area Temática 1: Insumos e materiais para manutenção em edificações</t>
  </si>
  <si>
    <t xml:space="preserve">Área Temática 1: Implantação infraestrutura de Internet </t>
  </si>
  <si>
    <t xml:space="preserve">Área Temática 1: Fornecimento de Internet </t>
  </si>
  <si>
    <t>Plano de Manejo</t>
  </si>
  <si>
    <t>Sistema de Gestão</t>
  </si>
  <si>
    <t>Relatório de execução orçamentária do PERD</t>
  </si>
  <si>
    <t>Diagnóstico Socioeconomico</t>
  </si>
  <si>
    <t>Programa Monitora</t>
  </si>
  <si>
    <t>Ações de Uso Público</t>
  </si>
  <si>
    <t>Implantação do Sistema de Videovigilância</t>
  </si>
  <si>
    <t>Estruturação de pesquisas nos bancos de dados do PERD</t>
  </si>
  <si>
    <t>Plano de Comunicação e Marketing</t>
  </si>
  <si>
    <t>Plano de Pesquisa e de Reestruturação do Herbário</t>
  </si>
  <si>
    <t>Portfólio de Produtos e Comunicação e Marketing</t>
  </si>
  <si>
    <t>Refinamento Administrativo dos Limites do PERD</t>
  </si>
  <si>
    <t>Regularização da Matrícula Nº R1-6.897 do PERD</t>
  </si>
  <si>
    <t>Estudo de ampliação dos Limites do PERD</t>
  </si>
  <si>
    <t>Área Temática 1: Aquisição de uniformes</t>
  </si>
  <si>
    <t>Diretora Administrativo Financeiro</t>
  </si>
  <si>
    <t>INSTITUTO EKOS BRASIL</t>
  </si>
  <si>
    <t>HUBERDAN JAQUES NASCIMENTO</t>
  </si>
  <si>
    <t>CCA CONSULTORES ASSOCIADOS LTDA</t>
  </si>
  <si>
    <t>BANCO ITAÚ UNIBANCO</t>
  </si>
  <si>
    <t>TELEFONICA BRASIL S.A.</t>
  </si>
  <si>
    <t>OMIEXPERIENCE LTDA.</t>
  </si>
  <si>
    <t>SND DISTRIBUICAO DE PRODUTOS DE INFORMATICA S/A</t>
  </si>
  <si>
    <t>MARILIA FERREIRA DE LIMA</t>
  </si>
  <si>
    <t>DEPOSITO MELNIC LTDA</t>
  </si>
  <si>
    <t>PREFEITURA DE BELO HORIZONTE</t>
  </si>
  <si>
    <t>SINDICATO DOS TRABALHADORES EM ENTIDADES CULTURAIS E RECREAT</t>
  </si>
  <si>
    <t>DP SERVICOS LTDA</t>
  </si>
  <si>
    <t>METROPOLITAN LIFE SEGUROS E PREVIDENCIA PRIVADA SA</t>
  </si>
  <si>
    <t>SECRETARIA DE ESTADO DA FAZENDA DE MINAS GERAIS</t>
  </si>
  <si>
    <t>NET VALE LTDA</t>
  </si>
  <si>
    <t>ARAUJO OLIVEIRA COMERCIO DE PECAS E MAQUINAS LTDA</t>
  </si>
  <si>
    <t>DOLABELLA ADVOCACIA E CONSULTORIA</t>
  </si>
  <si>
    <t>VALE PECAS LTDA</t>
  </si>
  <si>
    <t>ROGERIO CAMPOS DE OLIVEIRA 04814213603</t>
  </si>
  <si>
    <t>MINISTERIO DA ECONOMIA</t>
  </si>
  <si>
    <t>CAIXA ECONOMICA FEDERAL</t>
  </si>
  <si>
    <t>MUNICIPIO DE MARLIERIA</t>
  </si>
  <si>
    <t>AUDISA - AUDITORES ASSOCIADOS S/S</t>
  </si>
  <si>
    <t>TARCISIO PIRES JUNIOR 04452373682</t>
  </si>
  <si>
    <t>CONSERVAR INDUSTRIA E COMERCIO DE MADEIRA TRATADA LTDA</t>
  </si>
  <si>
    <t>PLUXEE FROTA E COMBUSTIVEL BRASIL LTDA.</t>
  </si>
  <si>
    <t>04.954.252/0001-00</t>
  </si>
  <si>
    <t>10.234.829/0001-02</t>
  </si>
  <si>
    <t>50.671.254/0001-00</t>
  </si>
  <si>
    <t>60.701.190/0001-04</t>
  </si>
  <si>
    <t>02.558.157/0001-62</t>
  </si>
  <si>
    <t>18.511.742/0001-47</t>
  </si>
  <si>
    <t>02.101.894/0004-84</t>
  </si>
  <si>
    <t>05.753.161/0001-70</t>
  </si>
  <si>
    <t>03.943.607/0001-01</t>
  </si>
  <si>
    <t>18.715.383/0001-40</t>
  </si>
  <si>
    <t>00.786.960/0001-29</t>
  </si>
  <si>
    <t>16.573.278/0001-98</t>
  </si>
  <si>
    <t>02.102.498/0001-29</t>
  </si>
  <si>
    <t>00.000.000/0000-00</t>
  </si>
  <si>
    <t>09.460.884/0001-31</t>
  </si>
  <si>
    <t>52.182.782/0001-20</t>
  </si>
  <si>
    <t>08.215.660/0001-00</t>
  </si>
  <si>
    <t>03.850.675/0001-18</t>
  </si>
  <si>
    <t>37.213.628/0001-85</t>
  </si>
  <si>
    <t>00.394.460/0058-87</t>
  </si>
  <si>
    <t>00.360.305/0001-04</t>
  </si>
  <si>
    <t>16.796.872/0001-48</t>
  </si>
  <si>
    <t>08.654.123/0001-58</t>
  </si>
  <si>
    <t>47.811.199/0001-00</t>
  </si>
  <si>
    <t>69.034.668/0001-56</t>
  </si>
  <si>
    <t>05.443.669/0001-71</t>
  </si>
  <si>
    <t>20.211.412/0001-88</t>
  </si>
  <si>
    <t>399</t>
  </si>
  <si>
    <t>5561</t>
  </si>
  <si>
    <t>5560</t>
  </si>
  <si>
    <t>448596848</t>
  </si>
  <si>
    <t>2382588</t>
  </si>
  <si>
    <t>160440</t>
  </si>
  <si>
    <t>1986</t>
  </si>
  <si>
    <t>817</t>
  </si>
  <si>
    <t>080125</t>
  </si>
  <si>
    <t>100125</t>
  </si>
  <si>
    <t>215358</t>
  </si>
  <si>
    <t>5538</t>
  </si>
  <si>
    <t>140125</t>
  </si>
  <si>
    <t>1923784760-0</t>
  </si>
  <si>
    <t>377</t>
  </si>
  <si>
    <t>2025/19</t>
  </si>
  <si>
    <t>388</t>
  </si>
  <si>
    <t>1617</t>
  </si>
  <si>
    <t>429444237</t>
  </si>
  <si>
    <t>200125</t>
  </si>
  <si>
    <t>7327</t>
  </si>
  <si>
    <t>2396602</t>
  </si>
  <si>
    <t>192367543-0</t>
  </si>
  <si>
    <t>27168</t>
  </si>
  <si>
    <t>1923308418-0</t>
  </si>
  <si>
    <t>28</t>
  </si>
  <si>
    <t>5724</t>
  </si>
  <si>
    <t>31</t>
  </si>
  <si>
    <t>5664</t>
  </si>
  <si>
    <t>Fatura</t>
  </si>
  <si>
    <t>DRAM</t>
  </si>
  <si>
    <t>Folha de Pagamento</t>
  </si>
  <si>
    <t>DAE</t>
  </si>
  <si>
    <t>Recibo</t>
  </si>
  <si>
    <t>DCTFWeb</t>
  </si>
  <si>
    <t>Guia de Arrecadação</t>
  </si>
  <si>
    <t>04.954.252/0002-91</t>
  </si>
  <si>
    <t>Rend. Ref. A dezembro/24 proveniente de aplicação financeira (CDB-DI) da conta corrente do repasse do termo de parceria.</t>
  </si>
  <si>
    <t>Honorários Contábeis - 12/2024</t>
  </si>
  <si>
    <t>Pix</t>
  </si>
  <si>
    <t>Rateio Condomínio- FN Patrimonial e Condominios Ltda 12/2024</t>
  </si>
  <si>
    <t>Extrato Bancário</t>
  </si>
  <si>
    <t>Boleto Bancário</t>
  </si>
  <si>
    <t>Transferência Bancária</t>
  </si>
  <si>
    <t>Rateio Aluguel - FN Patrimonial e Condominios Ltda 12/2024</t>
  </si>
  <si>
    <t>Serviços de Alimentação para Reunião do Conselho Consultivo do PERD - 13/12/2024.</t>
  </si>
  <si>
    <t>Débito Automático</t>
  </si>
  <si>
    <t>Rateio 50% - CCA Consultores Associados 12/2024</t>
  </si>
  <si>
    <t>Férias - Período 06 a 22/01/2025 - Analista Técnica</t>
  </si>
  <si>
    <t>Vivo Móvel PERD 12/2024</t>
  </si>
  <si>
    <t>Férias - Período 07 a 21/01/2025 - Gerente de Planejamento e Estratégia</t>
  </si>
  <si>
    <t>Licença de Software - 12/2024</t>
  </si>
  <si>
    <t>Licença MS Project - 12/2024</t>
  </si>
  <si>
    <t>Aquisição de materiais para a Prainha: Marcação de peteca, rede de futsal e bola.</t>
  </si>
  <si>
    <t>Aquisição de materiais para o Uso Público</t>
  </si>
  <si>
    <t>ISS NF 2024/33 - O3L</t>
  </si>
  <si>
    <t>Guia</t>
  </si>
  <si>
    <t>Férias - Período 13 a 27/01/2025 - Agente de Serviço de Parque</t>
  </si>
  <si>
    <t>Contribuição Sindical 12/2024 - Valor Descontado do Salário da Gerente Geral.</t>
  </si>
  <si>
    <t>Aluguel Coworking - BH 01/2025</t>
  </si>
  <si>
    <t>Seguro de Vida Colaboradores - 12/2024</t>
  </si>
  <si>
    <t xml:space="preserve">Aliquota diferença de ICMS - NF Entomotrap - Armadilhas Borboleta </t>
  </si>
  <si>
    <t>Fornecimento de Internet  12/2024  - PERD</t>
  </si>
  <si>
    <t>Rateio 50% - CCA Consultores Associados - 2º Parcela 13º</t>
  </si>
  <si>
    <t xml:space="preserve">Abertura Fundo Fixo </t>
  </si>
  <si>
    <t>Fundo Fixo</t>
  </si>
  <si>
    <t>Saque para Fundo Fixo</t>
  </si>
  <si>
    <t>Rateio 50% Vivo Internet - Telefônica Brasil S/A 01/2025</t>
  </si>
  <si>
    <t>Adiantamento Salarial 01/2025 - Encarregado Serviço de Parque</t>
  </si>
  <si>
    <t>Aquisição de Fogões para o PERD - Pagamento 50% final</t>
  </si>
  <si>
    <t>Adiantamento Salarial 01/2025 - Analista Técnica</t>
  </si>
  <si>
    <t>Adiantamento Salarial 01/2025 - Coordenadora Administrativa e Financeira</t>
  </si>
  <si>
    <t>Adiantamento Salarial 01/2025 - Auxiliar de Serviços Gerais</t>
  </si>
  <si>
    <t>Adiantamento Salarial 01/2025 - Agente de Serviço de Parque</t>
  </si>
  <si>
    <t>Adiantamento Salarial 01/2025 -Analista Técnico em BI</t>
  </si>
  <si>
    <t>Adiantamento Salarial 01/2025 - Biólogo Sênior</t>
  </si>
  <si>
    <t>Adiantamento Salarial 01/2025 - Analista Administrativo</t>
  </si>
  <si>
    <t>Adiantamento Salarial 01/2025 - Agente de Serviço de Parque II</t>
  </si>
  <si>
    <t>Adiantamento Salarial 01/2025 - Pedreiro</t>
  </si>
  <si>
    <t>Adiantamento Salarial 01/2025 - Gerente de Planejamento e Estratégia</t>
  </si>
  <si>
    <t>Adiantamento Salarial 01/2025 - Analista de Comunicação Sênior</t>
  </si>
  <si>
    <t>Adiantamento Salarial 01/2025 - Coordenadora Técnica</t>
  </si>
  <si>
    <t>Adiantamento Salarial 01/2025 - Coordenador Técnico</t>
  </si>
  <si>
    <t>Adiantamento Salarial 01/2025 -Gerente Geral</t>
  </si>
  <si>
    <t>Adiantamento Salarial 01/2025 - Assistente Administrativo</t>
  </si>
  <si>
    <t>Honorários Jurídicos - comp. 12/2024</t>
  </si>
  <si>
    <t>Rateio 25% - Diretora Presidente - Adiantamento Salarial  01/2025</t>
  </si>
  <si>
    <t>Rateio 50% - Diretora Administrativa Financeira - Adiantamento Salarial  01/2025</t>
  </si>
  <si>
    <t>Troca da bateria do Veículo S10 de propriedade do IEF e utilizado pelo servidor Régis André Coelho do Nascimento</t>
  </si>
  <si>
    <t>Fornecimento de galão de água mineral para o PERD</t>
  </si>
  <si>
    <t>Diária de Campo -  16 a 17/01/2025 com destino a Governador Valadares para levar patrimônios do PERD que serão dados baixas.</t>
  </si>
  <si>
    <t>Rateio 50% Enel - Eletropaulo Metropolitana 01/2025</t>
  </si>
  <si>
    <t>Rateio 50% Vivo Móvel - Telefônica Brasil S/A 01/2025</t>
  </si>
  <si>
    <t>IRRF TERCEIROS 12/2024 - NF 26714 AUDISA; NF 35388 GV CLINICAS E NF 2024/33 O3L</t>
  </si>
  <si>
    <t>IRRF sobre Salários Comp. 12/2024</t>
  </si>
  <si>
    <t>Rateio 25% - FGTS 12/2024 - Diretora Presidente</t>
  </si>
  <si>
    <t>Rateio 50% Manutenção nos equipamentos de informática - Aenova Tecnologia Ltda 12/2024</t>
  </si>
  <si>
    <t>FGTS Comp. 12/2024</t>
  </si>
  <si>
    <t>Rateio 50% Licença de Software - Omie Experience 12/2024</t>
  </si>
  <si>
    <t xml:space="preserve">PIS sobre Salários Comp. 12/2024 </t>
  </si>
  <si>
    <t xml:space="preserve">INSS Comp. 12/2024 </t>
  </si>
  <si>
    <t>Rateio 25% - FGTS  13º - Diretora Presidente</t>
  </si>
  <si>
    <t>Rateio 50% Vivo Fixo - Telefônica Brasil S/A 12/2024</t>
  </si>
  <si>
    <t>ISS NF V.H.A FELIX</t>
  </si>
  <si>
    <t>Audisa - Auditores Associados S/S Parcela 07/12 - 2024</t>
  </si>
  <si>
    <t>FGTS Comp. 13º</t>
  </si>
  <si>
    <t>Serviço de mão de obra para desinstalação e instalação dos ares condicionados do PERD</t>
  </si>
  <si>
    <t>Rateio 50% - PIS 12/2024 - Diretora Administrativo Financeiro</t>
  </si>
  <si>
    <t>Rateio 50% Serviço de Manutenção e Atualização de páginas eletrônicas - Aldeia Comunicação Ltda 12/2024</t>
  </si>
  <si>
    <t>Rateio 50% - FGTS  13º - Diretora Administrativo Financeiro</t>
  </si>
  <si>
    <t>Rateio 50% - FGTS  12/2024 - Diretora Administrativo Financeiro</t>
  </si>
  <si>
    <t xml:space="preserve">Rateio 50% - INSS 12/2024 - Diretora Administraivo Financeiro </t>
  </si>
  <si>
    <t>Rateio 25% - INSS 12/2024 - Diretora Presidente</t>
  </si>
  <si>
    <t xml:space="preserve">Rateio 50% - IRRF 12/2024- Diretora Administrativo e Financeiro  </t>
  </si>
  <si>
    <t xml:space="preserve">Rateio 25% - IRRF 12/2024 - Diretora Presidente </t>
  </si>
  <si>
    <t>Rateio 25% - PIS 12/2024 - Diretora Presidente</t>
  </si>
  <si>
    <t xml:space="preserve">Serviço de mão de obra para reparo do ar condicionado de patrimônio do IEF e instalado na sala administrativa do PERD </t>
  </si>
  <si>
    <t xml:space="preserve">Crédito Cartão Wizeo - Abastecimento Veículo PERD - Toro Placa SHF7G80 </t>
  </si>
  <si>
    <t>Vale Refeição/ Alimentação 02/2025</t>
  </si>
  <si>
    <t>Vale Combustível 02/2025</t>
  </si>
  <si>
    <t>Aquisição de materiais para a manutenção do Uso Público</t>
  </si>
  <si>
    <t>4216411/4216515</t>
  </si>
  <si>
    <t>PLUXEE BENEFICIOS BRASIL S.A</t>
  </si>
  <si>
    <t>Devolução Fundo Fixo</t>
  </si>
  <si>
    <t>Instituto Ekos Brasil</t>
  </si>
  <si>
    <t>Rendimento ref a dezembro/24 proveniente de aplicação financeira (CDB-DI) da conta corrente do repasse do termo de parceria</t>
  </si>
  <si>
    <t>FN Patrimonial e Condominios Ltda</t>
  </si>
  <si>
    <t>27.127.801/0001-79</t>
  </si>
  <si>
    <t xml:space="preserve">CCA Consultores Associados Ltda </t>
  </si>
  <si>
    <t>VIVO - Telefônica Brasil S/A</t>
  </si>
  <si>
    <t>ENEL - Eletropaulo Metropolitana</t>
  </si>
  <si>
    <t>61.695.227/0001-93</t>
  </si>
  <si>
    <t>Aenova Tecnologia Ltda</t>
  </si>
  <si>
    <t>05.445.623/0001-91</t>
  </si>
  <si>
    <t>OmieExperience Ltda</t>
  </si>
  <si>
    <t>CEF</t>
  </si>
  <si>
    <t>Receita Federal</t>
  </si>
  <si>
    <t>Aldeia Comunicação Ltda</t>
  </si>
  <si>
    <t>03.019.365/0001-56</t>
  </si>
  <si>
    <t>Rendimento de Aplicação CDB</t>
  </si>
  <si>
    <t>Extrato bancário</t>
  </si>
  <si>
    <t>Banco Itaú Unibanco</t>
  </si>
  <si>
    <t>Rendimento ref a janeiro/25 proveniente de aplicação financeira (CDB-DI) da conta de reserva</t>
  </si>
  <si>
    <t>Rendimento ref a janeiro/25 proveniente de aplicação financeira (CDB-PLUS) da conta de reserva</t>
  </si>
  <si>
    <r>
      <t xml:space="preserve">IRRF sobre Resgate </t>
    </r>
    <r>
      <rPr>
        <b/>
        <sz val="9"/>
        <rFont val="Arial"/>
        <family val="2"/>
      </rPr>
      <t>Automático</t>
    </r>
    <r>
      <rPr>
        <sz val="9"/>
        <rFont val="Arial"/>
        <family val="2"/>
      </rPr>
      <t xml:space="preserve"> CDB  01/2025</t>
    </r>
  </si>
  <si>
    <t>46.014.158 THALLES THEMETER RAPHAEL VIEIRA CIDRIM</t>
  </si>
  <si>
    <t>PARAISO DAS CORREIAS LTDA</t>
  </si>
  <si>
    <t>GV CLINICAS MEDICINA DO TRABALHO LTDA</t>
  </si>
  <si>
    <t>SERASA S.A.</t>
  </si>
  <si>
    <t>46.014.158/0001-11</t>
  </si>
  <si>
    <t>04.021.269/0001-05</t>
  </si>
  <si>
    <t>19.596.170/0013-42</t>
  </si>
  <si>
    <t>62.173.620/0093-06</t>
  </si>
  <si>
    <t>271</t>
  </si>
  <si>
    <t>33531</t>
  </si>
  <si>
    <t>35987</t>
  </si>
  <si>
    <t>12731</t>
  </si>
  <si>
    <t>4476401</t>
  </si>
  <si>
    <t>406</t>
  </si>
  <si>
    <t>27167</t>
  </si>
  <si>
    <t>Rendimento de Aplicação Trust</t>
  </si>
  <si>
    <t>Rend. Ref. A janeiro/25 proveniente de aplicação financeira (CDB-DI) da conta corrente do repasse do termo de parceria.</t>
  </si>
  <si>
    <t>Rend. Bruto Trust 01/2025</t>
  </si>
  <si>
    <t>IRRF sobre Resgate CDB  01/2025</t>
  </si>
  <si>
    <t>Cofins sobre Receitas Financeiras - Aplicação CDB - Comp. 12/2024</t>
  </si>
  <si>
    <t>Aquisição de placas informativas para os alojamentos do PERD e insumos para afixação.</t>
  </si>
  <si>
    <t>Férias - Período 27/01 a 05/02/2025 - Biólogo Sênior</t>
  </si>
  <si>
    <t>Medicina Ocupacional  (Laudos Anuais e Exames) 01/2025</t>
  </si>
  <si>
    <t>Rateio 50% - Serviço de Limpeza da Sala (Diarista) - 01/2025</t>
  </si>
  <si>
    <t>Serviço de prestação de fornecimento de dados e informações - Consulta CNPJ - 12/2024</t>
  </si>
  <si>
    <t>Alimentação para o encontro de capacitação de observação de primatas.</t>
  </si>
  <si>
    <t>Rateio 50% Audisa - Auditores Associados S/S 12/2024</t>
  </si>
  <si>
    <t>Saldo Salarial 01/2025 - Encarregado Serviço de Parque</t>
  </si>
  <si>
    <t>Saldo Salarial 01/2025 - Analista Técnica</t>
  </si>
  <si>
    <t>Saldo Salarial 01/2025 - Auxiliar de Serviços Gerais</t>
  </si>
  <si>
    <t>Saldo Salarial 01/2025 - Agente de Serviço de Parque</t>
  </si>
  <si>
    <t>Saldo Salarial 01/2025 - Pedreiro</t>
  </si>
  <si>
    <t>Saldo Salarial 01/2025 -Analista Técnico em BI</t>
  </si>
  <si>
    <t>Rateio 25% - Diretora Presidente - Saldo Salarial  01/2025</t>
  </si>
  <si>
    <t>Rateio 50% - Diretora Administrativa Financeira - Saldo Salarial  01/2025</t>
  </si>
  <si>
    <t>Saldo Salarial 01/2025 - Agente de Serviço de Parque II</t>
  </si>
  <si>
    <t>Saldo Salarial 01/2025 - Analista Administrativo</t>
  </si>
  <si>
    <t>Saldo Salarial 01/2025 - Analista de Comunicação Sênior</t>
  </si>
  <si>
    <t>Saldo Salarial 01/2025 - Coordenador Técnico</t>
  </si>
  <si>
    <t>Saldo Salarial 01/2025 -Gerente Geral</t>
  </si>
  <si>
    <t>Saldo Salarial 01/2025 - Coordenadora Técnica</t>
  </si>
  <si>
    <t>Saldo Salarial 01/2025 - Assistente Administrativa</t>
  </si>
  <si>
    <t>Saldo Salarial 01/2025 - Coordenadora Administrativa e Financeira</t>
  </si>
  <si>
    <t>Saldo Salarial 01/2025 - Assistente Administrativo</t>
  </si>
  <si>
    <t>Saldo Salarial 01/2025 - Gerente de Planejamento e Estratégia</t>
  </si>
  <si>
    <t>Saldo Salarial 01/2025 - Biólogo Sênior</t>
  </si>
  <si>
    <t>AUDISA - Auditores Associados S/S</t>
  </si>
  <si>
    <t>Boleto</t>
  </si>
  <si>
    <t>Valor Facilities Serviços Gerais Eireli</t>
  </si>
  <si>
    <t>19.723.112/0001-07</t>
  </si>
  <si>
    <t>Tarifa Bancária PIX</t>
  </si>
  <si>
    <t>ENGEPESCA LTDA.</t>
  </si>
  <si>
    <t>TOKIO MARINE SEGURADORA S.A.</t>
  </si>
  <si>
    <t>VANER FERREIRA GONZAGA</t>
  </si>
  <si>
    <t>AGIL COMERCIO DE MATERIAIS E EQUIPAMENTOS LTDA</t>
  </si>
  <si>
    <t>VENTURA ALINHAMENTOS LTDA</t>
  </si>
  <si>
    <t>MACAPA MOTORES LTDA</t>
  </si>
  <si>
    <t>MERCADINHO DO NINGA LTDA</t>
  </si>
  <si>
    <t>GKM INFORMATICA LTDA</t>
  </si>
  <si>
    <t>GRAFICA FOLHA BRANCA LTDA</t>
  </si>
  <si>
    <t>RJR INFORMATICA LTDA</t>
  </si>
  <si>
    <t>DOUGLAS  CAMPOS FERREIRA 05718744602</t>
  </si>
  <si>
    <t>MERCO MINAS COMERCIO E IMPORTACAO LTDA</t>
  </si>
  <si>
    <t>ARTES PAPELARIA E LIVRARIA LTDA</t>
  </si>
  <si>
    <t>79.494.225/0001-00</t>
  </si>
  <si>
    <t>33.164.021/0001-00</t>
  </si>
  <si>
    <t>08.877.017/0001-33</t>
  </si>
  <si>
    <t>31.874.169/0001-02</t>
  </si>
  <si>
    <t>86.580.776/0001-43</t>
  </si>
  <si>
    <t>47.871.869/0001-75</t>
  </si>
  <si>
    <t>26.321.174/0001-40</t>
  </si>
  <si>
    <t>05.145.653/0001-82</t>
  </si>
  <si>
    <t>03.229.905/0001-26</t>
  </si>
  <si>
    <t>03.045.947/0001-07</t>
  </si>
  <si>
    <t>20.655.096/0001-33</t>
  </si>
  <si>
    <t>00.218.129/0001-70</t>
  </si>
  <si>
    <t>23.128.887/0001-01</t>
  </si>
  <si>
    <t>14955</t>
  </si>
  <si>
    <t>934</t>
  </si>
  <si>
    <t>176642</t>
  </si>
  <si>
    <t>5613</t>
  </si>
  <si>
    <t>5614</t>
  </si>
  <si>
    <t>2436544</t>
  </si>
  <si>
    <t>1167</t>
  </si>
  <si>
    <t>217138</t>
  </si>
  <si>
    <t>391</t>
  </si>
  <si>
    <t>3143</t>
  </si>
  <si>
    <t>3141</t>
  </si>
  <si>
    <t>6757</t>
  </si>
  <si>
    <t>14999</t>
  </si>
  <si>
    <t>554</t>
  </si>
  <si>
    <t>2025/56</t>
  </si>
  <si>
    <t>2247</t>
  </si>
  <si>
    <t>1932183252-0</t>
  </si>
  <si>
    <t>1931971923-0</t>
  </si>
  <si>
    <t>9715</t>
  </si>
  <si>
    <t>824</t>
  </si>
  <si>
    <t>1932461313-0</t>
  </si>
  <si>
    <t>2452756</t>
  </si>
  <si>
    <t>27636</t>
  </si>
  <si>
    <t>7362</t>
  </si>
  <si>
    <t>5744</t>
  </si>
  <si>
    <t>3162</t>
  </si>
  <si>
    <t>869</t>
  </si>
  <si>
    <t>8484</t>
  </si>
  <si>
    <t>36707</t>
  </si>
  <si>
    <t>27708</t>
  </si>
  <si>
    <t>12852</t>
  </si>
  <si>
    <t>9857</t>
  </si>
  <si>
    <t>4593</t>
  </si>
  <si>
    <t>Rateio Condomínio- FN Patrimonial e Condominios Ltda 01/2025</t>
  </si>
  <si>
    <t>Aquisição de Rede de Arrasto para a Prainha - PERD</t>
  </si>
  <si>
    <t>Vivo Móvel PERD 01/2025</t>
  </si>
  <si>
    <t>Rateio 50% Serviço de produção e elaboração de conteúdo e midias online - C.P. Lana Comunicação Estratégica 01/2025</t>
  </si>
  <si>
    <t>Rateio Aluguel - FN Patrimonial e Condominios Ltda 01/2025</t>
  </si>
  <si>
    <t>Licença MS Project - 01/2025</t>
  </si>
  <si>
    <t>Rateio 50% - CCA Consultores Associados 01/2025</t>
  </si>
  <si>
    <t>Honorários Contábeis - 01/2025</t>
  </si>
  <si>
    <t xml:space="preserve">Seguro Veículo Toro Placa SHF7G80 - Vigência 2025 </t>
  </si>
  <si>
    <t>Licença de Software - 01/2025</t>
  </si>
  <si>
    <t>Aquisição de Materiais para a Manutenção da Casa Funcional, Gerência e Portaria.</t>
  </si>
  <si>
    <t>IPVA + Licenciamento 2025 - Veículo TP 51/2021 - Toro Placa SHF7G80</t>
  </si>
  <si>
    <t>Aluguel Coworking - BH 02/2025</t>
  </si>
  <si>
    <t>Fornecimento de Internet  01/2025  - PERD</t>
  </si>
  <si>
    <t>Troca do Radiador do Veículo TP 51/2021 - Toro Placa SHF7G80</t>
  </si>
  <si>
    <t>Aquisição de Fio de Nylon para Roçadeira do PERD</t>
  </si>
  <si>
    <t xml:space="preserve">Aquisição de materiais necessários para a manutenção de estuturas do Uso Público do PERD. </t>
  </si>
  <si>
    <t>Rend. Ref. A fevereiro/25 proveniente de aplicação financeira (CDB-DI) da conta corrente do repasse do termo de parceria.</t>
  </si>
  <si>
    <t>Rend. Bruto Trust 02/2025</t>
  </si>
  <si>
    <t>IRRF sobre Resgate CDB  02/2025</t>
  </si>
  <si>
    <t>Rendimento ref a janeiro/25 proveniente de aplicação financeira (CDB-DI) da conta corrente do repasse do termo de parceria</t>
  </si>
  <si>
    <t>Rendimento ref a fevereiro/25 proveniente de aplicação financeira (CDB-DI) da conta de reserva</t>
  </si>
  <si>
    <t>Rendimento ref a fevereiro/25 proveniente de aplicação financeira (CDB-PLUS) da conta de reserva</t>
  </si>
  <si>
    <r>
      <t xml:space="preserve">IRRF sobre Resgate </t>
    </r>
    <r>
      <rPr>
        <b/>
        <sz val="9"/>
        <rFont val="Arial"/>
        <family val="2"/>
      </rPr>
      <t>Automático</t>
    </r>
    <r>
      <rPr>
        <sz val="9"/>
        <rFont val="Arial"/>
        <family val="2"/>
      </rPr>
      <t xml:space="preserve"> CDB  02/2025</t>
    </r>
  </si>
  <si>
    <t>Serviço de alinhamento para o  veículo de propriedade do IEF - S10 placa QXW0H75,  utilizado pelo Gerente Vinícius de Assis Moreira.</t>
  </si>
  <si>
    <t>Restante do Pagamento - Aquisição de Rede de Arrasto para a Prainha - PERD</t>
  </si>
  <si>
    <t>Aquisição de lâmina de corte para cortador de grama - PERD</t>
  </si>
  <si>
    <t>Adiantamento Salarial 02/2025 - Encarregado Serviço de Parque</t>
  </si>
  <si>
    <t>Saldo Salarial 02/2025 - Encarregado Serviço de Parque</t>
  </si>
  <si>
    <t>Adiantamento Salarial 02/2025 - Analista Técnica</t>
  </si>
  <si>
    <t>Saldo Salarial 02/2025 - Analista Técnica</t>
  </si>
  <si>
    <t>Adiantamento Salarial 02/2025 - Auxiliar de Serviços Gerais</t>
  </si>
  <si>
    <t>Saldo Salarial 02/2025 - Auxiliar de Serviços Gerais</t>
  </si>
  <si>
    <t>Adiantamento Salarial 02/2025 - Agente de Serviço de Parque</t>
  </si>
  <si>
    <t>Saldo Salarial 02/2025 - Agente de Serviço de Parque</t>
  </si>
  <si>
    <t>Adiantamento Salarial 02/2025 - Pedreiro</t>
  </si>
  <si>
    <t>Saldo Salarial 02/2025 - Pedreiro</t>
  </si>
  <si>
    <t>Adiantamento Salarial 02/2025 -Analista Técnico em BI</t>
  </si>
  <si>
    <t>Saldo Salarial 02/2025 -Analista Técnico em BI</t>
  </si>
  <si>
    <t>Rateio 25% - Diretora Presidente - Adiantamento Salarial  02/2025</t>
  </si>
  <si>
    <t>Rateio 50% - Diretora Administrativa Financeira - Adiantamento Salarial  02/2025</t>
  </si>
  <si>
    <t>Rateio 50% - Diretora Administrativa Financeira - Saldo Salarial  02/2025</t>
  </si>
  <si>
    <t>Rateio 25% - Diretora Presidente - Saldo Salarial  02/2025</t>
  </si>
  <si>
    <t>Adiantamento Salarial 02/2025 - Agente de Serviço de Parque II</t>
  </si>
  <si>
    <t>Saldo Salarial 02/2025 - Agente de Serviço de Parque II</t>
  </si>
  <si>
    <t>Adiantamento Salarial 02/2025 - Analista Administrativo</t>
  </si>
  <si>
    <t>Saldo Salarial 02/2025 - Analista Administrativo</t>
  </si>
  <si>
    <t>Adiantamento Salarial 02/2025 - Analista de Comunicação Sênior</t>
  </si>
  <si>
    <t>Saldo Salarial 02/2025 - Analista de Comunicação Sênior</t>
  </si>
  <si>
    <t>Adiantamento Salarial 02/2025 - Coordenador Técnico</t>
  </si>
  <si>
    <t>Saldo Salarial 02/2025 - Coordenador Técnico</t>
  </si>
  <si>
    <t>Adiantamento Salarial 02/2025 -Gerente Geral</t>
  </si>
  <si>
    <t>Saldo Salarial 02/2025 -Gerente Geral</t>
  </si>
  <si>
    <t>Adiantamento Salarial 02/2025 - Coordenadora Técnica</t>
  </si>
  <si>
    <t>Saldo Salarial 02/2025 - Coordenadora Técnica</t>
  </si>
  <si>
    <t>Adiantamento Salarial 02/2025 - Assistente Administrativa</t>
  </si>
  <si>
    <t>Saldo Salarial 02/2025 - Assistente Administrativa</t>
  </si>
  <si>
    <t>Adiantamento Salarial 02/2025 - Coordenadora Administrativa e Financeira</t>
  </si>
  <si>
    <t>Saldo Salarial 02/2025 - Coordenadora Administrativa e Financeira</t>
  </si>
  <si>
    <t>Pensão Alimentícia 02/2025 - Encarregado de Serviço de Parque - João Batista</t>
  </si>
  <si>
    <t>Adiantamento Salarial 02/2025 - Assistente Administrativo</t>
  </si>
  <si>
    <t>Saldo Salarial 02/2025 - Assistente Administrativo</t>
  </si>
  <si>
    <t>Adiantamento Salarial 02/2025 - Gerente de Planejamento e Estratégia</t>
  </si>
  <si>
    <t>Saldo Salarial 02/2025 - Gerente de Planejamento e Estratégia</t>
  </si>
  <si>
    <t>Adiantamento Salarial 02/2025 - Biólogo Sênior</t>
  </si>
  <si>
    <t>Saldo Salarial 02/2025 - Biólogo Sênior</t>
  </si>
  <si>
    <t>Honorários Jurídicos - comp. 01/2025</t>
  </si>
  <si>
    <t>Rateio 50% Enel - Eletropaulo Metropolitana 02/2025</t>
  </si>
  <si>
    <t>Rateio 50% Vivo Móvel - Telefônica Brasil S/A 02/2025</t>
  </si>
  <si>
    <t xml:space="preserve">Fornecimento de gás liquefeito de petróleo (GLP) para o Centro de Manutenção e área administrativa do PERD. </t>
  </si>
  <si>
    <t>Rateio 50% Vivo Internet - Telefônica Brasil S/A 02/2025</t>
  </si>
  <si>
    <t>Rateio 50% Vivo Fixo - Telefônica Brasil S/A 01/2025</t>
  </si>
  <si>
    <t>Substituição da central eletrônica da cancela do Salão Dourado</t>
  </si>
  <si>
    <t>Contribuição Sindical 01/2025 - Valor Descontado do Salário da Gerente Geral.</t>
  </si>
  <si>
    <t>Rateio 50% Licença de Software - Omie Experience 01/2025</t>
  </si>
  <si>
    <t>Rateio 50% - FGTS  01/2025 - Diretora Administrativo Financeiro</t>
  </si>
  <si>
    <t>Rateio 25% - FGTS 01/2025 - Diretora Presidente</t>
  </si>
  <si>
    <t>FGTS Comp. 01/2025</t>
  </si>
  <si>
    <t xml:space="preserve">Rateio 50% - INSS 01/2025 - Diretora Administraivo Financeiro </t>
  </si>
  <si>
    <t>Rateio 25% - INSS 01/2025 - Diretora Presidente</t>
  </si>
  <si>
    <t xml:space="preserve">INSS Comp. 01/2025 </t>
  </si>
  <si>
    <t>IRRF sobre Salários Comp. 01/2025</t>
  </si>
  <si>
    <t xml:space="preserve">Rateio 25% - IRRF 01/2025 - Diretora Presidente </t>
  </si>
  <si>
    <t xml:space="preserve">Rateio 50% - IRRF 01/2025- Diretora Administrativo e Financeiro  </t>
  </si>
  <si>
    <t xml:space="preserve">PIS sobre Salários Comp. 01/2025 </t>
  </si>
  <si>
    <t>Rateio 50% - PIS 01/2025 - Diretora Administrativo Financeiro</t>
  </si>
  <si>
    <t>PCC TERCEIROS 01/2025 - NF 5614 CCA; NF 27168 AUDISA E NF 35987 GV CLINICAS</t>
  </si>
  <si>
    <t>IRRF TERCEIROS 01/2025 - NF 5614 CCA E NF 27168 AUDISA</t>
  </si>
  <si>
    <t>Audisa - Auditores Associados S/S Parcela 08/12 - 2024</t>
  </si>
  <si>
    <t>Rateio 50% Manutenção nos equipamentos de informática - Aenova Tecnologia Ltda 01/2025</t>
  </si>
  <si>
    <t>Aquisição de Persianas para o PERD - LOTE 06 - EDITAL 02/2024</t>
  </si>
  <si>
    <t>Aquisição de material de papelaria para o Monitora</t>
  </si>
  <si>
    <t>Aquisição de Binóculos para o Monitora</t>
  </si>
  <si>
    <t>Vale Combustível 03/2025</t>
  </si>
  <si>
    <t>Vale Refeição/ Alimentação 03/2025</t>
  </si>
  <si>
    <t>4472351/4472721</t>
  </si>
  <si>
    <t>Cofins sobre Receitas Financeiras - Aplicação CDB - Comp. 01/2025</t>
  </si>
  <si>
    <t>Medicina Ocupacional  (Laudos Anuais e Exames) 02/2025</t>
  </si>
  <si>
    <t>Rateio 50% Audisa - Auditores Associados S/S 01/2025</t>
  </si>
  <si>
    <t>Rateio 50% - Serviço de Limpeza da Sala (Diarista) - 02/2025</t>
  </si>
  <si>
    <t>Aquisição de materiais de papelaria para o evento de Carnaval no Parque</t>
  </si>
  <si>
    <t>Rateio 50% Serviço de Manutenção e Atualização de páginas eletrônicas - Aldeia Comunicação Ltda 01/2025</t>
  </si>
  <si>
    <t>C.P Lana Comunicação Estratégica</t>
  </si>
  <si>
    <t>11.762.829/000148</t>
  </si>
  <si>
    <t>57.443.319/0001-09</t>
  </si>
  <si>
    <t>23.256.170/0001-37</t>
  </si>
  <si>
    <t>47.287.273/0001-22</t>
  </si>
  <si>
    <t>58.129.964/0001-14</t>
  </si>
  <si>
    <t>37.058.073/0001-44</t>
  </si>
  <si>
    <t>20.081.465/0001-21</t>
  </si>
  <si>
    <t>43.651.166/0001-80</t>
  </si>
  <si>
    <t>TIVOLITUR VIAGENS E TURISMO LTDA</t>
  </si>
  <si>
    <t>MARCILIO PIRAMIDES SOARES</t>
  </si>
  <si>
    <t>GERALDO MAGELA DE SOUSA SERVICOS LTDA</t>
  </si>
  <si>
    <t>AENOVA TECNOLOGIA LTDA</t>
  </si>
  <si>
    <t>58.129.964 MARCOS ANTONIO DA SILVA ALVES</t>
  </si>
  <si>
    <t>ZAPSIGN PROCESSAMENTO DE DADOS LTDA</t>
  </si>
  <si>
    <t>ELETRO MOVEIS IPATINGA CANAA LTDA</t>
  </si>
  <si>
    <t>MAURICIO PEREIRA ANTUNES 02837894680</t>
  </si>
  <si>
    <t>4608150</t>
  </si>
  <si>
    <t>181660</t>
  </si>
  <si>
    <t>5639</t>
  </si>
  <si>
    <t>5638</t>
  </si>
  <si>
    <t>2504869</t>
  </si>
  <si>
    <t>20013957</t>
  </si>
  <si>
    <t>949</t>
  </si>
  <si>
    <t>10394</t>
  </si>
  <si>
    <t>191</t>
  </si>
  <si>
    <t>9783</t>
  </si>
  <si>
    <t>30</t>
  </si>
  <si>
    <t>218877</t>
  </si>
  <si>
    <t>980</t>
  </si>
  <si>
    <t>5</t>
  </si>
  <si>
    <t>2025/16</t>
  </si>
  <si>
    <t>1940072476-0</t>
  </si>
  <si>
    <t>1668</t>
  </si>
  <si>
    <t>1940877866-0</t>
  </si>
  <si>
    <t>1940225694-0</t>
  </si>
  <si>
    <t>27917</t>
  </si>
  <si>
    <t>5765</t>
  </si>
  <si>
    <t>7395</t>
  </si>
  <si>
    <t>2534161</t>
  </si>
  <si>
    <t>8549</t>
  </si>
  <si>
    <t>495</t>
  </si>
  <si>
    <t>37362</t>
  </si>
  <si>
    <t>47</t>
  </si>
  <si>
    <t>2282</t>
  </si>
  <si>
    <t>426</t>
  </si>
  <si>
    <t>4732242</t>
  </si>
  <si>
    <t>13025</t>
  </si>
  <si>
    <t>20014432</t>
  </si>
  <si>
    <t>28056</t>
  </si>
  <si>
    <t>IRRF sobre Resgate CDB  03/2025</t>
  </si>
  <si>
    <t>Rend. Bruto Trust 03/2025</t>
  </si>
  <si>
    <t>Rend. Ref. A março/25 proveniente de aplicação financeira (CDB-DI) da conta corrente do repasse do termo de parceria.</t>
  </si>
  <si>
    <t>Rendimento ref a fevereiro/25 proveniente de aplicação financeira (CDB-DI) da conta corrente do repasse do termo de parceria</t>
  </si>
  <si>
    <t>Rendimento ref a março/25 proveniente de aplicação financeira (CDB-DI) da conta de reserva</t>
  </si>
  <si>
    <t>Rendimento ref a março/25 proveniente de aplicação financeira (CDB-PLUS) da conta de reserva</t>
  </si>
  <si>
    <t>Vivo Móvel PERD 02/2025</t>
  </si>
  <si>
    <t>Serviço de prestação de fornecimento de dados e informações - Consulta CNPJ - 01/2025</t>
  </si>
  <si>
    <t>Serviço de prestação de fornecimento de dados e informações - Consulta CNPJ - 02/2025</t>
  </si>
  <si>
    <t>Licença MS Project - 02/2025</t>
  </si>
  <si>
    <t>Honorários Contábeis - 02/2025</t>
  </si>
  <si>
    <t>Rateio 50% - CCA Consultores Associados 02/2025</t>
  </si>
  <si>
    <t>Licença de Software - 02/2025</t>
  </si>
  <si>
    <t>Hospedagem - Marina e Ulysses - Ida a Belo Horizonte (Sede Administrativa) entre os dias 02 e 03 de dezembro de 2024 para participar de reuniões
presenciais sobre o tema da regularização fundiária do PERD.</t>
  </si>
  <si>
    <t xml:space="preserve">Passagens Aéreas para o Curso Monitora - Lucas Milani; Marcio Uehara; Marcelo Reis e Luis Fernando. </t>
  </si>
  <si>
    <t>Rateio Aluguel - FN Patrimonial e Condominios Ltda 02/2025</t>
  </si>
  <si>
    <t>Rateio Condomínio- FN Patrimonial e Condominios Ltda 02/2025</t>
  </si>
  <si>
    <t xml:space="preserve">Rateio IPTU - Parcela 01/10- FN Patrimonial e Condominios Ltda </t>
  </si>
  <si>
    <t>Rateio 50% Serviço de produção e elaboração de conteúdo e midias online - C.P. Lana Comunicação Estratégica 02/2025</t>
  </si>
  <si>
    <t>Aquisição de insumos para a manutenção dos sopradores do PERD - Monitora.</t>
  </si>
  <si>
    <t>Aquisição de materiais e contratação de mão de obra para a manutenção da cerca elétrica do PERD</t>
  </si>
  <si>
    <t>Aquisição de pilhas para o Monitora.</t>
  </si>
  <si>
    <t>Substituição de roteador queimado do PERD</t>
  </si>
  <si>
    <t>Aluguel Coworking - BH 03/2025</t>
  </si>
  <si>
    <t>Alíquota diferença ICMS - Nota Fiscal Engepesca - Aquisição de rede de arrasto para o PERD</t>
  </si>
  <si>
    <t>Fornecimento de Internet  02/2025  - PERD</t>
  </si>
  <si>
    <t>Diária de Campo - Ida ao PERD 10 a 23/03/2025 - Curso Monitora</t>
  </si>
  <si>
    <t>Manutenção Notebook TP 51/2021 - DELL Vostro 15-3510</t>
  </si>
  <si>
    <t>Contribuição Sindical 02/2025 - Valor Descontado do Salário da Gerente Geral.</t>
  </si>
  <si>
    <t>Seguro de Vida Colaboradores - 01/2025</t>
  </si>
  <si>
    <t>Seguro de Vida Colaboradores - 02/2025</t>
  </si>
  <si>
    <t>Férias - Período 17 a 21/03/2025 - Coordenadora Técnica</t>
  </si>
  <si>
    <t>Adiantamento Salarial 03/2025 - Encarregado Serviço de Parque</t>
  </si>
  <si>
    <t>Saldo Salarial 03/2025 - Encarregado Serviço de Parque</t>
  </si>
  <si>
    <t>Adiantamento Salarial 03/2025 - Analista Técnica</t>
  </si>
  <si>
    <t>Saldo Salarial 03/2025 - Analista Técnica</t>
  </si>
  <si>
    <t>Adiantamento Salarial 03/2025 - Auxiliar de Serviços Gerais</t>
  </si>
  <si>
    <t>Saldo Salarial 03/2025 - Auxiliar de Serviços Gerais</t>
  </si>
  <si>
    <t>Adiantamento Salarial 03/2025 - Agente de Serviço de Parque</t>
  </si>
  <si>
    <t>Saldo Salarial 03/2025 - Agente de Serviço de Parque</t>
  </si>
  <si>
    <t>Adiantamento Salarial 03/2025 - Pedreiro</t>
  </si>
  <si>
    <t>Saldo Salarial 03/2025 - Pedreiro</t>
  </si>
  <si>
    <t>Adiantamento Salarial 03/2025 -Analista Técnico em BI</t>
  </si>
  <si>
    <t>Saldo Salarial 03/2025 -Analista Técnico em BI</t>
  </si>
  <si>
    <t>Rateio 25% - Diretora Presidente - Adiantamento Salarial  03/2025</t>
  </si>
  <si>
    <t>Rateio 50% - Diretora Administrativa Financeira - Adiantamento Salarial  03/2025</t>
  </si>
  <si>
    <t>Rateio 25% - Diretora Presidente - Saldo Salarial  03/2025</t>
  </si>
  <si>
    <t>Rateio 50% - Diretora Administrativa Financeira - Saldo Salarial  03/2025</t>
  </si>
  <si>
    <t>Adiantamento Salarial 03/2025 - Agente de Serviço de Parque II</t>
  </si>
  <si>
    <t>Saldo Salarial 03/2025 - Agente de Serviço de Parque II</t>
  </si>
  <si>
    <t>Adiantamento Salarial 03/2025 - Analista Administrativo</t>
  </si>
  <si>
    <t>Saldo Salarial 03/2025 - Analista Administrativo</t>
  </si>
  <si>
    <t>Adiantamento Salarial 03/2025 - Analista de Comunicação Sênior</t>
  </si>
  <si>
    <t>Saldo Salarial 03/2025 - Analista de Comunicação Sênior</t>
  </si>
  <si>
    <t>Adiantamento Salarial 03/2025 - Coordenador Técnico</t>
  </si>
  <si>
    <t>Saldo Salarial 03/2025 - Coordenador Técnico</t>
  </si>
  <si>
    <t>Adiantamento Salarial 03/2025 -Gerente Geral</t>
  </si>
  <si>
    <t>Saldo Salarial 03/2025 -Gerente Geral</t>
  </si>
  <si>
    <t>Adiantamento Salarial 03/2025 - Coordenadora Técnica</t>
  </si>
  <si>
    <t>Saldo Salarial 03/2025 - Coordenadora Técnica</t>
  </si>
  <si>
    <t>Adiantamento Salarial 03/2025 - Assistente Administrativa</t>
  </si>
  <si>
    <t>Saldo Salarial 03/2025 - Assistente Administrativa</t>
  </si>
  <si>
    <t>Adiantamento Salarial 03/2025 - Coordenadora Administrativa e Financeira</t>
  </si>
  <si>
    <t>Saldo Salarial 03/2025 - Coordenadora Administrativa e Financeira</t>
  </si>
  <si>
    <t>Pensão Alimentícia 03/2025 - Encarregado de Serviço de Parque - João Batista</t>
  </si>
  <si>
    <t>Adiantamento Salarial 03/2025 - Assistente Administrativo</t>
  </si>
  <si>
    <t>Saldo Salarial 03/2025 - Assistente Administrativo</t>
  </si>
  <si>
    <t>Adiantamento Salarial 03/2025 - Gerente de Planejamento e Estratégia</t>
  </si>
  <si>
    <t>Saldo Salarial 03/2025 - Gerente de Planejamento e Estratégia</t>
  </si>
  <si>
    <t>Adiantamento Salarial 03/2025 - Biólogo Sênior</t>
  </si>
  <si>
    <t>Saldo Salarial 03/2025 - Biólogo Sênior</t>
  </si>
  <si>
    <t xml:space="preserve">Substituição da trava do disco do segredo do cofre do PERD </t>
  </si>
  <si>
    <t>Honorários Jurídicos - comp. 02/2025</t>
  </si>
  <si>
    <t>Rateio 50% Vivo Móvel - Telefônica Brasil S/A 03/2025</t>
  </si>
  <si>
    <t>Rateio 50% Vivo Internet - Telefônica Brasil S/A 03/2025</t>
  </si>
  <si>
    <t>Rateio 50% Enel - Eletropaulo Metropolitana 03/2025</t>
  </si>
  <si>
    <t>Rateio 50% Vivo Fixo - Telefônica Brasil S/A 02/2025</t>
  </si>
  <si>
    <t>Audisa - Auditores Associados S/S Parcela 09/12 - 2024</t>
  </si>
  <si>
    <t>FGTS Comp. 02/2025</t>
  </si>
  <si>
    <t>Rateio 25% - FGTS 02/2025 - Diretora Presidente</t>
  </si>
  <si>
    <t>Rateio 50% - FGTS  02/2025 - Diretora Administrativo Financeiro</t>
  </si>
  <si>
    <t xml:space="preserve">INSS Comp. 02/2025 </t>
  </si>
  <si>
    <t>Rateio 25% - INSS 02/2025 - Diretora Presidente</t>
  </si>
  <si>
    <t xml:space="preserve">Rateio 25% - IRRF 02/2025 - Diretora Presidente </t>
  </si>
  <si>
    <t xml:space="preserve">Rateio 50% - IRRF 02/2025- Diretora Administrativo e Financeiro  </t>
  </si>
  <si>
    <t>IRRF sobre Salários Comp. 02/2025</t>
  </si>
  <si>
    <t xml:space="preserve">PIS sobre Salários Comp. 02/2025 </t>
  </si>
  <si>
    <t>Rateio 50% - PIS 02/2025 - Diretora Administrativo Financeiro</t>
  </si>
  <si>
    <t>Rateio 50% Serviço de Manutenção e Atualização de páginas eletrônicas - Aldeia Comunicação Ltda 02/2025</t>
  </si>
  <si>
    <t>Rateio 50% Manutenção nos equipamentos de informática - Aenova Tecnologia Ltda 02/2025</t>
  </si>
  <si>
    <t>Rateio 50% Licença de Software - Omie Experience 02/2025</t>
  </si>
  <si>
    <t>PCC TERCEIROS 02/2025 - NF 36707 GV CLINICAS E NF 27636 AUDISA</t>
  </si>
  <si>
    <t>IRRF TERCEIROS 02/2025 - NF 5639 CCA E NF 27636 AUDISA</t>
  </si>
  <si>
    <t>Cofins sobre Receitas Financeiras - Aplicação CDB - Comp. 02/2025</t>
  </si>
  <si>
    <t>Renovaçao Assinatura Digital</t>
  </si>
  <si>
    <t>Férias - Período 23 a 28/03/2025 - Coordenadora Técnica</t>
  </si>
  <si>
    <t>Aquisição de Cabo HDMI para o PERD</t>
  </si>
  <si>
    <t>Vale Combustível 04/2025</t>
  </si>
  <si>
    <t>Vale Refeição/ Alimentação 04/2025</t>
  </si>
  <si>
    <t>4705059/4704674</t>
  </si>
  <si>
    <t>Medicina Ocupacional  (Laudos Anuais e Exames) 03/2025</t>
  </si>
  <si>
    <t>Aquisição de fogões e armários para as estruturas existentes no PERD. Pagamento 50% restante</t>
  </si>
  <si>
    <t>Aquisição de kit p/ instalação de gás (item 07); Mesa c/4 cadeiras (item 09) e mesa madeira dobra (item 10). Pagamento 50% restante</t>
  </si>
  <si>
    <t xml:space="preserve">Fornecimento de gás liquefeito de petróleo (GLP) para apoio aos agentes de parque e o viveiro do PERD. </t>
  </si>
  <si>
    <t>Alimentação para o curso do monitora.</t>
  </si>
  <si>
    <t>Rateio 50% - Serviço de Limpeza da Sala (Diarista) - 03/2025</t>
  </si>
  <si>
    <t>Manutenção equipamentos do PERD - Motosserras e Sopradores.</t>
  </si>
  <si>
    <t>Rateio 50% Audisa - Auditores Associados S/S 02/2025</t>
  </si>
  <si>
    <t>Vivo Móvel PERD 03/2025</t>
  </si>
  <si>
    <t>Serviço de prestação de fornecimento de dados e informações - Consulta CNPJ - 03/2025</t>
  </si>
  <si>
    <t>Licença MS Project - 03/2025</t>
  </si>
  <si>
    <t>Honorários Contábeis - 03/2025</t>
  </si>
  <si>
    <t>Rateio 50% - CCA Consultores Associados 03/2025</t>
  </si>
  <si>
    <t>Licença de Software - 03/2025</t>
  </si>
  <si>
    <t>Rateio Condomínio- FN Patrimonial e Condominios Ltda 03/2025</t>
  </si>
  <si>
    <t>Rateio 50% Serviço de produção e elaboração de conteúdo e midias online - C.P. Lana Comunicação Estratégica 03/2025</t>
  </si>
  <si>
    <t xml:space="preserve">Rateio IPTU - Parcela 02/10- FN Patrimonial e Condominios Ltda </t>
  </si>
  <si>
    <t>Rateio Aluguel - FN Patrimonial e Condominios Ltda 03/2025</t>
  </si>
  <si>
    <t>Fornecimento de Internet  03/2025  - PERD</t>
  </si>
  <si>
    <t>Seguro de Vida Colaboradores - 03/2025</t>
  </si>
  <si>
    <t>Honorários Jurídicos - comp. 03/2025</t>
  </si>
  <si>
    <t>Rateio 50% Vivo Fixo - Telefônica Brasil S/A 03/2025</t>
  </si>
  <si>
    <t>Audisa - Auditores Associados S/S Parcela 10/12 - 2024</t>
  </si>
  <si>
    <t>Rateio 50% Serviço de Manutenção e Atualização de páginas eletrônicas - Aldeia Comunicação Ltda 03/2025</t>
  </si>
  <si>
    <t>Rateio 50% Manutenção nos equipamentos de informática - Aenova Tecnologia Ltda 03/2025</t>
  </si>
  <si>
    <t>Rateio 50% Licença de Software - Omie Experience 03/2025</t>
  </si>
  <si>
    <t>Rateio 50% Audisa - Auditores Associados S/S 03/2025</t>
  </si>
  <si>
    <t>O3L ARQUITETURA LTDA</t>
  </si>
  <si>
    <t>12.442.381/0001-48</t>
  </si>
  <si>
    <t>07.956.465/0001-60</t>
  </si>
  <si>
    <t>BUNZL EQUIPAMENTOS PARA PROTECAO INDIVIDUAL LTDA</t>
  </si>
  <si>
    <t>43.854.777/0005-50</t>
  </si>
  <si>
    <t>425</t>
  </si>
  <si>
    <t>558</t>
  </si>
  <si>
    <t>964</t>
  </si>
  <si>
    <t>192034</t>
  </si>
  <si>
    <t>5660</t>
  </si>
  <si>
    <t>5661</t>
  </si>
  <si>
    <t>2580726</t>
  </si>
  <si>
    <t>1464</t>
  </si>
  <si>
    <t>220705</t>
  </si>
  <si>
    <t>303</t>
  </si>
  <si>
    <t>423</t>
  </si>
  <si>
    <t>1178</t>
  </si>
  <si>
    <t>1685</t>
  </si>
  <si>
    <t>1948362343-0</t>
  </si>
  <si>
    <t>1949005941-0</t>
  </si>
  <si>
    <t>582920</t>
  </si>
  <si>
    <t>261170</t>
  </si>
  <si>
    <t>28498</t>
  </si>
  <si>
    <t>2598165</t>
  </si>
  <si>
    <t>5783</t>
  </si>
  <si>
    <t>7429</t>
  </si>
  <si>
    <t>615158</t>
  </si>
  <si>
    <t>37977</t>
  </si>
  <si>
    <t>433</t>
  </si>
  <si>
    <t>21</t>
  </si>
  <si>
    <t>28213</t>
  </si>
  <si>
    <t>13118</t>
  </si>
  <si>
    <t>L&amp;L EQUIPAMENTOS E ASSISTENCIA TECNICA LTDA</t>
  </si>
  <si>
    <t>ADIEL BRAGA DE MENEZES LTDA</t>
  </si>
  <si>
    <t>DESINSETIZADORA LIDER LTDA</t>
  </si>
  <si>
    <t>NM SUPRIMENTOS INDUSTRIAIS LTDA</t>
  </si>
  <si>
    <t>SODEXO PASS DO BRASIL SERVICOS E COMERCIO S.A.</t>
  </si>
  <si>
    <t>39.901.225 ALEXANDRE APARECIDO QUINTAO</t>
  </si>
  <si>
    <t>53.269.162/0001-96</t>
  </si>
  <si>
    <t>05.408.808/0001-26</t>
  </si>
  <si>
    <t>06.988.889/0001-43</t>
  </si>
  <si>
    <t>39.901.225/0001-54</t>
  </si>
  <si>
    <t>Conserto da Mangueira de Lavar os Veículos do PERD</t>
  </si>
  <si>
    <t>Diária de Campo - O deslocamento foi realizado no dia 03/04/2025, com saída pela manhã e retorno em  04/04/2025 também pela manhã, tendo como destino a Base Operacional da Força-Tarefa Previncêndio em Curvelo/MG, onde foi realizada a retirada de materiais de combate a incêndios destinados ao Parque Estadual do Rio Doce (PERD).</t>
  </si>
  <si>
    <t>Manutenção no veículo de placa QXW0H75, utilizado pelo Gerente Vinícius na gestão do PERD - Troca de bucha, bitela, alinhamento e balanceamento.</t>
  </si>
  <si>
    <t>Aquisição de insumos para reposição e manuteção de ferramentas e equipamentos do PERD</t>
  </si>
  <si>
    <t>Serviços especializados de arquitetura e paisagismo para o desenvolvimento de projetos, para o tratamento do espaço aberto da "Prainha" da Lagoa do Bispo do Parque Estadual do Rio Doce (Parcela 03/07). Etapa 02 - Diagnóstico</t>
  </si>
  <si>
    <t>Serviços especializados de arquitetura e paisagismo para o desenvolvimento de projetos, para o tratamento do espaço aberto da "Prainha" da Lagoa do Bispo do Parque Estadual do Rio Doce (Parcela 02/07). Etapa 1 - Plano de Trabalho</t>
  </si>
  <si>
    <t>2025/05</t>
  </si>
  <si>
    <t>2025/04</t>
  </si>
  <si>
    <t>Pagamento referente a 50% de entrada - Aquisição de embarcação em alumínio motorizada para o  PERD.</t>
  </si>
  <si>
    <t>Reembolso Táxi - Viagem ao PERD 10 a 23/03/2025</t>
  </si>
  <si>
    <t>ISS NF 2025/04 e 2025/05 - O3L Arquitetura Ltda</t>
  </si>
  <si>
    <t>Troca de Óleo do motor, Filtros, Alinhamento e Balanceamento do Veículo Fiat Toro Freedom – TP 51/2021.</t>
  </si>
  <si>
    <t>Impressão de 05 cartazes com a programação do carnaval do PERD.</t>
  </si>
  <si>
    <t>Contribuição Sindical 03/2025 - Valor Descontado do Salário da Gerente Geral.</t>
  </si>
  <si>
    <t>Aluguel Coworking - BH 04/2025</t>
  </si>
  <si>
    <t>Contratação de serviço de controle de pragas para as áreas do PERD: Casas geminadas (3 casas); 4 casas de moradores e 16 alojamentos.</t>
  </si>
  <si>
    <t xml:space="preserve">Diária de Campo - Participação no Curso de Queimas, que ocorreu entre os dias 11 e 17 de abril de 2025 - Universidade Federal de Viçosa </t>
  </si>
  <si>
    <t>2025/141</t>
  </si>
  <si>
    <t>Adiantamento Salarial 04/2025 - Encarregado Serviço de Parque</t>
  </si>
  <si>
    <t>Saldo Salarial 04/2025 - Encarregado Serviço de Parque</t>
  </si>
  <si>
    <t>Adiantamento Salarial 04/2025 - Analista Técnica</t>
  </si>
  <si>
    <t>Saldo Salarial 04/2025 - Analista Técnica</t>
  </si>
  <si>
    <t>Saldo Salarial 04/2025 - Auxiliar de Serviços Gerais</t>
  </si>
  <si>
    <t>Adiantamento Salarial 04/2025 - Agente de Serviço de Parque</t>
  </si>
  <si>
    <t>Saldo Salarial 04/2025 - Agente de Serviço de Parque</t>
  </si>
  <si>
    <t>Adiantamento Salarial 04/2025 - Pedreiro</t>
  </si>
  <si>
    <t>Saldo Salarial 04/2025 - Pedreiro</t>
  </si>
  <si>
    <t>Adiantamento Salarial 04/2025 -Analista Técnico em BI</t>
  </si>
  <si>
    <t>Saldo Salarial 04/2025 -Analista Técnico em BI</t>
  </si>
  <si>
    <t>Rateio 50% - Diretora Administrativa Financeira - Adiantamento Salarial  04/2025</t>
  </si>
  <si>
    <t>Rateio 25% - Diretora Presidente - Adiantamento Salarial  04/2025</t>
  </si>
  <si>
    <t>Rateio 50% - Diretora Administrativa Financeira - Saldo Salarial  04/2025</t>
  </si>
  <si>
    <t>Rateio 25% - Diretora Presidente - Saldo Salarial  04/2025</t>
  </si>
  <si>
    <t>Adiantamento Salarial 04/2025 - Agente de Serviço de Parque II</t>
  </si>
  <si>
    <t>Saldo Salarial 04/2025 - Agente de Serviço de Parque II</t>
  </si>
  <si>
    <t>Adiantamento Salarial 04/2025 - Analista Administrativo</t>
  </si>
  <si>
    <t>Saldo Salarial 04/2025 - Analista Administrativo</t>
  </si>
  <si>
    <t>Adiantamento Salarial 04/2025 - Analista de Comunicação Sênior</t>
  </si>
  <si>
    <t>Saldo Salarial 04/2025 - Analista de Comunicação Sênior</t>
  </si>
  <si>
    <t>Adiantamento Salarial 04/2025 - Coordenador Técnico</t>
  </si>
  <si>
    <t>Saldo Salarial 04/2025 - Coordenador Técnico</t>
  </si>
  <si>
    <t>Adiantamento Salarial 04/2025 -Gerente Geral</t>
  </si>
  <si>
    <t>Saldo Salarial 04/2025 -Gerente Geral</t>
  </si>
  <si>
    <t>Adiantamento Salarial 04/2025 - Coordenadora Técnica</t>
  </si>
  <si>
    <t>Saldo Salarial 04/2025 - Coordenadora Técnica</t>
  </si>
  <si>
    <t>Adiantamento Salarial 04/2025 - Assistente Administrativa</t>
  </si>
  <si>
    <t>Saldo Salarial 04/2025 - Assistente Administrativa</t>
  </si>
  <si>
    <t>Adiantamento Salarial 04/2025 - Coordenadora Administrativa e Financeira</t>
  </si>
  <si>
    <t>Saldo Salarial 04/2025 - Coordenadora Administrativa e Financeira</t>
  </si>
  <si>
    <t>Pensão Alimentícia 04/2025 - Encarregado de Serviço de Parque - João Batista</t>
  </si>
  <si>
    <t>Adiantamento Salarial 04/2025 - Assistente Administrativo</t>
  </si>
  <si>
    <t>Saldo Salarial 04/2025 - Assistente Administrativo</t>
  </si>
  <si>
    <t>Adiantamento Salarial 04/2025 - Gerente de Planejamento e Estratégia</t>
  </si>
  <si>
    <t>Saldo Salarial 04/2025 - Gerente de Planejamento e Estratégia</t>
  </si>
  <si>
    <t>Adiantamento Salarial 04/2025 - Biólogo Sênior</t>
  </si>
  <si>
    <t>Saldo Salarial 04/2025 - Biólogo Sênior</t>
  </si>
  <si>
    <t>Rateio 50% Vivo Internet - Telefônica Brasil S/A 04/2025</t>
  </si>
  <si>
    <t>1948207313-0</t>
  </si>
  <si>
    <t>FGTS Comp. 03/2025</t>
  </si>
  <si>
    <t xml:space="preserve">INSS Comp. 03/2025 </t>
  </si>
  <si>
    <t xml:space="preserve">Rateio 25% - IRRF 03/2025 - Diretora Presidente </t>
  </si>
  <si>
    <t xml:space="preserve">Rateio 50% - IRRF 03/2025- Diretora Administrativo e Financeiro  </t>
  </si>
  <si>
    <t>IRRF sobre Salários Comp. 03/2025</t>
  </si>
  <si>
    <t xml:space="preserve">Rateio 50% - INSS 03/2025 - Diretora Administraivo Financeiro </t>
  </si>
  <si>
    <t>Rateio 25% - FGTS 03/2025 - Diretora Presidente</t>
  </si>
  <si>
    <t>Rateio 50% - FGTS  03/2025 - Diretora Administrativo Financeiro</t>
  </si>
  <si>
    <t>Rateio 25% - PIS 01/2025 - Diretora Presidente</t>
  </si>
  <si>
    <t>Rateio 25% - PIS 02/2025 - Diretora Presidente</t>
  </si>
  <si>
    <t>Rateio 25% - PIS 03/2025 - Diretora Presidente</t>
  </si>
  <si>
    <t xml:space="preserve">PIS sobre Salários Comp. 03/2025 </t>
  </si>
  <si>
    <t>Rateio 50% - PIS 03/2025 - Diretora Administrativo Financeiro</t>
  </si>
  <si>
    <t>Rateio 50% Vivo Móvel - Telefônica Brasil S/A 04/2025</t>
  </si>
  <si>
    <t>Estorno Rateio 50% Vivo Móvel - Telefônica Brasil S/A 04/2025</t>
  </si>
  <si>
    <t>Diária de Campo- Viagem ao PERD 21 a 25/04/2025</t>
  </si>
  <si>
    <t>Férias - Período 22 a 27/04/2025 - Gerente Geral</t>
  </si>
  <si>
    <t>Férias - Período 22 a 30/04/2025 - Assistente Administrativo</t>
  </si>
  <si>
    <t>Férias - Período 22 a 27/04/2025 - Coordenadora Administrativo Financeiro</t>
  </si>
  <si>
    <t>Rateio 50% Enel - Eletropaulo Metropolitana 04/2025</t>
  </si>
  <si>
    <t>PCC TERCEIROS 03/2025 - NF 5639 CCA; NF 27917 AUDISA; NF 37362 GV CLINICAS; NF 4 e 5 O3L</t>
  </si>
  <si>
    <t>IRRF TERCEIROS 03/2025 - NF 5661 CCA; NF 27917 AUDISA; NF 37362 GV CLINICAS; NF 4 e 5 O3L</t>
  </si>
  <si>
    <t>Rateio - Aquisição de Papel Sulfite</t>
  </si>
  <si>
    <t>4907529/4907360</t>
  </si>
  <si>
    <t>Vale Refeição/ Alimentação 05/2025</t>
  </si>
  <si>
    <t>Vale Combustível 05/2025</t>
  </si>
  <si>
    <t>Aquisição de EPI's para o PERD</t>
  </si>
  <si>
    <t>Férias - Período 28/04 a 02/05/2025 - Analista Técnica</t>
  </si>
  <si>
    <t>Rateio 50% Férias - Diretora Administrativo Financeiro</t>
  </si>
  <si>
    <t>Cofins sobre Receitas Financeiras - Aplicação CDB - Comp. 03/2025</t>
  </si>
  <si>
    <t>Medicina Ocupacional  (Laudos Anuais e Exames) 04/2025</t>
  </si>
  <si>
    <t>Vale Combustível 05/2025 - Vânia Martinha</t>
  </si>
  <si>
    <t>Vale Refeição/ Alimentação 05/2025 - Vânia Martinha</t>
  </si>
  <si>
    <t>Insumos para o curso do monitora.</t>
  </si>
  <si>
    <t>Contratação de empresa especializada para fabricação de um portão para a central de Gás Liquefeito de Petróleo do Restaurante do PERD.</t>
  </si>
  <si>
    <t>Rateio 50% - Serviço de Limpeza da Sala (Diarista) - 04/2025</t>
  </si>
  <si>
    <t>IRRF sobre Resgate CDB  04/2025</t>
  </si>
  <si>
    <t>Rend. Bruto Trust 04/2025</t>
  </si>
  <si>
    <t>Rend. Ref. A abril/25 proveniente de aplicação financeira (CDB-DI) da conta corrente do repasse do termo de parceria.</t>
  </si>
  <si>
    <t>Rendimento ref a março/25 proveniente de aplicação financeira (CDB-DI) da conta corrente do repasse do termo de parceria</t>
  </si>
  <si>
    <t>Rendimento ref a abril/25 proveniente de aplicação financeira (CDB-DI) da conta de reserva</t>
  </si>
  <si>
    <t>Rendimento ref a abril/25 proveniente de aplicação financeira (CDB-PLUS) da conta de reserva</t>
  </si>
  <si>
    <t>5684</t>
  </si>
  <si>
    <t>202563</t>
  </si>
  <si>
    <t>5683</t>
  </si>
  <si>
    <t>2650256</t>
  </si>
  <si>
    <t>11</t>
  </si>
  <si>
    <t>977</t>
  </si>
  <si>
    <t>010321</t>
  </si>
  <si>
    <t>263524</t>
  </si>
  <si>
    <t>222701</t>
  </si>
  <si>
    <t>4826</t>
  </si>
  <si>
    <t>10612</t>
  </si>
  <si>
    <t>8256</t>
  </si>
  <si>
    <t>10533</t>
  </si>
  <si>
    <t>1956119533-0</t>
  </si>
  <si>
    <t>1715</t>
  </si>
  <si>
    <t>1956891249-0</t>
  </si>
  <si>
    <t>1956261333-0</t>
  </si>
  <si>
    <t>28603</t>
  </si>
  <si>
    <t>5810</t>
  </si>
  <si>
    <t>7462</t>
  </si>
  <si>
    <t>2660589</t>
  </si>
  <si>
    <t>263847</t>
  </si>
  <si>
    <t>837</t>
  </si>
  <si>
    <t>322</t>
  </si>
  <si>
    <t>6098</t>
  </si>
  <si>
    <t>838</t>
  </si>
  <si>
    <t>8145</t>
  </si>
  <si>
    <t>38585</t>
  </si>
  <si>
    <t>620848</t>
  </si>
  <si>
    <t>28865</t>
  </si>
  <si>
    <t>13296</t>
  </si>
  <si>
    <t>4994823</t>
  </si>
  <si>
    <t>20015364</t>
  </si>
  <si>
    <t>257862</t>
  </si>
  <si>
    <t>SUPERMERCADO DEGRAU LTDA</t>
  </si>
  <si>
    <t>3TEC LTDA</t>
  </si>
  <si>
    <t>PORTO DE AREIA CACHOEIRA DO VALE LTDA</t>
  </si>
  <si>
    <t>AKAD SEGUROS S.A.</t>
  </si>
  <si>
    <t>COMANDO DA MARINHA</t>
  </si>
  <si>
    <t>ACONOBRE COMERCIO E INDUSTRIA LTDA</t>
  </si>
  <si>
    <t>02.912.729/0004-02</t>
  </si>
  <si>
    <t>00.329.754/0001-90</t>
  </si>
  <si>
    <t>01.119.201/0001-75</t>
  </si>
  <si>
    <t>14.868.712/0001-31</t>
  </si>
  <si>
    <t>00.394.502/0516-44</t>
  </si>
  <si>
    <t>08.111.941/0001-04</t>
  </si>
  <si>
    <t>Reembolso Táxi - Viagem ao PERD 21 a 25/04/2025</t>
  </si>
  <si>
    <t>Honorários Contábeis - 04/2025</t>
  </si>
  <si>
    <t>Férias - Período 05/05 a 03/06/2025 - Pedreiro</t>
  </si>
  <si>
    <t>Férias - Período 05/05 a 03/06/2025 - Agente de Serviço de Parque</t>
  </si>
  <si>
    <t>Férias - Período 05 a 15/05/2025 - Analista Técnica</t>
  </si>
  <si>
    <t>Vivo Móvel PERD 04/2025</t>
  </si>
  <si>
    <t>Licença MS Project - 04/2025</t>
  </si>
  <si>
    <t>Rateio 50% - CCA Consultores Associados 04/2025</t>
  </si>
  <si>
    <t xml:space="preserve">Rateio IPTU - Parcela 03/10- FN Patrimonial e Condominios Ltda </t>
  </si>
  <si>
    <t>Rateio Aluguel - FN Patrimonial e Condominios Ltda 04/2025</t>
  </si>
  <si>
    <t>Licença de Software - 04/2025</t>
  </si>
  <si>
    <t>Rateio Condomínio- FN Patrimonial e Condominios Ltda 04/2025</t>
  </si>
  <si>
    <t>Aquisição de fechadura para o PERD</t>
  </si>
  <si>
    <t xml:space="preserve">Rateio 50% - Aquisição de material de limpeza: detergente, papel toalha e papel higiênico. </t>
  </si>
  <si>
    <t>Aquisição de lâmpadas para o PERD</t>
  </si>
  <si>
    <t>Fornecimento de Internet  04/2025  - PERD</t>
  </si>
  <si>
    <t>Seguro de Vida Colaboradores - 04/2025</t>
  </si>
  <si>
    <t>Aluguel Coworking - BH 05/2025</t>
  </si>
  <si>
    <t>Contribuição Sindical 04/2025 - Valor Descontado do Salário da Gerente Geral.</t>
  </si>
  <si>
    <t>Honorários Jurídicos - comp. 04/2025</t>
  </si>
  <si>
    <t>2025/201</t>
  </si>
  <si>
    <t>Aquisição de Café e Açucar para o PERD - 2025</t>
  </si>
  <si>
    <t>Adiantamento Salarial 05/2025 - Encarregado Serviço de Parque</t>
  </si>
  <si>
    <t>Saldo Salarial 05/2025 - Analista Técnica</t>
  </si>
  <si>
    <t>Adiantamento Salarial 05/2025 - Analista Técnica</t>
  </si>
  <si>
    <t>Adiantamento Salarial 05/2025 - Agente de Serviço de Parque</t>
  </si>
  <si>
    <t>Adiantamento Salarial 05/2025 - Pedreiro</t>
  </si>
  <si>
    <t>Saldo Salarial 05/2025 - Pedreiro</t>
  </si>
  <si>
    <t>Adiantamento Salarial 05/2025 -Analista Técnico em BI</t>
  </si>
  <si>
    <t>Saldo Salarial 05/2025 -Analista Técnico em BI</t>
  </si>
  <si>
    <t>Rateio 25% - Diretora Presidente - Adiantamento Salarial  05/2025</t>
  </si>
  <si>
    <t>Rateio 50% - Diretora Administrativa Financeira - Adiantamento Salarial  05/2025</t>
  </si>
  <si>
    <t>Rateio 50% - Diretora Administrativa Financeira - Saldo Salarial  05/2025</t>
  </si>
  <si>
    <t>Rateio 25% - Diretora Presidente - Saldo Salarial  05/2025</t>
  </si>
  <si>
    <t>Saldo Salarial 05/2025 - Agente de Serviço de Parque</t>
  </si>
  <si>
    <t>Saldo Salarial 05/2025 - Encarregado Serviço de Parque</t>
  </si>
  <si>
    <t>Adiantamento Salarial 05/2025 - Agente de Serviço de Parque II</t>
  </si>
  <si>
    <t>Saldo Salarial 05/2025 - Agente de Serviço de Parque II</t>
  </si>
  <si>
    <t>Adiantamento Salarial 05/2025 - Analista Administrativo</t>
  </si>
  <si>
    <t>Saldo Salarial 05/2025 - Analista Administrativo</t>
  </si>
  <si>
    <t>Adiantamento Salarial 05/2025 - Analista de Comunicação Sênior</t>
  </si>
  <si>
    <t>Saldo Salarial 05/2025 - Analista de Comunicação Sênior</t>
  </si>
  <si>
    <t>Adiantamento Salarial 05/2025 - Coordenador Técnico</t>
  </si>
  <si>
    <t>Saldo Salarial 05/2025 - Coordenador Técnico</t>
  </si>
  <si>
    <t>Adiantamento Salarial 05/2025 -Gerente Geral</t>
  </si>
  <si>
    <t>Saldo Salarial 05/2025 -Gerente Geral</t>
  </si>
  <si>
    <t>Adiantamento Salarial 05/2025 - Coordenadora Técnica</t>
  </si>
  <si>
    <t>Saldo Salarial 05/2025 - Coordenadora Técnica</t>
  </si>
  <si>
    <t>Adiantamento Salarial 05/2025 - Assistente Administrativa</t>
  </si>
  <si>
    <t>Saldo Salarial 05/2025 - Assistente Administrativa</t>
  </si>
  <si>
    <t>Adiantamento Salarial 05/2025 - Coordenadora Administrativa e Financeira</t>
  </si>
  <si>
    <t>Saldo Salarial 05/2025 - Coordenadora Administrativa e Financeira</t>
  </si>
  <si>
    <t>Pensão Alimentícia 05/2025 - Encarregado de Serviço de Parque - João Batista</t>
  </si>
  <si>
    <t>Adiantamento Salarial 05/2025 - Assistente Administrativo</t>
  </si>
  <si>
    <t>Saldo Salarial 05/2025 - Assistente Administrativo</t>
  </si>
  <si>
    <t>Adiantamento Salarial 05/2025 - Gerente de Planejamento e Estratégia</t>
  </si>
  <si>
    <t>Saldo Salarial 05/2025 - Gerente de Planejamento e Estratégia</t>
  </si>
  <si>
    <t>Adiantamento Salarial 05/2025 - Auxiliar de Serviços Gerais</t>
  </si>
  <si>
    <t>Saldo Salarial 05/2025 - Auxiliar de Serviços Gerais</t>
  </si>
  <si>
    <t>Adiantamento Salarial 05/2025 - Biólogo Sênior</t>
  </si>
  <si>
    <t>Saldo Salarial 05/2025 - Biólogo Sênior</t>
  </si>
  <si>
    <t>Aquisição de materiais e insumos para o PERD</t>
  </si>
  <si>
    <t>Aquisição de plaquinhas para o Monitora</t>
  </si>
  <si>
    <t>Rateio 50% Vivo Internet - Telefônica Brasil S/A 05/2025</t>
  </si>
  <si>
    <t>Rateio 50% Enel - Eletropaulo Metropolitana 05/2025</t>
  </si>
  <si>
    <t>Rateio 50% Vivo Fixo - Telefônica Brasil S/A 04/2025</t>
  </si>
  <si>
    <t>Rateio 50% Vivo Móvel - Telefônica Brasil S/A 05/2025</t>
  </si>
  <si>
    <t>Pagamento referente a 50% restante - Aquisição de embarcação em alumínio motorizada para o  PERD.</t>
  </si>
  <si>
    <t>PCC TERCEIROS 04/2025 - NF 5661 CCA; NF 28498 AUDISA; NF 37977 GV CLINICAS</t>
  </si>
  <si>
    <t>IRRF TERCEIROS 04/2025 - NF 5684 CCA; NF 28498 AUDISA.</t>
  </si>
  <si>
    <t>Férias - Período 22 a 30/05/2025 - Analista Técnica</t>
  </si>
  <si>
    <t>Rateio 25% - FGTS 04/2025 - Diretora Presidente</t>
  </si>
  <si>
    <t>Rateio 50% - FGTS  04/2025 - Diretora Administrativo Financeiro</t>
  </si>
  <si>
    <t>FGTS Comp. 04/2025</t>
  </si>
  <si>
    <t>Rateio 25% - INSS 04/2025 - Diretora Presidente</t>
  </si>
  <si>
    <t>Rateio 25% - INSS 03/2025 - Diretora Presidente</t>
  </si>
  <si>
    <t xml:space="preserve">Rateio 50% - INSS 04/2025 - Diretora Administraivo Financeiro </t>
  </si>
  <si>
    <t xml:space="preserve">Rateio 50% - IRRF 04/2025- Diretora Administrativo e Financeiro  </t>
  </si>
  <si>
    <t xml:space="preserve">Rateio 25% - IRRF 04/2025 - Diretora Presidente </t>
  </si>
  <si>
    <t>Rateio 50% - PIS 04/2025 - Diretora Administrativo Financeiro</t>
  </si>
  <si>
    <t>Rateio 25% - PIS 04/2025 - Diretora Presidente</t>
  </si>
  <si>
    <t>Audisa - Auditores Associados S/S Parcela 11/12 - 2024</t>
  </si>
  <si>
    <t>Rateio 50% Serviço de Manutenção e Atualização de páginas eletrônicas - Aldeia Comunicação Ltda 04/2025</t>
  </si>
  <si>
    <t>Rateio 50% Manutenção nos equipamentos de informática - Aenova Tecnologia Ltda 04/2025</t>
  </si>
  <si>
    <t>Rateio 50% Licença de Software - Omie Experience 04/2025</t>
  </si>
  <si>
    <t>Aquisição de lâmina de triturador para o PERD</t>
  </si>
  <si>
    <t>Cofins sobre Receitas Financeiras - Aplicação CDB - Comp. 04/2025</t>
  </si>
  <si>
    <t>Férias - Período 26 a 31/05/2025 - Coordenadora Administrativo Financeiro</t>
  </si>
  <si>
    <t>Plastificação e Encadernação Monitora</t>
  </si>
  <si>
    <t>Aquisição de eucalipto para o Viveiro do PERD</t>
  </si>
  <si>
    <t>Vale Refeição/ Alimentação 06/2025</t>
  </si>
  <si>
    <t>5161035/5160515</t>
  </si>
  <si>
    <t>Vale Combustível 06/2025</t>
  </si>
  <si>
    <t>Aquisição de Areia e Brito para o Viveiro</t>
  </si>
  <si>
    <t>Medicina Ocupacional  (Laudos Anuais e Exames) 05/2025</t>
  </si>
  <si>
    <t xml:space="preserve">Pagamento seguro obrigatório - barco </t>
  </si>
  <si>
    <t>Pagamento taxa obrigatório para cadastro do barco na Marinha</t>
  </si>
  <si>
    <t>Rateio 50% Audisa - Auditores Associados S/S 04/2025</t>
  </si>
  <si>
    <t>Rateio 50% - Serviço de Limpeza da Sala (Diarista) - 05/2025</t>
  </si>
  <si>
    <t>Serviço de prestação de fornecimento de dados e informações - Consulta CNPJ - 04/2025</t>
  </si>
  <si>
    <t>Passagem Aérea - Marina Tiengo - Viagem ao PERD 21 a 25/04/2025</t>
  </si>
  <si>
    <t>Aquisição de ferro para o Viveiro do PERD</t>
  </si>
  <si>
    <t>IRRF sobre Resgate CDB  05/2025</t>
  </si>
  <si>
    <t>IRRF sobre Resgate TRUST  05/2025</t>
  </si>
  <si>
    <t>Rend. Ref. A maio/25 proveniente de aplicação financeira (CDB-DI) da conta corrente do repasse do termo de parceria.</t>
  </si>
  <si>
    <t>Rend. Bruto Trust 05/2025</t>
  </si>
  <si>
    <t>Rendimento ref a abril/25 proveniente de aplicação financeira (CDB-DI) da conta corrente do repasse do termo de parceria</t>
  </si>
  <si>
    <t>Rendimento ref a maio/25 proveniente de aplicação financeira (CDB-DI) da conta de reserva</t>
  </si>
  <si>
    <t>Rendimento ref a maio/25 proveniente de aplicação financeira (CDB-PLUS) da conta de reserva</t>
  </si>
  <si>
    <r>
      <t xml:space="preserve">IRRF sobre Resgate </t>
    </r>
    <r>
      <rPr>
        <b/>
        <sz val="9"/>
        <rFont val="Arial"/>
        <family val="2"/>
      </rPr>
      <t>Automático</t>
    </r>
    <r>
      <rPr>
        <sz val="9"/>
        <rFont val="Arial"/>
        <family val="2"/>
      </rPr>
      <t xml:space="preserve"> CDB  05/2025</t>
    </r>
  </si>
  <si>
    <t>BOXWARE DISTRIBUIDORA DE INFORMATICA LTDA</t>
  </si>
  <si>
    <t>11.655.267/0001-33</t>
  </si>
  <si>
    <t>ESPACO - TECNOLOGIA E SOLUCAO GEOGRAFICA LTDA</t>
  </si>
  <si>
    <t>09.366.187/0001-16</t>
  </si>
  <si>
    <t>SOLUCAO FERRAMENTAS LTDA</t>
  </si>
  <si>
    <t>32.275.011/0001-70</t>
  </si>
  <si>
    <t>TEAR TELAS DE ARAME LTDA</t>
  </si>
  <si>
    <t>21.642.939/0002-00</t>
  </si>
  <si>
    <t>MADEIREIRA XODO LTDA</t>
  </si>
  <si>
    <t>17.277.068/0001-15</t>
  </si>
  <si>
    <t>LOJAO DOS PNEUS CENTRO AUTOMOTIVO LTDA</t>
  </si>
  <si>
    <t>38.925.352/0001-20</t>
  </si>
  <si>
    <t>ELAINE MEIRELES DE ASSIS BRANDAO 05355564623</t>
  </si>
  <si>
    <t>37.902.748/0001-90</t>
  </si>
  <si>
    <t>PAPIRO LTDA</t>
  </si>
  <si>
    <t>26.305.169/0001-43</t>
  </si>
  <si>
    <t>FERNANDES ARTIGOS MILITARES LTDA</t>
  </si>
  <si>
    <t>37.970.067/0001-69</t>
  </si>
  <si>
    <t>IEF - INSTITUTO ESTADUAL DE FLORESTAS</t>
  </si>
  <si>
    <t>18.746.164/0001-28</t>
  </si>
  <si>
    <t>VPA SOTERO DISTRIBUICAO LTDA</t>
  </si>
  <si>
    <t>31.506.531/0001-84</t>
  </si>
  <si>
    <t>OFICINA DOS BITS LTDA</t>
  </si>
  <si>
    <t>02.593.449/0001-36</t>
  </si>
  <si>
    <t>NOSSAH ARQUITETURA LTDA</t>
  </si>
  <si>
    <t>52.037.071/0001-62</t>
  </si>
  <si>
    <t>BC AGRO COMERCIO LTDA</t>
  </si>
  <si>
    <t>29.220.447/0001-58</t>
  </si>
  <si>
    <t>4.002 - Equipamentos de Informática</t>
  </si>
  <si>
    <t>10065</t>
  </si>
  <si>
    <t>995</t>
  </si>
  <si>
    <t>213532</t>
  </si>
  <si>
    <t>5707</t>
  </si>
  <si>
    <t>5706</t>
  </si>
  <si>
    <t>888</t>
  </si>
  <si>
    <t>2717947</t>
  </si>
  <si>
    <t>1186</t>
  </si>
  <si>
    <t>1090</t>
  </si>
  <si>
    <t>940</t>
  </si>
  <si>
    <t>457</t>
  </si>
  <si>
    <t>225051</t>
  </si>
  <si>
    <t>536</t>
  </si>
  <si>
    <t>3122</t>
  </si>
  <si>
    <t>847</t>
  </si>
  <si>
    <t>36</t>
  </si>
  <si>
    <t>33996</t>
  </si>
  <si>
    <t>2209</t>
  </si>
  <si>
    <t>1723</t>
  </si>
  <si>
    <t>2025/236</t>
  </si>
  <si>
    <t>1964485777-0</t>
  </si>
  <si>
    <t>434</t>
  </si>
  <si>
    <t>OP 316</t>
  </si>
  <si>
    <t>623469</t>
  </si>
  <si>
    <t>1964058370-0</t>
  </si>
  <si>
    <t>1964627420-0</t>
  </si>
  <si>
    <t>29226</t>
  </si>
  <si>
    <t>2769032</t>
  </si>
  <si>
    <t>15597</t>
  </si>
  <si>
    <t>7496</t>
  </si>
  <si>
    <t>5834</t>
  </si>
  <si>
    <t>264764</t>
  </si>
  <si>
    <t>612028</t>
  </si>
  <si>
    <t>264785</t>
  </si>
  <si>
    <t>2025/8</t>
  </si>
  <si>
    <t>2025/9</t>
  </si>
  <si>
    <t>5391074/5391550</t>
  </si>
  <si>
    <t>669658</t>
  </si>
  <si>
    <t>172</t>
  </si>
  <si>
    <t>39192</t>
  </si>
  <si>
    <t>15870</t>
  </si>
  <si>
    <t>13452</t>
  </si>
  <si>
    <t>5123787</t>
  </si>
  <si>
    <t>29183</t>
  </si>
  <si>
    <t>20015915</t>
  </si>
  <si>
    <t>Belo Horizonte, 10 de julho de 2025.</t>
  </si>
  <si>
    <t>Rend. Ref. A junho/25 proveniente de aplicação financeira (CDB-DI) da conta corrente do repasse do termo de parceria.</t>
  </si>
  <si>
    <t>Rend. Bruto Trust 06/2025</t>
  </si>
  <si>
    <t>IRRF sobre Resgate CDB  06/2025</t>
  </si>
  <si>
    <t>Rendimento ref a junho/25 proveniente de aplicação financeira (CDB-DI) da conta de reserva</t>
  </si>
  <si>
    <t>Rendimento ref a junho/25 proveniente de aplicação financeira (CDB-PLUS) da conta de reserva</t>
  </si>
  <si>
    <r>
      <t xml:space="preserve">IRRF sobre Resgate </t>
    </r>
    <r>
      <rPr>
        <b/>
        <sz val="9"/>
        <rFont val="Arial"/>
        <family val="2"/>
      </rPr>
      <t>Automático</t>
    </r>
    <r>
      <rPr>
        <sz val="9"/>
        <rFont val="Arial"/>
        <family val="2"/>
      </rPr>
      <t xml:space="preserve"> CDB  06/2025</t>
    </r>
  </si>
  <si>
    <t>Rendimento ref a maio/25 proveniente de aplicação financeira (CDB-DI) da conta corrente do repasse do termo de parceria</t>
  </si>
  <si>
    <t>Renovação Assinatura Corel Draw</t>
  </si>
  <si>
    <t>Rateio 50% Serviço de produção e elaboração de conteúdo e midias online - C.P. Lana Comunicação Estratégica 04/2025</t>
  </si>
  <si>
    <t>Rateio 50% Serviço de produção e elaboração de conteúdo e midias online - C.P. Lana Comunicação Estratégica 05/2025</t>
  </si>
  <si>
    <t>Rateio Aluguel - FN Patrimonial e Condominios Ltda 05/2025</t>
  </si>
  <si>
    <t>Rateio Condomínio- FN Patrimonial e Condominios Ltda 05/2025</t>
  </si>
  <si>
    <t xml:space="preserve">Rateio IPTU - Parcela 04/10- FN Patrimonial e Condominios Ltda </t>
  </si>
  <si>
    <t>Vivo Móvel PERD 05/2025</t>
  </si>
  <si>
    <t>Taxa de Segurança Pública - Análise Projeto PSCIP</t>
  </si>
  <si>
    <t>Licença MS Project - 05/2025</t>
  </si>
  <si>
    <t>Honorários Contábeis - 05/2025</t>
  </si>
  <si>
    <t>Rateio 50% - CCA Consultores Associados 05/2025</t>
  </si>
  <si>
    <t>Diária de Campo - Viagem a Inhotim  - Conforme previsto no Plano de Trabalho do Produto 9.1 - Primeira etapa de reestruturação do viveiro do PERD e Projeto piloto para ampliação das espécies produzidas no viveiro do PERD -  Workshop Árvores do Rio Doce e Encontro de Viveiristas.</t>
  </si>
  <si>
    <t>SERVIÇOS DE REGULARIZAÇÃO FUNDIÁRIA DO PERD
a) Produto 2: Refinamento Administrativo dos Limites do PERD (Elaboração de relatório dos Limites do PERD e Nota Técnica (Parcela Final): R$
45.500,00.)
b) Produto 3: Regularização da Matrícula R1- 6.897 em nome do IEF (Recobrimento aéreo da poligonal dos limites do PERD (Parcela Final): R$ 40.000,00
e Instalação de 59 placas personalizadas: R$ 94.400,00.)
c) Produtos 4 e 5: Estudo de Revisão dos Limites do PERD (Nota Técnica de Análise Preliminar das Áreas com Potenciais de Ampliação: R$ 50.000,00.)</t>
  </si>
  <si>
    <t>Licença de Software - 05/2025</t>
  </si>
  <si>
    <t>Aquisição de Tela Sombrite para o Viveiro</t>
  </si>
  <si>
    <t>Aquisição de insumos para os equipamentos do PERD</t>
  </si>
  <si>
    <t>Aquisição de Tela de Cerca para o Viveiro</t>
  </si>
  <si>
    <t>Contribuição Sindical 05/2025 - Valor Descontado do Salário da Gerente Geral.</t>
  </si>
  <si>
    <t>Aluguel Coworking - BH 06/2025</t>
  </si>
  <si>
    <t>Seguro de Vida Colaboradores - 05/2025</t>
  </si>
  <si>
    <t>Manutenção Veículo Toro de propriedade do TP - Troca de 02 pneus, alinhamento e balanceamento.</t>
  </si>
  <si>
    <t>Fornecimento de Internet  05/2025  - PERD</t>
  </si>
  <si>
    <t xml:space="preserve"> ICMS 05/2025 - R$ 6.804,88 NF 1464 ADIEL - Aquisição do Barco + R$ 361,48 NF 15870 BC AGRO - Viveiro</t>
  </si>
  <si>
    <t>Reembolso Táxi - Viagem a Inhotim</t>
  </si>
  <si>
    <t>Aquisição de insumos para porteira do PERD</t>
  </si>
  <si>
    <t>Manutenção Veículo S10 de propriedade do IEF utilizado pelo gestor do PERD - Vincius</t>
  </si>
  <si>
    <t>Pagamento de 50% referente a refeição dos colaboradores da Prefeitura de Marliéria na realização do aceiro do PERD</t>
  </si>
  <si>
    <t>Aquisição de roupeiro para o PERD</t>
  </si>
  <si>
    <t>Adiantamento Salarial 06/2025 - Encarregado Serviço de Parque</t>
  </si>
  <si>
    <t>Adiantamento Salarial 06/2025 - Analista Técnica</t>
  </si>
  <si>
    <t>Saldo Salarial 06/2025 - Analista Técnica</t>
  </si>
  <si>
    <t>Adiantamento Salarial 06/2025 - Agente de Serviço de Parque</t>
  </si>
  <si>
    <t>Saldo Salarial 06/2025 - Agente de Serviço de Parque</t>
  </si>
  <si>
    <t>Férias Período 23/06 a 22/07/2025 - Agente de Serviço de Parque</t>
  </si>
  <si>
    <t>Adiantamento Salarial 06/2025 - Pedreiro</t>
  </si>
  <si>
    <t>Saldo Salarial 06/2025 - Pedreiro</t>
  </si>
  <si>
    <t>Adiantamento Salarial 06/2025 -Analista Técnico em BI</t>
  </si>
  <si>
    <t>Saldo Salarial 06/2025 -Analista Técnico em BI</t>
  </si>
  <si>
    <t>Rateio 25% - Diretora Presidente - Adiantamento Salarial  06/2025</t>
  </si>
  <si>
    <t>Rateio 50% - Diretora Administrativa Financeira - Saldo Salarial  06/2025</t>
  </si>
  <si>
    <t>Rateio 25% - Diretora Presidente - Saldo Salarial  06/2025</t>
  </si>
  <si>
    <t>Saldo Salarial 06/2025 - Encarregado Serviço de Parque</t>
  </si>
  <si>
    <t>Adiantamento Salarial 06/2025 - Agente de Serviço de Parque II</t>
  </si>
  <si>
    <t>Saldo Salarial 06/2025 - Agente de Serviço de Parque II</t>
  </si>
  <si>
    <t>Adiantamento Salarial 06/2025 - Analista Administrativo</t>
  </si>
  <si>
    <t>Saldo Salarial 06/2025 - Analista Administrativo</t>
  </si>
  <si>
    <t>Adiantamento Salarial 06/2025 - Analista de Comunicação Sênior</t>
  </si>
  <si>
    <t>Saldo Salarial 06/2025 - Analista de Comunicação Sênior</t>
  </si>
  <si>
    <t>Adiantamento Salarial 06/2025 - Coordenador Técnico</t>
  </si>
  <si>
    <t>Saldo Salarial 06/2025 - Coordenador Técnico</t>
  </si>
  <si>
    <t>Adiantamento Salarial 06/2025 -Gerente Geral</t>
  </si>
  <si>
    <t>Férias Período 16 a 30/06/2025 -Gerente Geral</t>
  </si>
  <si>
    <t>Saldo Salarial 06/2025 -Gerente Geral</t>
  </si>
  <si>
    <t>Adiantamento Salarial 06/2025 - Coordenadora Técnica</t>
  </si>
  <si>
    <t>Saldo Salarial 06/2025 - Coordenadora Técnica</t>
  </si>
  <si>
    <t>Adiantamento Salarial 06/2025 - Assistente Administrativa</t>
  </si>
  <si>
    <t>Saldo Salarial 06/2025 - Assistente Administrativa</t>
  </si>
  <si>
    <t>Adiantamento Salarial 06/2025 - Coordenadora Administrativa e Financeira</t>
  </si>
  <si>
    <t>Saldo Salarial 06/2025 - Coordenadora Administrativa e Financeira</t>
  </si>
  <si>
    <t>Pensão Alimentícia 06/2025 - Encarregado de Serviço de Parque - João Batista</t>
  </si>
  <si>
    <t xml:space="preserve"> Férias Período 23/06 a 13/07/2025 - Assistente Administrativo</t>
  </si>
  <si>
    <t>Adiantamento Salarial 06/2025 - Assistente Administrativo</t>
  </si>
  <si>
    <t>Saldo Salarial 06/2025 - Assistente Administrativo</t>
  </si>
  <si>
    <t>Adiantamento Salarial 06/2025 - Gerente de Planejamento e Estratégia</t>
  </si>
  <si>
    <t>Saldo Salarial 06/2025 - Gerente de Planejamento e Estratégia</t>
  </si>
  <si>
    <t>Saldo Salarial 06/2025 - Auxiliar de Serviços Gerais</t>
  </si>
  <si>
    <t>Adiantamento Salarial 06/2025 - Auxiliar de Serviços Gerais</t>
  </si>
  <si>
    <t>Adiantamento Salarial 06/2025 - Biólogo Sênior</t>
  </si>
  <si>
    <t>Saldo Salarial 06/2025 - Biólogo Sênior</t>
  </si>
  <si>
    <t>Honorários Jurídicos - comp. 05/2025</t>
  </si>
  <si>
    <t>Honorários Jurídicos - Horas adicionais</t>
  </si>
  <si>
    <t>2025/238</t>
  </si>
  <si>
    <t>Rateio 50% Vivo Internet - Telefônica Brasil S/A 06/2025</t>
  </si>
  <si>
    <t>Rateio 50% Vivo Móvel - Telefônica Brasil S/A 06/2025</t>
  </si>
  <si>
    <t>Aquisição de uniformes para o PERD</t>
  </si>
  <si>
    <t>Rateio 50% Enel - Eletropaulo Metropolitana 06/2025</t>
  </si>
  <si>
    <t>12º Repasse TP 51/2021</t>
  </si>
  <si>
    <t>Ordem de Pagamento</t>
  </si>
  <si>
    <t>Rateio 50% Vivo Fixo - Telefônica Brasil S/A 05/2025</t>
  </si>
  <si>
    <t>Audisa - Auditores Associados S/S Parcela 12/12 - 2024</t>
  </si>
  <si>
    <t>Rateio 50% Licença de Software - Omie Experience 05/2025</t>
  </si>
  <si>
    <t>FGTS Comp. 05/2025</t>
  </si>
  <si>
    <t>Rateio 50% - FGTS  05/2025 - Diretora Administrativo Financeiro</t>
  </si>
  <si>
    <t>Rateio 25% - FGTS 05/2025 - Diretora Presidente</t>
  </si>
  <si>
    <t>Rateio 25% - INSS 05/2025 - Diretora Presidente</t>
  </si>
  <si>
    <t xml:space="preserve">Rateio 50% - INSS 05/2025 - Diretora Administraivo Financeiro </t>
  </si>
  <si>
    <t xml:space="preserve">Rateio 50% - IRRF 05/2025- Diretora Administrativo e Financeiro  </t>
  </si>
  <si>
    <t xml:space="preserve">Rateio 25% - IRRF 05/2025 - Diretora Presidente </t>
  </si>
  <si>
    <t>Rateio 25% - PIS 05/2025 - Diretora Presidente</t>
  </si>
  <si>
    <t>Rateio 50% - PIS 05/2025 - Diretora Administrativo Financeiro</t>
  </si>
  <si>
    <t>Aquisição de Material de Limpeza para o PERD</t>
  </si>
  <si>
    <t>Rateio 50% Manutenção nos equipamentos de informática - Aenova Tecnologia Ltda 05/2025</t>
  </si>
  <si>
    <t>Rateio 50% Serviço de Manutenção e Atualização de páginas eletrônicas - Aldeia Comunicação Ltda 05/2025</t>
  </si>
  <si>
    <t>IRRF TERCEIROS 05/2025 - NF 5707 CCA E NF 28603 AUDISA</t>
  </si>
  <si>
    <t>PCC TERCEIROS 05/2025 - NF 5684 CCA; NF 28603 AUDISA E NF 38585 GV CLINICAS</t>
  </si>
  <si>
    <t>Aquisição de notebook para o PERD</t>
  </si>
  <si>
    <t>Serviços especializados de arquitetura e paisagismo para o desenvolvimento de projetos, para o tratamento do espaço aberto da "Prainha" da Lagoa doBispo do Parque Estadual do Rio Doce, visando à elaboração de projetos executivos de arquitetura, complementares e planilhas orçamentárias e de serviços.
 Entrega do Anteprojeto da Prainha do PERD (Parcela 04/07)</t>
  </si>
  <si>
    <t>Serviços especializados de arquitetura e engenharia para o desenvolvimento de projetos para reforma do Alojamento do Centro de Treinamento do ParqueEstadual do Rio Doce, visando à elaboração de projetos executivos de arquitetura, complementares e planilhas orçamentárias e de serviços.
Entrega: Parcela Inicial + Plano de Trabalho</t>
  </si>
  <si>
    <t>Vale Refeição/ Alimentação 07/2025</t>
  </si>
  <si>
    <t>Vale Combustível 07/2025</t>
  </si>
  <si>
    <t xml:space="preserve"> Reembolso de despesas com diárias de hotel referente a participação do Encontro Anual de Gerentes de Unidades de Conservação Estaduais MG, que ocorreu entre os dias 26 e 30 de maio de 2025  em Jaboticatubas-MG</t>
  </si>
  <si>
    <t>Cofins sobre Receitas Financeiras - Aplicação CDB - Comp. 05/2025</t>
  </si>
  <si>
    <t>Pagamento referente à entrada (50%) do valor total contratado para prestação de consultoria técnica, incluindo a elaboração e acompanhamento do termo de referência e edital de seleção pública para contratação de serviços especializados, com foco na implantação do Projeto de Segurança Contra Incêndio e Pânico (PSCIP) das edificações do Parque Estadual do Rio Doce PERD.</t>
  </si>
  <si>
    <t>Medicina Ocupacional  (Laudos Anuais e Exames) 06/2025</t>
  </si>
  <si>
    <t>Aquisição de vasos, tubetes e regadores para o viveiro</t>
  </si>
  <si>
    <t>Rateio 50% - Serviço de Limpeza da Sala (Diarista) - 06/2025</t>
  </si>
  <si>
    <t>Serviço de prestação de fornecimento de dados e informações - Consulta CNPJ - 05/2025</t>
  </si>
  <si>
    <t>Rateio 50% Audisa - Auditores Associados S/S 05/2025</t>
  </si>
  <si>
    <t>Passagem Aérea Lucas Milani - Viagem Inhotim 05 a 06/06/2025</t>
  </si>
  <si>
    <t>Diária de Campo - Viagem a Sede do Ekos em SP para elaboração do relatório do Viveiro -  30/06 A 04/07/2025</t>
  </si>
  <si>
    <t xml:space="preserve">INSS Comp. 04/2025 </t>
  </si>
  <si>
    <t>IRRF Comp. 04/2025</t>
  </si>
  <si>
    <t>PIS Comp. 04/2025</t>
  </si>
  <si>
    <t xml:space="preserve">INSS Comp. 05/2025 </t>
  </si>
  <si>
    <t>IRRF Comp. 05/2025</t>
  </si>
  <si>
    <t>PIS Comp. 05/2025</t>
  </si>
  <si>
    <t>EMBARCACAO EM ALUMINIO DE 6 0M DE COMPRIMENTO 1 70M DE LARGURA E 0 65CM DE PONTAL COM CAPACIDADE PARA 9 PESSOAS AN/MODELO 2024 NR DE
SERIE 8650 MOTOR DE POPA 40HP 4T MERCURY NR DE SERIE 1C798739</t>
  </si>
  <si>
    <t>ADIEL BRAGA DE MENEZES</t>
  </si>
  <si>
    <t>PARQUE ESTADUAL DO RIO DOCE</t>
  </si>
  <si>
    <t xml:space="preserve">A aquisição de uma embarcação motorizada, equipamentos e acessórios busca garantir a infraestrutura apropriada às atividades de vigilância, monitoramento e deslocamento das equipes responsáveis pela fiscalização ambiental do Parque Estadual do Rio Doce . O barco permitirá o acesso a trilhas que alcançam corpos d’água interligados, facilitando a cobertura do monitoramento a áreas remotas e de difícil acesso. Esse recurso garantirá o deslocamento seguro e ágil até pontos estratégicos, facilitando a conexão das trilhas de monitoramento nas regiões sul e central do parque e promovendo uma maior abrangência nas atividades de supervisão das áreas protegidas.
</t>
  </si>
  <si>
    <t>02 ROUPEIROS 08 PORTAS GRANDES</t>
  </si>
  <si>
    <t>Roupeiros necessário para a guarda de materiais e EPIs dos funcionários do viveiro, garantindo a melhor alocação dos materiais pessoais e EPIs adquiridos via TP 51/2021.</t>
  </si>
  <si>
    <t>Notebook Asus TUF Gaming FX507VV-HQ333W - Intel i7 + acessórios</t>
  </si>
  <si>
    <t>A equipe técnica do Parque Estadual do Rio Doce demanda  de um notebook com configuração adequada para atendimento às demandas recorrentes de geoprocessamento e análise do cadastro ambiental rural – CAR no âmbito da gestão da unidade de conservação.</t>
  </si>
  <si>
    <t>Vivo Móvel PERD 06/2025</t>
  </si>
  <si>
    <t>Serviço de prestação de fornecimento de dados e informações - Consulta CNPJ - 06/2025</t>
  </si>
  <si>
    <t>Licença MS Project - 06/2025</t>
  </si>
  <si>
    <t>Honorários Contábeis - 06/2025</t>
  </si>
  <si>
    <t>Rateio 50% - CCA Consultores Associados 06/2025</t>
  </si>
  <si>
    <t>Licença de Software - 06/2025</t>
  </si>
  <si>
    <t>Rateio Condomínio- FN Patrimonial e Condominios Ltda 06/2025</t>
  </si>
  <si>
    <t xml:space="preserve">Rateio IPTU - Parcela 05/10- FN Patrimonial e Condominios Ltda </t>
  </si>
  <si>
    <t>Rateio Aluguel - FN Patrimonial e Condominios Ltda 06/2025</t>
  </si>
  <si>
    <t>Fornecimento de Internet  06/2025  - PERD</t>
  </si>
  <si>
    <t>Seguro de Vida Colaboradores - 06/2025</t>
  </si>
  <si>
    <t>Honorários Jurídicos - comp. 06/2025</t>
  </si>
  <si>
    <t>Rateio 50% Vivo Fixo - Telefônica Brasil S/A 06/2025</t>
  </si>
  <si>
    <t>Audisa - Auditores Associados S/S Parcela 01/12 - 2025</t>
  </si>
  <si>
    <t>Rateio 50% Serviço de Manutenção e Atualização de páginas eletrônicas - Aldeia Comunicação Ltda 06/2025</t>
  </si>
  <si>
    <t>Rateio 50% Manutenção nos equipamentos de informática - Aenova Tecnologia Ltda 06/2025</t>
  </si>
  <si>
    <t>Rateio 50% Licença de Software - Omie Experience 06/2025</t>
  </si>
  <si>
    <t>Rateio 50% Audisa - Auditores Associados S/S 06/2025</t>
  </si>
  <si>
    <t>Aquisição de lâminas</t>
  </si>
  <si>
    <t>RESISTIR</t>
  </si>
  <si>
    <t>Aquisição de Tablets</t>
  </si>
  <si>
    <t>AGIL COMÉRCIO DE MATERIAIS</t>
  </si>
  <si>
    <t>Aquisição de Estação Meterológica de Bolso</t>
  </si>
  <si>
    <t>INTERBROS</t>
  </si>
  <si>
    <t>VALE PEÇAS LTDA</t>
  </si>
  <si>
    <t>Kalunga AS</t>
  </si>
  <si>
    <t>43.283.811/0001-00</t>
  </si>
  <si>
    <t>SPRINT COMERCIO DE MATERIAIS E PRODUTOS LTDA</t>
  </si>
  <si>
    <t>31.964.070/0001-93</t>
  </si>
  <si>
    <t>A.W.A.S</t>
  </si>
  <si>
    <t>C.P.S</t>
  </si>
  <si>
    <t>C.S.N.P</t>
  </si>
  <si>
    <t>E.P.S</t>
  </si>
  <si>
    <t>G.A.M</t>
  </si>
  <si>
    <t>I.S.S</t>
  </si>
  <si>
    <t>I.A.A</t>
  </si>
  <si>
    <t>J.B.M</t>
  </si>
  <si>
    <t>J.P.R</t>
  </si>
  <si>
    <t>K.S</t>
  </si>
  <si>
    <t>L.L.R</t>
  </si>
  <si>
    <t>L.M.R</t>
  </si>
  <si>
    <t>M.C.W.B</t>
  </si>
  <si>
    <t>M.A.S.T</t>
  </si>
  <si>
    <t>N.F.M.L</t>
  </si>
  <si>
    <t>P.B.A</t>
  </si>
  <si>
    <t>R.M.O.F</t>
  </si>
  <si>
    <t>R.N.A.Q</t>
  </si>
  <si>
    <t>S.C.S</t>
  </si>
  <si>
    <t>U.F.M</t>
  </si>
  <si>
    <t>V.M</t>
  </si>
  <si>
    <t>V.B.O</t>
  </si>
  <si>
    <t>A.C.M.B</t>
  </si>
  <si>
    <t>I.C.S.S</t>
  </si>
  <si>
    <t>008.XXX.XXX-12</t>
  </si>
  <si>
    <t>337.XXX.XXX-74</t>
  </si>
  <si>
    <t>CPF: 008.XXX.XXX-12</t>
  </si>
  <si>
    <t>Manutenção Veículos IEF</t>
  </si>
  <si>
    <t>XXX.015.496-XX</t>
  </si>
  <si>
    <t>XXX.575.268-XX</t>
  </si>
  <si>
    <t>XXX.225.056-XX</t>
  </si>
  <si>
    <t>XXX.786.638-XX</t>
  </si>
  <si>
    <t>XXX.291.586-XX</t>
  </si>
  <si>
    <t>XXX.055.298-XX</t>
  </si>
  <si>
    <t>XXX.779.626-XX</t>
  </si>
  <si>
    <t>XXX.598.366-XX</t>
  </si>
  <si>
    <t>XXX.735.116-XX</t>
  </si>
  <si>
    <t>XXX.674.016-XX</t>
  </si>
  <si>
    <t>XXX.779.946-XX</t>
  </si>
  <si>
    <t>XXX.709.326-XX</t>
  </si>
  <si>
    <t>XXX.275.306-XX</t>
  </si>
  <si>
    <t>XXX.241.736-XX</t>
  </si>
  <si>
    <t>XXX.386.146-XX</t>
  </si>
  <si>
    <t>XXX.674.508-XX</t>
  </si>
  <si>
    <t>XXX.059.898-XX</t>
  </si>
  <si>
    <t>XXX.609.726-XX</t>
  </si>
  <si>
    <t>XXX.622.446-XX</t>
  </si>
  <si>
    <t>XXX.737.916-XX</t>
  </si>
  <si>
    <t>XXX.200.716-XX</t>
  </si>
  <si>
    <t>XXX.114.476-XX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</si>
</sst>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dd/mm/yy;@"/>
    <numFmt numFmtId="167" formatCode="mmm/yyyy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.8"/>
      <name val="Arial"/>
      <family val="2"/>
    </font>
    <font>
      <b/>
      <sz val="7.8"/>
      <name val="Arial"/>
      <family val="2"/>
    </font>
    <font>
      <b/>
      <i/>
      <sz val="8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7"/>
      <name val="Arial"/>
      <family val="2"/>
    </font>
    <font>
      <sz val="9"/>
      <color rgb="FF1111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FFFFFF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6" fillId="0" borderId="0"/>
    <xf numFmtId="0" fontId="3" fillId="0" borderId="0"/>
    <xf numFmtId="0" fontId="27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66">
    <xf numFmtId="0" fontId="0" fillId="0" borderId="0" xfId="0"/>
    <xf numFmtId="0" fontId="0" fillId="2" borderId="0" xfId="0" applyFill="1"/>
    <xf numFmtId="0" fontId="4" fillId="2" borderId="0" xfId="0" applyFont="1" applyFill="1"/>
    <xf numFmtId="0" fontId="1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3" fillId="2" borderId="0" xfId="0" applyFont="1" applyFill="1"/>
    <xf numFmtId="4" fontId="11" fillId="2" borderId="0" xfId="0" applyNumberFormat="1" applyFont="1" applyFill="1" applyAlignment="1">
      <alignment horizontal="center" vertical="center"/>
    </xf>
    <xf numFmtId="165" fontId="11" fillId="2" borderId="0" xfId="12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5" fontId="14" fillId="2" borderId="0" xfId="12" applyFont="1" applyFill="1" applyBorder="1" applyAlignment="1">
      <alignment horizontal="right" vertical="center"/>
    </xf>
    <xf numFmtId="165" fontId="15" fillId="2" borderId="0" xfId="12" applyFont="1" applyFill="1" applyBorder="1" applyAlignment="1">
      <alignment horizontal="right" vertical="center"/>
    </xf>
    <xf numFmtId="165" fontId="15" fillId="2" borderId="1" xfId="12" applyFont="1" applyFill="1" applyBorder="1" applyAlignment="1">
      <alignment horizontal="right" vertical="center"/>
    </xf>
    <xf numFmtId="165" fontId="15" fillId="2" borderId="4" xfId="12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15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/>
    </xf>
    <xf numFmtId="4" fontId="15" fillId="2" borderId="5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3" fillId="2" borderId="0" xfId="0" applyFont="1" applyFill="1"/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165" fontId="4" fillId="2" borderId="0" xfId="12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left" vertical="center"/>
      <protection locked="0"/>
    </xf>
    <xf numFmtId="165" fontId="0" fillId="2" borderId="0" xfId="12" applyFont="1" applyFill="1" applyProtection="1">
      <protection locked="0"/>
    </xf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 applyAlignment="1" applyProtection="1">
      <alignment horizontal="center"/>
      <protection locked="0"/>
    </xf>
    <xf numFmtId="165" fontId="21" fillId="2" borderId="0" xfId="12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17" fillId="2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165" fontId="3" fillId="2" borderId="10" xfId="12" applyFont="1" applyFill="1" applyBorder="1" applyAlignment="1" applyProtection="1">
      <alignment horizontal="right" vertical="center"/>
      <protection locked="0"/>
    </xf>
    <xf numFmtId="165" fontId="11" fillId="2" borderId="12" xfId="12" applyFont="1" applyFill="1" applyBorder="1" applyAlignment="1">
      <alignment horizontal="right" vertical="center"/>
    </xf>
    <xf numFmtId="165" fontId="7" fillId="2" borderId="0" xfId="12" applyFont="1" applyFill="1" applyBorder="1" applyAlignment="1">
      <alignment horizontal="right" vertical="center"/>
    </xf>
    <xf numFmtId="165" fontId="11" fillId="2" borderId="7" xfId="12" applyFont="1" applyFill="1" applyBorder="1" applyAlignment="1">
      <alignment horizontal="right" vertical="center"/>
    </xf>
    <xf numFmtId="165" fontId="11" fillId="2" borderId="8" xfId="12" applyFont="1" applyFill="1" applyBorder="1" applyAlignment="1">
      <alignment horizontal="right" vertical="center"/>
    </xf>
    <xf numFmtId="165" fontId="11" fillId="2" borderId="12" xfId="12" applyFont="1" applyFill="1" applyBorder="1" applyAlignment="1" applyProtection="1">
      <alignment horizontal="right" vertical="center"/>
      <protection locked="0"/>
    </xf>
    <xf numFmtId="165" fontId="3" fillId="2" borderId="0" xfId="12" applyFont="1" applyFill="1" applyBorder="1" applyAlignment="1">
      <alignment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0" fillId="2" borderId="0" xfId="0" applyFill="1" applyAlignment="1" applyProtection="1">
      <alignment wrapText="1"/>
      <protection locked="0"/>
    </xf>
    <xf numFmtId="0" fontId="17" fillId="2" borderId="0" xfId="0" applyFont="1" applyFill="1" applyAlignment="1" applyProtection="1">
      <alignment horizontal="right" vertic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14" fillId="3" borderId="0" xfId="6" applyFont="1" applyFill="1" applyAlignment="1">
      <alignment horizontal="left" vertical="center" wrapText="1"/>
    </xf>
    <xf numFmtId="0" fontId="14" fillId="3" borderId="0" xfId="3" applyFont="1" applyFill="1" applyAlignment="1">
      <alignment horizontal="left" vertical="center" wrapText="1"/>
    </xf>
    <xf numFmtId="0" fontId="14" fillId="3" borderId="0" xfId="3" applyFont="1" applyFill="1" applyAlignment="1">
      <alignment vertical="center" wrapText="1"/>
    </xf>
    <xf numFmtId="0" fontId="28" fillId="3" borderId="0" xfId="6" applyFont="1" applyFill="1" applyAlignment="1">
      <alignment horizontal="left" vertical="center" wrapText="1"/>
    </xf>
    <xf numFmtId="0" fontId="17" fillId="2" borderId="0" xfId="0" applyFont="1" applyFill="1" applyAlignment="1">
      <alignment horizontal="right" vertical="center" wrapText="1"/>
    </xf>
    <xf numFmtId="4" fontId="15" fillId="2" borderId="0" xfId="4" applyNumberFormat="1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vertical="center" wrapText="1"/>
    </xf>
    <xf numFmtId="0" fontId="20" fillId="2" borderId="0" xfId="4" applyFont="1" applyFill="1" applyAlignment="1">
      <alignment horizontal="left" vertical="center"/>
    </xf>
    <xf numFmtId="0" fontId="14" fillId="3" borderId="0" xfId="4" applyFont="1" applyFill="1" applyAlignment="1">
      <alignment horizontal="left" vertical="center" wrapText="1"/>
    </xf>
    <xf numFmtId="165" fontId="21" fillId="3" borderId="0" xfId="12" applyFont="1" applyFill="1" applyBorder="1" applyAlignment="1" applyProtection="1">
      <alignment horizontal="right" vertical="center" wrapText="1"/>
    </xf>
    <xf numFmtId="165" fontId="22" fillId="2" borderId="0" xfId="12" applyFont="1" applyFill="1" applyBorder="1" applyAlignment="1" applyProtection="1">
      <alignment horizontal="right" vertical="center" wrapText="1"/>
    </xf>
    <xf numFmtId="165" fontId="21" fillId="3" borderId="4" xfId="12" applyFont="1" applyFill="1" applyBorder="1" applyAlignment="1" applyProtection="1">
      <alignment horizontal="right" vertical="center" wrapText="1"/>
    </xf>
    <xf numFmtId="0" fontId="15" fillId="2" borderId="3" xfId="4" applyFont="1" applyFill="1" applyBorder="1" applyAlignment="1">
      <alignment horizontal="left" vertical="center"/>
    </xf>
    <xf numFmtId="0" fontId="15" fillId="2" borderId="3" xfId="4" applyFont="1" applyFill="1" applyBorder="1" applyAlignment="1">
      <alignment horizontal="right" vertical="center" wrapText="1"/>
    </xf>
    <xf numFmtId="165" fontId="15" fillId="2" borderId="3" xfId="12" applyFont="1" applyFill="1" applyBorder="1" applyAlignment="1" applyProtection="1">
      <alignment horizontal="right" vertical="center" wrapText="1"/>
    </xf>
    <xf numFmtId="0" fontId="14" fillId="2" borderId="0" xfId="4" applyFont="1" applyFill="1" applyAlignment="1">
      <alignment horizontal="right" vertical="center"/>
    </xf>
    <xf numFmtId="0" fontId="20" fillId="2" borderId="0" xfId="4" applyFont="1" applyFill="1" applyAlignment="1">
      <alignment horizontal="right" vertical="center"/>
    </xf>
    <xf numFmtId="165" fontId="22" fillId="2" borderId="1" xfId="12" applyFont="1" applyFill="1" applyBorder="1" applyAlignment="1" applyProtection="1">
      <alignment horizontal="right" vertical="center" wrapText="1"/>
    </xf>
    <xf numFmtId="165" fontId="22" fillId="3" borderId="1" xfId="12" applyFont="1" applyFill="1" applyBorder="1" applyAlignment="1" applyProtection="1">
      <alignment horizontal="right" vertical="center" wrapText="1"/>
    </xf>
    <xf numFmtId="165" fontId="21" fillId="3" borderId="0" xfId="12" applyFont="1" applyFill="1" applyBorder="1" applyAlignment="1" applyProtection="1">
      <alignment horizontal="right" vertical="center" wrapText="1"/>
      <protection locked="0"/>
    </xf>
    <xf numFmtId="165" fontId="21" fillId="3" borderId="4" xfId="12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165" fontId="15" fillId="2" borderId="0" xfId="12" applyFont="1" applyFill="1" applyBorder="1" applyAlignment="1" applyProtection="1">
      <alignment horizontal="right" vertical="center" wrapText="1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 wrapText="1"/>
    </xf>
    <xf numFmtId="165" fontId="13" fillId="2" borderId="0" xfId="12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 wrapText="1"/>
    </xf>
    <xf numFmtId="10" fontId="22" fillId="3" borderId="1" xfId="9" applyNumberFormat="1" applyFont="1" applyFill="1" applyBorder="1" applyAlignment="1" applyProtection="1">
      <alignment horizontal="right" vertical="center" wrapText="1"/>
    </xf>
    <xf numFmtId="10" fontId="21" fillId="2" borderId="0" xfId="9" applyNumberFormat="1" applyFont="1" applyFill="1" applyBorder="1" applyAlignment="1" applyProtection="1">
      <alignment horizontal="right" vertical="center" wrapText="1"/>
    </xf>
    <xf numFmtId="10" fontId="21" fillId="2" borderId="4" xfId="9" applyNumberFormat="1" applyFont="1" applyFill="1" applyBorder="1" applyAlignment="1" applyProtection="1">
      <alignment horizontal="right" vertical="center" wrapText="1"/>
    </xf>
    <xf numFmtId="10" fontId="21" fillId="3" borderId="0" xfId="9" applyNumberFormat="1" applyFont="1" applyFill="1" applyBorder="1" applyAlignment="1" applyProtection="1">
      <alignment horizontal="right" vertical="center" wrapText="1"/>
    </xf>
    <xf numFmtId="165" fontId="13" fillId="2" borderId="0" xfId="12" applyFont="1" applyFill="1" applyBorder="1" applyAlignment="1" applyProtection="1">
      <alignment horizontal="right" vertical="center"/>
    </xf>
    <xf numFmtId="165" fontId="22" fillId="2" borderId="4" xfId="12" applyFont="1" applyFill="1" applyBorder="1" applyAlignment="1" applyProtection="1">
      <alignment horizontal="right" vertical="center" wrapText="1"/>
    </xf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10" fontId="14" fillId="3" borderId="0" xfId="9" applyNumberFormat="1" applyFont="1" applyFill="1" applyBorder="1" applyAlignment="1" applyProtection="1">
      <alignment horizontal="right" vertical="center"/>
    </xf>
    <xf numFmtId="10" fontId="15" fillId="3" borderId="1" xfId="9" applyNumberFormat="1" applyFont="1" applyFill="1" applyBorder="1" applyAlignment="1" applyProtection="1">
      <alignment horizontal="right" vertical="center"/>
    </xf>
    <xf numFmtId="10" fontId="14" fillId="3" borderId="1" xfId="9" applyNumberFormat="1" applyFont="1" applyFill="1" applyBorder="1" applyAlignment="1" applyProtection="1">
      <alignment horizontal="right" vertical="center"/>
    </xf>
    <xf numFmtId="165" fontId="15" fillId="2" borderId="3" xfId="12" applyFont="1" applyFill="1" applyBorder="1" applyAlignment="1" applyProtection="1">
      <alignment horizontal="right" vertical="center" wrapText="1"/>
      <protection locked="0"/>
    </xf>
    <xf numFmtId="0" fontId="14" fillId="2" borderId="0" xfId="4" applyFont="1" applyFill="1" applyAlignment="1" applyProtection="1">
      <alignment horizontal="right" vertical="center"/>
      <protection locked="0"/>
    </xf>
    <xf numFmtId="4" fontId="11" fillId="2" borderId="0" xfId="0" applyNumberFormat="1" applyFont="1" applyFill="1" applyAlignment="1">
      <alignment horizontal="right" vertical="center"/>
    </xf>
    <xf numFmtId="4" fontId="11" fillId="2" borderId="0" xfId="0" applyNumberFormat="1" applyFont="1" applyFill="1" applyAlignment="1">
      <alignment horizontal="right" vertical="center" wrapText="1"/>
    </xf>
    <xf numFmtId="165" fontId="14" fillId="2" borderId="0" xfId="12" applyFont="1" applyFill="1" applyBorder="1" applyAlignment="1" applyProtection="1">
      <alignment horizontal="right" vertical="center"/>
    </xf>
    <xf numFmtId="165" fontId="15" fillId="2" borderId="0" xfId="12" applyFont="1" applyFill="1" applyBorder="1" applyAlignment="1" applyProtection="1">
      <alignment horizontal="right" vertical="center"/>
    </xf>
    <xf numFmtId="165" fontId="15" fillId="2" borderId="1" xfId="12" applyFont="1" applyFill="1" applyBorder="1" applyAlignment="1" applyProtection="1">
      <alignment horizontal="right" vertical="center"/>
    </xf>
    <xf numFmtId="0" fontId="6" fillId="3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3" xfId="6" applyFont="1" applyFill="1" applyBorder="1" applyAlignment="1">
      <alignment horizontal="left" vertical="center" wrapText="1"/>
    </xf>
    <xf numFmtId="0" fontId="10" fillId="3" borderId="13" xfId="3" applyFont="1" applyFill="1" applyBorder="1" applyAlignment="1">
      <alignment horizontal="left" vertical="center" wrapText="1"/>
    </xf>
    <xf numFmtId="0" fontId="29" fillId="3" borderId="13" xfId="6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16" fillId="3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/>
    <xf numFmtId="0" fontId="5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0" fillId="3" borderId="0" xfId="0" applyFill="1" applyProtection="1">
      <protection locked="0"/>
    </xf>
    <xf numFmtId="0" fontId="11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3" fillId="3" borderId="0" xfId="0" applyFont="1" applyFill="1" applyProtection="1">
      <protection locked="0"/>
    </xf>
    <xf numFmtId="165" fontId="3" fillId="3" borderId="0" xfId="12" applyFont="1" applyFill="1" applyProtection="1">
      <protection locked="0"/>
    </xf>
    <xf numFmtId="165" fontId="22" fillId="2" borderId="0" xfId="12" applyFont="1" applyFill="1" applyBorder="1" applyAlignment="1" applyProtection="1">
      <alignment horizontal="right" vertical="center" wrapText="1"/>
      <protection locked="0"/>
    </xf>
    <xf numFmtId="0" fontId="11" fillId="3" borderId="23" xfId="0" applyFont="1" applyFill="1" applyBorder="1" applyAlignment="1">
      <alignment vertical="center"/>
    </xf>
    <xf numFmtId="10" fontId="3" fillId="3" borderId="18" xfId="12" applyNumberFormat="1" applyFont="1" applyFill="1" applyBorder="1" applyAlignment="1" applyProtection="1">
      <alignment horizontal="right" vertical="center"/>
      <protection locked="0"/>
    </xf>
    <xf numFmtId="10" fontId="3" fillId="3" borderId="26" xfId="12" applyNumberFormat="1" applyFont="1" applyFill="1" applyBorder="1" applyAlignment="1" applyProtection="1">
      <alignment horizontal="right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165" fontId="0" fillId="3" borderId="0" xfId="0" applyNumberFormat="1" applyFill="1" applyAlignment="1" applyProtection="1">
      <alignment horizontal="right" vertical="center"/>
      <protection locked="0"/>
    </xf>
    <xf numFmtId="165" fontId="0" fillId="3" borderId="5" xfId="0" applyNumberFormat="1" applyFill="1" applyBorder="1" applyAlignment="1" applyProtection="1">
      <alignment horizontal="right" vertical="center"/>
      <protection locked="0"/>
    </xf>
    <xf numFmtId="4" fontId="0" fillId="3" borderId="0" xfId="0" applyNumberFormat="1" applyFill="1"/>
    <xf numFmtId="0" fontId="11" fillId="3" borderId="24" xfId="0" applyFont="1" applyFill="1" applyBorder="1" applyAlignment="1">
      <alignment horizontal="center"/>
    </xf>
    <xf numFmtId="0" fontId="3" fillId="3" borderId="19" xfId="0" applyFont="1" applyFill="1" applyBorder="1" applyAlignment="1">
      <alignment vertical="center"/>
    </xf>
    <xf numFmtId="165" fontId="3" fillId="3" borderId="18" xfId="12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>
      <alignment vertical="center"/>
    </xf>
    <xf numFmtId="165" fontId="3" fillId="3" borderId="26" xfId="12" applyFont="1" applyFill="1" applyBorder="1" applyAlignment="1" applyProtection="1">
      <alignment horizontal="right" vertical="center"/>
    </xf>
    <xf numFmtId="0" fontId="15" fillId="3" borderId="0" xfId="4" applyFont="1" applyFill="1" applyAlignment="1" applyProtection="1">
      <alignment horizontal="left" vertical="center"/>
      <protection locked="0"/>
    </xf>
    <xf numFmtId="0" fontId="15" fillId="3" borderId="0" xfId="4" applyFont="1" applyFill="1" applyAlignment="1" applyProtection="1">
      <alignment horizontal="right" vertical="center" wrapText="1"/>
      <protection locked="0"/>
    </xf>
    <xf numFmtId="10" fontId="22" fillId="2" borderId="0" xfId="9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4" applyFont="1" applyAlignment="1" applyProtection="1">
      <alignment vertical="center"/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14" fillId="2" borderId="0" xfId="4" applyFont="1" applyFill="1" applyAlignment="1" applyProtection="1">
      <alignment vertical="center"/>
      <protection locked="0"/>
    </xf>
    <xf numFmtId="0" fontId="15" fillId="0" borderId="0" xfId="4" applyFont="1" applyAlignment="1" applyProtection="1">
      <alignment vertical="center"/>
      <protection locked="0"/>
    </xf>
    <xf numFmtId="4" fontId="14" fillId="0" borderId="0" xfId="4" applyNumberFormat="1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" fontId="14" fillId="2" borderId="0" xfId="4" applyNumberFormat="1" applyFont="1" applyFill="1" applyAlignment="1" applyProtection="1">
      <alignment vertical="center"/>
      <protection locked="0"/>
    </xf>
    <xf numFmtId="0" fontId="16" fillId="0" borderId="0" xfId="4" applyFont="1" applyAlignment="1" applyProtection="1">
      <alignment horizontal="justify" vertical="center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165" fontId="21" fillId="2" borderId="0" xfId="12" applyFont="1" applyFill="1" applyBorder="1" applyAlignment="1" applyProtection="1">
      <alignment horizontal="right" vertical="center" wrapText="1"/>
    </xf>
    <xf numFmtId="0" fontId="20" fillId="2" borderId="2" xfId="4" applyFont="1" applyFill="1" applyBorder="1" applyAlignment="1">
      <alignment horizontal="left" vertical="center"/>
    </xf>
    <xf numFmtId="0" fontId="14" fillId="3" borderId="2" xfId="4" applyFont="1" applyFill="1" applyBorder="1" applyAlignment="1">
      <alignment horizontal="left" vertical="center" wrapText="1"/>
    </xf>
    <xf numFmtId="165" fontId="21" fillId="2" borderId="2" xfId="12" applyFont="1" applyFill="1" applyBorder="1" applyAlignment="1" applyProtection="1">
      <alignment horizontal="right" vertical="center" wrapText="1"/>
      <protection locked="0"/>
    </xf>
    <xf numFmtId="165" fontId="21" fillId="2" borderId="2" xfId="12" applyFont="1" applyFill="1" applyBorder="1" applyAlignment="1" applyProtection="1">
      <alignment horizontal="right" vertical="center" wrapText="1"/>
    </xf>
    <xf numFmtId="165" fontId="22" fillId="2" borderId="2" xfId="12" applyFont="1" applyFill="1" applyBorder="1" applyAlignment="1" applyProtection="1">
      <alignment horizontal="right" vertical="center" wrapText="1"/>
    </xf>
    <xf numFmtId="10" fontId="21" fillId="3" borderId="2" xfId="9" applyNumberFormat="1" applyFont="1" applyFill="1" applyBorder="1" applyAlignment="1" applyProtection="1">
      <alignment horizontal="right" vertical="center" wrapText="1"/>
    </xf>
    <xf numFmtId="165" fontId="21" fillId="3" borderId="2" xfId="12" applyFont="1" applyFill="1" applyBorder="1" applyAlignment="1" applyProtection="1">
      <alignment horizontal="right" vertical="center" wrapText="1"/>
    </xf>
    <xf numFmtId="0" fontId="10" fillId="3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165" fontId="3" fillId="2" borderId="27" xfId="12" applyFont="1" applyFill="1" applyBorder="1" applyAlignment="1" applyProtection="1">
      <alignment horizontal="right" vertical="center"/>
      <protection locked="0"/>
    </xf>
    <xf numFmtId="165" fontId="3" fillId="2" borderId="10" xfId="12" applyFont="1" applyFill="1" applyBorder="1" applyAlignment="1" applyProtection="1">
      <alignment horizontal="right" vertical="center"/>
    </xf>
    <xf numFmtId="165" fontId="3" fillId="2" borderId="11" xfId="12" applyFont="1" applyFill="1" applyBorder="1" applyAlignment="1" applyProtection="1">
      <alignment horizontal="right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 applyProtection="1">
      <alignment horizontal="justify"/>
      <protection locked="0"/>
    </xf>
    <xf numFmtId="0" fontId="10" fillId="2" borderId="0" xfId="0" applyFont="1" applyFill="1" applyAlignment="1">
      <alignment horizont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165" fontId="3" fillId="3" borderId="6" xfId="0" applyNumberFormat="1" applyFont="1" applyFill="1" applyBorder="1" applyAlignment="1" applyProtection="1">
      <alignment horizontal="right" vertical="center"/>
      <protection locked="0"/>
    </xf>
    <xf numFmtId="165" fontId="3" fillId="3" borderId="0" xfId="0" applyNumberFormat="1" applyFont="1" applyFill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3" fillId="3" borderId="0" xfId="0" applyFont="1" applyFill="1"/>
    <xf numFmtId="17" fontId="13" fillId="3" borderId="30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30" xfId="0" applyFont="1" applyFill="1" applyBorder="1" applyAlignment="1" applyProtection="1">
      <alignment horizontal="left" vertical="center" wrapText="1"/>
      <protection locked="0"/>
    </xf>
    <xf numFmtId="165" fontId="13" fillId="3" borderId="30" xfId="12" applyFont="1" applyFill="1" applyBorder="1" applyAlignment="1" applyProtection="1">
      <alignment horizontal="right" vertical="center" wrapText="1"/>
      <protection locked="0"/>
    </xf>
    <xf numFmtId="165" fontId="31" fillId="3" borderId="30" xfId="12" applyFont="1" applyFill="1" applyBorder="1" applyAlignment="1" applyProtection="1">
      <alignment horizontal="right" vertical="center" wrapText="1"/>
      <protection locked="0"/>
    </xf>
    <xf numFmtId="165" fontId="31" fillId="0" borderId="30" xfId="12" applyFont="1" applyFill="1" applyBorder="1" applyAlignment="1" applyProtection="1">
      <alignment horizontal="right" vertical="center" wrapText="1"/>
      <protection locked="0"/>
    </xf>
    <xf numFmtId="165" fontId="30" fillId="3" borderId="30" xfId="12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0" borderId="15" xfId="0" applyFont="1" applyBorder="1"/>
    <xf numFmtId="0" fontId="11" fillId="3" borderId="31" xfId="0" applyFont="1" applyFill="1" applyBorder="1" applyAlignment="1">
      <alignment horizontal="center" vertical="center"/>
    </xf>
    <xf numFmtId="0" fontId="15" fillId="3" borderId="16" xfId="4" applyFont="1" applyFill="1" applyBorder="1" applyAlignment="1">
      <alignment vertical="center" wrapText="1"/>
    </xf>
    <xf numFmtId="10" fontId="3" fillId="3" borderId="20" xfId="9" applyNumberFormat="1" applyFont="1" applyFill="1" applyBorder="1" applyAlignment="1" applyProtection="1">
      <alignment horizontal="right" vertical="center"/>
    </xf>
    <xf numFmtId="165" fontId="0" fillId="3" borderId="32" xfId="0" applyNumberFormat="1" applyFill="1" applyBorder="1" applyAlignment="1">
      <alignment horizontal="right" vertical="center"/>
    </xf>
    <xf numFmtId="10" fontId="3" fillId="3" borderId="33" xfId="9" applyNumberFormat="1" applyFont="1" applyFill="1" applyBorder="1" applyAlignment="1" applyProtection="1">
      <alignment horizontal="right" vertical="center"/>
    </xf>
    <xf numFmtId="10" fontId="3" fillId="3" borderId="34" xfId="9" applyNumberFormat="1" applyFont="1" applyFill="1" applyBorder="1" applyAlignment="1" applyProtection="1">
      <alignment horizontal="right" vertical="center"/>
    </xf>
    <xf numFmtId="0" fontId="15" fillId="6" borderId="3" xfId="0" applyFont="1" applyFill="1" applyBorder="1" applyAlignment="1">
      <alignment horizontal="left" vertical="center" wrapText="1"/>
    </xf>
    <xf numFmtId="10" fontId="15" fillId="6" borderId="3" xfId="9" applyNumberFormat="1" applyFont="1" applyFill="1" applyBorder="1" applyAlignment="1" applyProtection="1">
      <alignment horizontal="center" vertical="center"/>
    </xf>
    <xf numFmtId="0" fontId="15" fillId="4" borderId="3" xfId="0" applyFont="1" applyFill="1" applyBorder="1" applyAlignment="1">
      <alignment horizontal="left" vertical="center" wrapText="1"/>
    </xf>
    <xf numFmtId="4" fontId="15" fillId="4" borderId="3" xfId="0" applyNumberFormat="1" applyFont="1" applyFill="1" applyBorder="1" applyAlignment="1">
      <alignment horizontal="center" vertical="center"/>
    </xf>
    <xf numFmtId="10" fontId="15" fillId="4" borderId="3" xfId="9" applyNumberFormat="1" applyFont="1" applyFill="1" applyBorder="1" applyAlignment="1" applyProtection="1">
      <alignment horizontal="center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vertical="center" wrapText="1"/>
    </xf>
    <xf numFmtId="165" fontId="15" fillId="4" borderId="3" xfId="12" applyFont="1" applyFill="1" applyBorder="1" applyAlignment="1" applyProtection="1">
      <alignment horizontal="right" vertical="center"/>
    </xf>
    <xf numFmtId="10" fontId="15" fillId="4" borderId="3" xfId="9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 wrapText="1"/>
    </xf>
    <xf numFmtId="10" fontId="14" fillId="5" borderId="0" xfId="9" applyNumberFormat="1" applyFont="1" applyFill="1" applyBorder="1" applyAlignment="1" applyProtection="1">
      <alignment horizontal="right" vertical="center"/>
    </xf>
    <xf numFmtId="165" fontId="14" fillId="5" borderId="0" xfId="12" applyFont="1" applyFill="1" applyBorder="1" applyAlignment="1" applyProtection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165" fontId="14" fillId="6" borderId="0" xfId="12" applyFont="1" applyFill="1" applyBorder="1" applyAlignment="1" applyProtection="1">
      <alignment horizontal="right" vertical="center"/>
    </xf>
    <xf numFmtId="165" fontId="15" fillId="6" borderId="2" xfId="12" applyFont="1" applyFill="1" applyBorder="1" applyAlignment="1" applyProtection="1">
      <alignment horizontal="right" vertical="center"/>
    </xf>
    <xf numFmtId="165" fontId="14" fillId="6" borderId="0" xfId="12" applyFont="1" applyFill="1" applyBorder="1" applyAlignment="1" applyProtection="1">
      <alignment horizontal="center" vertical="center"/>
    </xf>
    <xf numFmtId="10" fontId="14" fillId="6" borderId="6" xfId="9" applyNumberFormat="1" applyFont="1" applyFill="1" applyBorder="1" applyAlignment="1" applyProtection="1">
      <alignment horizontal="center" vertical="center"/>
    </xf>
    <xf numFmtId="0" fontId="15" fillId="6" borderId="5" xfId="0" applyFont="1" applyFill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vertical="center" wrapText="1"/>
    </xf>
    <xf numFmtId="0" fontId="15" fillId="6" borderId="6" xfId="0" applyFont="1" applyFill="1" applyBorder="1" applyAlignment="1">
      <alignment horizontal="center" vertical="center"/>
    </xf>
    <xf numFmtId="10" fontId="15" fillId="6" borderId="6" xfId="9" applyNumberFormat="1" applyFont="1" applyFill="1" applyBorder="1" applyAlignment="1" applyProtection="1">
      <alignment horizontal="center" vertical="center"/>
    </xf>
    <xf numFmtId="0" fontId="15" fillId="5" borderId="0" xfId="0" applyFont="1" applyFill="1" applyAlignment="1">
      <alignment vertical="center"/>
    </xf>
    <xf numFmtId="0" fontId="23" fillId="5" borderId="0" xfId="0" applyFont="1" applyFill="1" applyAlignment="1">
      <alignment vertical="center" wrapText="1"/>
    </xf>
    <xf numFmtId="10" fontId="14" fillId="5" borderId="0" xfId="9" applyNumberFormat="1" applyFont="1" applyFill="1" applyBorder="1" applyAlignment="1" applyProtection="1">
      <alignment horizontal="center" vertical="center"/>
    </xf>
    <xf numFmtId="165" fontId="14" fillId="5" borderId="10" xfId="12" applyFont="1" applyFill="1" applyBorder="1" applyAlignment="1" applyProtection="1">
      <alignment horizontal="center" vertical="center"/>
    </xf>
    <xf numFmtId="10" fontId="14" fillId="5" borderId="10" xfId="9" applyNumberFormat="1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>
      <alignment vertical="center"/>
    </xf>
    <xf numFmtId="0" fontId="15" fillId="6" borderId="5" xfId="0" applyFont="1" applyFill="1" applyBorder="1" applyAlignment="1">
      <alignment horizontal="right" vertical="center" wrapText="1"/>
    </xf>
    <xf numFmtId="165" fontId="15" fillId="6" borderId="5" xfId="12" applyFont="1" applyFill="1" applyBorder="1" applyAlignment="1" applyProtection="1">
      <alignment horizontal="right" vertical="center"/>
    </xf>
    <xf numFmtId="10" fontId="15" fillId="6" borderId="5" xfId="9" applyNumberFormat="1" applyFont="1" applyFill="1" applyBorder="1" applyAlignment="1" applyProtection="1">
      <alignment horizontal="right" vertical="center"/>
    </xf>
    <xf numFmtId="0" fontId="15" fillId="6" borderId="5" xfId="0" applyFont="1" applyFill="1" applyBorder="1" applyAlignment="1">
      <alignment vertical="center"/>
    </xf>
    <xf numFmtId="165" fontId="15" fillId="6" borderId="3" xfId="12" applyFont="1" applyFill="1" applyBorder="1" applyAlignment="1" applyProtection="1">
      <alignment horizontal="center" vertical="center"/>
    </xf>
    <xf numFmtId="165" fontId="15" fillId="4" borderId="5" xfId="12" applyFont="1" applyFill="1" applyBorder="1" applyAlignment="1" applyProtection="1">
      <alignment horizontal="right" vertical="center"/>
    </xf>
    <xf numFmtId="10" fontId="15" fillId="4" borderId="5" xfId="9" applyNumberFormat="1" applyFont="1" applyFill="1" applyBorder="1" applyAlignment="1" applyProtection="1">
      <alignment horizontal="right" vertical="center"/>
    </xf>
    <xf numFmtId="0" fontId="14" fillId="6" borderId="2" xfId="0" applyFont="1" applyFill="1" applyBorder="1" applyAlignment="1">
      <alignment vertical="center"/>
    </xf>
    <xf numFmtId="0" fontId="15" fillId="6" borderId="2" xfId="0" applyFont="1" applyFill="1" applyBorder="1" applyAlignment="1">
      <alignment horizontal="right" vertical="center" wrapText="1"/>
    </xf>
    <xf numFmtId="10" fontId="15" fillId="6" borderId="2" xfId="9" applyNumberFormat="1" applyFont="1" applyFill="1" applyBorder="1" applyAlignment="1" applyProtection="1">
      <alignment horizontal="right" vertical="center"/>
    </xf>
    <xf numFmtId="10" fontId="14" fillId="6" borderId="5" xfId="9" applyNumberFormat="1" applyFont="1" applyFill="1" applyBorder="1" applyAlignment="1" applyProtection="1">
      <alignment horizontal="right" vertical="center"/>
    </xf>
    <xf numFmtId="165" fontId="15" fillId="6" borderId="3" xfId="12" applyFont="1" applyFill="1" applyBorder="1" applyAlignment="1" applyProtection="1">
      <alignment horizontal="right" vertical="center"/>
    </xf>
    <xf numFmtId="165" fontId="14" fillId="6" borderId="5" xfId="12" applyFont="1" applyFill="1" applyBorder="1" applyAlignment="1" applyProtection="1">
      <alignment horizontal="right" vertical="center"/>
    </xf>
    <xf numFmtId="0" fontId="15" fillId="6" borderId="3" xfId="0" applyFont="1" applyFill="1" applyBorder="1" applyAlignment="1">
      <alignment horizontal="left" vertical="center"/>
    </xf>
    <xf numFmtId="165" fontId="14" fillId="6" borderId="3" xfId="12" applyFont="1" applyFill="1" applyBorder="1" applyAlignment="1" applyProtection="1">
      <alignment horizontal="right" vertical="center"/>
    </xf>
    <xf numFmtId="10" fontId="14" fillId="6" borderId="3" xfId="9" applyNumberFormat="1" applyFont="1" applyFill="1" applyBorder="1" applyAlignment="1" applyProtection="1">
      <alignment horizontal="right" vertical="center"/>
    </xf>
    <xf numFmtId="165" fontId="14" fillId="5" borderId="0" xfId="12" applyFont="1" applyFill="1" applyBorder="1" applyAlignment="1">
      <alignment horizontal="center" vertical="center"/>
    </xf>
    <xf numFmtId="165" fontId="14" fillId="6" borderId="3" xfId="12" applyFont="1" applyFill="1" applyBorder="1" applyAlignment="1">
      <alignment horizontal="right" vertical="center"/>
    </xf>
    <xf numFmtId="165" fontId="15" fillId="6" borderId="3" xfId="12" applyFont="1" applyFill="1" applyBorder="1" applyAlignment="1">
      <alignment horizontal="right" vertical="center"/>
    </xf>
    <xf numFmtId="165" fontId="14" fillId="6" borderId="5" xfId="12" applyFont="1" applyFill="1" applyBorder="1" applyAlignment="1">
      <alignment horizontal="right" vertical="center"/>
    </xf>
    <xf numFmtId="165" fontId="15" fillId="6" borderId="5" xfId="12" applyFont="1" applyFill="1" applyBorder="1" applyAlignment="1">
      <alignment horizontal="right" vertical="center"/>
    </xf>
    <xf numFmtId="165" fontId="14" fillId="6" borderId="0" xfId="12" applyFont="1" applyFill="1" applyBorder="1" applyAlignment="1">
      <alignment horizontal="center" vertical="center"/>
    </xf>
    <xf numFmtId="165" fontId="15" fillId="4" borderId="3" xfId="12" applyFont="1" applyFill="1" applyBorder="1" applyAlignment="1">
      <alignment horizontal="right" vertical="center"/>
    </xf>
    <xf numFmtId="165" fontId="14" fillId="5" borderId="10" xfId="12" applyFont="1" applyFill="1" applyBorder="1" applyAlignment="1">
      <alignment horizontal="center" vertical="center"/>
    </xf>
    <xf numFmtId="165" fontId="15" fillId="6" borderId="3" xfId="12" applyFont="1" applyFill="1" applyBorder="1" applyAlignment="1">
      <alignment horizontal="center" vertical="center"/>
    </xf>
    <xf numFmtId="165" fontId="15" fillId="6" borderId="2" xfId="12" applyFont="1" applyFill="1" applyBorder="1" applyAlignment="1">
      <alignment horizontal="right" vertical="center"/>
    </xf>
    <xf numFmtId="165" fontId="15" fillId="4" borderId="5" xfId="12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right" vertical="center" wrapText="1"/>
    </xf>
    <xf numFmtId="165" fontId="14" fillId="4" borderId="3" xfId="12" applyFont="1" applyFill="1" applyBorder="1" applyAlignment="1">
      <alignment horizontal="right" vertical="center"/>
    </xf>
    <xf numFmtId="165" fontId="24" fillId="4" borderId="3" xfId="0" applyNumberFormat="1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center" vertical="center"/>
    </xf>
    <xf numFmtId="165" fontId="12" fillId="4" borderId="6" xfId="12" applyFont="1" applyFill="1" applyBorder="1" applyAlignment="1" applyProtection="1">
      <alignment horizontal="center" vertical="center"/>
    </xf>
    <xf numFmtId="165" fontId="13" fillId="4" borderId="3" xfId="12" applyFont="1" applyFill="1" applyBorder="1" applyAlignment="1" applyProtection="1">
      <alignment horizontal="right" vertical="center"/>
    </xf>
    <xf numFmtId="165" fontId="12" fillId="4" borderId="3" xfId="12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left" vertical="center" wrapText="1"/>
    </xf>
    <xf numFmtId="165" fontId="12" fillId="5" borderId="2" xfId="12" applyFont="1" applyFill="1" applyBorder="1" applyAlignment="1" applyProtection="1">
      <alignment horizontal="righ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165" fontId="13" fillId="4" borderId="3" xfId="12" applyFont="1" applyFill="1" applyBorder="1" applyAlignment="1" applyProtection="1">
      <alignment horizontal="right" vertical="center"/>
      <protection locked="0"/>
    </xf>
    <xf numFmtId="165" fontId="12" fillId="4" borderId="3" xfId="12" applyFont="1" applyFill="1" applyBorder="1" applyAlignment="1" applyProtection="1">
      <alignment horizontal="center" vertical="center"/>
    </xf>
    <xf numFmtId="0" fontId="15" fillId="4" borderId="3" xfId="4" applyFont="1" applyFill="1" applyBorder="1" applyAlignment="1">
      <alignment horizontal="left" vertical="center"/>
    </xf>
    <xf numFmtId="0" fontId="15" fillId="4" borderId="3" xfId="4" applyFont="1" applyFill="1" applyBorder="1" applyAlignment="1">
      <alignment horizontal="left" vertical="center" wrapText="1"/>
    </xf>
    <xf numFmtId="165" fontId="14" fillId="4" borderId="3" xfId="12" applyFont="1" applyFill="1" applyBorder="1" applyAlignment="1" applyProtection="1">
      <alignment horizontal="right" vertical="center"/>
    </xf>
    <xf numFmtId="10" fontId="14" fillId="4" borderId="3" xfId="9" applyNumberFormat="1" applyFont="1" applyFill="1" applyBorder="1" applyAlignment="1" applyProtection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16" xfId="4" applyFont="1" applyFill="1" applyBorder="1" applyAlignment="1">
      <alignment horizontal="center" vertical="center" wrapText="1"/>
    </xf>
    <xf numFmtId="4" fontId="0" fillId="4" borderId="3" xfId="0" applyNumberFormat="1" applyFill="1" applyBorder="1"/>
    <xf numFmtId="4" fontId="11" fillId="4" borderId="15" xfId="0" applyNumberFormat="1" applyFont="1" applyFill="1" applyBorder="1" applyAlignment="1">
      <alignment horizontal="right" vertical="center"/>
    </xf>
    <xf numFmtId="165" fontId="0" fillId="4" borderId="9" xfId="0" applyNumberFormat="1" applyFill="1" applyBorder="1" applyAlignment="1">
      <alignment horizontal="right" vertical="center"/>
    </xf>
    <xf numFmtId="165" fontId="0" fillId="4" borderId="3" xfId="0" applyNumberForma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left" vertical="center" wrapText="1"/>
    </xf>
    <xf numFmtId="14" fontId="0" fillId="2" borderId="0" xfId="0" applyNumberFormat="1" applyFill="1" applyAlignment="1">
      <alignment vertical="center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17" fontId="6" fillId="4" borderId="7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right" vertical="center"/>
    </xf>
    <xf numFmtId="0" fontId="14" fillId="3" borderId="4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7" fontId="6" fillId="4" borderId="3" xfId="0" applyNumberFormat="1" applyFont="1" applyFill="1" applyBorder="1" applyAlignment="1">
      <alignment horizontal="right" vertical="center"/>
    </xf>
    <xf numFmtId="0" fontId="15" fillId="4" borderId="3" xfId="4" applyFont="1" applyFill="1" applyBorder="1" applyAlignment="1">
      <alignment horizontal="center" vertical="center" wrapText="1"/>
    </xf>
    <xf numFmtId="0" fontId="19" fillId="4" borderId="5" xfId="4" applyFont="1" applyFill="1" applyBorder="1" applyAlignment="1">
      <alignment horizontal="left" vertical="center" wrapText="1"/>
    </xf>
    <xf numFmtId="0" fontId="15" fillId="4" borderId="5" xfId="4" applyFont="1" applyFill="1" applyBorder="1" applyAlignment="1">
      <alignment horizontal="left" vertical="center" wrapText="1"/>
    </xf>
    <xf numFmtId="0" fontId="19" fillId="4" borderId="3" xfId="4" applyFont="1" applyFill="1" applyBorder="1" applyAlignment="1">
      <alignment horizontal="left" vertical="center" wrapText="1"/>
    </xf>
    <xf numFmtId="4" fontId="15" fillId="4" borderId="3" xfId="4" applyNumberFormat="1" applyFont="1" applyFill="1" applyBorder="1" applyAlignment="1">
      <alignment horizontal="right" vertical="center" wrapText="1"/>
    </xf>
    <xf numFmtId="165" fontId="21" fillId="3" borderId="1" xfId="12" applyFont="1" applyFill="1" applyBorder="1" applyAlignment="1" applyProtection="1">
      <alignment horizontal="right" vertical="center" wrapText="1"/>
      <protection locked="0"/>
    </xf>
    <xf numFmtId="0" fontId="15" fillId="4" borderId="0" xfId="4" applyFont="1" applyFill="1" applyAlignment="1" applyProtection="1">
      <alignment horizontal="right" vertical="center" wrapText="1"/>
      <protection locked="0"/>
    </xf>
    <xf numFmtId="0" fontId="15" fillId="4" borderId="0" xfId="4" applyFont="1" applyFill="1" applyAlignment="1" applyProtection="1">
      <alignment horizontal="left" vertical="center"/>
      <protection locked="0"/>
    </xf>
    <xf numFmtId="165" fontId="22" fillId="4" borderId="3" xfId="12" applyFont="1" applyFill="1" applyBorder="1" applyAlignment="1" applyProtection="1">
      <alignment horizontal="right" vertical="center" wrapText="1"/>
    </xf>
    <xf numFmtId="165" fontId="22" fillId="2" borderId="10" xfId="12" applyFont="1" applyFill="1" applyBorder="1" applyAlignment="1" applyProtection="1">
      <alignment horizontal="right" vertical="center" wrapText="1"/>
    </xf>
    <xf numFmtId="4" fontId="15" fillId="4" borderId="5" xfId="4" applyNumberFormat="1" applyFont="1" applyFill="1" applyBorder="1" applyAlignment="1">
      <alignment horizontal="right" vertical="center" wrapText="1"/>
    </xf>
    <xf numFmtId="4" fontId="15" fillId="4" borderId="5" xfId="4" applyNumberFormat="1" applyFont="1" applyFill="1" applyBorder="1" applyAlignment="1">
      <alignment horizontal="center" vertical="center" wrapText="1"/>
    </xf>
    <xf numFmtId="0" fontId="15" fillId="4" borderId="3" xfId="4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vertical="center"/>
    </xf>
    <xf numFmtId="167" fontId="11" fillId="4" borderId="0" xfId="0" applyNumberFormat="1" applyFont="1" applyFill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0" fontId="11" fillId="4" borderId="3" xfId="9" applyNumberFormat="1" applyFont="1" applyFill="1" applyBorder="1" applyAlignment="1" applyProtection="1">
      <alignment horizontal="right" vertical="center"/>
      <protection locked="0"/>
    </xf>
    <xf numFmtId="17" fontId="12" fillId="4" borderId="6" xfId="0" applyNumberFormat="1" applyFont="1" applyFill="1" applyBorder="1" applyAlignment="1">
      <alignment horizontal="right" vertical="center"/>
    </xf>
    <xf numFmtId="10" fontId="22" fillId="4" borderId="3" xfId="9" applyNumberFormat="1" applyFont="1" applyFill="1" applyBorder="1" applyAlignment="1" applyProtection="1">
      <alignment horizontal="right" vertical="center" wrapText="1"/>
    </xf>
    <xf numFmtId="0" fontId="17" fillId="2" borderId="0" xfId="0" quotePrefix="1" applyFont="1" applyFill="1" applyAlignment="1" applyProtection="1">
      <alignment horizontal="right" vertical="center" wrapText="1"/>
      <protection locked="0"/>
    </xf>
    <xf numFmtId="0" fontId="20" fillId="2" borderId="1" xfId="4" applyFont="1" applyFill="1" applyBorder="1" applyAlignment="1">
      <alignment horizontal="left" vertical="center"/>
    </xf>
    <xf numFmtId="0" fontId="14" fillId="3" borderId="1" xfId="4" applyFont="1" applyFill="1" applyBorder="1" applyAlignment="1">
      <alignment horizontal="left" vertical="center" wrapText="1"/>
    </xf>
    <xf numFmtId="165" fontId="21" fillId="2" borderId="1" xfId="12" applyFont="1" applyFill="1" applyBorder="1" applyAlignment="1" applyProtection="1">
      <alignment horizontal="right" vertical="center" wrapText="1"/>
      <protection locked="0"/>
    </xf>
    <xf numFmtId="165" fontId="21" fillId="3" borderId="1" xfId="12" applyFont="1" applyFill="1" applyBorder="1" applyAlignment="1" applyProtection="1">
      <alignment horizontal="right" vertical="center" wrapText="1"/>
    </xf>
    <xf numFmtId="165" fontId="11" fillId="2" borderId="11" xfId="12" applyFont="1" applyFill="1" applyBorder="1" applyAlignment="1">
      <alignment horizontal="right" vertical="center"/>
    </xf>
    <xf numFmtId="165" fontId="3" fillId="2" borderId="12" xfId="12" applyFont="1" applyFill="1" applyBorder="1" applyAlignment="1">
      <alignment horizontal="right" vertical="center"/>
    </xf>
    <xf numFmtId="165" fontId="3" fillId="2" borderId="12" xfId="12" applyFont="1" applyFill="1" applyBorder="1" applyAlignment="1">
      <alignment vertical="center"/>
    </xf>
    <xf numFmtId="165" fontId="11" fillId="2" borderId="1" xfId="12" applyFont="1" applyFill="1" applyBorder="1" applyAlignment="1">
      <alignment horizontal="right" vertical="center"/>
    </xf>
    <xf numFmtId="165" fontId="11" fillId="2" borderId="1" xfId="12" applyFont="1" applyFill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165" fontId="3" fillId="2" borderId="0" xfId="12" applyFont="1" applyFill="1" applyBorder="1" applyAlignment="1" applyProtection="1">
      <alignment horizontal="right" vertical="center"/>
      <protection locked="0"/>
    </xf>
    <xf numFmtId="0" fontId="11" fillId="2" borderId="7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17" fontId="3" fillId="3" borderId="37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left" vertical="center" wrapText="1"/>
      <protection locked="0"/>
    </xf>
    <xf numFmtId="165" fontId="3" fillId="3" borderId="28" xfId="12" applyFont="1" applyFill="1" applyBorder="1" applyAlignment="1" applyProtection="1">
      <alignment horizontal="right" vertical="center" wrapText="1"/>
      <protection locked="0"/>
    </xf>
    <xf numFmtId="166" fontId="3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8" xfId="0" applyFont="1" applyFill="1" applyBorder="1" applyAlignment="1" applyProtection="1">
      <alignment horizontal="left" vertical="center" wrapText="1"/>
      <protection locked="0"/>
    </xf>
    <xf numFmtId="17" fontId="3" fillId="3" borderId="3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165" fontId="4" fillId="3" borderId="29" xfId="12" applyFont="1" applyFill="1" applyBorder="1" applyAlignment="1" applyProtection="1">
      <alignment horizontal="right" vertical="center" wrapText="1"/>
      <protection locked="0"/>
    </xf>
    <xf numFmtId="166" fontId="4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4" fillId="3" borderId="35" xfId="0" applyFont="1" applyFill="1" applyBorder="1" applyAlignment="1" applyProtection="1">
      <alignment horizontal="left" vertical="center" wrapText="1"/>
      <protection locked="0"/>
    </xf>
    <xf numFmtId="0" fontId="4" fillId="3" borderId="39" xfId="0" applyFont="1" applyFill="1" applyBorder="1" applyAlignment="1" applyProtection="1">
      <alignment horizontal="left" vertical="center" wrapText="1"/>
      <protection locked="0"/>
    </xf>
    <xf numFmtId="165" fontId="3" fillId="3" borderId="29" xfId="12" applyFont="1" applyFill="1" applyBorder="1" applyAlignment="1" applyProtection="1">
      <alignment horizontal="right" vertical="center" wrapText="1"/>
      <protection locked="0"/>
    </xf>
    <xf numFmtId="166" fontId="3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5" xfId="0" applyFont="1" applyFill="1" applyBorder="1" applyAlignment="1" applyProtection="1">
      <alignment horizontal="left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  <protection locked="0"/>
    </xf>
    <xf numFmtId="0" fontId="4" fillId="3" borderId="41" xfId="0" applyFont="1" applyFill="1" applyBorder="1" applyAlignment="1" applyProtection="1">
      <alignment horizontal="left" vertical="center" wrapText="1"/>
      <protection locked="0"/>
    </xf>
    <xf numFmtId="165" fontId="4" fillId="3" borderId="41" xfId="12" applyFont="1" applyFill="1" applyBorder="1" applyAlignment="1" applyProtection="1">
      <alignment horizontal="right" vertical="center" wrapText="1"/>
      <protection locked="0"/>
    </xf>
    <xf numFmtId="166" fontId="4" fillId="3" borderId="41" xfId="0" applyNumberFormat="1" applyFont="1" applyFill="1" applyBorder="1" applyAlignment="1" applyProtection="1">
      <alignment horizontal="left" vertical="center" wrapText="1"/>
      <protection locked="0"/>
    </xf>
    <xf numFmtId="0" fontId="4" fillId="3" borderId="42" xfId="0" applyFont="1" applyFill="1" applyBorder="1" applyAlignment="1" applyProtection="1">
      <alignment horizontal="left" vertical="center" wrapText="1"/>
      <protection locked="0"/>
    </xf>
    <xf numFmtId="10" fontId="3" fillId="4" borderId="16" xfId="9" applyNumberFormat="1" applyFont="1" applyFill="1" applyBorder="1" applyAlignment="1" applyProtection="1">
      <alignment horizontal="right" vertical="center"/>
    </xf>
    <xf numFmtId="165" fontId="3" fillId="2" borderId="0" xfId="12" applyFont="1" applyFill="1" applyBorder="1" applyAlignment="1" applyProtection="1">
      <alignment horizontal="right" vertical="center"/>
    </xf>
    <xf numFmtId="0" fontId="13" fillId="2" borderId="30" xfId="0" applyFont="1" applyFill="1" applyBorder="1" applyAlignment="1">
      <alignment horizontal="right" vertical="center" wrapText="1"/>
    </xf>
    <xf numFmtId="14" fontId="13" fillId="2" borderId="30" xfId="0" applyNumberFormat="1" applyFont="1" applyFill="1" applyBorder="1" applyAlignment="1" applyProtection="1">
      <alignment horizontal="right" vertical="center" wrapText="1"/>
      <protection locked="0"/>
    </xf>
    <xf numFmtId="17" fontId="13" fillId="2" borderId="30" xfId="0" applyNumberFormat="1" applyFont="1" applyFill="1" applyBorder="1" applyAlignment="1" applyProtection="1">
      <alignment horizontal="right" vertical="center" wrapText="1"/>
      <protection locked="0"/>
    </xf>
    <xf numFmtId="0" fontId="13" fillId="2" borderId="30" xfId="0" applyFont="1" applyFill="1" applyBorder="1" applyAlignment="1" applyProtection="1">
      <alignment horizontal="left" vertical="center" wrapText="1"/>
      <protection locked="0"/>
    </xf>
    <xf numFmtId="165" fontId="13" fillId="2" borderId="30" xfId="12" applyFont="1" applyFill="1" applyBorder="1" applyAlignment="1" applyProtection="1">
      <alignment horizontal="right" vertical="center" wrapText="1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13" fillId="3" borderId="30" xfId="0" applyFont="1" applyFill="1" applyBorder="1" applyAlignment="1" applyProtection="1">
      <alignment horizontal="center" vertical="center" wrapText="1"/>
      <protection locked="0"/>
    </xf>
    <xf numFmtId="14" fontId="31" fillId="2" borderId="30" xfId="0" applyNumberFormat="1" applyFont="1" applyFill="1" applyBorder="1" applyAlignment="1" applyProtection="1">
      <alignment horizontal="right" vertical="center" wrapText="1"/>
      <protection locked="0"/>
    </xf>
    <xf numFmtId="17" fontId="31" fillId="2" borderId="30" xfId="0" applyNumberFormat="1" applyFont="1" applyFill="1" applyBorder="1" applyAlignment="1" applyProtection="1">
      <alignment horizontal="right" vertical="center" wrapText="1"/>
      <protection locked="0"/>
    </xf>
    <xf numFmtId="165" fontId="31" fillId="2" borderId="30" xfId="12" applyFont="1" applyFill="1" applyBorder="1" applyAlignment="1" applyProtection="1">
      <alignment horizontal="right" vertical="center" wrapText="1"/>
      <protection locked="0"/>
    </xf>
    <xf numFmtId="0" fontId="31" fillId="3" borderId="30" xfId="0" applyFont="1" applyFill="1" applyBorder="1" applyAlignment="1" applyProtection="1">
      <alignment horizontal="left" vertical="center" wrapText="1"/>
      <protection locked="0"/>
    </xf>
    <xf numFmtId="0" fontId="31" fillId="2" borderId="30" xfId="0" applyFont="1" applyFill="1" applyBorder="1" applyAlignment="1" applyProtection="1">
      <alignment horizontal="left" vertical="center" wrapText="1"/>
      <protection locked="0"/>
    </xf>
    <xf numFmtId="16" fontId="13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4" borderId="3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13" fillId="2" borderId="36" xfId="0" applyFont="1" applyFill="1" applyBorder="1" applyAlignment="1">
      <alignment horizontal="right" vertical="center" wrapText="1"/>
    </xf>
    <xf numFmtId="14" fontId="13" fillId="2" borderId="36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36" xfId="0" applyFont="1" applyFill="1" applyBorder="1" applyAlignment="1" applyProtection="1">
      <alignment horizontal="left" vertical="center" wrapText="1"/>
      <protection locked="0"/>
    </xf>
    <xf numFmtId="0" fontId="13" fillId="4" borderId="36" xfId="0" applyFont="1" applyFill="1" applyBorder="1" applyAlignment="1" applyProtection="1">
      <alignment horizontal="left" vertical="center" wrapText="1"/>
      <protection locked="0"/>
    </xf>
    <xf numFmtId="166" fontId="11" fillId="4" borderId="43" xfId="0" applyNumberFormat="1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11" fillId="7" borderId="44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 applyProtection="1">
      <alignment horizontal="left" vertical="center"/>
      <protection locked="0"/>
    </xf>
    <xf numFmtId="0" fontId="31" fillId="0" borderId="30" xfId="0" applyFont="1" applyBorder="1" applyAlignment="1" applyProtection="1">
      <alignment horizontal="left" vertical="center" wrapText="1"/>
      <protection locked="0"/>
    </xf>
    <xf numFmtId="0" fontId="13" fillId="3" borderId="36" xfId="0" applyFont="1" applyFill="1" applyBorder="1" applyAlignment="1" applyProtection="1">
      <alignment horizontal="left" vertical="center"/>
      <protection locked="0"/>
    </xf>
    <xf numFmtId="0" fontId="30" fillId="3" borderId="30" xfId="0" applyFont="1" applyFill="1" applyBorder="1" applyAlignment="1" applyProtection="1">
      <alignment horizontal="left" vertical="center" wrapText="1"/>
      <protection locked="0"/>
    </xf>
    <xf numFmtId="0" fontId="30" fillId="2" borderId="30" xfId="0" applyFont="1" applyFill="1" applyBorder="1" applyAlignment="1" applyProtection="1">
      <alignment horizontal="left" vertical="center" wrapText="1"/>
      <protection locked="0"/>
    </xf>
    <xf numFmtId="166" fontId="11" fillId="4" borderId="14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17" fontId="13" fillId="3" borderId="36" xfId="0" applyNumberFormat="1" applyFont="1" applyFill="1" applyBorder="1" applyAlignment="1" applyProtection="1">
      <alignment horizontal="right" vertical="center" wrapText="1"/>
      <protection locked="0"/>
    </xf>
    <xf numFmtId="0" fontId="12" fillId="4" borderId="0" xfId="0" applyFont="1" applyFill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165" fontId="12" fillId="4" borderId="14" xfId="12" applyFont="1" applyFill="1" applyBorder="1" applyAlignment="1" applyProtection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165" fontId="12" fillId="4" borderId="14" xfId="12" applyFont="1" applyFill="1" applyBorder="1" applyAlignment="1" applyProtection="1">
      <alignment horizontal="center" vertical="center" wrapText="1"/>
    </xf>
    <xf numFmtId="0" fontId="25" fillId="3" borderId="0" xfId="0" applyFont="1" applyFill="1" applyAlignment="1" applyProtection="1">
      <alignment horizontal="center"/>
      <protection locked="0"/>
    </xf>
    <xf numFmtId="0" fontId="13" fillId="2" borderId="3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165" fontId="22" fillId="2" borderId="1" xfId="12" applyFont="1" applyFill="1" applyBorder="1" applyAlignment="1" applyProtection="1">
      <alignment horizontal="right" vertical="center" wrapText="1"/>
      <protection locked="0"/>
    </xf>
    <xf numFmtId="0" fontId="3" fillId="2" borderId="0" xfId="3" applyFill="1" applyAlignment="1" applyProtection="1">
      <alignment wrapText="1"/>
      <protection locked="0"/>
    </xf>
    <xf numFmtId="0" fontId="3" fillId="2" borderId="0" xfId="3" applyFill="1" applyAlignment="1" applyProtection="1">
      <alignment horizontal="right" wrapText="1"/>
      <protection locked="0"/>
    </xf>
    <xf numFmtId="0" fontId="3" fillId="2" borderId="0" xfId="3" applyFill="1" applyAlignment="1" applyProtection="1">
      <alignment horizontal="center" wrapText="1"/>
      <protection locked="0"/>
    </xf>
    <xf numFmtId="0" fontId="13" fillId="3" borderId="13" xfId="3" applyFont="1" applyFill="1" applyBorder="1" applyAlignment="1">
      <alignment horizontal="right" vertical="center" wrapText="1"/>
    </xf>
    <xf numFmtId="14" fontId="13" fillId="3" borderId="13" xfId="3" applyNumberFormat="1" applyFont="1" applyFill="1" applyBorder="1" applyAlignment="1">
      <alignment horizontal="right" vertical="center" wrapText="1"/>
    </xf>
    <xf numFmtId="0" fontId="13" fillId="3" borderId="13" xfId="3" applyFont="1" applyFill="1" applyBorder="1" applyAlignment="1" applyProtection="1">
      <alignment horizontal="left" vertical="center" wrapText="1"/>
      <protection locked="0"/>
    </xf>
    <xf numFmtId="165" fontId="13" fillId="3" borderId="13" xfId="12" applyFont="1" applyFill="1" applyBorder="1" applyAlignment="1" applyProtection="1">
      <alignment horizontal="right" vertical="center" wrapText="1"/>
    </xf>
    <xf numFmtId="10" fontId="13" fillId="3" borderId="13" xfId="3" applyNumberFormat="1" applyFont="1" applyFill="1" applyBorder="1" applyAlignment="1">
      <alignment horizontal="right" vertical="center" wrapText="1"/>
    </xf>
    <xf numFmtId="0" fontId="3" fillId="3" borderId="0" xfId="3" applyFill="1" applyAlignment="1" applyProtection="1">
      <alignment wrapText="1"/>
      <protection locked="0"/>
    </xf>
    <xf numFmtId="0" fontId="13" fillId="2" borderId="13" xfId="3" applyFont="1" applyFill="1" applyBorder="1" applyAlignment="1">
      <alignment horizontal="right" vertical="center" wrapText="1"/>
    </xf>
    <xf numFmtId="14" fontId="13" fillId="2" borderId="13" xfId="3" applyNumberFormat="1" applyFont="1" applyFill="1" applyBorder="1" applyAlignment="1" applyProtection="1">
      <alignment horizontal="right" vertical="center" wrapText="1"/>
      <protection locked="0"/>
    </xf>
    <xf numFmtId="165" fontId="13" fillId="3" borderId="13" xfId="12" applyFont="1" applyFill="1" applyBorder="1" applyAlignment="1" applyProtection="1">
      <alignment horizontal="right" vertical="center" wrapText="1"/>
      <protection locked="0"/>
    </xf>
    <xf numFmtId="0" fontId="17" fillId="2" borderId="0" xfId="3" applyFont="1" applyFill="1" applyAlignment="1">
      <alignment horizontal="right" vertical="center" wrapText="1"/>
    </xf>
    <xf numFmtId="0" fontId="17" fillId="2" borderId="0" xfId="3" applyFont="1" applyFill="1" applyAlignment="1" applyProtection="1">
      <alignment horizontal="right" vertical="center" wrapText="1"/>
      <protection locked="0"/>
    </xf>
    <xf numFmtId="0" fontId="17" fillId="2" borderId="0" xfId="3" applyFont="1" applyFill="1" applyAlignment="1" applyProtection="1">
      <alignment horizontal="left" vertical="center" wrapText="1"/>
      <protection locked="0"/>
    </xf>
    <xf numFmtId="0" fontId="3" fillId="3" borderId="0" xfId="3" applyFill="1" applyAlignment="1" applyProtection="1">
      <alignment horizontal="left" vertical="center" wrapText="1"/>
      <protection locked="0"/>
    </xf>
    <xf numFmtId="0" fontId="3" fillId="2" borderId="0" xfId="3" applyFill="1" applyAlignment="1" applyProtection="1">
      <alignment horizontal="left" vertical="center" wrapText="1"/>
      <protection locked="0"/>
    </xf>
    <xf numFmtId="0" fontId="3" fillId="2" borderId="0" xfId="3" applyFill="1" applyAlignment="1" applyProtection="1">
      <alignment horizontal="right" vertical="center" wrapText="1"/>
      <protection locked="0"/>
    </xf>
    <xf numFmtId="43" fontId="3" fillId="2" borderId="0" xfId="3" applyNumberFormat="1" applyFill="1" applyAlignment="1" applyProtection="1">
      <alignment horizontal="right" vertical="center" wrapText="1"/>
      <protection locked="0"/>
    </xf>
    <xf numFmtId="0" fontId="13" fillId="3" borderId="13" xfId="3" applyFont="1" applyFill="1" applyBorder="1" applyAlignment="1">
      <alignment horizontal="left" vertical="center" wrapText="1"/>
    </xf>
    <xf numFmtId="17" fontId="13" fillId="2" borderId="30" xfId="0" applyNumberFormat="1" applyFont="1" applyFill="1" applyBorder="1" applyAlignment="1">
      <alignment horizontal="right" vertical="center" wrapText="1"/>
    </xf>
    <xf numFmtId="0" fontId="33" fillId="3" borderId="0" xfId="0" applyFont="1" applyFill="1" applyAlignment="1" applyProtection="1">
      <alignment horizontal="center" vertical="center" wrapText="1"/>
      <protection locked="0"/>
    </xf>
    <xf numFmtId="14" fontId="25" fillId="3" borderId="0" xfId="0" applyNumberFormat="1" applyFont="1" applyFill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left" vertical="center" wrapText="1"/>
      <protection locked="0"/>
    </xf>
    <xf numFmtId="0" fontId="13" fillId="2" borderId="13" xfId="0" applyFont="1" applyFill="1" applyBorder="1" applyAlignment="1">
      <alignment horizontal="right" vertical="center" wrapText="1"/>
    </xf>
    <xf numFmtId="14" fontId="13" fillId="2" borderId="13" xfId="0" applyNumberFormat="1" applyFont="1" applyFill="1" applyBorder="1" applyAlignment="1" applyProtection="1">
      <alignment horizontal="right" vertical="center" wrapText="1"/>
      <protection locked="0"/>
    </xf>
    <xf numFmtId="17" fontId="13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13" xfId="0" applyFont="1" applyFill="1" applyBorder="1" applyAlignment="1" applyProtection="1">
      <alignment horizontal="left" vertical="center" wrapText="1"/>
      <protection locked="0"/>
    </xf>
    <xf numFmtId="165" fontId="13" fillId="2" borderId="13" xfId="12" applyFont="1" applyFill="1" applyBorder="1" applyAlignment="1" applyProtection="1">
      <alignment horizontal="right" vertical="center" wrapText="1"/>
      <protection locked="0"/>
    </xf>
    <xf numFmtId="0" fontId="13" fillId="4" borderId="13" xfId="0" applyFont="1" applyFill="1" applyBorder="1" applyAlignment="1" applyProtection="1">
      <alignment horizontal="left" vertical="center" wrapText="1"/>
      <protection locked="0"/>
    </xf>
    <xf numFmtId="0" fontId="13" fillId="2" borderId="13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14" fontId="31" fillId="2" borderId="13" xfId="0" applyNumberFormat="1" applyFont="1" applyFill="1" applyBorder="1" applyAlignment="1" applyProtection="1">
      <alignment horizontal="right" vertical="center" wrapText="1"/>
      <protection locked="0"/>
    </xf>
    <xf numFmtId="17" fontId="31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31" fillId="2" borderId="13" xfId="12" applyFont="1" applyFill="1" applyBorder="1" applyAlignment="1" applyProtection="1">
      <alignment horizontal="right" vertical="center" wrapText="1"/>
      <protection locked="0"/>
    </xf>
    <xf numFmtId="0" fontId="31" fillId="3" borderId="13" xfId="0" applyFont="1" applyFill="1" applyBorder="1" applyAlignment="1" applyProtection="1">
      <alignment horizontal="left" vertical="center" wrapText="1"/>
      <protection locked="0"/>
    </xf>
    <xf numFmtId="0" fontId="31" fillId="2" borderId="13" xfId="0" applyFont="1" applyFill="1" applyBorder="1" applyAlignment="1" applyProtection="1">
      <alignment horizontal="left" vertical="center" wrapText="1"/>
      <protection locked="0"/>
    </xf>
    <xf numFmtId="165" fontId="31" fillId="3" borderId="13" xfId="12" applyFont="1" applyFill="1" applyBorder="1" applyAlignment="1" applyProtection="1">
      <alignment horizontal="righ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34" fillId="8" borderId="13" xfId="0" applyFont="1" applyFill="1" applyBorder="1" applyAlignment="1">
      <alignment horizontal="left" vertical="center" wrapText="1"/>
    </xf>
    <xf numFmtId="14" fontId="13" fillId="2" borderId="46" xfId="0" applyNumberFormat="1" applyFont="1" applyFill="1" applyBorder="1" applyAlignment="1" applyProtection="1">
      <alignment horizontal="right" vertical="center" wrapText="1"/>
      <protection locked="0"/>
    </xf>
    <xf numFmtId="0" fontId="13" fillId="2" borderId="46" xfId="0" applyFont="1" applyFill="1" applyBorder="1" applyAlignment="1" applyProtection="1">
      <alignment horizontal="left" vertical="center" wrapText="1"/>
      <protection locked="0"/>
    </xf>
    <xf numFmtId="10" fontId="13" fillId="3" borderId="13" xfId="0" applyNumberFormat="1" applyFont="1" applyFill="1" applyBorder="1" applyAlignment="1" applyProtection="1">
      <alignment horizontal="right" vertical="center" wrapText="1"/>
      <protection locked="0"/>
    </xf>
    <xf numFmtId="10" fontId="13" fillId="2" borderId="13" xfId="0" applyNumberFormat="1" applyFont="1" applyFill="1" applyBorder="1" applyAlignment="1">
      <alignment horizontal="right" vertical="center" wrapText="1"/>
    </xf>
    <xf numFmtId="14" fontId="13" fillId="2" borderId="13" xfId="0" applyNumberFormat="1" applyFont="1" applyFill="1" applyBorder="1" applyAlignment="1" applyProtection="1">
      <alignment horizontal="left" vertical="center" wrapText="1"/>
      <protection locked="0"/>
    </xf>
    <xf numFmtId="165" fontId="13" fillId="2" borderId="13" xfId="12" applyFont="1" applyFill="1" applyBorder="1" applyAlignment="1" applyProtection="1">
      <alignment horizontal="right" vertical="center" wrapText="1"/>
    </xf>
    <xf numFmtId="0" fontId="10" fillId="3" borderId="0" xfId="3" applyFont="1" applyFill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43" fontId="0" fillId="2" borderId="0" xfId="0" applyNumberFormat="1" applyFill="1" applyAlignment="1" applyProtection="1">
      <alignment horizontal="left" vertical="center"/>
      <protection locked="0"/>
    </xf>
    <xf numFmtId="43" fontId="0" fillId="2" borderId="0" xfId="0" applyNumberFormat="1" applyFill="1" applyAlignment="1" applyProtection="1">
      <alignment horizontal="right" vertical="center" wrapText="1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2" borderId="1" xfId="4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5" fillId="3" borderId="1" xfId="4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3" borderId="0" xfId="3" applyFont="1" applyFill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17">
    <cellStyle name="Moeda 2" xfId="1" xr:uid="{00000000-0005-0000-0000-000000000000}"/>
    <cellStyle name="Moeda 2 2" xfId="13" xr:uid="{00000000-0005-0000-0000-000001000000}"/>
    <cellStyle name="Moeda 3" xfId="2" xr:uid="{00000000-0005-0000-0000-000002000000}"/>
    <cellStyle name="Normal" xfId="0" builtinId="0"/>
    <cellStyle name="Normal 10" xfId="3" xr:uid="{00000000-0005-0000-0000-000004000000}"/>
    <cellStyle name="Normal 2" xfId="4" xr:uid="{00000000-0005-0000-0000-000005000000}"/>
    <cellStyle name="Normal 3" xfId="5" xr:uid="{00000000-0005-0000-0000-000006000000}"/>
    <cellStyle name="Normal 3 3" xfId="6" xr:uid="{00000000-0005-0000-0000-000007000000}"/>
    <cellStyle name="Normal 4" xfId="7" xr:uid="{00000000-0005-0000-0000-000008000000}"/>
    <cellStyle name="Normal 5" xfId="8" xr:uid="{00000000-0005-0000-0000-000009000000}"/>
    <cellStyle name="Normal 6" xfId="14" xr:uid="{00000000-0005-0000-0000-00000A000000}"/>
    <cellStyle name="Porcentagem" xfId="9" builtinId="5"/>
    <cellStyle name="Porcentagem 2" xfId="10" xr:uid="{00000000-0005-0000-0000-00000C000000}"/>
    <cellStyle name="Separador de milhares 2" xfId="11" xr:uid="{00000000-0005-0000-0000-00000D000000}"/>
    <cellStyle name="Vírgula" xfId="12" builtinId="3"/>
    <cellStyle name="Vírgula 2" xfId="15" xr:uid="{00000000-0005-0000-0000-00000F000000}"/>
    <cellStyle name="Vírgula 2 2" xfId="16" xr:uid="{00000000-0005-0000-0000-000010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3472484</xdr:colOff>
      <xdr:row>2</xdr:row>
      <xdr:rowOff>564460</xdr:rowOff>
    </xdr:from>
    <xdr:to>
      <xdr:col>0</xdr:col>
      <xdr:colOff>5170800</xdr:colOff>
      <xdr:row>4</xdr:row>
      <xdr:rowOff>144012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868F827-6CD4-46FF-BB8F-02D4CA3DD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484" y="1316935"/>
          <a:ext cx="1698316" cy="493952"/>
        </a:xfrm>
        <a:prstGeom prst="rect">
          <a:avLst/>
        </a:prstGeom>
      </xdr:spPr>
    </xdr:pic>
    <xdr:clientData/>
  </xdr:twoCellAnchor>
  <xdr:twoCellAnchor editAs="oneCell">
    <xdr:from>
      <xdr:col>0</xdr:col>
      <xdr:colOff>5104322</xdr:colOff>
      <xdr:row>2</xdr:row>
      <xdr:rowOff>491322</xdr:rowOff>
    </xdr:from>
    <xdr:to>
      <xdr:col>0</xdr:col>
      <xdr:colOff>6636376</xdr:colOff>
      <xdr:row>4</xdr:row>
      <xdr:rowOff>70874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28F7E4-A5A9-4DDB-B101-79D0558EE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322" y="1243797"/>
          <a:ext cx="1532054" cy="493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stavo\OneDrive\Download\RF-IEF-Ekos-2024%20-12&#186;%20per&#237;odo%20avaliat&#243;rio%20revisado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Resumo"/>
      <sheetName val="Atividades"/>
      <sheetName val="Comparativo"/>
      <sheetName val="Analítico Cp."/>
      <sheetName val="Prov. Pessoal"/>
      <sheetName val="Comprometidos"/>
      <sheetName val="Diário"/>
      <sheetName val="Rateio"/>
      <sheetName val="Fundo Fixo"/>
      <sheetName val="Reserva"/>
      <sheetName val="Lista de Pessoal"/>
      <sheetName val="Declaração"/>
      <sheetName val="Plano"/>
      <sheetName val="Analítico Cx."/>
    </sheetNames>
    <sheetDataSet>
      <sheetData sheetId="0">
        <row r="1">
          <cell r="A1" t="str">
            <v>Termo de Parceria nº 51/2021 celebrado entre o IEF e o Instituto Ekos Brasil</v>
          </cell>
        </row>
      </sheetData>
      <sheetData sheetId="1"/>
      <sheetData sheetId="2">
        <row r="7">
          <cell r="B7" t="str">
            <v>Área Meio - Atividades e Gastos</v>
          </cell>
        </row>
        <row r="8">
          <cell r="B8" t="str">
            <v>Coordenação Geral do Programa de Trabalho</v>
          </cell>
        </row>
        <row r="9">
          <cell r="B9" t="str">
            <v>Manutenção dos aceiros</v>
          </cell>
        </row>
        <row r="10">
          <cell r="B10" t="str">
            <v>Projetos de arquitetura e engenharia</v>
          </cell>
        </row>
        <row r="11">
          <cell r="B11" t="str">
            <v>Implantação de obras de manutenção e de novas edificações no PERD</v>
          </cell>
        </row>
        <row r="12">
          <cell r="B12" t="str">
            <v>Aquisição de materiais e insumos para a execução do objeto</v>
          </cell>
        </row>
        <row r="13">
          <cell r="B13" t="str">
            <v>Fornecer internet nas áreas estabelecidas pelo IEF</v>
          </cell>
        </row>
        <row r="14">
          <cell r="B14" t="str">
            <v>Plano de Manejo</v>
          </cell>
        </row>
        <row r="15">
          <cell r="B15" t="str">
            <v>Plano de Gestão Estratégica, Tática e Operacional</v>
          </cell>
        </row>
        <row r="16">
          <cell r="B16" t="str">
            <v>Diagnóstico Sócio Economico</v>
          </cell>
        </row>
        <row r="17">
          <cell r="B17" t="str">
            <v>Gestão para reconhecimento do PERD como patrimonio mundial - UNESCO</v>
          </cell>
        </row>
        <row r="18">
          <cell r="B18" t="str">
            <v>Plano de Sustentabilidade Financeira</v>
          </cell>
        </row>
        <row r="19">
          <cell r="B19" t="str">
            <v>Reconhecimento do PERD como patrimônio mundial - UNESCO</v>
          </cell>
        </row>
        <row r="20">
          <cell r="B20" t="str">
            <v>Plano de Uso Público</v>
          </cell>
        </row>
        <row r="21">
          <cell r="B21" t="str">
            <v>Implementação da Torre de Observação</v>
          </cell>
        </row>
        <row r="22">
          <cell r="B22" t="str">
            <v>Plano de Proteção, Conservação, Fiscalização e Monitoramento</v>
          </cell>
        </row>
        <row r="23">
          <cell r="B23" t="str">
            <v>Projeto executivo do sistema de vigilância</v>
          </cell>
        </row>
        <row r="24">
          <cell r="B24" t="str">
            <v>Implementação do sistema de videovigilância</v>
          </cell>
        </row>
        <row r="25">
          <cell r="B25" t="str">
            <v>Plano de Pesquisa e de Reestruturação do Herbário do PERD</v>
          </cell>
        </row>
        <row r="26">
          <cell r="B26" t="str">
            <v>Plano de Comunicação e Marketing</v>
          </cell>
        </row>
        <row r="27">
          <cell r="B27" t="str">
            <v>Portfólio de produtos de comunicação e marketing</v>
          </cell>
        </row>
        <row r="28">
          <cell r="B28" t="str">
            <v>Plano de trabalho para regularização fundiária do PERD</v>
          </cell>
        </row>
        <row r="29">
          <cell r="B29" t="str">
            <v>Regularização da matrícula nº R.1-6.897</v>
          </cell>
        </row>
        <row r="30">
          <cell r="B30" t="str">
            <v>Regularização fundiária e ampliação do PERD</v>
          </cell>
        </row>
        <row r="31">
          <cell r="B31" t="str">
            <v>Estudo de georreferenciamento de ampliação do PERD</v>
          </cell>
        </row>
        <row r="32">
          <cell r="B32" t="str">
            <v>Estruturação de pesquisas nos bancos de dados do PERD</v>
          </cell>
        </row>
        <row r="33">
          <cell r="B33" t="str">
            <v>Diagnóstico Sócioeconômico</v>
          </cell>
        </row>
        <row r="34">
          <cell r="B34" t="str">
            <v>Projeto Executivo da Torre de Observação</v>
          </cell>
        </row>
        <row r="35">
          <cell r="B35" t="str">
            <v>Projeto Executivo do Sistema de Vigilância</v>
          </cell>
        </row>
        <row r="36">
          <cell r="B36" t="str">
            <v>Prestação de serviços de vigilância</v>
          </cell>
        </row>
        <row r="41">
          <cell r="B41" t="str">
            <v>N/A</v>
          </cell>
        </row>
        <row r="42">
          <cell r="B42" t="str">
            <v>Área Meio</v>
          </cell>
        </row>
        <row r="43">
          <cell r="B43" t="str">
            <v>Coordenação Geral do Programa de Trabalho</v>
          </cell>
        </row>
        <row r="44">
          <cell r="B44" t="str">
            <v>Manutenção dos aceiros</v>
          </cell>
        </row>
        <row r="45">
          <cell r="B45" t="str">
            <v>Projetos de arquitetura e engenharia</v>
          </cell>
        </row>
        <row r="46">
          <cell r="B46" t="str">
            <v>Area Temática 1: Despesas com Veículos</v>
          </cell>
        </row>
        <row r="47">
          <cell r="B47" t="str">
            <v>Area Temática 1: Insumos e materiais para o Viveiro</v>
          </cell>
        </row>
        <row r="48">
          <cell r="B48" t="str">
            <v>Area Temática 1: Insumos e materiais para manutenção em edificações</v>
          </cell>
        </row>
        <row r="49">
          <cell r="B49" t="str">
            <v xml:space="preserve">Área Temática 1: Implantação infraestrutura de Internet </v>
          </cell>
        </row>
        <row r="50">
          <cell r="B50" t="str">
            <v xml:space="preserve">Área Temática 1: Fornecimento de Internet </v>
          </cell>
        </row>
        <row r="51">
          <cell r="B51" t="str">
            <v>Plano de Manejo</v>
          </cell>
        </row>
        <row r="52">
          <cell r="B52" t="str">
            <v>Sistema de Gestão</v>
          </cell>
        </row>
        <row r="53">
          <cell r="B53" t="str">
            <v>Relatório de execução orçamentária do PERD</v>
          </cell>
        </row>
        <row r="54">
          <cell r="B54" t="str">
            <v>Diagnóstico Socioeconomico</v>
          </cell>
        </row>
        <row r="55">
          <cell r="B55" t="str">
            <v>Programa Monitora</v>
          </cell>
        </row>
        <row r="56">
          <cell r="B56" t="str">
            <v>Ações de Uso Público</v>
          </cell>
        </row>
        <row r="57">
          <cell r="B57" t="str">
            <v>Implantação do Sistema de Videovigilância</v>
          </cell>
        </row>
        <row r="58">
          <cell r="B58" t="str">
            <v>Estruturação de pesquisas nos bancos de dados do PERD</v>
          </cell>
        </row>
        <row r="59">
          <cell r="B59" t="str">
            <v>Plano de Pesquisa e de Reestruturação do Herbário</v>
          </cell>
        </row>
        <row r="60">
          <cell r="B60" t="str">
            <v>Plano de Comunicação e Marketing</v>
          </cell>
        </row>
        <row r="61">
          <cell r="B61" t="str">
            <v>Portfólio de Produtos e Comunicação e Marketing</v>
          </cell>
        </row>
        <row r="62">
          <cell r="B62" t="str">
            <v>Refinamento Administrativo dos Limites do PERD</v>
          </cell>
        </row>
        <row r="63">
          <cell r="B63" t="str">
            <v>Regularização da Matrícula Nº R1-6.897 do PERD</v>
          </cell>
        </row>
        <row r="64">
          <cell r="B64" t="str">
            <v>Estudo de ampliação dos Limites do PERD</v>
          </cell>
        </row>
        <row r="65">
          <cell r="B65" t="str">
            <v>Área Temática 1: Aquisição de uniformes</v>
          </cell>
        </row>
      </sheetData>
      <sheetData sheetId="3"/>
      <sheetData sheetId="4"/>
      <sheetData sheetId="5"/>
      <sheetData sheetId="6"/>
      <sheetData sheetId="7">
        <row r="1">
          <cell r="R1" t="str">
            <v>Sim</v>
          </cell>
        </row>
      </sheetData>
      <sheetData sheetId="8"/>
      <sheetData sheetId="9"/>
      <sheetData sheetId="10"/>
      <sheetData sheetId="11"/>
      <sheetData sheetId="12"/>
      <sheetData sheetId="13">
        <row r="1">
          <cell r="A1" t="str">
            <v>Receitas</v>
          </cell>
          <cell r="B1" t="str">
            <v>Rendimentos de Aplicações Fin.</v>
          </cell>
          <cell r="C1" t="str">
            <v>Gastos com Pessoal</v>
          </cell>
          <cell r="D1" t="str">
            <v>Gastos Gerais</v>
          </cell>
          <cell r="E1" t="str">
            <v>Aquisição de Bens Permanentes</v>
          </cell>
          <cell r="F1" t="str">
            <v>Transferência para Reserva de Recursos</v>
          </cell>
          <cell r="G1" t="str">
            <v>Fundo Fixo</v>
          </cell>
        </row>
        <row r="2">
          <cell r="F2" t="str">
            <v>Rendimentos da Reserva de Recursos</v>
          </cell>
        </row>
        <row r="3">
          <cell r="F3" t="str">
            <v>Gastos da Reserva de Recursos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theme="8" tint="0.39997558519241921"/>
    <pageSetUpPr fitToPage="1"/>
  </sheetPr>
  <dimension ref="A1:C74"/>
  <sheetViews>
    <sheetView tabSelected="1" workbookViewId="0">
      <selection activeCell="A73" sqref="A73"/>
    </sheetView>
  </sheetViews>
  <sheetFormatPr defaultColWidth="9.140625" defaultRowHeight="12.75" x14ac:dyDescent="0.2"/>
  <cols>
    <col min="1" max="1" width="159.85546875" style="113" customWidth="1"/>
    <col min="2" max="16384" width="9.140625" style="113"/>
  </cols>
  <sheetData>
    <row r="1" spans="1:1" ht="30.75" customHeight="1" x14ac:dyDescent="0.2">
      <c r="A1" s="414" t="s">
        <v>370</v>
      </c>
    </row>
    <row r="2" spans="1:1" ht="28.5" customHeight="1" x14ac:dyDescent="0.2">
      <c r="A2" s="414" t="s">
        <v>452</v>
      </c>
    </row>
    <row r="3" spans="1:1" ht="46.5" customHeight="1" x14ac:dyDescent="0.2">
      <c r="A3" s="414" t="s">
        <v>453</v>
      </c>
    </row>
    <row r="4" spans="1:1" ht="25.5" customHeight="1" x14ac:dyDescent="0.2">
      <c r="A4" s="114"/>
    </row>
    <row r="5" spans="1:1" ht="41.45" customHeight="1" x14ac:dyDescent="0.2">
      <c r="A5" s="115" t="s">
        <v>400</v>
      </c>
    </row>
    <row r="6" spans="1:1" ht="18" x14ac:dyDescent="0.25">
      <c r="A6" s="389" t="s">
        <v>22</v>
      </c>
    </row>
    <row r="7" spans="1:1" ht="18" x14ac:dyDescent="0.25">
      <c r="A7" s="415">
        <v>45748</v>
      </c>
    </row>
    <row r="8" spans="1:1" ht="18" x14ac:dyDescent="0.25">
      <c r="A8" s="389" t="s">
        <v>288</v>
      </c>
    </row>
    <row r="9" spans="1:1" ht="18" x14ac:dyDescent="0.25">
      <c r="A9" s="415">
        <v>45838</v>
      </c>
    </row>
    <row r="10" spans="1:1" ht="69.95" customHeight="1" x14ac:dyDescent="0.25">
      <c r="A10" s="116"/>
    </row>
    <row r="11" spans="1:1" s="118" customFormat="1" ht="24.75" customHeight="1" x14ac:dyDescent="0.2">
      <c r="A11" s="117"/>
    </row>
    <row r="12" spans="1:1" ht="30" customHeight="1" x14ac:dyDescent="0.2">
      <c r="A12" s="119" t="s">
        <v>386</v>
      </c>
    </row>
    <row r="15" spans="1:1" hidden="1" x14ac:dyDescent="0.2">
      <c r="A15" s="113" t="s">
        <v>370</v>
      </c>
    </row>
    <row r="16" spans="1:1" hidden="1" x14ac:dyDescent="0.2">
      <c r="A16" s="113" t="s">
        <v>385</v>
      </c>
    </row>
    <row r="17" spans="1:3" hidden="1" x14ac:dyDescent="0.2">
      <c r="A17" s="176" t="str">
        <f>IF($A$1=$A$15,C17,B17)</f>
        <v>1º Relatório Financeiro</v>
      </c>
      <c r="B17" s="176" t="s">
        <v>293</v>
      </c>
      <c r="C17" s="176" t="s">
        <v>387</v>
      </c>
    </row>
    <row r="18" spans="1:3" hidden="1" x14ac:dyDescent="0.2">
      <c r="A18" s="176" t="str">
        <f t="shared" ref="A18:A56" si="0">IF($A$1=$A$15,C18,B18)</f>
        <v>2º Relatório Financeiro</v>
      </c>
      <c r="B18" s="176" t="s">
        <v>294</v>
      </c>
      <c r="C18" s="176" t="s">
        <v>388</v>
      </c>
    </row>
    <row r="19" spans="1:3" hidden="1" x14ac:dyDescent="0.2">
      <c r="A19" s="176" t="str">
        <f t="shared" si="0"/>
        <v>3º Relatório Financeiro</v>
      </c>
      <c r="B19" s="176" t="s">
        <v>295</v>
      </c>
      <c r="C19" s="176" t="s">
        <v>389</v>
      </c>
    </row>
    <row r="20" spans="1:3" hidden="1" x14ac:dyDescent="0.2">
      <c r="A20" s="176" t="str">
        <f t="shared" si="0"/>
        <v>4º Relatório Financeiro</v>
      </c>
      <c r="B20" s="176" t="s">
        <v>296</v>
      </c>
      <c r="C20" s="176" t="s">
        <v>390</v>
      </c>
    </row>
    <row r="21" spans="1:3" hidden="1" x14ac:dyDescent="0.2">
      <c r="A21" s="176" t="str">
        <f t="shared" si="0"/>
        <v>5º Relatório Financeiro</v>
      </c>
      <c r="B21" s="176" t="s">
        <v>297</v>
      </c>
      <c r="C21" s="176" t="s">
        <v>391</v>
      </c>
    </row>
    <row r="22" spans="1:3" hidden="1" x14ac:dyDescent="0.2">
      <c r="A22" s="176" t="str">
        <f t="shared" si="0"/>
        <v>6º Relatório Financeiro</v>
      </c>
      <c r="B22" s="176" t="s">
        <v>298</v>
      </c>
      <c r="C22" s="176" t="s">
        <v>392</v>
      </c>
    </row>
    <row r="23" spans="1:3" hidden="1" x14ac:dyDescent="0.2">
      <c r="A23" s="176" t="str">
        <f t="shared" si="0"/>
        <v>7º Relatório Financeiro</v>
      </c>
      <c r="B23" s="176" t="s">
        <v>299</v>
      </c>
      <c r="C23" s="176" t="s">
        <v>393</v>
      </c>
    </row>
    <row r="24" spans="1:3" hidden="1" x14ac:dyDescent="0.2">
      <c r="A24" s="176" t="str">
        <f t="shared" si="0"/>
        <v>8º Relatório Financeiro</v>
      </c>
      <c r="B24" s="176" t="s">
        <v>300</v>
      </c>
      <c r="C24" s="176" t="s">
        <v>394</v>
      </c>
    </row>
    <row r="25" spans="1:3" hidden="1" x14ac:dyDescent="0.2">
      <c r="A25" s="176" t="str">
        <f t="shared" si="0"/>
        <v>9º Relatório Financeiro</v>
      </c>
      <c r="B25" s="176" t="s">
        <v>301</v>
      </c>
      <c r="C25" s="176" t="s">
        <v>395</v>
      </c>
    </row>
    <row r="26" spans="1:3" hidden="1" x14ac:dyDescent="0.2">
      <c r="A26" s="176" t="str">
        <f t="shared" si="0"/>
        <v>10º Relatório Financeiro</v>
      </c>
      <c r="B26" s="176" t="s">
        <v>302</v>
      </c>
      <c r="C26" s="176" t="s">
        <v>396</v>
      </c>
    </row>
    <row r="27" spans="1:3" hidden="1" x14ac:dyDescent="0.2">
      <c r="A27" s="176" t="str">
        <f t="shared" si="0"/>
        <v>11º Relatório Financeiro</v>
      </c>
      <c r="B27" s="176" t="s">
        <v>303</v>
      </c>
      <c r="C27" s="176" t="s">
        <v>397</v>
      </c>
    </row>
    <row r="28" spans="1:3" hidden="1" x14ac:dyDescent="0.2">
      <c r="A28" s="176" t="str">
        <f t="shared" si="0"/>
        <v>12º Relatório Financeiro</v>
      </c>
      <c r="B28" s="176" t="s">
        <v>304</v>
      </c>
      <c r="C28" s="176" t="s">
        <v>398</v>
      </c>
    </row>
    <row r="29" spans="1:3" hidden="1" x14ac:dyDescent="0.2">
      <c r="A29" s="176" t="str">
        <f t="shared" si="0"/>
        <v>13º Relatório Financeiro</v>
      </c>
      <c r="B29" s="176" t="s">
        <v>305</v>
      </c>
      <c r="C29" s="176" t="s">
        <v>399</v>
      </c>
    </row>
    <row r="30" spans="1:3" hidden="1" x14ac:dyDescent="0.2">
      <c r="A30" s="176" t="str">
        <f t="shared" si="0"/>
        <v>14º Relatório Financeiro</v>
      </c>
      <c r="B30" s="176" t="s">
        <v>306</v>
      </c>
      <c r="C30" s="176" t="s">
        <v>400</v>
      </c>
    </row>
    <row r="31" spans="1:3" hidden="1" x14ac:dyDescent="0.2">
      <c r="A31" s="176" t="str">
        <f t="shared" si="0"/>
        <v>15º Relatório Financeiro</v>
      </c>
      <c r="B31" s="176" t="s">
        <v>307</v>
      </c>
      <c r="C31" s="176" t="s">
        <v>401</v>
      </c>
    </row>
    <row r="32" spans="1:3" hidden="1" x14ac:dyDescent="0.2">
      <c r="A32" s="176" t="str">
        <f t="shared" si="0"/>
        <v>16º Relatório Financeiro</v>
      </c>
      <c r="B32" s="176" t="s">
        <v>308</v>
      </c>
      <c r="C32" s="176" t="s">
        <v>402</v>
      </c>
    </row>
    <row r="33" spans="1:3" hidden="1" x14ac:dyDescent="0.2">
      <c r="A33" s="176" t="str">
        <f t="shared" si="0"/>
        <v>17º Relatório Financeiro</v>
      </c>
      <c r="B33" s="176" t="s">
        <v>309</v>
      </c>
      <c r="C33" s="176" t="s">
        <v>403</v>
      </c>
    </row>
    <row r="34" spans="1:3" hidden="1" x14ac:dyDescent="0.2">
      <c r="A34" s="176" t="str">
        <f t="shared" si="0"/>
        <v>18º Relatório Financeiro</v>
      </c>
      <c r="B34" s="176" t="s">
        <v>310</v>
      </c>
      <c r="C34" s="176" t="s">
        <v>404</v>
      </c>
    </row>
    <row r="35" spans="1:3" hidden="1" x14ac:dyDescent="0.2">
      <c r="A35" s="176" t="str">
        <f t="shared" si="0"/>
        <v>19º Relatório Financeiro</v>
      </c>
      <c r="B35" s="176" t="s">
        <v>311</v>
      </c>
      <c r="C35" s="176" t="s">
        <v>405</v>
      </c>
    </row>
    <row r="36" spans="1:3" hidden="1" x14ac:dyDescent="0.2">
      <c r="A36" s="176" t="str">
        <f t="shared" si="0"/>
        <v>20º Relatório Financeiro</v>
      </c>
      <c r="B36" s="176" t="s">
        <v>312</v>
      </c>
      <c r="C36" s="176" t="s">
        <v>406</v>
      </c>
    </row>
    <row r="37" spans="1:3" hidden="1" x14ac:dyDescent="0.2">
      <c r="A37" s="176" t="str">
        <f t="shared" si="0"/>
        <v>21º Relatório Financeiro</v>
      </c>
      <c r="B37" s="176" t="s">
        <v>313</v>
      </c>
      <c r="C37" s="176" t="s">
        <v>407</v>
      </c>
    </row>
    <row r="38" spans="1:3" hidden="1" x14ac:dyDescent="0.2">
      <c r="A38" s="176" t="str">
        <f t="shared" si="0"/>
        <v>22º Relatório Financeiro</v>
      </c>
      <c r="B38" s="176" t="s">
        <v>314</v>
      </c>
      <c r="C38" s="176" t="s">
        <v>408</v>
      </c>
    </row>
    <row r="39" spans="1:3" hidden="1" x14ac:dyDescent="0.2">
      <c r="A39" s="176" t="str">
        <f t="shared" si="0"/>
        <v>23º Relatório Financeiro</v>
      </c>
      <c r="B39" s="176" t="s">
        <v>315</v>
      </c>
      <c r="C39" s="176" t="s">
        <v>409</v>
      </c>
    </row>
    <row r="40" spans="1:3" hidden="1" x14ac:dyDescent="0.2">
      <c r="A40" s="176" t="str">
        <f t="shared" si="0"/>
        <v>24º Relatório Financeiro</v>
      </c>
      <c r="B40" s="176" t="s">
        <v>316</v>
      </c>
      <c r="C40" s="176" t="s">
        <v>410</v>
      </c>
    </row>
    <row r="41" spans="1:3" hidden="1" x14ac:dyDescent="0.2">
      <c r="A41" s="176" t="str">
        <f t="shared" si="0"/>
        <v>25º Relatório Financeiro</v>
      </c>
      <c r="B41" s="176" t="s">
        <v>374</v>
      </c>
      <c r="C41" s="176" t="s">
        <v>411</v>
      </c>
    </row>
    <row r="42" spans="1:3" hidden="1" x14ac:dyDescent="0.2">
      <c r="A42" s="176" t="str">
        <f t="shared" si="0"/>
        <v>26º Relatório Financeiro</v>
      </c>
      <c r="B42" s="176" t="s">
        <v>375</v>
      </c>
      <c r="C42" s="176" t="s">
        <v>412</v>
      </c>
    </row>
    <row r="43" spans="1:3" hidden="1" x14ac:dyDescent="0.2">
      <c r="A43" s="176" t="str">
        <f t="shared" si="0"/>
        <v>27º Relatório Financeiro</v>
      </c>
      <c r="B43" s="176" t="s">
        <v>376</v>
      </c>
      <c r="C43" s="176" t="s">
        <v>413</v>
      </c>
    </row>
    <row r="44" spans="1:3" hidden="1" x14ac:dyDescent="0.2">
      <c r="A44" s="176" t="str">
        <f t="shared" si="0"/>
        <v>28º Relatório Financeiro</v>
      </c>
      <c r="B44" s="176" t="s">
        <v>377</v>
      </c>
      <c r="C44" s="176" t="s">
        <v>414</v>
      </c>
    </row>
    <row r="45" spans="1:3" hidden="1" x14ac:dyDescent="0.2">
      <c r="A45" s="176" t="str">
        <f t="shared" si="0"/>
        <v>29º Relatório Financeiro</v>
      </c>
      <c r="B45" s="176" t="s">
        <v>378</v>
      </c>
      <c r="C45" s="176" t="s">
        <v>415</v>
      </c>
    </row>
    <row r="46" spans="1:3" hidden="1" x14ac:dyDescent="0.2">
      <c r="A46" s="176" t="str">
        <f t="shared" si="0"/>
        <v>30º Relatório Financeiro</v>
      </c>
      <c r="B46" s="176" t="s">
        <v>379</v>
      </c>
      <c r="C46" s="176" t="s">
        <v>416</v>
      </c>
    </row>
    <row r="47" spans="1:3" hidden="1" x14ac:dyDescent="0.2">
      <c r="A47" s="176" t="str">
        <f t="shared" si="0"/>
        <v>31º Relatório Financeiro</v>
      </c>
      <c r="B47" s="176" t="s">
        <v>380</v>
      </c>
      <c r="C47" s="176" t="s">
        <v>417</v>
      </c>
    </row>
    <row r="48" spans="1:3" hidden="1" x14ac:dyDescent="0.2">
      <c r="A48" s="176" t="str">
        <f t="shared" si="0"/>
        <v>32º Relatório Financeiro</v>
      </c>
      <c r="B48" s="176" t="s">
        <v>381</v>
      </c>
      <c r="C48" s="176" t="s">
        <v>418</v>
      </c>
    </row>
    <row r="49" spans="1:3" hidden="1" x14ac:dyDescent="0.2">
      <c r="A49" s="176" t="str">
        <f t="shared" si="0"/>
        <v>33º Relatório Financeiro</v>
      </c>
      <c r="B49" s="176" t="s">
        <v>382</v>
      </c>
      <c r="C49" s="176" t="s">
        <v>419</v>
      </c>
    </row>
    <row r="50" spans="1:3" hidden="1" x14ac:dyDescent="0.2">
      <c r="A50" s="176" t="str">
        <f t="shared" si="0"/>
        <v>34º Relatório Financeiro</v>
      </c>
      <c r="B50" s="176" t="s">
        <v>383</v>
      </c>
      <c r="C50" s="176" t="s">
        <v>420</v>
      </c>
    </row>
    <row r="51" spans="1:3" hidden="1" x14ac:dyDescent="0.2">
      <c r="A51" s="176" t="str">
        <f t="shared" si="0"/>
        <v>35º Relatório Financeiro</v>
      </c>
      <c r="B51" s="176" t="s">
        <v>421</v>
      </c>
      <c r="C51" s="176" t="s">
        <v>422</v>
      </c>
    </row>
    <row r="52" spans="1:3" hidden="1" x14ac:dyDescent="0.2">
      <c r="A52" s="176" t="str">
        <f t="shared" si="0"/>
        <v>36º Relatório Financeiro</v>
      </c>
      <c r="B52" s="176" t="s">
        <v>423</v>
      </c>
      <c r="C52" s="176" t="s">
        <v>424</v>
      </c>
    </row>
    <row r="53" spans="1:3" hidden="1" x14ac:dyDescent="0.2">
      <c r="A53" s="176" t="str">
        <f t="shared" si="0"/>
        <v>37º Relatório Financeiro</v>
      </c>
      <c r="B53" s="176" t="s">
        <v>425</v>
      </c>
      <c r="C53" s="176" t="s">
        <v>426</v>
      </c>
    </row>
    <row r="54" spans="1:3" hidden="1" x14ac:dyDescent="0.2">
      <c r="A54" s="176" t="str">
        <f t="shared" si="0"/>
        <v>38º Relatório Financeiro</v>
      </c>
      <c r="B54" s="176" t="s">
        <v>427</v>
      </c>
      <c r="C54" s="176" t="s">
        <v>428</v>
      </c>
    </row>
    <row r="55" spans="1:3" hidden="1" x14ac:dyDescent="0.2">
      <c r="A55" s="176" t="str">
        <f t="shared" si="0"/>
        <v>39º Relatório Financeiro</v>
      </c>
      <c r="B55" s="176" t="s">
        <v>429</v>
      </c>
      <c r="C55" s="176" t="s">
        <v>430</v>
      </c>
    </row>
    <row r="56" spans="1:3" hidden="1" x14ac:dyDescent="0.2">
      <c r="A56" s="176" t="str">
        <f t="shared" si="0"/>
        <v>40º Relatório Financeiro</v>
      </c>
      <c r="B56" s="176" t="s">
        <v>431</v>
      </c>
      <c r="C56" s="176" t="s">
        <v>432</v>
      </c>
    </row>
    <row r="57" spans="1:3" hidden="1" x14ac:dyDescent="0.2">
      <c r="A57" s="176" t="str">
        <f t="shared" ref="A57:A67" si="1">IF($A$1=$A$15,C57,B57)</f>
        <v>37º Relatório Financeiro</v>
      </c>
      <c r="B57" s="176" t="s">
        <v>425</v>
      </c>
      <c r="C57" s="176" t="s">
        <v>426</v>
      </c>
    </row>
    <row r="58" spans="1:3" hidden="1" x14ac:dyDescent="0.2">
      <c r="A58" s="176" t="str">
        <f t="shared" si="1"/>
        <v>38º Relatório Financeiro</v>
      </c>
      <c r="B58" s="176" t="s">
        <v>427</v>
      </c>
      <c r="C58" s="176" t="s">
        <v>428</v>
      </c>
    </row>
    <row r="59" spans="1:3" hidden="1" x14ac:dyDescent="0.2">
      <c r="A59" s="176" t="str">
        <f t="shared" si="1"/>
        <v>39º Relatório Financeiro</v>
      </c>
      <c r="B59" s="176" t="s">
        <v>429</v>
      </c>
      <c r="C59" s="176" t="s">
        <v>430</v>
      </c>
    </row>
    <row r="60" spans="1:3" hidden="1" x14ac:dyDescent="0.2">
      <c r="A60" s="176" t="str">
        <f t="shared" si="1"/>
        <v>40º Relatório Financeiro</v>
      </c>
      <c r="B60" s="176" t="s">
        <v>431</v>
      </c>
      <c r="C60" s="176" t="s">
        <v>432</v>
      </c>
    </row>
    <row r="61" spans="1:3" hidden="1" x14ac:dyDescent="0.2">
      <c r="A61" s="391" t="str">
        <f t="shared" si="1"/>
        <v>Relatório Financeiro 2018</v>
      </c>
      <c r="B61" s="176" t="str">
        <f>""</f>
        <v/>
      </c>
      <c r="C61" s="176" t="s">
        <v>433</v>
      </c>
    </row>
    <row r="62" spans="1:3" hidden="1" x14ac:dyDescent="0.2">
      <c r="A62" s="391" t="str">
        <f t="shared" si="1"/>
        <v>Relatório Financeiro 2019</v>
      </c>
      <c r="B62" s="176" t="str">
        <f>""</f>
        <v/>
      </c>
      <c r="C62" s="176" t="s">
        <v>434</v>
      </c>
    </row>
    <row r="63" spans="1:3" hidden="1" x14ac:dyDescent="0.2">
      <c r="A63" s="391" t="str">
        <f t="shared" si="1"/>
        <v>Relatório Financeiro 2020</v>
      </c>
      <c r="B63" s="176" t="str">
        <f>""</f>
        <v/>
      </c>
      <c r="C63" s="176" t="s">
        <v>435</v>
      </c>
    </row>
    <row r="64" spans="1:3" hidden="1" x14ac:dyDescent="0.2">
      <c r="A64" s="391" t="str">
        <f t="shared" si="1"/>
        <v>Relatório Financeiro 2021</v>
      </c>
      <c r="B64" s="176" t="str">
        <f>""</f>
        <v/>
      </c>
      <c r="C64" s="176" t="s">
        <v>436</v>
      </c>
    </row>
    <row r="65" spans="1:3" hidden="1" x14ac:dyDescent="0.2">
      <c r="A65" s="391" t="str">
        <f t="shared" si="1"/>
        <v>Relatório Financeiro 2022</v>
      </c>
      <c r="B65" s="176" t="str">
        <f>""</f>
        <v/>
      </c>
      <c r="C65" s="176" t="s">
        <v>437</v>
      </c>
    </row>
    <row r="66" spans="1:3" hidden="1" x14ac:dyDescent="0.2">
      <c r="A66" s="391" t="str">
        <f t="shared" si="1"/>
        <v>Relatório Financeiro 2023</v>
      </c>
      <c r="B66" s="176" t="str">
        <f>""</f>
        <v/>
      </c>
      <c r="C66" s="176" t="s">
        <v>438</v>
      </c>
    </row>
    <row r="67" spans="1:3" hidden="1" x14ac:dyDescent="0.2">
      <c r="A67" s="391" t="str">
        <f t="shared" si="1"/>
        <v>Relatório Financeiro 2024</v>
      </c>
      <c r="B67" s="176" t="str">
        <f>""</f>
        <v/>
      </c>
      <c r="C67" s="176" t="s">
        <v>384</v>
      </c>
    </row>
    <row r="68" spans="1:3" hidden="1" x14ac:dyDescent="0.2">
      <c r="A68" s="176"/>
      <c r="B68" s="176"/>
      <c r="C68" s="176"/>
    </row>
    <row r="69" spans="1:3" hidden="1" x14ac:dyDescent="0.2">
      <c r="A69" s="176"/>
      <c r="B69" s="176"/>
      <c r="C69" s="176"/>
    </row>
    <row r="70" spans="1:3" hidden="1" x14ac:dyDescent="0.2">
      <c r="A70" s="176" t="str">
        <f>A1&amp;" "&amp;A2&amp;" - "&amp;A3</f>
        <v>Termo de Parceria nº51/2021 - celebrado entre o Instituto Ekos Brasil  e IEF - Instituto Estadual de Florestas</v>
      </c>
    </row>
    <row r="71" spans="1:3" hidden="1" x14ac:dyDescent="0.2">
      <c r="A71" s="176" t="s">
        <v>441</v>
      </c>
    </row>
    <row r="72" spans="1:3" hidden="1" x14ac:dyDescent="0.2">
      <c r="A72" s="176" t="s">
        <v>442</v>
      </c>
    </row>
    <row r="73" spans="1:3" x14ac:dyDescent="0.2">
      <c r="A73" s="176"/>
    </row>
    <row r="74" spans="1:3" x14ac:dyDescent="0.2">
      <c r="A74" s="176"/>
    </row>
  </sheetData>
  <sheetProtection algorithmName="SHA-512" hashValue="Sv/QATkWIzc0OHFK3j4wLQzHxGDAgZ8ukKDUV0ux4CqnIxjmjechX8KyF3NMF6FWb95iktdkBr/ZKJCqsiJWWg==" saltValue="PfORU/WSTWmMH1JoUZOIJw==" spinCount="100000" sheet="1" formatCells="0"/>
  <phoneticPr fontId="0" type="noConversion"/>
  <dataValidations count="2">
    <dataValidation type="list" allowBlank="1" showInputMessage="1" showErrorMessage="1" sqref="A1" xr:uid="{00000000-0002-0000-0000-000000000000}">
      <formula1>$A$15:$A$16</formula1>
    </dataValidation>
    <dataValidation type="list" allowBlank="1" showInputMessage="1" showErrorMessage="1" error="Selecionar número do RGF na lista suspensa." sqref="A5" xr:uid="{00000000-0002-0000-0000-000001000000}">
      <formula1>$A$17:$A$67</formula1>
    </dataValidation>
  </dataValidations>
  <printOptions horizontalCentered="1"/>
  <pageMargins left="0.19685039370078741" right="0.19685039370078741" top="0.59055118110236227" bottom="0.59055118110236227" header="0" footer="0"/>
  <pageSetup paperSize="9" scale="64" pageOrder="overThenDown" orientation="portrait" r:id="rId1"/>
  <headerFooter differentFirst="1">
    <oddFooter>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9">
    <tabColor theme="1" tint="4.9989318521683403E-2"/>
    <pageSetUpPr fitToPage="1"/>
  </sheetPr>
  <dimension ref="A1:R5004"/>
  <sheetViews>
    <sheetView showGridLines="0" zoomScale="110" zoomScaleNormal="110" zoomScaleSheetLayoutView="100" workbookViewId="0">
      <pane xSplit="6" ySplit="3" topLeftCell="G4" activePane="bottomRight" state="frozen"/>
      <selection activeCell="G4" sqref="G4"/>
      <selection pane="topRight" activeCell="G4" sqref="G4"/>
      <selection pane="bottomLeft" activeCell="G4" sqref="G4"/>
      <selection pane="bottomRight" activeCell="F4" sqref="F4"/>
    </sheetView>
  </sheetViews>
  <sheetFormatPr defaultColWidth="9.140625" defaultRowHeight="12.75" x14ac:dyDescent="0.2"/>
  <cols>
    <col min="1" max="1" width="7.5703125" style="63" customWidth="1"/>
    <col min="2" max="2" width="10.5703125" style="56" bestFit="1" customWidth="1"/>
    <col min="3" max="3" width="9.5703125" style="56" customWidth="1"/>
    <col min="4" max="4" width="15.42578125" style="36" customWidth="1"/>
    <col min="5" max="5" width="23.5703125" style="36" customWidth="1"/>
    <col min="6" max="6" width="14.5703125" style="35" customWidth="1"/>
    <col min="7" max="7" width="44.140625" style="34" customWidth="1"/>
    <col min="8" max="8" width="25.42578125" style="34" customWidth="1"/>
    <col min="9" max="9" width="27.28515625" style="58" customWidth="1"/>
    <col min="10" max="10" width="19.5703125" style="174" customWidth="1"/>
    <col min="11" max="11" width="17.42578125" style="174" customWidth="1"/>
    <col min="12" max="12" width="14.5703125" style="175" customWidth="1"/>
    <col min="13" max="13" width="20.140625" style="174" customWidth="1"/>
    <col min="14" max="15" width="12.42578125" style="35" customWidth="1"/>
    <col min="16" max="16" width="9.140625" style="55"/>
    <col min="17" max="17" width="18.7109375" style="55" customWidth="1"/>
    <col min="18" max="18" width="15.28515625" style="55" customWidth="1"/>
    <col min="19" max="16384" width="9.140625" style="55"/>
  </cols>
  <sheetData>
    <row r="1" spans="1:18" ht="18" customHeight="1" x14ac:dyDescent="0.2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Q1" s="313"/>
    </row>
    <row r="2" spans="1:18" ht="18" customHeight="1" x14ac:dyDescent="0.2">
      <c r="A2" s="463" t="s">
        <v>372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</row>
    <row r="3" spans="1:18" s="57" customFormat="1" ht="39" customHeight="1" x14ac:dyDescent="0.2">
      <c r="A3" s="380" t="s">
        <v>83</v>
      </c>
      <c r="B3" s="380" t="s">
        <v>254</v>
      </c>
      <c r="C3" s="381" t="s">
        <v>255</v>
      </c>
      <c r="D3" s="380" t="s">
        <v>33</v>
      </c>
      <c r="E3" s="381" t="s">
        <v>39</v>
      </c>
      <c r="F3" s="381" t="s">
        <v>246</v>
      </c>
      <c r="G3" s="381" t="s">
        <v>46</v>
      </c>
      <c r="H3" s="381" t="s">
        <v>273</v>
      </c>
      <c r="I3" s="381" t="s">
        <v>367</v>
      </c>
      <c r="J3" s="381" t="s">
        <v>47</v>
      </c>
      <c r="K3" s="381" t="s">
        <v>66</v>
      </c>
      <c r="L3" s="381" t="s">
        <v>44</v>
      </c>
      <c r="M3" s="381" t="s">
        <v>65</v>
      </c>
      <c r="N3" s="381" t="s">
        <v>150</v>
      </c>
      <c r="O3" s="381" t="s">
        <v>440</v>
      </c>
      <c r="P3" s="55"/>
      <c r="Q3" s="55"/>
      <c r="R3" s="55"/>
    </row>
    <row r="4" spans="1:18" ht="36" x14ac:dyDescent="0.2">
      <c r="A4" s="417">
        <v>1</v>
      </c>
      <c r="B4" s="418">
        <v>45659</v>
      </c>
      <c r="C4" s="419">
        <v>45645</v>
      </c>
      <c r="D4" s="420" t="s">
        <v>348</v>
      </c>
      <c r="E4" s="420" t="s">
        <v>348</v>
      </c>
      <c r="F4" s="421">
        <v>34838.93</v>
      </c>
      <c r="G4" s="420" t="s">
        <v>568</v>
      </c>
      <c r="H4" s="416" t="s">
        <v>277</v>
      </c>
      <c r="I4" s="420" t="s">
        <v>478</v>
      </c>
      <c r="J4" s="423" t="s">
        <v>567</v>
      </c>
      <c r="K4" s="425" t="s">
        <v>574</v>
      </c>
      <c r="L4" s="424" t="s">
        <v>572</v>
      </c>
      <c r="M4" s="425" t="s">
        <v>277</v>
      </c>
      <c r="N4" s="418">
        <v>45659</v>
      </c>
      <c r="O4" s="418"/>
    </row>
    <row r="5" spans="1:18" ht="24" x14ac:dyDescent="0.2">
      <c r="A5" s="417">
        <v>2</v>
      </c>
      <c r="B5" s="418">
        <v>45659</v>
      </c>
      <c r="C5" s="419">
        <v>45645</v>
      </c>
      <c r="D5" s="416" t="s">
        <v>245</v>
      </c>
      <c r="E5" s="420" t="s">
        <v>140</v>
      </c>
      <c r="F5" s="421">
        <v>1320</v>
      </c>
      <c r="G5" s="416" t="s">
        <v>571</v>
      </c>
      <c r="H5" s="416" t="s">
        <v>275</v>
      </c>
      <c r="I5" s="420" t="s">
        <v>478</v>
      </c>
      <c r="J5" s="423" t="s">
        <v>504</v>
      </c>
      <c r="K5" s="425" t="s">
        <v>574</v>
      </c>
      <c r="L5" s="424" t="s">
        <v>560</v>
      </c>
      <c r="M5" s="425" t="s">
        <v>277</v>
      </c>
      <c r="N5" s="418">
        <v>45645</v>
      </c>
      <c r="O5" s="418" t="s">
        <v>441</v>
      </c>
    </row>
    <row r="6" spans="1:18" ht="24" x14ac:dyDescent="0.2">
      <c r="A6" s="417">
        <v>3</v>
      </c>
      <c r="B6" s="426">
        <v>45659</v>
      </c>
      <c r="C6" s="427">
        <v>45645</v>
      </c>
      <c r="D6" s="416" t="s">
        <v>245</v>
      </c>
      <c r="E6" s="420" t="s">
        <v>2</v>
      </c>
      <c r="F6" s="428">
        <v>3600</v>
      </c>
      <c r="G6" s="416" t="s">
        <v>575</v>
      </c>
      <c r="H6" s="420" t="s">
        <v>275</v>
      </c>
      <c r="I6" s="429" t="s">
        <v>478</v>
      </c>
      <c r="J6" s="423" t="s">
        <v>504</v>
      </c>
      <c r="K6" s="425" t="s">
        <v>574</v>
      </c>
      <c r="L6" s="425" t="s">
        <v>560</v>
      </c>
      <c r="M6" s="425" t="s">
        <v>277</v>
      </c>
      <c r="N6" s="418">
        <v>45645</v>
      </c>
      <c r="O6" s="418" t="s">
        <v>441</v>
      </c>
    </row>
    <row r="7" spans="1:18" ht="24" x14ac:dyDescent="0.2">
      <c r="A7" s="417">
        <v>4</v>
      </c>
      <c r="B7" s="418">
        <v>45659</v>
      </c>
      <c r="C7" s="427">
        <v>45643</v>
      </c>
      <c r="D7" s="416" t="s">
        <v>245</v>
      </c>
      <c r="E7" s="420" t="s">
        <v>53</v>
      </c>
      <c r="F7" s="421">
        <v>1410</v>
      </c>
      <c r="G7" s="420" t="s">
        <v>576</v>
      </c>
      <c r="H7" s="420" t="s">
        <v>454</v>
      </c>
      <c r="I7" s="420" t="s">
        <v>479</v>
      </c>
      <c r="J7" s="423" t="s">
        <v>505</v>
      </c>
      <c r="K7" s="425" t="s">
        <v>570</v>
      </c>
      <c r="L7" s="425" t="s">
        <v>32</v>
      </c>
      <c r="M7" s="425" t="s">
        <v>531</v>
      </c>
      <c r="N7" s="418">
        <v>45643</v>
      </c>
      <c r="O7" s="418"/>
    </row>
    <row r="8" spans="1:18" ht="24" x14ac:dyDescent="0.2">
      <c r="A8" s="417">
        <v>5</v>
      </c>
      <c r="B8" s="426">
        <v>45660</v>
      </c>
      <c r="C8" s="427">
        <v>45635</v>
      </c>
      <c r="D8" s="416" t="s">
        <v>245</v>
      </c>
      <c r="E8" s="420" t="s">
        <v>50</v>
      </c>
      <c r="F8" s="428">
        <v>2700</v>
      </c>
      <c r="G8" s="416" t="s">
        <v>569</v>
      </c>
      <c r="H8" s="416" t="s">
        <v>275</v>
      </c>
      <c r="I8" s="420" t="s">
        <v>480</v>
      </c>
      <c r="J8" s="423" t="s">
        <v>506</v>
      </c>
      <c r="K8" s="425" t="s">
        <v>570</v>
      </c>
      <c r="L8" s="425" t="s">
        <v>32</v>
      </c>
      <c r="M8" s="425" t="s">
        <v>532</v>
      </c>
      <c r="N8" s="418">
        <v>45635</v>
      </c>
      <c r="O8" s="418"/>
    </row>
    <row r="9" spans="1:18" ht="24" x14ac:dyDescent="0.2">
      <c r="A9" s="417">
        <v>6</v>
      </c>
      <c r="B9" s="418">
        <v>45660</v>
      </c>
      <c r="C9" s="419">
        <v>45660</v>
      </c>
      <c r="D9" s="416" t="s">
        <v>245</v>
      </c>
      <c r="E9" s="420" t="s">
        <v>61</v>
      </c>
      <c r="F9" s="421">
        <v>0.5</v>
      </c>
      <c r="G9" s="420" t="s">
        <v>726</v>
      </c>
      <c r="H9" s="416" t="s">
        <v>454</v>
      </c>
      <c r="I9" s="420" t="s">
        <v>481</v>
      </c>
      <c r="J9" s="423" t="s">
        <v>507</v>
      </c>
      <c r="K9" s="425" t="s">
        <v>577</v>
      </c>
      <c r="L9" s="424" t="s">
        <v>572</v>
      </c>
      <c r="M9" s="425" t="s">
        <v>277</v>
      </c>
      <c r="N9" s="418">
        <v>45660</v>
      </c>
      <c r="O9" s="418"/>
    </row>
    <row r="10" spans="1:18" ht="24" x14ac:dyDescent="0.2">
      <c r="A10" s="417">
        <v>7</v>
      </c>
      <c r="B10" s="418">
        <v>45660</v>
      </c>
      <c r="C10" s="419">
        <v>45635</v>
      </c>
      <c r="D10" s="416" t="s">
        <v>245</v>
      </c>
      <c r="E10" s="420" t="s">
        <v>50</v>
      </c>
      <c r="F10" s="421">
        <v>1900</v>
      </c>
      <c r="G10" s="416" t="s">
        <v>578</v>
      </c>
      <c r="H10" s="416" t="s">
        <v>275</v>
      </c>
      <c r="I10" s="420" t="s">
        <v>478</v>
      </c>
      <c r="J10" s="423" t="s">
        <v>504</v>
      </c>
      <c r="K10" s="425" t="s">
        <v>574</v>
      </c>
      <c r="L10" s="425" t="s">
        <v>32</v>
      </c>
      <c r="M10" s="425" t="s">
        <v>533</v>
      </c>
      <c r="N10" s="418">
        <v>45635</v>
      </c>
      <c r="O10" s="418" t="s">
        <v>441</v>
      </c>
    </row>
    <row r="11" spans="1:18" ht="24" x14ac:dyDescent="0.2">
      <c r="A11" s="417">
        <v>8</v>
      </c>
      <c r="B11" s="418">
        <v>45660</v>
      </c>
      <c r="C11" s="419">
        <v>45660</v>
      </c>
      <c r="D11" s="416" t="s">
        <v>163</v>
      </c>
      <c r="E11" s="420" t="s">
        <v>258</v>
      </c>
      <c r="F11" s="421">
        <v>3756.15</v>
      </c>
      <c r="G11" s="416" t="s">
        <v>579</v>
      </c>
      <c r="H11" s="416" t="s">
        <v>277</v>
      </c>
      <c r="I11" s="420" t="s">
        <v>1599</v>
      </c>
      <c r="J11" s="423" t="s">
        <v>1626</v>
      </c>
      <c r="K11" s="425" t="s">
        <v>574</v>
      </c>
      <c r="L11" s="425" t="s">
        <v>564</v>
      </c>
      <c r="M11" s="425" t="s">
        <v>277</v>
      </c>
      <c r="N11" s="418">
        <v>45660</v>
      </c>
      <c r="O11" s="418"/>
    </row>
    <row r="12" spans="1:18" ht="24" x14ac:dyDescent="0.2">
      <c r="A12" s="417">
        <v>9</v>
      </c>
      <c r="B12" s="418">
        <v>45660</v>
      </c>
      <c r="C12" s="419">
        <v>45642</v>
      </c>
      <c r="D12" s="416" t="s">
        <v>245</v>
      </c>
      <c r="E12" s="420" t="s">
        <v>149</v>
      </c>
      <c r="F12" s="421">
        <v>204.84</v>
      </c>
      <c r="G12" s="416" t="s">
        <v>580</v>
      </c>
      <c r="H12" s="416" t="s">
        <v>454</v>
      </c>
      <c r="I12" s="420" t="s">
        <v>482</v>
      </c>
      <c r="J12" s="423" t="s">
        <v>508</v>
      </c>
      <c r="K12" s="425" t="s">
        <v>573</v>
      </c>
      <c r="L12" s="425" t="s">
        <v>560</v>
      </c>
      <c r="M12" s="425" t="s">
        <v>534</v>
      </c>
      <c r="N12" s="418">
        <v>45642</v>
      </c>
      <c r="O12" s="418"/>
    </row>
    <row r="13" spans="1:18" ht="24" x14ac:dyDescent="0.2">
      <c r="A13" s="417">
        <v>10</v>
      </c>
      <c r="B13" s="418">
        <v>45663</v>
      </c>
      <c r="C13" s="419">
        <v>45663</v>
      </c>
      <c r="D13" s="416" t="s">
        <v>163</v>
      </c>
      <c r="E13" s="420" t="s">
        <v>258</v>
      </c>
      <c r="F13" s="421">
        <v>9035.44</v>
      </c>
      <c r="G13" s="416" t="s">
        <v>581</v>
      </c>
      <c r="H13" s="416" t="s">
        <v>277</v>
      </c>
      <c r="I13" s="420" t="s">
        <v>1617</v>
      </c>
      <c r="J13" s="423" t="s">
        <v>1627</v>
      </c>
      <c r="K13" s="425" t="s">
        <v>574</v>
      </c>
      <c r="L13" s="425" t="s">
        <v>564</v>
      </c>
      <c r="M13" s="425" t="s">
        <v>277</v>
      </c>
      <c r="N13" s="418">
        <v>45663</v>
      </c>
      <c r="O13" s="418"/>
    </row>
    <row r="14" spans="1:18" ht="24" x14ac:dyDescent="0.2">
      <c r="A14" s="417">
        <v>11</v>
      </c>
      <c r="B14" s="418">
        <v>45663</v>
      </c>
      <c r="C14" s="419">
        <v>45632</v>
      </c>
      <c r="D14" s="416" t="s">
        <v>245</v>
      </c>
      <c r="E14" s="420" t="s">
        <v>167</v>
      </c>
      <c r="F14" s="421">
        <v>201.55</v>
      </c>
      <c r="G14" s="416" t="s">
        <v>582</v>
      </c>
      <c r="H14" s="416" t="s">
        <v>275</v>
      </c>
      <c r="I14" s="420" t="s">
        <v>483</v>
      </c>
      <c r="J14" s="423" t="s">
        <v>509</v>
      </c>
      <c r="K14" s="425" t="s">
        <v>573</v>
      </c>
      <c r="L14" s="425" t="s">
        <v>32</v>
      </c>
      <c r="M14" s="425" t="s">
        <v>535</v>
      </c>
      <c r="N14" s="418">
        <v>45632</v>
      </c>
      <c r="O14" s="418"/>
    </row>
    <row r="15" spans="1:18" ht="36" x14ac:dyDescent="0.2">
      <c r="A15" s="417">
        <v>12</v>
      </c>
      <c r="B15" s="418">
        <v>45663</v>
      </c>
      <c r="C15" s="419">
        <v>45640</v>
      </c>
      <c r="D15" s="416" t="s">
        <v>245</v>
      </c>
      <c r="E15" s="420" t="s">
        <v>167</v>
      </c>
      <c r="F15" s="421">
        <v>225.99</v>
      </c>
      <c r="G15" s="416" t="s">
        <v>583</v>
      </c>
      <c r="H15" s="416" t="s">
        <v>275</v>
      </c>
      <c r="I15" s="420" t="s">
        <v>484</v>
      </c>
      <c r="J15" s="423" t="s">
        <v>510</v>
      </c>
      <c r="K15" s="425" t="s">
        <v>573</v>
      </c>
      <c r="L15" s="425" t="s">
        <v>32</v>
      </c>
      <c r="M15" s="425" t="s">
        <v>536</v>
      </c>
      <c r="N15" s="418">
        <v>45640</v>
      </c>
      <c r="O15" s="418"/>
    </row>
    <row r="16" spans="1:18" ht="36" x14ac:dyDescent="0.2">
      <c r="A16" s="417">
        <v>13</v>
      </c>
      <c r="B16" s="418">
        <v>45664</v>
      </c>
      <c r="C16" s="419">
        <v>45663</v>
      </c>
      <c r="D16" s="416" t="s">
        <v>245</v>
      </c>
      <c r="E16" s="420" t="s">
        <v>265</v>
      </c>
      <c r="F16" s="421">
        <v>765.5</v>
      </c>
      <c r="G16" s="420" t="s">
        <v>584</v>
      </c>
      <c r="H16" s="416" t="s">
        <v>459</v>
      </c>
      <c r="I16" s="420" t="s">
        <v>485</v>
      </c>
      <c r="J16" s="423" t="s">
        <v>511</v>
      </c>
      <c r="K16" s="425" t="s">
        <v>570</v>
      </c>
      <c r="L16" s="425" t="s">
        <v>32</v>
      </c>
      <c r="M16" s="425" t="s">
        <v>537</v>
      </c>
      <c r="N16" s="418">
        <v>45663</v>
      </c>
      <c r="O16" s="418"/>
    </row>
    <row r="17" spans="1:15" ht="36" x14ac:dyDescent="0.2">
      <c r="A17" s="417">
        <v>14</v>
      </c>
      <c r="B17" s="418">
        <v>45665</v>
      </c>
      <c r="C17" s="419">
        <v>45663</v>
      </c>
      <c r="D17" s="416" t="s">
        <v>245</v>
      </c>
      <c r="E17" s="420" t="s">
        <v>265</v>
      </c>
      <c r="F17" s="421">
        <v>4433</v>
      </c>
      <c r="G17" s="420" t="s">
        <v>585</v>
      </c>
      <c r="H17" s="416" t="s">
        <v>459</v>
      </c>
      <c r="I17" s="420" t="s">
        <v>486</v>
      </c>
      <c r="J17" s="423" t="s">
        <v>512</v>
      </c>
      <c r="K17" s="425" t="s">
        <v>570</v>
      </c>
      <c r="L17" s="425" t="s">
        <v>32</v>
      </c>
      <c r="M17" s="425" t="s">
        <v>538</v>
      </c>
      <c r="N17" s="418">
        <v>45663</v>
      </c>
      <c r="O17" s="418"/>
    </row>
    <row r="18" spans="1:15" ht="24" x14ac:dyDescent="0.2">
      <c r="A18" s="417">
        <v>15</v>
      </c>
      <c r="B18" s="418">
        <v>45665</v>
      </c>
      <c r="C18" s="419">
        <v>45627</v>
      </c>
      <c r="D18" s="416" t="s">
        <v>245</v>
      </c>
      <c r="E18" s="420" t="s">
        <v>158</v>
      </c>
      <c r="F18" s="421">
        <v>1519.67</v>
      </c>
      <c r="G18" s="420" t="s">
        <v>586</v>
      </c>
      <c r="H18" s="416" t="s">
        <v>456</v>
      </c>
      <c r="I18" s="420" t="s">
        <v>487</v>
      </c>
      <c r="J18" s="423" t="s">
        <v>513</v>
      </c>
      <c r="K18" s="425" t="s">
        <v>587</v>
      </c>
      <c r="L18" s="425" t="s">
        <v>561</v>
      </c>
      <c r="M18" s="425" t="s">
        <v>539</v>
      </c>
      <c r="N18" s="418">
        <v>45665</v>
      </c>
      <c r="O18" s="418"/>
    </row>
    <row r="19" spans="1:15" ht="24" x14ac:dyDescent="0.2">
      <c r="A19" s="417">
        <v>16</v>
      </c>
      <c r="B19" s="418">
        <v>45667</v>
      </c>
      <c r="C19" s="419">
        <v>45667</v>
      </c>
      <c r="D19" s="416" t="s">
        <v>163</v>
      </c>
      <c r="E19" s="420" t="s">
        <v>258</v>
      </c>
      <c r="F19" s="421">
        <v>1029.1099999999999</v>
      </c>
      <c r="G19" s="416" t="s">
        <v>588</v>
      </c>
      <c r="H19" s="416" t="s">
        <v>277</v>
      </c>
      <c r="I19" s="420" t="s">
        <v>1614</v>
      </c>
      <c r="J19" s="423" t="s">
        <v>1628</v>
      </c>
      <c r="K19" s="425" t="s">
        <v>574</v>
      </c>
      <c r="L19" s="425" t="s">
        <v>564</v>
      </c>
      <c r="M19" s="425" t="s">
        <v>277</v>
      </c>
      <c r="N19" s="418">
        <v>45667</v>
      </c>
      <c r="O19" s="418"/>
    </row>
    <row r="20" spans="1:15" ht="48" x14ac:dyDescent="0.2">
      <c r="A20" s="417">
        <v>17</v>
      </c>
      <c r="B20" s="418">
        <v>45667</v>
      </c>
      <c r="C20" s="419">
        <v>45656</v>
      </c>
      <c r="D20" s="416" t="s">
        <v>163</v>
      </c>
      <c r="E20" s="420" t="s">
        <v>1</v>
      </c>
      <c r="F20" s="421">
        <v>179.87</v>
      </c>
      <c r="G20" s="416" t="s">
        <v>589</v>
      </c>
      <c r="H20" s="416" t="s">
        <v>277</v>
      </c>
      <c r="I20" s="420" t="s">
        <v>488</v>
      </c>
      <c r="J20" s="423" t="s">
        <v>514</v>
      </c>
      <c r="K20" s="425" t="s">
        <v>570</v>
      </c>
      <c r="L20" s="425" t="s">
        <v>562</v>
      </c>
      <c r="M20" s="425" t="s">
        <v>277</v>
      </c>
      <c r="N20" s="418">
        <v>45656</v>
      </c>
      <c r="O20" s="418"/>
    </row>
    <row r="21" spans="1:15" x14ac:dyDescent="0.2">
      <c r="A21" s="417">
        <v>18</v>
      </c>
      <c r="B21" s="418">
        <v>45667</v>
      </c>
      <c r="C21" s="419">
        <v>45658</v>
      </c>
      <c r="D21" s="416" t="s">
        <v>245</v>
      </c>
      <c r="E21" s="420" t="s">
        <v>2</v>
      </c>
      <c r="F21" s="421">
        <v>133.88999999999999</v>
      </c>
      <c r="G21" s="416" t="s">
        <v>590</v>
      </c>
      <c r="H21" s="416" t="s">
        <v>275</v>
      </c>
      <c r="I21" s="420" t="s">
        <v>489</v>
      </c>
      <c r="J21" s="423" t="s">
        <v>515</v>
      </c>
      <c r="K21" s="425" t="s">
        <v>573</v>
      </c>
      <c r="L21" s="425" t="s">
        <v>560</v>
      </c>
      <c r="M21" s="425" t="s">
        <v>277</v>
      </c>
      <c r="N21" s="418">
        <v>45636</v>
      </c>
      <c r="O21" s="418"/>
    </row>
    <row r="22" spans="1:15" ht="36" x14ac:dyDescent="0.2">
      <c r="A22" s="417">
        <v>19</v>
      </c>
      <c r="B22" s="418">
        <v>45667</v>
      </c>
      <c r="C22" s="419">
        <v>45627</v>
      </c>
      <c r="D22" s="416" t="s">
        <v>163</v>
      </c>
      <c r="E22" s="420" t="s">
        <v>8</v>
      </c>
      <c r="F22" s="421">
        <v>241.73</v>
      </c>
      <c r="G22" s="416" t="s">
        <v>591</v>
      </c>
      <c r="H22" s="416" t="s">
        <v>277</v>
      </c>
      <c r="I22" s="420" t="s">
        <v>490</v>
      </c>
      <c r="J22" s="423" t="s">
        <v>516</v>
      </c>
      <c r="K22" s="425" t="s">
        <v>573</v>
      </c>
      <c r="L22" s="425" t="s">
        <v>560</v>
      </c>
      <c r="M22" s="425" t="s">
        <v>277</v>
      </c>
      <c r="N22" s="418">
        <v>45656</v>
      </c>
      <c r="O22" s="418"/>
    </row>
    <row r="23" spans="1:15" ht="24" x14ac:dyDescent="0.2">
      <c r="A23" s="417">
        <v>20</v>
      </c>
      <c r="B23" s="418">
        <v>45667</v>
      </c>
      <c r="C23" s="419">
        <v>45665</v>
      </c>
      <c r="D23" s="416" t="s">
        <v>245</v>
      </c>
      <c r="E23" s="420" t="s">
        <v>265</v>
      </c>
      <c r="F23" s="421">
        <v>594</v>
      </c>
      <c r="G23" s="416" t="s">
        <v>592</v>
      </c>
      <c r="H23" s="416" t="s">
        <v>466</v>
      </c>
      <c r="I23" s="420" t="s">
        <v>491</v>
      </c>
      <c r="J23" s="423" t="s">
        <v>517</v>
      </c>
      <c r="K23" s="425" t="s">
        <v>587</v>
      </c>
      <c r="L23" s="425" t="s">
        <v>563</v>
      </c>
      <c r="M23" s="425" t="s">
        <v>540</v>
      </c>
      <c r="N23" s="418">
        <v>45665</v>
      </c>
      <c r="O23" s="418"/>
    </row>
    <row r="24" spans="1:15" ht="24" x14ac:dyDescent="0.2">
      <c r="A24" s="417">
        <v>21</v>
      </c>
      <c r="B24" s="418">
        <v>45667</v>
      </c>
      <c r="C24" s="419">
        <v>45627</v>
      </c>
      <c r="D24" s="416" t="s">
        <v>245</v>
      </c>
      <c r="E24" s="420" t="s">
        <v>164</v>
      </c>
      <c r="F24" s="421">
        <v>2500</v>
      </c>
      <c r="G24" s="416" t="s">
        <v>593</v>
      </c>
      <c r="H24" s="416" t="s">
        <v>461</v>
      </c>
      <c r="I24" s="420" t="s">
        <v>492</v>
      </c>
      <c r="J24" s="423" t="s">
        <v>518</v>
      </c>
      <c r="K24" s="425" t="s">
        <v>573</v>
      </c>
      <c r="L24" s="425" t="s">
        <v>32</v>
      </c>
      <c r="M24" s="425" t="s">
        <v>541</v>
      </c>
      <c r="N24" s="418">
        <v>45659</v>
      </c>
      <c r="O24" s="418"/>
    </row>
    <row r="25" spans="1:15" ht="24" x14ac:dyDescent="0.2">
      <c r="A25" s="417">
        <v>22</v>
      </c>
      <c r="B25" s="418">
        <v>45670</v>
      </c>
      <c r="C25" s="419">
        <v>45635</v>
      </c>
      <c r="D25" s="416" t="s">
        <v>245</v>
      </c>
      <c r="E25" s="420" t="s">
        <v>50</v>
      </c>
      <c r="F25" s="421">
        <v>950</v>
      </c>
      <c r="G25" s="416" t="s">
        <v>594</v>
      </c>
      <c r="H25" s="416" t="s">
        <v>275</v>
      </c>
      <c r="I25" s="420" t="s">
        <v>478</v>
      </c>
      <c r="J25" s="423" t="s">
        <v>504</v>
      </c>
      <c r="K25" s="425" t="s">
        <v>574</v>
      </c>
      <c r="L25" s="425" t="s">
        <v>32</v>
      </c>
      <c r="M25" s="425" t="s">
        <v>542</v>
      </c>
      <c r="N25" s="418">
        <v>45635</v>
      </c>
      <c r="O25" s="418" t="s">
        <v>441</v>
      </c>
    </row>
    <row r="26" spans="1:15" ht="24" x14ac:dyDescent="0.2">
      <c r="A26" s="417">
        <v>23</v>
      </c>
      <c r="B26" s="418">
        <v>45671</v>
      </c>
      <c r="C26" s="419">
        <v>45671</v>
      </c>
      <c r="D26" s="416" t="s">
        <v>245</v>
      </c>
      <c r="E26" s="420" t="s">
        <v>265</v>
      </c>
      <c r="F26" s="421">
        <v>500</v>
      </c>
      <c r="G26" s="416" t="s">
        <v>595</v>
      </c>
      <c r="H26" s="416" t="s">
        <v>277</v>
      </c>
      <c r="I26" s="420" t="s">
        <v>1611</v>
      </c>
      <c r="J26" s="423" t="s">
        <v>1629</v>
      </c>
      <c r="K26" s="425" t="s">
        <v>574</v>
      </c>
      <c r="L26" s="425" t="s">
        <v>564</v>
      </c>
      <c r="M26" s="425" t="s">
        <v>543</v>
      </c>
      <c r="N26" s="418">
        <v>45671</v>
      </c>
      <c r="O26" s="418"/>
    </row>
    <row r="27" spans="1:15" ht="24" x14ac:dyDescent="0.2">
      <c r="A27" s="417">
        <v>24</v>
      </c>
      <c r="B27" s="418">
        <v>45671</v>
      </c>
      <c r="C27" s="419">
        <v>45666</v>
      </c>
      <c r="D27" s="416" t="s">
        <v>341</v>
      </c>
      <c r="E27" s="420" t="s">
        <v>151</v>
      </c>
      <c r="F27" s="421">
        <v>308.91000000000003</v>
      </c>
      <c r="G27" s="416" t="s">
        <v>654</v>
      </c>
      <c r="H27" s="416" t="s">
        <v>277</v>
      </c>
      <c r="I27" s="420" t="s">
        <v>1611</v>
      </c>
      <c r="J27" s="423" t="s">
        <v>1629</v>
      </c>
      <c r="K27" s="425" t="s">
        <v>574</v>
      </c>
      <c r="L27" s="425" t="s">
        <v>564</v>
      </c>
      <c r="M27" s="425" t="s">
        <v>543</v>
      </c>
      <c r="N27" s="418">
        <v>45671</v>
      </c>
      <c r="O27" s="418"/>
    </row>
    <row r="28" spans="1:15" ht="24" x14ac:dyDescent="0.2">
      <c r="A28" s="417">
        <v>25</v>
      </c>
      <c r="B28" s="418">
        <v>45672</v>
      </c>
      <c r="C28" s="419">
        <v>45666</v>
      </c>
      <c r="D28" s="416" t="s">
        <v>245</v>
      </c>
      <c r="E28" s="420" t="s">
        <v>164</v>
      </c>
      <c r="F28" s="421">
        <v>63.49</v>
      </c>
      <c r="G28" s="416" t="s">
        <v>598</v>
      </c>
      <c r="H28" s="416" t="s">
        <v>275</v>
      </c>
      <c r="I28" s="420" t="s">
        <v>478</v>
      </c>
      <c r="J28" s="423" t="s">
        <v>504</v>
      </c>
      <c r="K28" s="425" t="s">
        <v>574</v>
      </c>
      <c r="L28" s="425" t="s">
        <v>560</v>
      </c>
      <c r="M28" s="425" t="s">
        <v>544</v>
      </c>
      <c r="N28" s="418">
        <v>45666</v>
      </c>
      <c r="O28" s="418" t="s">
        <v>441</v>
      </c>
    </row>
    <row r="29" spans="1:15" ht="24" x14ac:dyDescent="0.2">
      <c r="A29" s="417">
        <v>26</v>
      </c>
      <c r="B29" s="418">
        <v>45672</v>
      </c>
      <c r="C29" s="419">
        <v>45672</v>
      </c>
      <c r="D29" s="416" t="s">
        <v>163</v>
      </c>
      <c r="E29" s="420" t="s">
        <v>1</v>
      </c>
      <c r="F29" s="421">
        <v>1368.06</v>
      </c>
      <c r="G29" s="416" t="s">
        <v>599</v>
      </c>
      <c r="H29" s="416" t="s">
        <v>277</v>
      </c>
      <c r="I29" s="420" t="s">
        <v>1598</v>
      </c>
      <c r="J29" s="423" t="s">
        <v>1630</v>
      </c>
      <c r="K29" s="425" t="s">
        <v>574</v>
      </c>
      <c r="L29" s="425" t="s">
        <v>562</v>
      </c>
      <c r="M29" s="425" t="s">
        <v>277</v>
      </c>
      <c r="N29" s="418">
        <v>45672</v>
      </c>
      <c r="O29" s="418"/>
    </row>
    <row r="30" spans="1:15" ht="36" x14ac:dyDescent="0.2">
      <c r="A30" s="417">
        <v>27</v>
      </c>
      <c r="B30" s="418">
        <v>45672</v>
      </c>
      <c r="C30" s="419">
        <v>45658</v>
      </c>
      <c r="D30" s="416" t="s">
        <v>130</v>
      </c>
      <c r="E30" s="420" t="s">
        <v>216</v>
      </c>
      <c r="F30" s="421">
        <v>2515</v>
      </c>
      <c r="G30" s="416" t="s">
        <v>600</v>
      </c>
      <c r="H30" s="416" t="s">
        <v>277</v>
      </c>
      <c r="I30" s="420" t="s">
        <v>493</v>
      </c>
      <c r="J30" s="423" t="s">
        <v>519</v>
      </c>
      <c r="K30" s="425" t="s">
        <v>570</v>
      </c>
      <c r="L30" s="425" t="s">
        <v>32</v>
      </c>
      <c r="M30" s="425" t="s">
        <v>545</v>
      </c>
      <c r="N30" s="418">
        <v>45658</v>
      </c>
      <c r="O30" s="418"/>
    </row>
    <row r="31" spans="1:15" ht="24" x14ac:dyDescent="0.2">
      <c r="A31" s="417">
        <v>28</v>
      </c>
      <c r="B31" s="418">
        <v>45672</v>
      </c>
      <c r="C31" s="419">
        <v>45672</v>
      </c>
      <c r="D31" s="416" t="s">
        <v>163</v>
      </c>
      <c r="E31" s="420" t="s">
        <v>1</v>
      </c>
      <c r="F31" s="421">
        <v>1006.2</v>
      </c>
      <c r="G31" s="416" t="s">
        <v>601</v>
      </c>
      <c r="H31" s="416" t="s">
        <v>277</v>
      </c>
      <c r="I31" s="420" t="s">
        <v>1599</v>
      </c>
      <c r="J31" s="423" t="s">
        <v>1626</v>
      </c>
      <c r="K31" s="425" t="s">
        <v>574</v>
      </c>
      <c r="L31" s="425" t="s">
        <v>562</v>
      </c>
      <c r="M31" s="425" t="s">
        <v>277</v>
      </c>
      <c r="N31" s="418">
        <v>45672</v>
      </c>
      <c r="O31" s="418"/>
    </row>
    <row r="32" spans="1:15" ht="24" x14ac:dyDescent="0.2">
      <c r="A32" s="417">
        <v>29</v>
      </c>
      <c r="B32" s="418">
        <v>45672</v>
      </c>
      <c r="C32" s="419">
        <v>45627</v>
      </c>
      <c r="D32" s="416" t="s">
        <v>245</v>
      </c>
      <c r="E32" s="420" t="s">
        <v>9</v>
      </c>
      <c r="F32" s="421">
        <v>5206</v>
      </c>
      <c r="G32" s="416" t="s">
        <v>616</v>
      </c>
      <c r="H32" s="416" t="s">
        <v>275</v>
      </c>
      <c r="I32" s="420" t="s">
        <v>494</v>
      </c>
      <c r="J32" s="423" t="s">
        <v>520</v>
      </c>
      <c r="K32" s="425" t="s">
        <v>570</v>
      </c>
      <c r="L32" s="425" t="s">
        <v>32</v>
      </c>
      <c r="M32" s="425" t="s">
        <v>546</v>
      </c>
      <c r="N32" s="418">
        <v>45660</v>
      </c>
      <c r="O32" s="418"/>
    </row>
    <row r="33" spans="1:15" ht="24" x14ac:dyDescent="0.2">
      <c r="A33" s="417">
        <v>30</v>
      </c>
      <c r="B33" s="418">
        <v>45672</v>
      </c>
      <c r="C33" s="419">
        <v>45672</v>
      </c>
      <c r="D33" s="416" t="s">
        <v>163</v>
      </c>
      <c r="E33" s="420" t="s">
        <v>1</v>
      </c>
      <c r="F33" s="421">
        <v>2187.63</v>
      </c>
      <c r="G33" s="416" t="s">
        <v>617</v>
      </c>
      <c r="H33" s="416" t="s">
        <v>277</v>
      </c>
      <c r="I33" s="420" t="s">
        <v>478</v>
      </c>
      <c r="J33" s="423" t="s">
        <v>504</v>
      </c>
      <c r="K33" s="425" t="s">
        <v>574</v>
      </c>
      <c r="L33" s="425" t="s">
        <v>562</v>
      </c>
      <c r="M33" s="425" t="s">
        <v>277</v>
      </c>
      <c r="N33" s="418">
        <v>45672</v>
      </c>
      <c r="O33" s="418" t="s">
        <v>441</v>
      </c>
    </row>
    <row r="34" spans="1:15" ht="24" x14ac:dyDescent="0.2">
      <c r="A34" s="417">
        <v>31</v>
      </c>
      <c r="B34" s="418">
        <v>45672</v>
      </c>
      <c r="C34" s="419">
        <v>45672</v>
      </c>
      <c r="D34" s="416" t="s">
        <v>163</v>
      </c>
      <c r="E34" s="420" t="s">
        <v>1</v>
      </c>
      <c r="F34" s="421">
        <v>4375.2700000000004</v>
      </c>
      <c r="G34" s="416" t="s">
        <v>618</v>
      </c>
      <c r="H34" s="416" t="s">
        <v>277</v>
      </c>
      <c r="I34" s="420" t="s">
        <v>478</v>
      </c>
      <c r="J34" s="423" t="s">
        <v>504</v>
      </c>
      <c r="K34" s="425" t="s">
        <v>574</v>
      </c>
      <c r="L34" s="425" t="s">
        <v>562</v>
      </c>
      <c r="M34" s="425" t="s">
        <v>277</v>
      </c>
      <c r="N34" s="418">
        <v>45672</v>
      </c>
      <c r="O34" s="418" t="s">
        <v>441</v>
      </c>
    </row>
    <row r="35" spans="1:15" ht="24" x14ac:dyDescent="0.2">
      <c r="A35" s="417">
        <v>32</v>
      </c>
      <c r="B35" s="418">
        <v>45672</v>
      </c>
      <c r="C35" s="419">
        <v>45672</v>
      </c>
      <c r="D35" s="416" t="s">
        <v>163</v>
      </c>
      <c r="E35" s="420" t="s">
        <v>1</v>
      </c>
      <c r="F35" s="421">
        <v>3507.61</v>
      </c>
      <c r="G35" s="416" t="s">
        <v>602</v>
      </c>
      <c r="H35" s="416" t="s">
        <v>277</v>
      </c>
      <c r="I35" s="420" t="s">
        <v>1613</v>
      </c>
      <c r="J35" s="423" t="s">
        <v>1631</v>
      </c>
      <c r="K35" s="425" t="s">
        <v>574</v>
      </c>
      <c r="L35" s="425" t="s">
        <v>562</v>
      </c>
      <c r="M35" s="425" t="s">
        <v>277</v>
      </c>
      <c r="N35" s="418">
        <v>45672</v>
      </c>
      <c r="O35" s="418"/>
    </row>
    <row r="36" spans="1:15" ht="24" x14ac:dyDescent="0.2">
      <c r="A36" s="417">
        <v>33</v>
      </c>
      <c r="B36" s="418">
        <v>45672</v>
      </c>
      <c r="C36" s="419">
        <v>45672</v>
      </c>
      <c r="D36" s="416" t="s">
        <v>163</v>
      </c>
      <c r="E36" s="420" t="s">
        <v>1</v>
      </c>
      <c r="F36" s="421">
        <v>607.16</v>
      </c>
      <c r="G36" s="416" t="s">
        <v>603</v>
      </c>
      <c r="H36" s="416" t="s">
        <v>277</v>
      </c>
      <c r="I36" s="420" t="s">
        <v>1600</v>
      </c>
      <c r="J36" s="423" t="s">
        <v>1632</v>
      </c>
      <c r="K36" s="425" t="s">
        <v>574</v>
      </c>
      <c r="L36" s="425" t="s">
        <v>562</v>
      </c>
      <c r="M36" s="425" t="s">
        <v>277</v>
      </c>
      <c r="N36" s="418">
        <v>45672</v>
      </c>
      <c r="O36" s="418"/>
    </row>
    <row r="37" spans="1:15" ht="24" x14ac:dyDescent="0.2">
      <c r="A37" s="417">
        <v>34</v>
      </c>
      <c r="B37" s="426">
        <v>45672</v>
      </c>
      <c r="C37" s="427">
        <v>45672</v>
      </c>
      <c r="D37" s="416" t="s">
        <v>163</v>
      </c>
      <c r="E37" s="420" t="s">
        <v>1</v>
      </c>
      <c r="F37" s="431">
        <v>2322</v>
      </c>
      <c r="G37" s="416" t="s">
        <v>605</v>
      </c>
      <c r="H37" s="416" t="s">
        <v>277</v>
      </c>
      <c r="I37" s="429" t="s">
        <v>1603</v>
      </c>
      <c r="J37" s="423" t="s">
        <v>1633</v>
      </c>
      <c r="K37" s="425" t="s">
        <v>574</v>
      </c>
      <c r="L37" s="425" t="s">
        <v>562</v>
      </c>
      <c r="M37" s="425" t="s">
        <v>277</v>
      </c>
      <c r="N37" s="418">
        <v>45672</v>
      </c>
      <c r="O37" s="418"/>
    </row>
    <row r="38" spans="1:15" ht="24" x14ac:dyDescent="0.2">
      <c r="A38" s="417">
        <v>35</v>
      </c>
      <c r="B38" s="426">
        <v>45672</v>
      </c>
      <c r="C38" s="427">
        <v>45672</v>
      </c>
      <c r="D38" s="416" t="s">
        <v>163</v>
      </c>
      <c r="E38" s="420" t="s">
        <v>1</v>
      </c>
      <c r="F38" s="431">
        <v>679.48</v>
      </c>
      <c r="G38" s="416" t="s">
        <v>604</v>
      </c>
      <c r="H38" s="416" t="s">
        <v>277</v>
      </c>
      <c r="I38" s="429" t="s">
        <v>1601</v>
      </c>
      <c r="J38" s="423" t="s">
        <v>1634</v>
      </c>
      <c r="K38" s="425" t="s">
        <v>574</v>
      </c>
      <c r="L38" s="425" t="s">
        <v>562</v>
      </c>
      <c r="M38" s="425" t="s">
        <v>277</v>
      </c>
      <c r="N38" s="418">
        <v>45672</v>
      </c>
      <c r="O38" s="418"/>
    </row>
    <row r="39" spans="1:15" ht="24" x14ac:dyDescent="0.2">
      <c r="A39" s="417">
        <v>36</v>
      </c>
      <c r="B39" s="418">
        <v>45672</v>
      </c>
      <c r="C39" s="419">
        <v>45672</v>
      </c>
      <c r="D39" s="416" t="s">
        <v>163</v>
      </c>
      <c r="E39" s="420" t="s">
        <v>1</v>
      </c>
      <c r="F39" s="421">
        <v>1935</v>
      </c>
      <c r="G39" s="416" t="s">
        <v>606</v>
      </c>
      <c r="H39" s="416" t="s">
        <v>277</v>
      </c>
      <c r="I39" s="420" t="s">
        <v>1619</v>
      </c>
      <c r="J39" s="423" t="s">
        <v>1635</v>
      </c>
      <c r="K39" s="425" t="s">
        <v>574</v>
      </c>
      <c r="L39" s="425" t="s">
        <v>562</v>
      </c>
      <c r="M39" s="425" t="s">
        <v>277</v>
      </c>
      <c r="N39" s="418">
        <v>45672</v>
      </c>
      <c r="O39" s="418"/>
    </row>
    <row r="40" spans="1:15" ht="24" x14ac:dyDescent="0.2">
      <c r="A40" s="417">
        <v>37</v>
      </c>
      <c r="B40" s="418">
        <v>45672</v>
      </c>
      <c r="C40" s="419">
        <v>45672</v>
      </c>
      <c r="D40" s="416" t="s">
        <v>163</v>
      </c>
      <c r="E40" s="420" t="s">
        <v>1</v>
      </c>
      <c r="F40" s="421">
        <v>935</v>
      </c>
      <c r="G40" s="416" t="s">
        <v>604</v>
      </c>
      <c r="H40" s="416" t="s">
        <v>277</v>
      </c>
      <c r="I40" s="420" t="s">
        <v>1604</v>
      </c>
      <c r="J40" s="423" t="s">
        <v>1636</v>
      </c>
      <c r="K40" s="425" t="s">
        <v>574</v>
      </c>
      <c r="L40" s="425" t="s">
        <v>562</v>
      </c>
      <c r="M40" s="425" t="s">
        <v>277</v>
      </c>
      <c r="N40" s="418">
        <v>45672</v>
      </c>
      <c r="O40" s="418"/>
    </row>
    <row r="41" spans="1:15" ht="24" x14ac:dyDescent="0.2">
      <c r="A41" s="417">
        <v>38</v>
      </c>
      <c r="B41" s="418">
        <v>45672</v>
      </c>
      <c r="C41" s="419">
        <v>45672</v>
      </c>
      <c r="D41" s="416" t="s">
        <v>163</v>
      </c>
      <c r="E41" s="420" t="s">
        <v>1</v>
      </c>
      <c r="F41" s="421">
        <v>2268</v>
      </c>
      <c r="G41" s="416" t="s">
        <v>607</v>
      </c>
      <c r="H41" s="416" t="s">
        <v>277</v>
      </c>
      <c r="I41" s="420" t="s">
        <v>1607</v>
      </c>
      <c r="J41" s="423" t="s">
        <v>1637</v>
      </c>
      <c r="K41" s="425" t="s">
        <v>574</v>
      </c>
      <c r="L41" s="425" t="s">
        <v>562</v>
      </c>
      <c r="M41" s="425" t="s">
        <v>277</v>
      </c>
      <c r="N41" s="418">
        <v>45672</v>
      </c>
      <c r="O41" s="418"/>
    </row>
    <row r="42" spans="1:15" ht="24" x14ac:dyDescent="0.2">
      <c r="A42" s="417">
        <v>39</v>
      </c>
      <c r="B42" s="418">
        <v>45672</v>
      </c>
      <c r="C42" s="419">
        <v>45672</v>
      </c>
      <c r="D42" s="416" t="s">
        <v>163</v>
      </c>
      <c r="E42" s="420" t="s">
        <v>1</v>
      </c>
      <c r="F42" s="421">
        <v>885.54</v>
      </c>
      <c r="G42" s="416" t="s">
        <v>608</v>
      </c>
      <c r="H42" s="416" t="s">
        <v>277</v>
      </c>
      <c r="I42" s="420" t="s">
        <v>1606</v>
      </c>
      <c r="J42" s="423" t="s">
        <v>1638</v>
      </c>
      <c r="K42" s="425" t="s">
        <v>574</v>
      </c>
      <c r="L42" s="425" t="s">
        <v>562</v>
      </c>
      <c r="M42" s="425" t="s">
        <v>277</v>
      </c>
      <c r="N42" s="418">
        <v>45672</v>
      </c>
      <c r="O42" s="418"/>
    </row>
    <row r="43" spans="1:15" ht="24" x14ac:dyDescent="0.2">
      <c r="A43" s="417">
        <v>40</v>
      </c>
      <c r="B43" s="418">
        <v>45672</v>
      </c>
      <c r="C43" s="419">
        <v>45672</v>
      </c>
      <c r="D43" s="416" t="s">
        <v>163</v>
      </c>
      <c r="E43" s="420" t="s">
        <v>1</v>
      </c>
      <c r="F43" s="421">
        <v>1032</v>
      </c>
      <c r="G43" s="416" t="s">
        <v>609</v>
      </c>
      <c r="H43" s="416" t="s">
        <v>277</v>
      </c>
      <c r="I43" s="420" t="s">
        <v>1602</v>
      </c>
      <c r="J43" s="423" t="s">
        <v>1639</v>
      </c>
      <c r="K43" s="425" t="s">
        <v>574</v>
      </c>
      <c r="L43" s="425" t="s">
        <v>562</v>
      </c>
      <c r="M43" s="425" t="s">
        <v>277</v>
      </c>
      <c r="N43" s="418">
        <v>45672</v>
      </c>
      <c r="O43" s="418"/>
    </row>
    <row r="44" spans="1:15" ht="24" x14ac:dyDescent="0.2">
      <c r="A44" s="417">
        <v>41</v>
      </c>
      <c r="B44" s="426">
        <v>45672</v>
      </c>
      <c r="C44" s="427">
        <v>45672</v>
      </c>
      <c r="D44" s="416" t="s">
        <v>163</v>
      </c>
      <c r="E44" s="420" t="s">
        <v>1</v>
      </c>
      <c r="F44" s="428">
        <v>333.76</v>
      </c>
      <c r="G44" s="416" t="s">
        <v>604</v>
      </c>
      <c r="H44" s="416" t="s">
        <v>277</v>
      </c>
      <c r="I44" s="420" t="s">
        <v>1614</v>
      </c>
      <c r="J44" s="423" t="s">
        <v>1628</v>
      </c>
      <c r="K44" s="425" t="s">
        <v>574</v>
      </c>
      <c r="L44" s="425" t="s">
        <v>562</v>
      </c>
      <c r="M44" s="425" t="s">
        <v>277</v>
      </c>
      <c r="N44" s="418">
        <v>45672</v>
      </c>
      <c r="O44" s="418"/>
    </row>
    <row r="45" spans="1:15" ht="24" x14ac:dyDescent="0.2">
      <c r="A45" s="417">
        <v>42</v>
      </c>
      <c r="B45" s="426">
        <v>45672</v>
      </c>
      <c r="C45" s="427">
        <v>45672</v>
      </c>
      <c r="D45" s="416" t="s">
        <v>163</v>
      </c>
      <c r="E45" s="420" t="s">
        <v>1</v>
      </c>
      <c r="F45" s="428">
        <v>3597.55</v>
      </c>
      <c r="G45" s="416" t="s">
        <v>610</v>
      </c>
      <c r="H45" s="416" t="s">
        <v>277</v>
      </c>
      <c r="I45" s="420" t="s">
        <v>1617</v>
      </c>
      <c r="J45" s="423" t="s">
        <v>1627</v>
      </c>
      <c r="K45" s="425" t="s">
        <v>574</v>
      </c>
      <c r="L45" s="425" t="s">
        <v>562</v>
      </c>
      <c r="M45" s="425" t="s">
        <v>277</v>
      </c>
      <c r="N45" s="418">
        <v>45672</v>
      </c>
      <c r="O45" s="418"/>
    </row>
    <row r="46" spans="1:15" ht="24" x14ac:dyDescent="0.2">
      <c r="A46" s="417">
        <v>43</v>
      </c>
      <c r="B46" s="418">
        <v>45672</v>
      </c>
      <c r="C46" s="419">
        <v>45672</v>
      </c>
      <c r="D46" s="416" t="s">
        <v>163</v>
      </c>
      <c r="E46" s="420" t="s">
        <v>1</v>
      </c>
      <c r="F46" s="421">
        <v>2560</v>
      </c>
      <c r="G46" s="416" t="s">
        <v>611</v>
      </c>
      <c r="H46" s="416" t="s">
        <v>277</v>
      </c>
      <c r="I46" s="420" t="s">
        <v>1608</v>
      </c>
      <c r="J46" s="423" t="s">
        <v>1640</v>
      </c>
      <c r="K46" s="425" t="s">
        <v>574</v>
      </c>
      <c r="L46" s="425" t="s">
        <v>562</v>
      </c>
      <c r="M46" s="425" t="s">
        <v>277</v>
      </c>
      <c r="N46" s="418">
        <v>45672</v>
      </c>
      <c r="O46" s="418"/>
    </row>
    <row r="47" spans="1:15" ht="36" x14ac:dyDescent="0.2">
      <c r="A47" s="417">
        <v>44</v>
      </c>
      <c r="B47" s="418">
        <v>45672</v>
      </c>
      <c r="C47" s="419">
        <v>45671</v>
      </c>
      <c r="D47" s="416" t="s">
        <v>245</v>
      </c>
      <c r="E47" s="420" t="s">
        <v>195</v>
      </c>
      <c r="F47" s="421">
        <v>900</v>
      </c>
      <c r="G47" s="416" t="s">
        <v>619</v>
      </c>
      <c r="H47" s="416" t="s">
        <v>457</v>
      </c>
      <c r="I47" s="420" t="s">
        <v>495</v>
      </c>
      <c r="J47" s="423" t="s">
        <v>521</v>
      </c>
      <c r="K47" s="425" t="s">
        <v>570</v>
      </c>
      <c r="L47" s="425" t="s">
        <v>32</v>
      </c>
      <c r="M47" s="425" t="s">
        <v>547</v>
      </c>
      <c r="N47" s="418">
        <v>45671</v>
      </c>
      <c r="O47" s="418"/>
    </row>
    <row r="48" spans="1:15" ht="24" x14ac:dyDescent="0.2">
      <c r="A48" s="417">
        <v>45</v>
      </c>
      <c r="B48" s="418">
        <v>45672</v>
      </c>
      <c r="C48" s="419">
        <v>45663</v>
      </c>
      <c r="D48" s="416" t="s">
        <v>245</v>
      </c>
      <c r="E48" s="420" t="s">
        <v>265</v>
      </c>
      <c r="F48" s="421">
        <v>680</v>
      </c>
      <c r="G48" s="433" t="s">
        <v>620</v>
      </c>
      <c r="H48" s="416" t="s">
        <v>454</v>
      </c>
      <c r="I48" s="420" t="s">
        <v>496</v>
      </c>
      <c r="J48" s="423" t="s">
        <v>522</v>
      </c>
      <c r="K48" s="425" t="s">
        <v>573</v>
      </c>
      <c r="L48" s="425" t="s">
        <v>32</v>
      </c>
      <c r="M48" s="425" t="s">
        <v>548</v>
      </c>
      <c r="N48" s="418">
        <v>45663</v>
      </c>
      <c r="O48" s="418"/>
    </row>
    <row r="49" spans="1:15" ht="24" x14ac:dyDescent="0.2">
      <c r="A49" s="417">
        <v>46</v>
      </c>
      <c r="B49" s="418">
        <v>45672</v>
      </c>
      <c r="C49" s="419">
        <v>45672</v>
      </c>
      <c r="D49" s="416" t="s">
        <v>163</v>
      </c>
      <c r="E49" s="420" t="s">
        <v>1</v>
      </c>
      <c r="F49" s="421">
        <v>3507.61</v>
      </c>
      <c r="G49" s="416" t="s">
        <v>612</v>
      </c>
      <c r="H49" s="416" t="s">
        <v>277</v>
      </c>
      <c r="I49" s="420" t="s">
        <v>1611</v>
      </c>
      <c r="J49" s="423" t="s">
        <v>1629</v>
      </c>
      <c r="K49" s="425" t="s">
        <v>574</v>
      </c>
      <c r="L49" s="425" t="s">
        <v>562</v>
      </c>
      <c r="M49" s="425" t="s">
        <v>277</v>
      </c>
      <c r="N49" s="418">
        <v>45672</v>
      </c>
      <c r="O49" s="418"/>
    </row>
    <row r="50" spans="1:15" ht="24" x14ac:dyDescent="0.2">
      <c r="A50" s="417">
        <v>47</v>
      </c>
      <c r="B50" s="418">
        <v>45672</v>
      </c>
      <c r="C50" s="419">
        <v>45672</v>
      </c>
      <c r="D50" s="416" t="s">
        <v>163</v>
      </c>
      <c r="E50" s="420" t="s">
        <v>1</v>
      </c>
      <c r="F50" s="421">
        <v>1636.88</v>
      </c>
      <c r="G50" s="416" t="s">
        <v>613</v>
      </c>
      <c r="H50" s="416" t="s">
        <v>277</v>
      </c>
      <c r="I50" s="420" t="s">
        <v>1609</v>
      </c>
      <c r="J50" s="423" t="s">
        <v>1641</v>
      </c>
      <c r="K50" s="425" t="s">
        <v>574</v>
      </c>
      <c r="L50" s="425" t="s">
        <v>562</v>
      </c>
      <c r="M50" s="425" t="s">
        <v>277</v>
      </c>
      <c r="N50" s="418">
        <v>45672</v>
      </c>
      <c r="O50" s="418"/>
    </row>
    <row r="51" spans="1:15" ht="24" x14ac:dyDescent="0.2">
      <c r="A51" s="417">
        <v>48</v>
      </c>
      <c r="B51" s="418">
        <v>45672</v>
      </c>
      <c r="C51" s="419">
        <v>45672</v>
      </c>
      <c r="D51" s="416" t="s">
        <v>163</v>
      </c>
      <c r="E51" s="420" t="s">
        <v>1</v>
      </c>
      <c r="F51" s="421">
        <v>7195.1</v>
      </c>
      <c r="G51" s="416" t="s">
        <v>614</v>
      </c>
      <c r="H51" s="416" t="s">
        <v>277</v>
      </c>
      <c r="I51" s="420" t="s">
        <v>1610</v>
      </c>
      <c r="J51" s="423" t="s">
        <v>1642</v>
      </c>
      <c r="K51" s="425" t="s">
        <v>574</v>
      </c>
      <c r="L51" s="425" t="s">
        <v>562</v>
      </c>
      <c r="M51" s="425" t="s">
        <v>277</v>
      </c>
      <c r="N51" s="418">
        <v>45672</v>
      </c>
      <c r="O51" s="418"/>
    </row>
    <row r="52" spans="1:15" ht="24" x14ac:dyDescent="0.2">
      <c r="A52" s="417">
        <v>49</v>
      </c>
      <c r="B52" s="418">
        <v>45672</v>
      </c>
      <c r="C52" s="419">
        <v>45672</v>
      </c>
      <c r="D52" s="416" t="s">
        <v>163</v>
      </c>
      <c r="E52" s="420" t="s">
        <v>1</v>
      </c>
      <c r="F52" s="421">
        <v>1050.56</v>
      </c>
      <c r="G52" s="416" t="s">
        <v>615</v>
      </c>
      <c r="H52" s="416" t="s">
        <v>277</v>
      </c>
      <c r="I52" s="420" t="s">
        <v>1616</v>
      </c>
      <c r="J52" s="423" t="s">
        <v>1643</v>
      </c>
      <c r="K52" s="425" t="s">
        <v>574</v>
      </c>
      <c r="L52" s="425" t="s">
        <v>562</v>
      </c>
      <c r="M52" s="425" t="s">
        <v>277</v>
      </c>
      <c r="N52" s="418">
        <v>45672</v>
      </c>
      <c r="O52" s="418"/>
    </row>
    <row r="53" spans="1:15" ht="36" x14ac:dyDescent="0.2">
      <c r="A53" s="417">
        <v>50</v>
      </c>
      <c r="B53" s="418">
        <v>45673</v>
      </c>
      <c r="C53" s="419">
        <v>45673</v>
      </c>
      <c r="D53" s="416" t="s">
        <v>245</v>
      </c>
      <c r="E53" s="420" t="s">
        <v>268</v>
      </c>
      <c r="F53" s="421">
        <v>150</v>
      </c>
      <c r="G53" s="416" t="s">
        <v>621</v>
      </c>
      <c r="H53" s="416" t="s">
        <v>454</v>
      </c>
      <c r="I53" s="429" t="s">
        <v>1601</v>
      </c>
      <c r="J53" s="423" t="s">
        <v>1634</v>
      </c>
      <c r="K53" s="425" t="s">
        <v>574</v>
      </c>
      <c r="L53" s="425" t="s">
        <v>564</v>
      </c>
      <c r="M53" s="425" t="s">
        <v>277</v>
      </c>
      <c r="N53" s="418">
        <v>45673</v>
      </c>
      <c r="O53" s="418"/>
    </row>
    <row r="54" spans="1:15" ht="24" x14ac:dyDescent="0.2">
      <c r="A54" s="417">
        <v>51</v>
      </c>
      <c r="B54" s="418">
        <v>45674</v>
      </c>
      <c r="C54" s="419">
        <v>45667</v>
      </c>
      <c r="D54" s="416" t="s">
        <v>245</v>
      </c>
      <c r="E54" s="420" t="s">
        <v>71</v>
      </c>
      <c r="F54" s="421">
        <v>247.06</v>
      </c>
      <c r="G54" s="416" t="s">
        <v>622</v>
      </c>
      <c r="H54" s="416" t="s">
        <v>275</v>
      </c>
      <c r="I54" s="420" t="s">
        <v>478</v>
      </c>
      <c r="J54" s="423" t="s">
        <v>504</v>
      </c>
      <c r="K54" s="425" t="s">
        <v>574</v>
      </c>
      <c r="L54" s="425" t="s">
        <v>560</v>
      </c>
      <c r="M54" s="425" t="s">
        <v>277</v>
      </c>
      <c r="N54" s="418">
        <v>45667</v>
      </c>
      <c r="O54" s="418" t="s">
        <v>441</v>
      </c>
    </row>
    <row r="55" spans="1:15" ht="24" x14ac:dyDescent="0.2">
      <c r="A55" s="417">
        <v>52</v>
      </c>
      <c r="B55" s="418">
        <v>45674</v>
      </c>
      <c r="C55" s="419">
        <v>45659</v>
      </c>
      <c r="D55" s="416" t="s">
        <v>245</v>
      </c>
      <c r="E55" s="420" t="s">
        <v>149</v>
      </c>
      <c r="F55" s="421">
        <v>22.15</v>
      </c>
      <c r="G55" s="416" t="s">
        <v>623</v>
      </c>
      <c r="H55" s="416" t="s">
        <v>275</v>
      </c>
      <c r="I55" s="420" t="s">
        <v>478</v>
      </c>
      <c r="J55" s="423" t="s">
        <v>504</v>
      </c>
      <c r="K55" s="425" t="s">
        <v>574</v>
      </c>
      <c r="L55" s="425" t="s">
        <v>560</v>
      </c>
      <c r="M55" s="425" t="s">
        <v>549</v>
      </c>
      <c r="N55" s="418">
        <v>45659</v>
      </c>
      <c r="O55" s="418" t="s">
        <v>441</v>
      </c>
    </row>
    <row r="56" spans="1:15" ht="24" x14ac:dyDescent="0.2">
      <c r="A56" s="417">
        <v>53</v>
      </c>
      <c r="B56" s="418">
        <v>45677</v>
      </c>
      <c r="C56" s="419">
        <v>45656</v>
      </c>
      <c r="D56" s="416" t="s">
        <v>245</v>
      </c>
      <c r="E56" s="420" t="s">
        <v>158</v>
      </c>
      <c r="F56" s="421">
        <v>924.21</v>
      </c>
      <c r="G56" s="416" t="s">
        <v>624</v>
      </c>
      <c r="H56" s="416" t="s">
        <v>456</v>
      </c>
      <c r="I56" s="420" t="s">
        <v>497</v>
      </c>
      <c r="J56" s="423" t="s">
        <v>523</v>
      </c>
      <c r="K56" s="425" t="s">
        <v>587</v>
      </c>
      <c r="L56" s="425" t="s">
        <v>565</v>
      </c>
      <c r="M56" s="425" t="s">
        <v>277</v>
      </c>
      <c r="N56" s="418">
        <v>45677</v>
      </c>
      <c r="O56" s="418"/>
    </row>
    <row r="57" spans="1:15" ht="24" x14ac:dyDescent="0.2">
      <c r="A57" s="417">
        <v>54</v>
      </c>
      <c r="B57" s="418">
        <v>45677</v>
      </c>
      <c r="C57" s="419">
        <v>45656</v>
      </c>
      <c r="D57" s="416" t="s">
        <v>163</v>
      </c>
      <c r="E57" s="420" t="s">
        <v>264</v>
      </c>
      <c r="F57" s="421">
        <v>26161.630386000001</v>
      </c>
      <c r="G57" s="416" t="s">
        <v>625</v>
      </c>
      <c r="H57" s="416" t="s">
        <v>277</v>
      </c>
      <c r="I57" s="420" t="s">
        <v>497</v>
      </c>
      <c r="J57" s="423" t="s">
        <v>523</v>
      </c>
      <c r="K57" s="425" t="s">
        <v>587</v>
      </c>
      <c r="L57" s="425" t="s">
        <v>565</v>
      </c>
      <c r="M57" s="425" t="s">
        <v>277</v>
      </c>
      <c r="N57" s="418">
        <v>45677</v>
      </c>
      <c r="O57" s="418"/>
    </row>
    <row r="58" spans="1:15" ht="24" x14ac:dyDescent="0.2">
      <c r="A58" s="417">
        <v>55</v>
      </c>
      <c r="B58" s="418">
        <v>45677</v>
      </c>
      <c r="C58" s="419">
        <v>45656</v>
      </c>
      <c r="D58" s="416" t="s">
        <v>245</v>
      </c>
      <c r="E58" s="420" t="s">
        <v>158</v>
      </c>
      <c r="F58" s="421">
        <v>2883.29</v>
      </c>
      <c r="G58" s="416" t="s">
        <v>624</v>
      </c>
      <c r="H58" s="416" t="s">
        <v>456</v>
      </c>
      <c r="I58" s="420" t="s">
        <v>497</v>
      </c>
      <c r="J58" s="423" t="s">
        <v>523</v>
      </c>
      <c r="K58" s="425" t="s">
        <v>587</v>
      </c>
      <c r="L58" s="425" t="s">
        <v>565</v>
      </c>
      <c r="M58" s="425" t="s">
        <v>277</v>
      </c>
      <c r="N58" s="418">
        <v>45677</v>
      </c>
      <c r="O58" s="418"/>
    </row>
    <row r="59" spans="1:15" ht="24" x14ac:dyDescent="0.2">
      <c r="A59" s="417">
        <v>56</v>
      </c>
      <c r="B59" s="418">
        <v>45677</v>
      </c>
      <c r="C59" s="419">
        <v>45645</v>
      </c>
      <c r="D59" s="416" t="s">
        <v>163</v>
      </c>
      <c r="E59" s="420" t="s">
        <v>4</v>
      </c>
      <c r="F59" s="421">
        <v>437.52</v>
      </c>
      <c r="G59" s="416" t="s">
        <v>626</v>
      </c>
      <c r="H59" s="416" t="s">
        <v>277</v>
      </c>
      <c r="I59" s="420" t="s">
        <v>478</v>
      </c>
      <c r="J59" s="423" t="s">
        <v>504</v>
      </c>
      <c r="K59" s="425" t="s">
        <v>574</v>
      </c>
      <c r="L59" s="425" t="s">
        <v>4</v>
      </c>
      <c r="M59" s="425" t="s">
        <v>277</v>
      </c>
      <c r="N59" s="418">
        <v>45677</v>
      </c>
      <c r="O59" s="418" t="s">
        <v>441</v>
      </c>
    </row>
    <row r="60" spans="1:15" ht="24" x14ac:dyDescent="0.2">
      <c r="A60" s="417">
        <v>57</v>
      </c>
      <c r="B60" s="418">
        <v>45677</v>
      </c>
      <c r="C60" s="419">
        <v>45660</v>
      </c>
      <c r="D60" s="416" t="s">
        <v>245</v>
      </c>
      <c r="E60" s="420" t="s">
        <v>76</v>
      </c>
      <c r="F60" s="421">
        <v>775</v>
      </c>
      <c r="G60" s="416" t="s">
        <v>627</v>
      </c>
      <c r="H60" s="416" t="s">
        <v>275</v>
      </c>
      <c r="I60" s="420" t="s">
        <v>478</v>
      </c>
      <c r="J60" s="423" t="s">
        <v>504</v>
      </c>
      <c r="K60" s="425" t="s">
        <v>574</v>
      </c>
      <c r="L60" s="425" t="s">
        <v>32</v>
      </c>
      <c r="M60" s="425" t="s">
        <v>551</v>
      </c>
      <c r="N60" s="418">
        <v>45660</v>
      </c>
      <c r="O60" s="418" t="s">
        <v>441</v>
      </c>
    </row>
    <row r="61" spans="1:15" ht="24" x14ac:dyDescent="0.2">
      <c r="A61" s="417">
        <v>58</v>
      </c>
      <c r="B61" s="418">
        <v>45677</v>
      </c>
      <c r="C61" s="419">
        <v>45646</v>
      </c>
      <c r="D61" s="416" t="s">
        <v>163</v>
      </c>
      <c r="E61" s="420" t="s">
        <v>4</v>
      </c>
      <c r="F61" s="421">
        <v>4346.5200000000004</v>
      </c>
      <c r="G61" s="416" t="s">
        <v>636</v>
      </c>
      <c r="H61" s="416" t="s">
        <v>277</v>
      </c>
      <c r="I61" s="420" t="s">
        <v>498</v>
      </c>
      <c r="J61" s="423" t="s">
        <v>524</v>
      </c>
      <c r="K61" s="425" t="s">
        <v>587</v>
      </c>
      <c r="L61" s="425" t="s">
        <v>4</v>
      </c>
      <c r="M61" s="425" t="s">
        <v>277</v>
      </c>
      <c r="N61" s="418">
        <v>45677</v>
      </c>
      <c r="O61" s="418"/>
    </row>
    <row r="62" spans="1:15" ht="24" x14ac:dyDescent="0.2">
      <c r="A62" s="417">
        <v>59</v>
      </c>
      <c r="B62" s="418">
        <v>45677</v>
      </c>
      <c r="C62" s="419">
        <v>45640</v>
      </c>
      <c r="D62" s="416" t="s">
        <v>245</v>
      </c>
      <c r="E62" s="420" t="s">
        <v>167</v>
      </c>
      <c r="F62" s="421">
        <v>295.08999999999997</v>
      </c>
      <c r="G62" s="416" t="s">
        <v>629</v>
      </c>
      <c r="H62" s="416" t="s">
        <v>275</v>
      </c>
      <c r="I62" s="420" t="s">
        <v>478</v>
      </c>
      <c r="J62" s="423" t="s">
        <v>504</v>
      </c>
      <c r="K62" s="425" t="s">
        <v>574</v>
      </c>
      <c r="L62" s="425" t="s">
        <v>32</v>
      </c>
      <c r="M62" s="425" t="s">
        <v>552</v>
      </c>
      <c r="N62" s="418">
        <v>45640</v>
      </c>
      <c r="O62" s="418" t="s">
        <v>441</v>
      </c>
    </row>
    <row r="63" spans="1:15" ht="24" x14ac:dyDescent="0.2">
      <c r="A63" s="417">
        <v>60</v>
      </c>
      <c r="B63" s="418">
        <v>45677</v>
      </c>
      <c r="C63" s="419">
        <v>45656</v>
      </c>
      <c r="D63" s="416" t="s">
        <v>163</v>
      </c>
      <c r="E63" s="420" t="s">
        <v>242</v>
      </c>
      <c r="F63" s="421">
        <v>1147.4497919999999</v>
      </c>
      <c r="G63" s="416" t="s">
        <v>630</v>
      </c>
      <c r="H63" s="416" t="s">
        <v>277</v>
      </c>
      <c r="I63" s="420" t="s">
        <v>497</v>
      </c>
      <c r="J63" s="423" t="s">
        <v>523</v>
      </c>
      <c r="K63" s="425" t="s">
        <v>587</v>
      </c>
      <c r="L63" s="425" t="s">
        <v>565</v>
      </c>
      <c r="M63" s="425" t="s">
        <v>277</v>
      </c>
      <c r="N63" s="418">
        <v>45656</v>
      </c>
      <c r="O63" s="418"/>
    </row>
    <row r="64" spans="1:15" ht="24" x14ac:dyDescent="0.2">
      <c r="A64" s="417">
        <v>61</v>
      </c>
      <c r="B64" s="418">
        <v>45677</v>
      </c>
      <c r="C64" s="419">
        <v>45656</v>
      </c>
      <c r="D64" s="416" t="s">
        <v>163</v>
      </c>
      <c r="E64" s="420" t="s">
        <v>231</v>
      </c>
      <c r="F64" s="421">
        <v>41673.319821999998</v>
      </c>
      <c r="G64" s="416" t="s">
        <v>631</v>
      </c>
      <c r="H64" s="416" t="s">
        <v>277</v>
      </c>
      <c r="I64" s="420" t="s">
        <v>497</v>
      </c>
      <c r="J64" s="423" t="s">
        <v>523</v>
      </c>
      <c r="K64" s="425" t="s">
        <v>587</v>
      </c>
      <c r="L64" s="425" t="s">
        <v>565</v>
      </c>
      <c r="M64" s="425" t="s">
        <v>277</v>
      </c>
      <c r="N64" s="418">
        <v>45656</v>
      </c>
      <c r="O64" s="418"/>
    </row>
    <row r="65" spans="1:15" ht="24" x14ac:dyDescent="0.2">
      <c r="A65" s="417">
        <v>62</v>
      </c>
      <c r="B65" s="418">
        <v>45677</v>
      </c>
      <c r="C65" s="419">
        <v>45645</v>
      </c>
      <c r="D65" s="416" t="s">
        <v>163</v>
      </c>
      <c r="E65" s="420" t="s">
        <v>4</v>
      </c>
      <c r="F65" s="421">
        <v>218.76</v>
      </c>
      <c r="G65" s="416" t="s">
        <v>632</v>
      </c>
      <c r="H65" s="416" t="s">
        <v>277</v>
      </c>
      <c r="I65" s="420" t="s">
        <v>478</v>
      </c>
      <c r="J65" s="423" t="s">
        <v>504</v>
      </c>
      <c r="K65" s="425" t="s">
        <v>574</v>
      </c>
      <c r="L65" s="425" t="s">
        <v>4</v>
      </c>
      <c r="M65" s="425" t="s">
        <v>277</v>
      </c>
      <c r="N65" s="418">
        <v>45677</v>
      </c>
      <c r="O65" s="418" t="s">
        <v>441</v>
      </c>
    </row>
    <row r="66" spans="1:15" ht="24" x14ac:dyDescent="0.2">
      <c r="A66" s="417">
        <v>63</v>
      </c>
      <c r="B66" s="418">
        <v>45677</v>
      </c>
      <c r="C66" s="419">
        <v>45627</v>
      </c>
      <c r="D66" s="416" t="s">
        <v>245</v>
      </c>
      <c r="E66" s="420" t="s">
        <v>148</v>
      </c>
      <c r="F66" s="421">
        <v>25.29</v>
      </c>
      <c r="G66" s="416" t="s">
        <v>633</v>
      </c>
      <c r="H66" s="416" t="s">
        <v>275</v>
      </c>
      <c r="I66" s="420" t="s">
        <v>478</v>
      </c>
      <c r="J66" s="423" t="s">
        <v>504</v>
      </c>
      <c r="K66" s="425" t="s">
        <v>574</v>
      </c>
      <c r="L66" s="425" t="s">
        <v>560</v>
      </c>
      <c r="M66" s="425" t="s">
        <v>553</v>
      </c>
      <c r="N66" s="418">
        <v>45666</v>
      </c>
      <c r="O66" s="418" t="s">
        <v>441</v>
      </c>
    </row>
    <row r="67" spans="1:15" ht="24" x14ac:dyDescent="0.2">
      <c r="A67" s="417">
        <v>64</v>
      </c>
      <c r="B67" s="418">
        <v>45677</v>
      </c>
      <c r="C67" s="419">
        <v>45627</v>
      </c>
      <c r="D67" s="416" t="s">
        <v>245</v>
      </c>
      <c r="E67" s="420" t="s">
        <v>265</v>
      </c>
      <c r="F67" s="421">
        <v>160.35</v>
      </c>
      <c r="G67" s="420" t="s">
        <v>634</v>
      </c>
      <c r="H67" s="416" t="s">
        <v>467</v>
      </c>
      <c r="I67" s="420" t="s">
        <v>499</v>
      </c>
      <c r="J67" s="423" t="s">
        <v>525</v>
      </c>
      <c r="K67" s="425" t="s">
        <v>587</v>
      </c>
      <c r="L67" s="425" t="s">
        <v>566</v>
      </c>
      <c r="M67" s="425" t="s">
        <v>550</v>
      </c>
      <c r="N67" s="418">
        <v>45667</v>
      </c>
      <c r="O67" s="418"/>
    </row>
    <row r="68" spans="1:15" ht="24" x14ac:dyDescent="0.2">
      <c r="A68" s="417">
        <v>65</v>
      </c>
      <c r="B68" s="418">
        <v>45677</v>
      </c>
      <c r="C68" s="419">
        <v>45627</v>
      </c>
      <c r="D68" s="416" t="s">
        <v>245</v>
      </c>
      <c r="E68" s="420" t="s">
        <v>285</v>
      </c>
      <c r="F68" s="421">
        <v>776.3</v>
      </c>
      <c r="G68" s="416" t="s">
        <v>635</v>
      </c>
      <c r="H68" s="416" t="s">
        <v>275</v>
      </c>
      <c r="I68" s="420" t="s">
        <v>500</v>
      </c>
      <c r="J68" s="423" t="s">
        <v>526</v>
      </c>
      <c r="K68" s="425" t="s">
        <v>573</v>
      </c>
      <c r="L68" s="425" t="s">
        <v>32</v>
      </c>
      <c r="M68" s="425" t="s">
        <v>554</v>
      </c>
      <c r="N68" s="418">
        <v>45659</v>
      </c>
      <c r="O68" s="418"/>
    </row>
    <row r="69" spans="1:15" ht="24" x14ac:dyDescent="0.2">
      <c r="A69" s="417">
        <v>66</v>
      </c>
      <c r="B69" s="418">
        <v>45677</v>
      </c>
      <c r="C69" s="419">
        <v>45627</v>
      </c>
      <c r="D69" s="416" t="s">
        <v>245</v>
      </c>
      <c r="E69" s="420" t="s">
        <v>148</v>
      </c>
      <c r="F69" s="421">
        <v>25.29</v>
      </c>
      <c r="G69" s="416" t="s">
        <v>633</v>
      </c>
      <c r="H69" s="416" t="s">
        <v>275</v>
      </c>
      <c r="I69" s="420" t="s">
        <v>478</v>
      </c>
      <c r="J69" s="423" t="s">
        <v>504</v>
      </c>
      <c r="K69" s="425" t="s">
        <v>574</v>
      </c>
      <c r="L69" s="425" t="s">
        <v>560</v>
      </c>
      <c r="M69" s="425" t="s">
        <v>555</v>
      </c>
      <c r="N69" s="418">
        <v>45666</v>
      </c>
      <c r="O69" s="418" t="s">
        <v>441</v>
      </c>
    </row>
    <row r="70" spans="1:15" ht="24" x14ac:dyDescent="0.2">
      <c r="A70" s="417">
        <v>67</v>
      </c>
      <c r="B70" s="418">
        <v>45677</v>
      </c>
      <c r="C70" s="419">
        <v>45656</v>
      </c>
      <c r="D70" s="416" t="s">
        <v>163</v>
      </c>
      <c r="E70" s="420" t="s">
        <v>4</v>
      </c>
      <c r="F70" s="421">
        <v>9109.0400000000009</v>
      </c>
      <c r="G70" s="416" t="s">
        <v>628</v>
      </c>
      <c r="H70" s="416" t="s">
        <v>277</v>
      </c>
      <c r="I70" s="420" t="s">
        <v>498</v>
      </c>
      <c r="J70" s="423" t="s">
        <v>524</v>
      </c>
      <c r="K70" s="425" t="s">
        <v>587</v>
      </c>
      <c r="L70" s="425" t="s">
        <v>4</v>
      </c>
      <c r="M70" s="425" t="s">
        <v>277</v>
      </c>
      <c r="N70" s="418">
        <v>45677</v>
      </c>
      <c r="O70" s="418"/>
    </row>
    <row r="71" spans="1:15" ht="36" x14ac:dyDescent="0.2">
      <c r="A71" s="417">
        <v>68</v>
      </c>
      <c r="B71" s="418">
        <v>45677</v>
      </c>
      <c r="C71" s="419">
        <v>45667</v>
      </c>
      <c r="D71" s="416" t="s">
        <v>245</v>
      </c>
      <c r="E71" s="420" t="s">
        <v>265</v>
      </c>
      <c r="F71" s="421">
        <v>16500</v>
      </c>
      <c r="G71" s="416" t="s">
        <v>637</v>
      </c>
      <c r="H71" s="416" t="s">
        <v>459</v>
      </c>
      <c r="I71" s="420" t="s">
        <v>501</v>
      </c>
      <c r="J71" s="423" t="s">
        <v>527</v>
      </c>
      <c r="K71" s="425" t="s">
        <v>570</v>
      </c>
      <c r="L71" s="425" t="s">
        <v>32</v>
      </c>
      <c r="M71" s="425" t="s">
        <v>556</v>
      </c>
      <c r="N71" s="418">
        <v>45667</v>
      </c>
      <c r="O71" s="418"/>
    </row>
    <row r="72" spans="1:15" ht="24" x14ac:dyDescent="0.2">
      <c r="A72" s="417">
        <v>69</v>
      </c>
      <c r="B72" s="418">
        <v>45677</v>
      </c>
      <c r="C72" s="419">
        <v>45627</v>
      </c>
      <c r="D72" s="416" t="s">
        <v>163</v>
      </c>
      <c r="E72" s="420" t="s">
        <v>242</v>
      </c>
      <c r="F72" s="421">
        <v>109.38</v>
      </c>
      <c r="G72" s="416" t="s">
        <v>638</v>
      </c>
      <c r="H72" s="416" t="s">
        <v>277</v>
      </c>
      <c r="I72" s="420" t="s">
        <v>478</v>
      </c>
      <c r="J72" s="423" t="s">
        <v>504</v>
      </c>
      <c r="K72" s="425" t="s">
        <v>574</v>
      </c>
      <c r="L72" s="425" t="s">
        <v>565</v>
      </c>
      <c r="M72" s="425" t="s">
        <v>277</v>
      </c>
      <c r="N72" s="418">
        <v>45677</v>
      </c>
      <c r="O72" s="418" t="s">
        <v>441</v>
      </c>
    </row>
    <row r="73" spans="1:15" ht="24" x14ac:dyDescent="0.2">
      <c r="A73" s="417">
        <v>70</v>
      </c>
      <c r="B73" s="418">
        <v>45677</v>
      </c>
      <c r="C73" s="419">
        <v>45627</v>
      </c>
      <c r="D73" s="416" t="s">
        <v>163</v>
      </c>
      <c r="E73" s="420" t="s">
        <v>4</v>
      </c>
      <c r="F73" s="421">
        <v>583.37</v>
      </c>
      <c r="G73" s="416" t="s">
        <v>640</v>
      </c>
      <c r="H73" s="416" t="s">
        <v>277</v>
      </c>
      <c r="I73" s="420" t="s">
        <v>478</v>
      </c>
      <c r="J73" s="423" t="s">
        <v>504</v>
      </c>
      <c r="K73" s="425" t="s">
        <v>574</v>
      </c>
      <c r="L73" s="425" t="s">
        <v>4</v>
      </c>
      <c r="M73" s="425" t="s">
        <v>277</v>
      </c>
      <c r="N73" s="418">
        <v>45677</v>
      </c>
      <c r="O73" s="418" t="s">
        <v>441</v>
      </c>
    </row>
    <row r="74" spans="1:15" ht="24" x14ac:dyDescent="0.2">
      <c r="A74" s="417">
        <v>71</v>
      </c>
      <c r="B74" s="418">
        <v>45677</v>
      </c>
      <c r="C74" s="419">
        <v>45627</v>
      </c>
      <c r="D74" s="416" t="s">
        <v>163</v>
      </c>
      <c r="E74" s="420" t="s">
        <v>231</v>
      </c>
      <c r="F74" s="421">
        <v>2181.4899999999998</v>
      </c>
      <c r="G74" s="416" t="s">
        <v>643</v>
      </c>
      <c r="H74" s="416" t="s">
        <v>277</v>
      </c>
      <c r="I74" s="420" t="s">
        <v>478</v>
      </c>
      <c r="J74" s="423" t="s">
        <v>504</v>
      </c>
      <c r="K74" s="425" t="s">
        <v>574</v>
      </c>
      <c r="L74" s="425" t="s">
        <v>565</v>
      </c>
      <c r="M74" s="425" t="s">
        <v>277</v>
      </c>
      <c r="N74" s="418">
        <v>45677</v>
      </c>
      <c r="O74" s="418" t="s">
        <v>441</v>
      </c>
    </row>
    <row r="75" spans="1:15" ht="36" x14ac:dyDescent="0.2">
      <c r="A75" s="417">
        <v>72</v>
      </c>
      <c r="B75" s="418">
        <v>45677</v>
      </c>
      <c r="C75" s="419">
        <v>45627</v>
      </c>
      <c r="D75" s="416" t="s">
        <v>245</v>
      </c>
      <c r="E75" s="420" t="s">
        <v>161</v>
      </c>
      <c r="F75" s="421">
        <v>1080</v>
      </c>
      <c r="G75" s="416" t="s">
        <v>639</v>
      </c>
      <c r="H75" s="416" t="s">
        <v>275</v>
      </c>
      <c r="I75" s="420" t="s">
        <v>478</v>
      </c>
      <c r="J75" s="423" t="s">
        <v>504</v>
      </c>
      <c r="K75" s="425" t="s">
        <v>574</v>
      </c>
      <c r="L75" s="425" t="s">
        <v>32</v>
      </c>
      <c r="M75" s="425" t="s">
        <v>557</v>
      </c>
      <c r="N75" s="418">
        <v>45659</v>
      </c>
      <c r="O75" s="418" t="s">
        <v>441</v>
      </c>
    </row>
    <row r="76" spans="1:15" ht="24" x14ac:dyDescent="0.2">
      <c r="A76" s="417">
        <v>73</v>
      </c>
      <c r="B76" s="418">
        <v>45677</v>
      </c>
      <c r="C76" s="419">
        <v>45627</v>
      </c>
      <c r="D76" s="416" t="s">
        <v>163</v>
      </c>
      <c r="E76" s="420" t="s">
        <v>264</v>
      </c>
      <c r="F76" s="421">
        <v>1217.51</v>
      </c>
      <c r="G76" s="416" t="s">
        <v>645</v>
      </c>
      <c r="H76" s="416" t="s">
        <v>277</v>
      </c>
      <c r="I76" s="420" t="s">
        <v>478</v>
      </c>
      <c r="J76" s="423" t="s">
        <v>504</v>
      </c>
      <c r="K76" s="425" t="s">
        <v>574</v>
      </c>
      <c r="L76" s="425" t="s">
        <v>565</v>
      </c>
      <c r="M76" s="425" t="s">
        <v>277</v>
      </c>
      <c r="N76" s="418">
        <v>45677</v>
      </c>
      <c r="O76" s="418" t="s">
        <v>441</v>
      </c>
    </row>
    <row r="77" spans="1:15" ht="24" x14ac:dyDescent="0.2">
      <c r="A77" s="417">
        <v>74</v>
      </c>
      <c r="B77" s="418">
        <v>45677</v>
      </c>
      <c r="C77" s="419">
        <v>45627</v>
      </c>
      <c r="D77" s="416" t="s">
        <v>163</v>
      </c>
      <c r="E77" s="420" t="s">
        <v>4</v>
      </c>
      <c r="F77" s="421">
        <v>875.05</v>
      </c>
      <c r="G77" s="416" t="s">
        <v>641</v>
      </c>
      <c r="H77" s="416" t="s">
        <v>277</v>
      </c>
      <c r="I77" s="420" t="s">
        <v>478</v>
      </c>
      <c r="J77" s="423" t="s">
        <v>504</v>
      </c>
      <c r="K77" s="425" t="s">
        <v>574</v>
      </c>
      <c r="L77" s="425" t="s">
        <v>4</v>
      </c>
      <c r="M77" s="425" t="s">
        <v>277</v>
      </c>
      <c r="N77" s="418">
        <v>45677</v>
      </c>
      <c r="O77" s="418" t="s">
        <v>441</v>
      </c>
    </row>
    <row r="78" spans="1:15" ht="24" x14ac:dyDescent="0.2">
      <c r="A78" s="417">
        <v>75</v>
      </c>
      <c r="B78" s="418">
        <v>45677</v>
      </c>
      <c r="C78" s="419">
        <v>45627</v>
      </c>
      <c r="D78" s="416" t="s">
        <v>163</v>
      </c>
      <c r="E78" s="420" t="s">
        <v>242</v>
      </c>
      <c r="F78" s="421">
        <v>72.92</v>
      </c>
      <c r="G78" s="416" t="s">
        <v>646</v>
      </c>
      <c r="H78" s="416" t="s">
        <v>277</v>
      </c>
      <c r="I78" s="420" t="s">
        <v>478</v>
      </c>
      <c r="J78" s="423" t="s">
        <v>504</v>
      </c>
      <c r="K78" s="425" t="s">
        <v>574</v>
      </c>
      <c r="L78" s="425" t="s">
        <v>565</v>
      </c>
      <c r="M78" s="425" t="s">
        <v>277</v>
      </c>
      <c r="N78" s="418">
        <v>45677</v>
      </c>
      <c r="O78" s="418" t="s">
        <v>441</v>
      </c>
    </row>
    <row r="79" spans="1:15" ht="24" x14ac:dyDescent="0.2">
      <c r="A79" s="417">
        <v>76</v>
      </c>
      <c r="B79" s="418">
        <v>45677</v>
      </c>
      <c r="C79" s="419">
        <v>45627</v>
      </c>
      <c r="D79" s="416" t="s">
        <v>163</v>
      </c>
      <c r="E79" s="420" t="s">
        <v>231</v>
      </c>
      <c r="F79" s="421">
        <v>3385.85</v>
      </c>
      <c r="G79" s="416" t="s">
        <v>642</v>
      </c>
      <c r="H79" s="416" t="s">
        <v>277</v>
      </c>
      <c r="I79" s="420" t="s">
        <v>478</v>
      </c>
      <c r="J79" s="423" t="s">
        <v>504</v>
      </c>
      <c r="K79" s="425" t="s">
        <v>574</v>
      </c>
      <c r="L79" s="425" t="s">
        <v>565</v>
      </c>
      <c r="M79" s="425" t="s">
        <v>277</v>
      </c>
      <c r="N79" s="418">
        <v>45677</v>
      </c>
      <c r="O79" s="418" t="s">
        <v>441</v>
      </c>
    </row>
    <row r="80" spans="1:15" ht="24" x14ac:dyDescent="0.2">
      <c r="A80" s="417">
        <v>77</v>
      </c>
      <c r="B80" s="418">
        <v>45677</v>
      </c>
      <c r="C80" s="419">
        <v>45627</v>
      </c>
      <c r="D80" s="416" t="s">
        <v>163</v>
      </c>
      <c r="E80" s="420" t="s">
        <v>264</v>
      </c>
      <c r="F80" s="421">
        <v>4713.6499999999996</v>
      </c>
      <c r="G80" s="416" t="s">
        <v>644</v>
      </c>
      <c r="H80" s="416" t="s">
        <v>277</v>
      </c>
      <c r="I80" s="420" t="s">
        <v>478</v>
      </c>
      <c r="J80" s="423" t="s">
        <v>504</v>
      </c>
      <c r="K80" s="425" t="s">
        <v>574</v>
      </c>
      <c r="L80" s="425" t="s">
        <v>565</v>
      </c>
      <c r="M80" s="425" t="s">
        <v>277</v>
      </c>
      <c r="N80" s="418">
        <v>45677</v>
      </c>
      <c r="O80" s="418" t="s">
        <v>441</v>
      </c>
    </row>
    <row r="81" spans="1:15" ht="36" x14ac:dyDescent="0.2">
      <c r="A81" s="417">
        <v>78</v>
      </c>
      <c r="B81" s="418">
        <v>45677</v>
      </c>
      <c r="C81" s="419">
        <v>45672</v>
      </c>
      <c r="D81" s="416" t="s">
        <v>245</v>
      </c>
      <c r="E81" s="420" t="s">
        <v>265</v>
      </c>
      <c r="F81" s="421">
        <v>400</v>
      </c>
      <c r="G81" s="416" t="s">
        <v>647</v>
      </c>
      <c r="H81" s="416" t="s">
        <v>459</v>
      </c>
      <c r="I81" s="420" t="s">
        <v>501</v>
      </c>
      <c r="J81" s="423" t="s">
        <v>527</v>
      </c>
      <c r="K81" s="425" t="s">
        <v>570</v>
      </c>
      <c r="L81" s="425" t="s">
        <v>32</v>
      </c>
      <c r="M81" s="425" t="s">
        <v>558</v>
      </c>
      <c r="N81" s="418">
        <v>45672</v>
      </c>
      <c r="O81" s="418"/>
    </row>
    <row r="82" spans="1:15" ht="24" x14ac:dyDescent="0.2">
      <c r="A82" s="417">
        <v>79</v>
      </c>
      <c r="B82" s="418">
        <v>45678</v>
      </c>
      <c r="C82" s="419">
        <v>45689</v>
      </c>
      <c r="D82" s="416" t="s">
        <v>163</v>
      </c>
      <c r="E82" s="420" t="s">
        <v>6</v>
      </c>
      <c r="F82" s="421">
        <v>20181</v>
      </c>
      <c r="G82" s="430" t="s">
        <v>649</v>
      </c>
      <c r="H82" s="416" t="s">
        <v>277</v>
      </c>
      <c r="I82" s="420" t="s">
        <v>653</v>
      </c>
      <c r="J82" s="423" t="s">
        <v>528</v>
      </c>
      <c r="K82" s="425" t="s">
        <v>573</v>
      </c>
      <c r="L82" s="425" t="s">
        <v>32</v>
      </c>
      <c r="M82" s="425" t="s">
        <v>652</v>
      </c>
      <c r="N82" s="418">
        <v>45679</v>
      </c>
      <c r="O82" s="418"/>
    </row>
    <row r="83" spans="1:15" ht="36" x14ac:dyDescent="0.2">
      <c r="A83" s="417">
        <v>80</v>
      </c>
      <c r="B83" s="418">
        <v>45678</v>
      </c>
      <c r="C83" s="419">
        <v>45677</v>
      </c>
      <c r="D83" s="416" t="s">
        <v>245</v>
      </c>
      <c r="E83" s="420" t="s">
        <v>265</v>
      </c>
      <c r="F83" s="421">
        <v>2104.25</v>
      </c>
      <c r="G83" s="420" t="s">
        <v>651</v>
      </c>
      <c r="H83" s="416" t="s">
        <v>459</v>
      </c>
      <c r="I83" s="420" t="s">
        <v>502</v>
      </c>
      <c r="J83" s="423" t="s">
        <v>529</v>
      </c>
      <c r="K83" s="425" t="s">
        <v>570</v>
      </c>
      <c r="L83" s="425" t="s">
        <v>32</v>
      </c>
      <c r="M83" s="425" t="s">
        <v>559</v>
      </c>
      <c r="N83" s="418">
        <v>45677</v>
      </c>
      <c r="O83" s="418"/>
    </row>
    <row r="84" spans="1:15" ht="24" x14ac:dyDescent="0.2">
      <c r="A84" s="417">
        <v>81</v>
      </c>
      <c r="B84" s="418">
        <v>45678</v>
      </c>
      <c r="C84" s="419">
        <v>45677</v>
      </c>
      <c r="D84" s="416" t="s">
        <v>245</v>
      </c>
      <c r="E84" s="420" t="s">
        <v>69</v>
      </c>
      <c r="F84" s="421">
        <v>1015</v>
      </c>
      <c r="G84" s="416" t="s">
        <v>648</v>
      </c>
      <c r="H84" s="416" t="s">
        <v>457</v>
      </c>
      <c r="I84" s="420" t="s">
        <v>503</v>
      </c>
      <c r="J84" s="423" t="s">
        <v>530</v>
      </c>
      <c r="K84" s="425" t="s">
        <v>573</v>
      </c>
      <c r="L84" s="425" t="s">
        <v>32</v>
      </c>
      <c r="M84" s="425">
        <v>535488</v>
      </c>
      <c r="N84" s="418">
        <v>45679</v>
      </c>
      <c r="O84" s="418"/>
    </row>
    <row r="85" spans="1:15" ht="24" x14ac:dyDescent="0.2">
      <c r="A85" s="417">
        <v>82</v>
      </c>
      <c r="B85" s="418">
        <v>45678</v>
      </c>
      <c r="C85" s="419">
        <v>45689</v>
      </c>
      <c r="D85" s="416" t="s">
        <v>163</v>
      </c>
      <c r="E85" s="420" t="s">
        <v>146</v>
      </c>
      <c r="F85" s="421">
        <v>15562.5</v>
      </c>
      <c r="G85" s="416" t="s">
        <v>650</v>
      </c>
      <c r="H85" s="416" t="s">
        <v>277</v>
      </c>
      <c r="I85" s="420" t="s">
        <v>503</v>
      </c>
      <c r="J85" s="423" t="s">
        <v>530</v>
      </c>
      <c r="K85" s="425" t="s">
        <v>573</v>
      </c>
      <c r="L85" s="425" t="s">
        <v>32</v>
      </c>
      <c r="M85" s="425">
        <v>535829</v>
      </c>
      <c r="N85" s="418">
        <v>45679</v>
      </c>
      <c r="O85" s="418"/>
    </row>
    <row r="86" spans="1:15" ht="24" x14ac:dyDescent="0.2">
      <c r="A86" s="417">
        <v>83</v>
      </c>
      <c r="B86" s="418">
        <v>45681</v>
      </c>
      <c r="C86" s="419">
        <v>45656</v>
      </c>
      <c r="D86" s="416" t="s">
        <v>327</v>
      </c>
      <c r="E86" s="420" t="s">
        <v>327</v>
      </c>
      <c r="F86" s="421">
        <v>-1806.51</v>
      </c>
      <c r="G86" s="416" t="s">
        <v>695</v>
      </c>
      <c r="H86" s="416" t="s">
        <v>277</v>
      </c>
      <c r="I86" s="420" t="s">
        <v>497</v>
      </c>
      <c r="J86" s="423" t="s">
        <v>523</v>
      </c>
      <c r="K86" s="425" t="s">
        <v>587</v>
      </c>
      <c r="L86" s="424" t="s">
        <v>566</v>
      </c>
      <c r="M86" s="425" t="s">
        <v>277</v>
      </c>
      <c r="N86" s="418">
        <v>45681</v>
      </c>
      <c r="O86" s="418"/>
    </row>
    <row r="87" spans="1:15" ht="36" x14ac:dyDescent="0.2">
      <c r="A87" s="417">
        <v>84</v>
      </c>
      <c r="B87" s="418">
        <v>45681</v>
      </c>
      <c r="C87" s="419">
        <v>45678</v>
      </c>
      <c r="D87" s="416" t="s">
        <v>245</v>
      </c>
      <c r="E87" s="420" t="s">
        <v>265</v>
      </c>
      <c r="F87" s="421">
        <v>799.9</v>
      </c>
      <c r="G87" s="420" t="s">
        <v>696</v>
      </c>
      <c r="H87" s="416" t="s">
        <v>472</v>
      </c>
      <c r="I87" s="420" t="s">
        <v>676</v>
      </c>
      <c r="J87" s="423" t="s">
        <v>680</v>
      </c>
      <c r="K87" s="425" t="s">
        <v>570</v>
      </c>
      <c r="L87" s="424" t="s">
        <v>32</v>
      </c>
      <c r="M87" s="425" t="s">
        <v>684</v>
      </c>
      <c r="N87" s="418">
        <v>45678</v>
      </c>
      <c r="O87" s="418"/>
    </row>
    <row r="88" spans="1:15" ht="36" x14ac:dyDescent="0.2">
      <c r="A88" s="417">
        <v>85</v>
      </c>
      <c r="B88" s="418">
        <v>45681</v>
      </c>
      <c r="C88" s="419">
        <v>45680</v>
      </c>
      <c r="D88" s="416" t="s">
        <v>245</v>
      </c>
      <c r="E88" s="420" t="s">
        <v>265</v>
      </c>
      <c r="F88" s="421">
        <v>35</v>
      </c>
      <c r="G88" s="420" t="s">
        <v>1107</v>
      </c>
      <c r="H88" s="416" t="s">
        <v>459</v>
      </c>
      <c r="I88" s="420" t="s">
        <v>677</v>
      </c>
      <c r="J88" s="423" t="s">
        <v>681</v>
      </c>
      <c r="K88" s="425" t="s">
        <v>570</v>
      </c>
      <c r="L88" s="424" t="s">
        <v>32</v>
      </c>
      <c r="M88" s="425" t="s">
        <v>685</v>
      </c>
      <c r="N88" s="418">
        <v>45680</v>
      </c>
      <c r="O88" s="418"/>
    </row>
    <row r="89" spans="1:15" ht="24" x14ac:dyDescent="0.2">
      <c r="A89" s="417">
        <v>86</v>
      </c>
      <c r="B89" s="418">
        <v>45681</v>
      </c>
      <c r="C89" s="419">
        <v>45681</v>
      </c>
      <c r="D89" s="416" t="s">
        <v>163</v>
      </c>
      <c r="E89" s="420" t="s">
        <v>258</v>
      </c>
      <c r="F89" s="421">
        <v>2368.98</v>
      </c>
      <c r="G89" s="416" t="s">
        <v>697</v>
      </c>
      <c r="H89" s="416" t="s">
        <v>277</v>
      </c>
      <c r="I89" s="420" t="s">
        <v>1619</v>
      </c>
      <c r="J89" s="423" t="s">
        <v>1635</v>
      </c>
      <c r="K89" s="425" t="s">
        <v>574</v>
      </c>
      <c r="L89" s="424" t="s">
        <v>564</v>
      </c>
      <c r="M89" s="425" t="s">
        <v>277</v>
      </c>
      <c r="N89" s="418">
        <v>45681</v>
      </c>
      <c r="O89" s="418"/>
    </row>
    <row r="90" spans="1:15" ht="24" x14ac:dyDescent="0.2">
      <c r="A90" s="417">
        <v>87</v>
      </c>
      <c r="B90" s="418">
        <v>45685</v>
      </c>
      <c r="C90" s="419">
        <v>45660</v>
      </c>
      <c r="D90" s="416" t="s">
        <v>163</v>
      </c>
      <c r="E90" s="420" t="s">
        <v>160</v>
      </c>
      <c r="F90" s="421">
        <v>279.7</v>
      </c>
      <c r="G90" s="416" t="s">
        <v>698</v>
      </c>
      <c r="H90" s="416" t="s">
        <v>277</v>
      </c>
      <c r="I90" s="420" t="s">
        <v>678</v>
      </c>
      <c r="J90" s="423" t="s">
        <v>682</v>
      </c>
      <c r="K90" s="425" t="s">
        <v>573</v>
      </c>
      <c r="L90" s="424" t="s">
        <v>560</v>
      </c>
      <c r="M90" s="425" t="s">
        <v>686</v>
      </c>
      <c r="N90" s="418">
        <v>45660</v>
      </c>
      <c r="O90" s="418"/>
    </row>
    <row r="91" spans="1:15" ht="24" x14ac:dyDescent="0.2">
      <c r="A91" s="417">
        <v>88</v>
      </c>
      <c r="B91" s="418">
        <v>45687</v>
      </c>
      <c r="C91" s="419">
        <v>45672</v>
      </c>
      <c r="D91" s="416" t="s">
        <v>245</v>
      </c>
      <c r="E91" s="420" t="s">
        <v>76</v>
      </c>
      <c r="F91" s="421">
        <v>650.26</v>
      </c>
      <c r="G91" s="416" t="s">
        <v>699</v>
      </c>
      <c r="H91" s="416" t="s">
        <v>275</v>
      </c>
      <c r="I91" s="420" t="s">
        <v>478</v>
      </c>
      <c r="J91" s="423" t="s">
        <v>504</v>
      </c>
      <c r="K91" s="425" t="s">
        <v>574</v>
      </c>
      <c r="L91" s="424" t="s">
        <v>32</v>
      </c>
      <c r="M91" s="425" t="s">
        <v>687</v>
      </c>
      <c r="N91" s="418">
        <v>45672</v>
      </c>
      <c r="O91" s="418" t="s">
        <v>441</v>
      </c>
    </row>
    <row r="92" spans="1:15" ht="24" x14ac:dyDescent="0.2">
      <c r="A92" s="417">
        <v>89</v>
      </c>
      <c r="B92" s="418">
        <v>45687</v>
      </c>
      <c r="C92" s="419">
        <v>45627</v>
      </c>
      <c r="D92" s="416" t="s">
        <v>245</v>
      </c>
      <c r="E92" s="420" t="s">
        <v>76</v>
      </c>
      <c r="F92" s="421">
        <v>80.849999999999994</v>
      </c>
      <c r="G92" s="416" t="s">
        <v>700</v>
      </c>
      <c r="H92" s="416" t="s">
        <v>275</v>
      </c>
      <c r="I92" s="420" t="s">
        <v>679</v>
      </c>
      <c r="J92" s="423" t="s">
        <v>683</v>
      </c>
      <c r="K92" s="425" t="s">
        <v>573</v>
      </c>
      <c r="L92" s="424" t="s">
        <v>32</v>
      </c>
      <c r="M92" s="425" t="s">
        <v>688</v>
      </c>
      <c r="N92" s="418">
        <v>45673</v>
      </c>
      <c r="O92" s="418"/>
    </row>
    <row r="93" spans="1:15" ht="24" x14ac:dyDescent="0.2">
      <c r="A93" s="417">
        <v>90</v>
      </c>
      <c r="B93" s="418">
        <v>45687</v>
      </c>
      <c r="C93" s="419">
        <v>45684</v>
      </c>
      <c r="D93" s="416" t="s">
        <v>245</v>
      </c>
      <c r="E93" s="420" t="s">
        <v>53</v>
      </c>
      <c r="F93" s="421">
        <v>4038.3</v>
      </c>
      <c r="G93" s="416" t="s">
        <v>701</v>
      </c>
      <c r="H93" s="416" t="s">
        <v>454</v>
      </c>
      <c r="I93" s="420" t="s">
        <v>479</v>
      </c>
      <c r="J93" s="423" t="s">
        <v>505</v>
      </c>
      <c r="K93" s="425" t="s">
        <v>570</v>
      </c>
      <c r="L93" s="424" t="s">
        <v>32</v>
      </c>
      <c r="M93" s="425" t="s">
        <v>689</v>
      </c>
      <c r="N93" s="418">
        <v>45684</v>
      </c>
      <c r="O93" s="418"/>
    </row>
    <row r="94" spans="1:15" ht="24" x14ac:dyDescent="0.2">
      <c r="A94" s="417">
        <v>91</v>
      </c>
      <c r="B94" s="418">
        <v>45688</v>
      </c>
      <c r="C94" s="419">
        <v>45688</v>
      </c>
      <c r="D94" s="416" t="s">
        <v>163</v>
      </c>
      <c r="E94" s="420" t="s">
        <v>1</v>
      </c>
      <c r="F94" s="421">
        <v>796.9</v>
      </c>
      <c r="G94" s="416" t="s">
        <v>705</v>
      </c>
      <c r="H94" s="416" t="s">
        <v>277</v>
      </c>
      <c r="I94" s="420" t="s">
        <v>1600</v>
      </c>
      <c r="J94" s="423" t="s">
        <v>1632</v>
      </c>
      <c r="K94" s="425" t="s">
        <v>574</v>
      </c>
      <c r="L94" s="425" t="s">
        <v>562</v>
      </c>
      <c r="M94" s="425" t="s">
        <v>277</v>
      </c>
      <c r="N94" s="418">
        <v>45688</v>
      </c>
      <c r="O94" s="418"/>
    </row>
    <row r="95" spans="1:15" ht="24" x14ac:dyDescent="0.2">
      <c r="A95" s="417">
        <v>92</v>
      </c>
      <c r="B95" s="426">
        <v>45688</v>
      </c>
      <c r="C95" s="427">
        <v>45688</v>
      </c>
      <c r="D95" s="416" t="s">
        <v>163</v>
      </c>
      <c r="E95" s="420" t="s">
        <v>1</v>
      </c>
      <c r="F95" s="428">
        <v>5.42</v>
      </c>
      <c r="G95" s="416" t="s">
        <v>717</v>
      </c>
      <c r="H95" s="416" t="s">
        <v>277</v>
      </c>
      <c r="I95" s="429" t="s">
        <v>1612</v>
      </c>
      <c r="J95" s="423" t="s">
        <v>1644</v>
      </c>
      <c r="K95" s="425" t="s">
        <v>574</v>
      </c>
      <c r="L95" s="424" t="s">
        <v>562</v>
      </c>
      <c r="M95" s="425" t="s">
        <v>277</v>
      </c>
      <c r="N95" s="418">
        <v>45688</v>
      </c>
      <c r="O95" s="418"/>
    </row>
    <row r="96" spans="1:15" ht="24" x14ac:dyDescent="0.2">
      <c r="A96" s="417">
        <v>93</v>
      </c>
      <c r="B96" s="418">
        <v>45688</v>
      </c>
      <c r="C96" s="419">
        <v>45686</v>
      </c>
      <c r="D96" s="416" t="s">
        <v>163</v>
      </c>
      <c r="E96" s="420" t="s">
        <v>1</v>
      </c>
      <c r="F96" s="421">
        <v>3736.14</v>
      </c>
      <c r="G96" s="416" t="s">
        <v>710</v>
      </c>
      <c r="H96" s="416" t="s">
        <v>277</v>
      </c>
      <c r="I96" s="420" t="s">
        <v>478</v>
      </c>
      <c r="J96" s="423" t="s">
        <v>504</v>
      </c>
      <c r="K96" s="425" t="s">
        <v>574</v>
      </c>
      <c r="L96" s="425" t="s">
        <v>562</v>
      </c>
      <c r="M96" s="425" t="s">
        <v>277</v>
      </c>
      <c r="N96" s="418">
        <v>45688</v>
      </c>
      <c r="O96" s="418" t="s">
        <v>441</v>
      </c>
    </row>
    <row r="97" spans="1:15" ht="24" x14ac:dyDescent="0.2">
      <c r="A97" s="417">
        <v>94</v>
      </c>
      <c r="B97" s="418">
        <v>45688</v>
      </c>
      <c r="C97" s="419">
        <v>45688</v>
      </c>
      <c r="D97" s="416" t="s">
        <v>163</v>
      </c>
      <c r="E97" s="420" t="s">
        <v>1</v>
      </c>
      <c r="F97" s="421">
        <v>1214.9000000000001</v>
      </c>
      <c r="G97" s="416" t="s">
        <v>706</v>
      </c>
      <c r="H97" s="416" t="s">
        <v>277</v>
      </c>
      <c r="I97" s="420" t="s">
        <v>1604</v>
      </c>
      <c r="J97" s="423" t="s">
        <v>1636</v>
      </c>
      <c r="K97" s="425" t="s">
        <v>574</v>
      </c>
      <c r="L97" s="425" t="s">
        <v>562</v>
      </c>
      <c r="M97" s="425" t="s">
        <v>277</v>
      </c>
      <c r="N97" s="418">
        <v>45688</v>
      </c>
      <c r="O97" s="418"/>
    </row>
    <row r="98" spans="1:15" ht="24" x14ac:dyDescent="0.2">
      <c r="A98" s="417">
        <v>95</v>
      </c>
      <c r="B98" s="418">
        <v>45688</v>
      </c>
      <c r="C98" s="419">
        <v>45688</v>
      </c>
      <c r="D98" s="416" t="s">
        <v>163</v>
      </c>
      <c r="E98" s="420" t="s">
        <v>1</v>
      </c>
      <c r="F98" s="421">
        <v>1338.57</v>
      </c>
      <c r="G98" s="416" t="s">
        <v>707</v>
      </c>
      <c r="H98" s="416" t="s">
        <v>277</v>
      </c>
      <c r="I98" s="420" t="s">
        <v>1602</v>
      </c>
      <c r="J98" s="423" t="s">
        <v>1639</v>
      </c>
      <c r="K98" s="425" t="s">
        <v>574</v>
      </c>
      <c r="L98" s="425" t="s">
        <v>562</v>
      </c>
      <c r="M98" s="425" t="s">
        <v>277</v>
      </c>
      <c r="N98" s="418">
        <v>45688</v>
      </c>
      <c r="O98" s="418"/>
    </row>
    <row r="99" spans="1:15" ht="24" x14ac:dyDescent="0.2">
      <c r="A99" s="417">
        <v>96</v>
      </c>
      <c r="B99" s="418">
        <v>45688</v>
      </c>
      <c r="C99" s="419">
        <v>45688</v>
      </c>
      <c r="D99" s="416" t="s">
        <v>163</v>
      </c>
      <c r="E99" s="420" t="s">
        <v>1</v>
      </c>
      <c r="F99" s="421">
        <v>1151.8499999999999</v>
      </c>
      <c r="G99" s="416" t="s">
        <v>711</v>
      </c>
      <c r="H99" s="416" t="s">
        <v>277</v>
      </c>
      <c r="I99" s="420" t="s">
        <v>1606</v>
      </c>
      <c r="J99" s="423" t="s">
        <v>1638</v>
      </c>
      <c r="K99" s="425" t="s">
        <v>574</v>
      </c>
      <c r="L99" s="425" t="s">
        <v>562</v>
      </c>
      <c r="M99" s="425" t="s">
        <v>277</v>
      </c>
      <c r="N99" s="418">
        <v>45688</v>
      </c>
      <c r="O99" s="418"/>
    </row>
    <row r="100" spans="1:15" ht="24" x14ac:dyDescent="0.2">
      <c r="A100" s="417">
        <v>97</v>
      </c>
      <c r="B100" s="418">
        <v>45688</v>
      </c>
      <c r="C100" s="419">
        <v>45688</v>
      </c>
      <c r="D100" s="416" t="s">
        <v>163</v>
      </c>
      <c r="E100" s="420" t="s">
        <v>1</v>
      </c>
      <c r="F100" s="421">
        <v>2516.59</v>
      </c>
      <c r="G100" s="416" t="s">
        <v>713</v>
      </c>
      <c r="H100" s="416" t="s">
        <v>277</v>
      </c>
      <c r="I100" s="420" t="s">
        <v>1608</v>
      </c>
      <c r="J100" s="423" t="s">
        <v>1640</v>
      </c>
      <c r="K100" s="425" t="s">
        <v>574</v>
      </c>
      <c r="L100" s="425" t="s">
        <v>562</v>
      </c>
      <c r="M100" s="425" t="s">
        <v>277</v>
      </c>
      <c r="N100" s="418">
        <v>45688</v>
      </c>
      <c r="O100" s="418"/>
    </row>
    <row r="101" spans="1:15" ht="24" x14ac:dyDescent="0.2">
      <c r="A101" s="417">
        <v>98</v>
      </c>
      <c r="B101" s="426">
        <v>45688</v>
      </c>
      <c r="C101" s="427">
        <v>45688</v>
      </c>
      <c r="D101" s="416" t="s">
        <v>163</v>
      </c>
      <c r="E101" s="420" t="s">
        <v>1</v>
      </c>
      <c r="F101" s="428">
        <v>1712.43</v>
      </c>
      <c r="G101" s="416" t="s">
        <v>703</v>
      </c>
      <c r="H101" s="416" t="s">
        <v>277</v>
      </c>
      <c r="I101" s="420" t="s">
        <v>1598</v>
      </c>
      <c r="J101" s="423" t="s">
        <v>1630</v>
      </c>
      <c r="K101" s="425" t="s">
        <v>574</v>
      </c>
      <c r="L101" s="425" t="s">
        <v>562</v>
      </c>
      <c r="M101" s="425" t="s">
        <v>277</v>
      </c>
      <c r="N101" s="418">
        <v>45688</v>
      </c>
      <c r="O101" s="418"/>
    </row>
    <row r="102" spans="1:15" ht="24" x14ac:dyDescent="0.2">
      <c r="A102" s="417">
        <v>99</v>
      </c>
      <c r="B102" s="418">
        <v>45688</v>
      </c>
      <c r="C102" s="419">
        <v>45688</v>
      </c>
      <c r="D102" s="416" t="s">
        <v>163</v>
      </c>
      <c r="E102" s="420" t="s">
        <v>1</v>
      </c>
      <c r="F102" s="421">
        <v>1362.24</v>
      </c>
      <c r="G102" s="416" t="s">
        <v>719</v>
      </c>
      <c r="H102" s="416" t="s">
        <v>277</v>
      </c>
      <c r="I102" s="420" t="s">
        <v>1616</v>
      </c>
      <c r="J102" s="423" t="s">
        <v>1643</v>
      </c>
      <c r="K102" s="425" t="s">
        <v>574</v>
      </c>
      <c r="L102" s="425" t="s">
        <v>562</v>
      </c>
      <c r="M102" s="425" t="s">
        <v>277</v>
      </c>
      <c r="N102" s="418">
        <v>45688</v>
      </c>
      <c r="O102" s="418"/>
    </row>
    <row r="103" spans="1:15" ht="24" x14ac:dyDescent="0.2">
      <c r="A103" s="417">
        <v>100</v>
      </c>
      <c r="B103" s="418">
        <v>45688</v>
      </c>
      <c r="C103" s="419">
        <v>45627</v>
      </c>
      <c r="D103" s="416" t="s">
        <v>245</v>
      </c>
      <c r="E103" s="420" t="s">
        <v>285</v>
      </c>
      <c r="F103" s="421">
        <v>444.29</v>
      </c>
      <c r="G103" s="416" t="s">
        <v>702</v>
      </c>
      <c r="H103" s="416" t="s">
        <v>275</v>
      </c>
      <c r="I103" s="420" t="s">
        <v>478</v>
      </c>
      <c r="J103" s="423" t="s">
        <v>504</v>
      </c>
      <c r="K103" s="425" t="s">
        <v>574</v>
      </c>
      <c r="L103" s="424" t="s">
        <v>32</v>
      </c>
      <c r="M103" s="425" t="s">
        <v>690</v>
      </c>
      <c r="N103" s="418">
        <v>45659</v>
      </c>
      <c r="O103" s="418" t="s">
        <v>441</v>
      </c>
    </row>
    <row r="104" spans="1:15" ht="24" x14ac:dyDescent="0.2">
      <c r="A104" s="417">
        <v>101</v>
      </c>
      <c r="B104" s="418">
        <v>45688</v>
      </c>
      <c r="C104" s="419">
        <v>45688</v>
      </c>
      <c r="D104" s="416" t="s">
        <v>163</v>
      </c>
      <c r="E104" s="420" t="s">
        <v>1</v>
      </c>
      <c r="F104" s="421">
        <v>2047.86</v>
      </c>
      <c r="G104" s="416" t="s">
        <v>714</v>
      </c>
      <c r="H104" s="416" t="s">
        <v>277</v>
      </c>
      <c r="I104" s="420" t="s">
        <v>1609</v>
      </c>
      <c r="J104" s="423" t="s">
        <v>1641</v>
      </c>
      <c r="K104" s="425" t="s">
        <v>574</v>
      </c>
      <c r="L104" s="425" t="s">
        <v>562</v>
      </c>
      <c r="M104" s="425" t="s">
        <v>277</v>
      </c>
      <c r="N104" s="418">
        <v>45688</v>
      </c>
      <c r="O104" s="418"/>
    </row>
    <row r="105" spans="1:15" ht="24" x14ac:dyDescent="0.2">
      <c r="A105" s="417">
        <v>102</v>
      </c>
      <c r="B105" s="418">
        <v>45688</v>
      </c>
      <c r="C105" s="419">
        <v>45686</v>
      </c>
      <c r="D105" s="416" t="s">
        <v>163</v>
      </c>
      <c r="E105" s="420" t="s">
        <v>1</v>
      </c>
      <c r="F105" s="421">
        <v>5872.23</v>
      </c>
      <c r="G105" s="416" t="s">
        <v>715</v>
      </c>
      <c r="H105" s="416" t="s">
        <v>277</v>
      </c>
      <c r="I105" s="420" t="s">
        <v>1610</v>
      </c>
      <c r="J105" s="423" t="s">
        <v>1642</v>
      </c>
      <c r="K105" s="425" t="s">
        <v>574</v>
      </c>
      <c r="L105" s="425" t="s">
        <v>562</v>
      </c>
      <c r="M105" s="425" t="s">
        <v>277</v>
      </c>
      <c r="N105" s="418">
        <v>45688</v>
      </c>
      <c r="O105" s="418"/>
    </row>
    <row r="106" spans="1:15" ht="24" x14ac:dyDescent="0.2">
      <c r="A106" s="417">
        <v>103</v>
      </c>
      <c r="B106" s="418">
        <v>45688</v>
      </c>
      <c r="C106" s="419">
        <v>45688</v>
      </c>
      <c r="D106" s="416" t="s">
        <v>163</v>
      </c>
      <c r="E106" s="420" t="s">
        <v>1</v>
      </c>
      <c r="F106" s="421">
        <v>561.64</v>
      </c>
      <c r="G106" s="416" t="s">
        <v>706</v>
      </c>
      <c r="H106" s="416" t="s">
        <v>277</v>
      </c>
      <c r="I106" s="420" t="s">
        <v>1614</v>
      </c>
      <c r="J106" s="423" t="s">
        <v>1628</v>
      </c>
      <c r="K106" s="425" t="s">
        <v>574</v>
      </c>
      <c r="L106" s="425" t="s">
        <v>562</v>
      </c>
      <c r="M106" s="425" t="s">
        <v>277</v>
      </c>
      <c r="N106" s="418">
        <v>45688</v>
      </c>
      <c r="O106" s="418"/>
    </row>
    <row r="107" spans="1:15" ht="24" x14ac:dyDescent="0.2">
      <c r="A107" s="417">
        <v>104</v>
      </c>
      <c r="B107" s="418">
        <v>45688</v>
      </c>
      <c r="C107" s="419">
        <v>45688</v>
      </c>
      <c r="D107" s="416" t="s">
        <v>163</v>
      </c>
      <c r="E107" s="420" t="s">
        <v>1</v>
      </c>
      <c r="F107" s="421">
        <v>1166.3599999999999</v>
      </c>
      <c r="G107" s="416" t="s">
        <v>704</v>
      </c>
      <c r="H107" s="416" t="s">
        <v>277</v>
      </c>
      <c r="I107" s="420" t="s">
        <v>1599</v>
      </c>
      <c r="J107" s="423" t="s">
        <v>1626</v>
      </c>
      <c r="K107" s="425" t="s">
        <v>574</v>
      </c>
      <c r="L107" s="425" t="s">
        <v>562</v>
      </c>
      <c r="M107" s="425" t="s">
        <v>277</v>
      </c>
      <c r="N107" s="418">
        <v>45688</v>
      </c>
      <c r="O107" s="418"/>
    </row>
    <row r="108" spans="1:15" ht="24" x14ac:dyDescent="0.2">
      <c r="A108" s="417">
        <v>105</v>
      </c>
      <c r="B108" s="418">
        <v>45688</v>
      </c>
      <c r="C108" s="419">
        <v>45688</v>
      </c>
      <c r="D108" s="416" t="s">
        <v>163</v>
      </c>
      <c r="E108" s="420" t="s">
        <v>1</v>
      </c>
      <c r="F108" s="421">
        <v>3056.01</v>
      </c>
      <c r="G108" s="416" t="s">
        <v>718</v>
      </c>
      <c r="H108" s="416" t="s">
        <v>277</v>
      </c>
      <c r="I108" s="420" t="s">
        <v>1613</v>
      </c>
      <c r="J108" s="423" t="s">
        <v>1631</v>
      </c>
      <c r="K108" s="425" t="s">
        <v>574</v>
      </c>
      <c r="L108" s="425" t="s">
        <v>562</v>
      </c>
      <c r="M108" s="425" t="s">
        <v>277</v>
      </c>
      <c r="N108" s="418">
        <v>45688</v>
      </c>
      <c r="O108" s="418"/>
    </row>
    <row r="109" spans="1:15" ht="24" x14ac:dyDescent="0.2">
      <c r="A109" s="417">
        <v>106</v>
      </c>
      <c r="B109" s="418">
        <v>45688</v>
      </c>
      <c r="C109" s="419">
        <v>45688</v>
      </c>
      <c r="D109" s="416" t="s">
        <v>163</v>
      </c>
      <c r="E109" s="420" t="s">
        <v>1</v>
      </c>
      <c r="F109" s="421">
        <v>2077.21</v>
      </c>
      <c r="G109" s="416" t="s">
        <v>721</v>
      </c>
      <c r="H109" s="416" t="s">
        <v>277</v>
      </c>
      <c r="I109" s="420" t="s">
        <v>1619</v>
      </c>
      <c r="J109" s="423" t="s">
        <v>1635</v>
      </c>
      <c r="K109" s="425" t="s">
        <v>574</v>
      </c>
      <c r="L109" s="425" t="s">
        <v>562</v>
      </c>
      <c r="M109" s="425" t="s">
        <v>277</v>
      </c>
      <c r="N109" s="418">
        <v>45688</v>
      </c>
      <c r="O109" s="418"/>
    </row>
    <row r="110" spans="1:15" ht="24" x14ac:dyDescent="0.2">
      <c r="A110" s="417">
        <v>107</v>
      </c>
      <c r="B110" s="418">
        <v>45688</v>
      </c>
      <c r="C110" s="419">
        <v>45688</v>
      </c>
      <c r="D110" s="416" t="s">
        <v>163</v>
      </c>
      <c r="E110" s="420" t="s">
        <v>1</v>
      </c>
      <c r="F110" s="421">
        <v>2331.4699999999998</v>
      </c>
      <c r="G110" s="416" t="s">
        <v>708</v>
      </c>
      <c r="H110" s="416" t="s">
        <v>277</v>
      </c>
      <c r="I110" s="429" t="s">
        <v>1603</v>
      </c>
      <c r="J110" s="423" t="s">
        <v>1633</v>
      </c>
      <c r="K110" s="425" t="s">
        <v>574</v>
      </c>
      <c r="L110" s="425" t="s">
        <v>562</v>
      </c>
      <c r="M110" s="425" t="s">
        <v>277</v>
      </c>
      <c r="N110" s="418">
        <v>45688</v>
      </c>
      <c r="O110" s="418"/>
    </row>
    <row r="111" spans="1:15" ht="24" x14ac:dyDescent="0.2">
      <c r="A111" s="417">
        <v>108</v>
      </c>
      <c r="B111" s="418">
        <v>45688</v>
      </c>
      <c r="C111" s="419">
        <v>45686</v>
      </c>
      <c r="D111" s="416" t="s">
        <v>163</v>
      </c>
      <c r="E111" s="420" t="s">
        <v>1</v>
      </c>
      <c r="F111" s="421">
        <v>2301.3000000000002</v>
      </c>
      <c r="G111" s="416" t="s">
        <v>712</v>
      </c>
      <c r="H111" s="416" t="s">
        <v>277</v>
      </c>
      <c r="I111" s="420" t="s">
        <v>1607</v>
      </c>
      <c r="J111" s="423" t="s">
        <v>1637</v>
      </c>
      <c r="K111" s="425" t="s">
        <v>574</v>
      </c>
      <c r="L111" s="425" t="s">
        <v>562</v>
      </c>
      <c r="M111" s="425" t="s">
        <v>277</v>
      </c>
      <c r="N111" s="418">
        <v>45688</v>
      </c>
      <c r="O111" s="418"/>
    </row>
    <row r="112" spans="1:15" ht="24" x14ac:dyDescent="0.2">
      <c r="A112" s="417">
        <v>109</v>
      </c>
      <c r="B112" s="418">
        <v>45688</v>
      </c>
      <c r="C112" s="419">
        <v>45688</v>
      </c>
      <c r="D112" s="416" t="s">
        <v>163</v>
      </c>
      <c r="E112" s="420" t="s">
        <v>1</v>
      </c>
      <c r="F112" s="421">
        <v>3056.01</v>
      </c>
      <c r="G112" s="416" t="s">
        <v>716</v>
      </c>
      <c r="H112" s="416" t="s">
        <v>277</v>
      </c>
      <c r="I112" s="420" t="s">
        <v>1611</v>
      </c>
      <c r="J112" s="423" t="s">
        <v>1629</v>
      </c>
      <c r="K112" s="425" t="s">
        <v>574</v>
      </c>
      <c r="L112" s="425" t="s">
        <v>562</v>
      </c>
      <c r="M112" s="425" t="s">
        <v>277</v>
      </c>
      <c r="N112" s="418">
        <v>45688</v>
      </c>
      <c r="O112" s="418"/>
    </row>
    <row r="113" spans="1:15" ht="24" x14ac:dyDescent="0.2">
      <c r="A113" s="417">
        <v>110</v>
      </c>
      <c r="B113" s="418">
        <v>45688</v>
      </c>
      <c r="C113" s="419">
        <v>45688</v>
      </c>
      <c r="D113" s="416" t="s">
        <v>163</v>
      </c>
      <c r="E113" s="420" t="s">
        <v>1</v>
      </c>
      <c r="F113" s="421">
        <v>3931.56</v>
      </c>
      <c r="G113" s="416" t="s">
        <v>720</v>
      </c>
      <c r="H113" s="416" t="s">
        <v>277</v>
      </c>
      <c r="I113" s="420" t="s">
        <v>1617</v>
      </c>
      <c r="J113" s="423" t="s">
        <v>1627</v>
      </c>
      <c r="K113" s="425" t="s">
        <v>574</v>
      </c>
      <c r="L113" s="425" t="s">
        <v>562</v>
      </c>
      <c r="M113" s="425" t="s">
        <v>277</v>
      </c>
      <c r="N113" s="418">
        <v>45688</v>
      </c>
      <c r="O113" s="418"/>
    </row>
    <row r="114" spans="1:15" ht="24" x14ac:dyDescent="0.2">
      <c r="A114" s="417">
        <v>111</v>
      </c>
      <c r="B114" s="418">
        <v>45688</v>
      </c>
      <c r="C114" s="419">
        <v>45686</v>
      </c>
      <c r="D114" s="416" t="s">
        <v>163</v>
      </c>
      <c r="E114" s="420" t="s">
        <v>1</v>
      </c>
      <c r="F114" s="421">
        <v>1828.97</v>
      </c>
      <c r="G114" s="416" t="s">
        <v>709</v>
      </c>
      <c r="H114" s="416" t="s">
        <v>277</v>
      </c>
      <c r="I114" s="420" t="s">
        <v>478</v>
      </c>
      <c r="J114" s="423" t="s">
        <v>504</v>
      </c>
      <c r="K114" s="425" t="s">
        <v>574</v>
      </c>
      <c r="L114" s="425" t="s">
        <v>562</v>
      </c>
      <c r="M114" s="425" t="s">
        <v>277</v>
      </c>
      <c r="N114" s="418">
        <v>45688</v>
      </c>
      <c r="O114" s="418" t="s">
        <v>441</v>
      </c>
    </row>
    <row r="115" spans="1:15" ht="24" x14ac:dyDescent="0.2">
      <c r="A115" s="417">
        <v>112</v>
      </c>
      <c r="B115" s="418">
        <v>45688</v>
      </c>
      <c r="C115" s="419">
        <v>45688</v>
      </c>
      <c r="D115" s="416" t="s">
        <v>163</v>
      </c>
      <c r="E115" s="420" t="s">
        <v>1</v>
      </c>
      <c r="F115" s="421">
        <v>954.1</v>
      </c>
      <c r="G115" s="416" t="s">
        <v>706</v>
      </c>
      <c r="H115" s="416" t="s">
        <v>277</v>
      </c>
      <c r="I115" s="429" t="s">
        <v>1601</v>
      </c>
      <c r="J115" s="423" t="s">
        <v>1634</v>
      </c>
      <c r="K115" s="425" t="s">
        <v>574</v>
      </c>
      <c r="L115" s="425" t="s">
        <v>562</v>
      </c>
      <c r="M115" s="425" t="s">
        <v>277</v>
      </c>
      <c r="N115" s="418">
        <v>45688</v>
      </c>
      <c r="O115" s="418"/>
    </row>
    <row r="116" spans="1:15" ht="24" x14ac:dyDescent="0.2">
      <c r="A116" s="417">
        <v>113</v>
      </c>
      <c r="B116" s="418">
        <v>45688</v>
      </c>
      <c r="C116" s="419">
        <v>45688</v>
      </c>
      <c r="D116" s="416" t="s">
        <v>163</v>
      </c>
      <c r="E116" s="420" t="s">
        <v>1</v>
      </c>
      <c r="F116" s="421">
        <v>9.24</v>
      </c>
      <c r="G116" s="416" t="s">
        <v>703</v>
      </c>
      <c r="H116" s="416" t="s">
        <v>277</v>
      </c>
      <c r="I116" s="420" t="s">
        <v>1605</v>
      </c>
      <c r="J116" s="423" t="s">
        <v>1645</v>
      </c>
      <c r="K116" s="425" t="s">
        <v>574</v>
      </c>
      <c r="L116" s="424" t="s">
        <v>562</v>
      </c>
      <c r="M116" s="425" t="s">
        <v>277</v>
      </c>
      <c r="N116" s="418">
        <v>45688</v>
      </c>
      <c r="O116" s="418"/>
    </row>
    <row r="117" spans="1:15" ht="36" x14ac:dyDescent="0.2">
      <c r="A117" s="417">
        <v>114</v>
      </c>
      <c r="B117" s="418">
        <v>45688</v>
      </c>
      <c r="C117" s="419">
        <v>45688</v>
      </c>
      <c r="D117" s="416" t="s">
        <v>327</v>
      </c>
      <c r="E117" s="420" t="s">
        <v>327</v>
      </c>
      <c r="F117" s="421">
        <v>35830.480000000003</v>
      </c>
      <c r="G117" s="416" t="s">
        <v>692</v>
      </c>
      <c r="H117" s="416" t="s">
        <v>277</v>
      </c>
      <c r="I117" s="420" t="s">
        <v>478</v>
      </c>
      <c r="J117" s="423" t="s">
        <v>567</v>
      </c>
      <c r="K117" s="441" t="s">
        <v>670</v>
      </c>
      <c r="L117" s="425" t="s">
        <v>671</v>
      </c>
      <c r="M117" s="424" t="s">
        <v>277</v>
      </c>
      <c r="N117" s="418">
        <v>45688</v>
      </c>
      <c r="O117" s="418"/>
    </row>
    <row r="118" spans="1:15" ht="24" x14ac:dyDescent="0.2">
      <c r="A118" s="417">
        <v>115</v>
      </c>
      <c r="B118" s="418">
        <v>45688</v>
      </c>
      <c r="C118" s="419">
        <v>45688</v>
      </c>
      <c r="D118" s="416" t="s">
        <v>327</v>
      </c>
      <c r="E118" s="420" t="s">
        <v>327</v>
      </c>
      <c r="F118" s="421">
        <v>6699.63</v>
      </c>
      <c r="G118" s="416" t="s">
        <v>693</v>
      </c>
      <c r="H118" s="416" t="s">
        <v>277</v>
      </c>
      <c r="I118" s="420" t="s">
        <v>478</v>
      </c>
      <c r="J118" s="423" t="s">
        <v>567</v>
      </c>
      <c r="K118" s="441" t="s">
        <v>691</v>
      </c>
      <c r="L118" s="425" t="s">
        <v>671</v>
      </c>
      <c r="M118" s="424" t="s">
        <v>277</v>
      </c>
      <c r="N118" s="418">
        <v>45688</v>
      </c>
      <c r="O118" s="418"/>
    </row>
    <row r="119" spans="1:15" x14ac:dyDescent="0.2">
      <c r="A119" s="417">
        <v>116</v>
      </c>
      <c r="B119" s="418">
        <v>45688</v>
      </c>
      <c r="C119" s="419">
        <v>45688</v>
      </c>
      <c r="D119" s="416" t="s">
        <v>327</v>
      </c>
      <c r="E119" s="420" t="s">
        <v>327</v>
      </c>
      <c r="F119" s="421">
        <v>-4052.59</v>
      </c>
      <c r="G119" s="416" t="s">
        <v>694</v>
      </c>
      <c r="H119" s="416" t="s">
        <v>277</v>
      </c>
      <c r="I119" s="420" t="s">
        <v>481</v>
      </c>
      <c r="J119" s="423" t="s">
        <v>507</v>
      </c>
      <c r="K119" s="441" t="s">
        <v>577</v>
      </c>
      <c r="L119" s="425" t="s">
        <v>671</v>
      </c>
      <c r="M119" s="424" t="s">
        <v>277</v>
      </c>
      <c r="N119" s="418">
        <v>45688</v>
      </c>
      <c r="O119" s="418"/>
    </row>
    <row r="120" spans="1:15" ht="36" x14ac:dyDescent="0.2">
      <c r="A120" s="417">
        <v>117</v>
      </c>
      <c r="B120" s="418">
        <v>45691</v>
      </c>
      <c r="C120" s="419">
        <v>45658</v>
      </c>
      <c r="D120" s="420" t="s">
        <v>348</v>
      </c>
      <c r="E120" s="420" t="s">
        <v>348</v>
      </c>
      <c r="F120" s="421">
        <v>35830.480000000003</v>
      </c>
      <c r="G120" s="420" t="s">
        <v>692</v>
      </c>
      <c r="H120" s="416" t="s">
        <v>277</v>
      </c>
      <c r="I120" s="420" t="s">
        <v>478</v>
      </c>
      <c r="J120" s="423" t="s">
        <v>567</v>
      </c>
      <c r="K120" s="425" t="s">
        <v>574</v>
      </c>
      <c r="L120" s="424" t="s">
        <v>572</v>
      </c>
      <c r="M120" s="425" t="s">
        <v>277</v>
      </c>
      <c r="N120" s="418">
        <v>45691</v>
      </c>
      <c r="O120" s="418"/>
    </row>
    <row r="121" spans="1:15" ht="24" x14ac:dyDescent="0.2">
      <c r="A121" s="417">
        <v>118</v>
      </c>
      <c r="B121" s="418">
        <v>45691</v>
      </c>
      <c r="C121" s="419">
        <v>45679</v>
      </c>
      <c r="D121" s="416" t="s">
        <v>245</v>
      </c>
      <c r="E121" s="420" t="s">
        <v>140</v>
      </c>
      <c r="F121" s="421">
        <v>1320</v>
      </c>
      <c r="G121" s="416" t="s">
        <v>786</v>
      </c>
      <c r="H121" s="416" t="s">
        <v>275</v>
      </c>
      <c r="I121" s="420" t="s">
        <v>478</v>
      </c>
      <c r="J121" s="423" t="s">
        <v>504</v>
      </c>
      <c r="K121" s="425" t="s">
        <v>574</v>
      </c>
      <c r="L121" s="424" t="s">
        <v>560</v>
      </c>
      <c r="M121" s="425" t="s">
        <v>277</v>
      </c>
      <c r="N121" s="418">
        <v>45679</v>
      </c>
      <c r="O121" s="418" t="s">
        <v>441</v>
      </c>
    </row>
    <row r="122" spans="1:15" ht="36" x14ac:dyDescent="0.2">
      <c r="A122" s="417">
        <v>119</v>
      </c>
      <c r="B122" s="418">
        <v>45691</v>
      </c>
      <c r="C122" s="419">
        <v>45687</v>
      </c>
      <c r="D122" s="416" t="s">
        <v>245</v>
      </c>
      <c r="E122" s="420" t="s">
        <v>265</v>
      </c>
      <c r="F122" s="421">
        <v>5289.68</v>
      </c>
      <c r="G122" s="420" t="s">
        <v>787</v>
      </c>
      <c r="H122" s="416" t="s">
        <v>459</v>
      </c>
      <c r="I122" s="420" t="s">
        <v>727</v>
      </c>
      <c r="J122" s="423" t="s">
        <v>740</v>
      </c>
      <c r="K122" s="425" t="s">
        <v>570</v>
      </c>
      <c r="L122" s="424" t="s">
        <v>32</v>
      </c>
      <c r="M122" s="425" t="s">
        <v>753</v>
      </c>
      <c r="N122" s="418">
        <v>45687</v>
      </c>
      <c r="O122" s="418"/>
    </row>
    <row r="123" spans="1:15" ht="24" x14ac:dyDescent="0.2">
      <c r="A123" s="417">
        <v>120</v>
      </c>
      <c r="B123" s="418">
        <v>45691</v>
      </c>
      <c r="C123" s="419">
        <v>45674</v>
      </c>
      <c r="D123" s="416" t="s">
        <v>245</v>
      </c>
      <c r="E123" s="420" t="s">
        <v>149</v>
      </c>
      <c r="F123" s="421">
        <v>204.84</v>
      </c>
      <c r="G123" s="416" t="s">
        <v>788</v>
      </c>
      <c r="H123" s="416" t="s">
        <v>454</v>
      </c>
      <c r="I123" s="420" t="s">
        <v>482</v>
      </c>
      <c r="J123" s="423" t="s">
        <v>508</v>
      </c>
      <c r="K123" s="425" t="s">
        <v>573</v>
      </c>
      <c r="L123" s="425" t="s">
        <v>560</v>
      </c>
      <c r="M123" s="425" t="s">
        <v>534</v>
      </c>
      <c r="N123" s="418">
        <v>45674</v>
      </c>
      <c r="O123" s="418"/>
    </row>
    <row r="124" spans="1:15" ht="36" x14ac:dyDescent="0.2">
      <c r="A124" s="417">
        <v>121</v>
      </c>
      <c r="B124" s="418">
        <v>45691</v>
      </c>
      <c r="C124" s="419">
        <v>45681</v>
      </c>
      <c r="D124" s="416" t="s">
        <v>245</v>
      </c>
      <c r="E124" s="420" t="s">
        <v>161</v>
      </c>
      <c r="F124" s="421">
        <v>1420.25</v>
      </c>
      <c r="G124" s="416" t="s">
        <v>789</v>
      </c>
      <c r="H124" s="416" t="s">
        <v>275</v>
      </c>
      <c r="I124" s="420" t="s">
        <v>478</v>
      </c>
      <c r="J124" s="423" t="s">
        <v>504</v>
      </c>
      <c r="K124" s="425" t="s">
        <v>570</v>
      </c>
      <c r="L124" s="424" t="s">
        <v>32</v>
      </c>
      <c r="M124" s="425" t="s">
        <v>754</v>
      </c>
      <c r="N124" s="418">
        <v>45681</v>
      </c>
      <c r="O124" s="418" t="s">
        <v>441</v>
      </c>
    </row>
    <row r="125" spans="1:15" ht="24" x14ac:dyDescent="0.2">
      <c r="A125" s="417">
        <v>122</v>
      </c>
      <c r="B125" s="418">
        <v>45691</v>
      </c>
      <c r="C125" s="419">
        <v>45679</v>
      </c>
      <c r="D125" s="416" t="s">
        <v>245</v>
      </c>
      <c r="E125" s="420" t="s">
        <v>2</v>
      </c>
      <c r="F125" s="421">
        <v>3600</v>
      </c>
      <c r="G125" s="416" t="s">
        <v>790</v>
      </c>
      <c r="H125" s="420" t="s">
        <v>275</v>
      </c>
      <c r="I125" s="420" t="s">
        <v>478</v>
      </c>
      <c r="J125" s="423" t="s">
        <v>504</v>
      </c>
      <c r="K125" s="425" t="s">
        <v>574</v>
      </c>
      <c r="L125" s="425" t="s">
        <v>560</v>
      </c>
      <c r="M125" s="425" t="s">
        <v>277</v>
      </c>
      <c r="N125" s="418">
        <v>45679</v>
      </c>
      <c r="O125" s="418" t="s">
        <v>441</v>
      </c>
    </row>
    <row r="126" spans="1:15" ht="36" x14ac:dyDescent="0.2">
      <c r="A126" s="417">
        <v>123</v>
      </c>
      <c r="B126" s="426">
        <v>45692</v>
      </c>
      <c r="C126" s="427">
        <v>45676</v>
      </c>
      <c r="D126" s="430" t="s">
        <v>245</v>
      </c>
      <c r="E126" s="420" t="s">
        <v>167</v>
      </c>
      <c r="F126" s="431">
        <v>225.99</v>
      </c>
      <c r="G126" s="416" t="s">
        <v>791</v>
      </c>
      <c r="H126" s="416" t="s">
        <v>275</v>
      </c>
      <c r="I126" s="429" t="s">
        <v>484</v>
      </c>
      <c r="J126" s="423" t="s">
        <v>510</v>
      </c>
      <c r="K126" s="425" t="s">
        <v>573</v>
      </c>
      <c r="L126" s="425" t="s">
        <v>32</v>
      </c>
      <c r="M126" s="425" t="s">
        <v>755</v>
      </c>
      <c r="N126" s="418">
        <v>45676</v>
      </c>
      <c r="O126" s="418"/>
    </row>
    <row r="127" spans="1:15" ht="24" x14ac:dyDescent="0.2">
      <c r="A127" s="417">
        <v>124</v>
      </c>
      <c r="B127" s="426">
        <v>45692</v>
      </c>
      <c r="C127" s="427">
        <v>45674</v>
      </c>
      <c r="D127" s="416" t="s">
        <v>245</v>
      </c>
      <c r="E127" s="420" t="s">
        <v>50</v>
      </c>
      <c r="F127" s="431">
        <v>1900</v>
      </c>
      <c r="G127" s="416" t="s">
        <v>792</v>
      </c>
      <c r="H127" s="416" t="s">
        <v>275</v>
      </c>
      <c r="I127" s="429" t="s">
        <v>478</v>
      </c>
      <c r="J127" s="423" t="s">
        <v>504</v>
      </c>
      <c r="K127" s="425" t="s">
        <v>574</v>
      </c>
      <c r="L127" s="425" t="s">
        <v>32</v>
      </c>
      <c r="M127" s="425" t="s">
        <v>756</v>
      </c>
      <c r="N127" s="418">
        <v>45674</v>
      </c>
      <c r="O127" s="418" t="s">
        <v>441</v>
      </c>
    </row>
    <row r="128" spans="1:15" ht="24" x14ac:dyDescent="0.2">
      <c r="A128" s="417">
        <v>125</v>
      </c>
      <c r="B128" s="418">
        <v>45692</v>
      </c>
      <c r="C128" s="419">
        <v>45674</v>
      </c>
      <c r="D128" s="416" t="s">
        <v>245</v>
      </c>
      <c r="E128" s="420" t="s">
        <v>50</v>
      </c>
      <c r="F128" s="421">
        <v>2533.9499999999998</v>
      </c>
      <c r="G128" s="416" t="s">
        <v>793</v>
      </c>
      <c r="H128" s="416" t="s">
        <v>275</v>
      </c>
      <c r="I128" s="420" t="s">
        <v>480</v>
      </c>
      <c r="J128" s="423" t="s">
        <v>506</v>
      </c>
      <c r="K128" s="425" t="s">
        <v>570</v>
      </c>
      <c r="L128" s="424" t="s">
        <v>32</v>
      </c>
      <c r="M128" s="425" t="s">
        <v>757</v>
      </c>
      <c r="N128" s="418">
        <v>45674</v>
      </c>
      <c r="O128" s="418"/>
    </row>
    <row r="129" spans="1:15" ht="24" x14ac:dyDescent="0.2">
      <c r="A129" s="417">
        <v>126</v>
      </c>
      <c r="B129" s="418">
        <v>45693</v>
      </c>
      <c r="C129" s="419">
        <v>45688</v>
      </c>
      <c r="D129" s="416" t="s">
        <v>245</v>
      </c>
      <c r="E129" s="420" t="s">
        <v>193</v>
      </c>
      <c r="F129" s="421">
        <v>3184.46</v>
      </c>
      <c r="G129" s="433" t="s">
        <v>794</v>
      </c>
      <c r="H129" s="416" t="s">
        <v>457</v>
      </c>
      <c r="I129" s="420" t="s">
        <v>728</v>
      </c>
      <c r="J129" s="423" t="s">
        <v>741</v>
      </c>
      <c r="K129" s="425" t="s">
        <v>573</v>
      </c>
      <c r="L129" s="424" t="s">
        <v>277</v>
      </c>
      <c r="M129" s="425" t="s">
        <v>277</v>
      </c>
      <c r="N129" s="418">
        <v>45688</v>
      </c>
      <c r="O129" s="418"/>
    </row>
    <row r="130" spans="1:15" ht="24" x14ac:dyDescent="0.2">
      <c r="A130" s="417">
        <v>127</v>
      </c>
      <c r="B130" s="418">
        <v>45693</v>
      </c>
      <c r="C130" s="419">
        <v>45663</v>
      </c>
      <c r="D130" s="416" t="s">
        <v>245</v>
      </c>
      <c r="E130" s="420" t="s">
        <v>167</v>
      </c>
      <c r="F130" s="421">
        <v>201.55</v>
      </c>
      <c r="G130" s="416" t="s">
        <v>795</v>
      </c>
      <c r="H130" s="416" t="s">
        <v>275</v>
      </c>
      <c r="I130" s="420" t="s">
        <v>483</v>
      </c>
      <c r="J130" s="423" t="s">
        <v>509</v>
      </c>
      <c r="K130" s="425" t="s">
        <v>573</v>
      </c>
      <c r="L130" s="425" t="s">
        <v>32</v>
      </c>
      <c r="M130" s="425" t="s">
        <v>758</v>
      </c>
      <c r="N130" s="418">
        <v>45663</v>
      </c>
      <c r="O130" s="418"/>
    </row>
    <row r="131" spans="1:15" ht="36" x14ac:dyDescent="0.2">
      <c r="A131" s="417">
        <v>128</v>
      </c>
      <c r="B131" s="418">
        <v>45695</v>
      </c>
      <c r="C131" s="419">
        <v>45684</v>
      </c>
      <c r="D131" s="416" t="s">
        <v>245</v>
      </c>
      <c r="E131" s="420" t="s">
        <v>265</v>
      </c>
      <c r="F131" s="421">
        <v>34380.080000000002</v>
      </c>
      <c r="G131" s="416" t="s">
        <v>796</v>
      </c>
      <c r="H131" s="416" t="s">
        <v>459</v>
      </c>
      <c r="I131" s="420" t="s">
        <v>729</v>
      </c>
      <c r="J131" s="423" t="s">
        <v>742</v>
      </c>
      <c r="K131" s="425" t="s">
        <v>570</v>
      </c>
      <c r="L131" s="424" t="s">
        <v>32</v>
      </c>
      <c r="M131" s="425" t="s">
        <v>759</v>
      </c>
      <c r="N131" s="418">
        <v>45684</v>
      </c>
      <c r="O131" s="418"/>
    </row>
    <row r="132" spans="1:15" ht="24" x14ac:dyDescent="0.2">
      <c r="A132" s="417">
        <v>129</v>
      </c>
      <c r="B132" s="418">
        <v>45695</v>
      </c>
      <c r="C132" s="419">
        <v>45667</v>
      </c>
      <c r="D132" s="416" t="s">
        <v>245</v>
      </c>
      <c r="E132" s="420" t="s">
        <v>191</v>
      </c>
      <c r="F132" s="421">
        <v>4856.7</v>
      </c>
      <c r="G132" s="416" t="s">
        <v>797</v>
      </c>
      <c r="H132" s="416" t="s">
        <v>457</v>
      </c>
      <c r="I132" s="420" t="s">
        <v>491</v>
      </c>
      <c r="J132" s="423" t="s">
        <v>517</v>
      </c>
      <c r="K132" s="425" t="s">
        <v>587</v>
      </c>
      <c r="L132" s="424" t="s">
        <v>566</v>
      </c>
      <c r="M132" s="425" t="s">
        <v>277</v>
      </c>
      <c r="N132" s="418">
        <v>45667</v>
      </c>
      <c r="O132" s="418"/>
    </row>
    <row r="133" spans="1:15" x14ac:dyDescent="0.2">
      <c r="A133" s="417">
        <v>130</v>
      </c>
      <c r="B133" s="426">
        <v>45698</v>
      </c>
      <c r="C133" s="427">
        <v>45698</v>
      </c>
      <c r="D133" s="416" t="s">
        <v>245</v>
      </c>
      <c r="E133" s="420" t="s">
        <v>2</v>
      </c>
      <c r="F133" s="428">
        <v>133.88999999999999</v>
      </c>
      <c r="G133" s="416" t="s">
        <v>798</v>
      </c>
      <c r="H133" s="416" t="s">
        <v>275</v>
      </c>
      <c r="I133" s="429" t="s">
        <v>489</v>
      </c>
      <c r="J133" s="423" t="s">
        <v>515</v>
      </c>
      <c r="K133" s="425" t="s">
        <v>573</v>
      </c>
      <c r="L133" s="425" t="s">
        <v>560</v>
      </c>
      <c r="M133" s="425" t="s">
        <v>277</v>
      </c>
      <c r="N133" s="418">
        <v>45667</v>
      </c>
      <c r="O133" s="418"/>
    </row>
    <row r="134" spans="1:15" ht="24" x14ac:dyDescent="0.2">
      <c r="A134" s="417">
        <v>131</v>
      </c>
      <c r="B134" s="426">
        <v>45698</v>
      </c>
      <c r="C134" s="427">
        <v>45660</v>
      </c>
      <c r="D134" s="416" t="s">
        <v>245</v>
      </c>
      <c r="E134" s="420" t="s">
        <v>164</v>
      </c>
      <c r="F134" s="428">
        <v>2500</v>
      </c>
      <c r="G134" s="416" t="s">
        <v>799</v>
      </c>
      <c r="H134" s="416" t="s">
        <v>461</v>
      </c>
      <c r="I134" s="429" t="s">
        <v>492</v>
      </c>
      <c r="J134" s="423" t="s">
        <v>518</v>
      </c>
      <c r="K134" s="425" t="s">
        <v>573</v>
      </c>
      <c r="L134" s="425" t="s">
        <v>32</v>
      </c>
      <c r="M134" s="425" t="s">
        <v>760</v>
      </c>
      <c r="N134" s="418">
        <v>45691</v>
      </c>
      <c r="O134" s="418"/>
    </row>
    <row r="135" spans="1:15" ht="24" x14ac:dyDescent="0.2">
      <c r="A135" s="417">
        <v>132</v>
      </c>
      <c r="B135" s="418">
        <v>45699</v>
      </c>
      <c r="C135" s="419">
        <v>45695</v>
      </c>
      <c r="D135" s="416" t="s">
        <v>245</v>
      </c>
      <c r="E135" s="420" t="s">
        <v>195</v>
      </c>
      <c r="F135" s="421">
        <v>3000</v>
      </c>
      <c r="G135" s="416" t="s">
        <v>800</v>
      </c>
      <c r="H135" s="416" t="s">
        <v>457</v>
      </c>
      <c r="I135" s="420" t="s">
        <v>495</v>
      </c>
      <c r="J135" s="423" t="s">
        <v>521</v>
      </c>
      <c r="K135" s="425" t="s">
        <v>570</v>
      </c>
      <c r="L135" s="424" t="s">
        <v>32</v>
      </c>
      <c r="M135" s="425" t="s">
        <v>761</v>
      </c>
      <c r="N135" s="418">
        <v>45695</v>
      </c>
      <c r="O135" s="418"/>
    </row>
    <row r="136" spans="1:15" ht="36" x14ac:dyDescent="0.2">
      <c r="A136" s="417">
        <v>133</v>
      </c>
      <c r="B136" s="418">
        <v>45700</v>
      </c>
      <c r="C136" s="419">
        <v>45699</v>
      </c>
      <c r="D136" s="416" t="s">
        <v>245</v>
      </c>
      <c r="E136" s="420" t="s">
        <v>265</v>
      </c>
      <c r="F136" s="421">
        <v>1362</v>
      </c>
      <c r="G136" s="416" t="s">
        <v>801</v>
      </c>
      <c r="H136" s="416" t="s">
        <v>459</v>
      </c>
      <c r="I136" s="420" t="s">
        <v>730</v>
      </c>
      <c r="J136" s="423" t="s">
        <v>743</v>
      </c>
      <c r="K136" s="425" t="s">
        <v>570</v>
      </c>
      <c r="L136" s="424" t="s">
        <v>32</v>
      </c>
      <c r="M136" s="425" t="s">
        <v>762</v>
      </c>
      <c r="N136" s="418">
        <v>45699</v>
      </c>
      <c r="O136" s="418"/>
    </row>
    <row r="137" spans="1:15" ht="36" x14ac:dyDescent="0.2">
      <c r="A137" s="417">
        <v>134</v>
      </c>
      <c r="B137" s="418">
        <v>45700</v>
      </c>
      <c r="C137" s="419">
        <v>45699</v>
      </c>
      <c r="D137" s="416" t="s">
        <v>245</v>
      </c>
      <c r="E137" s="420" t="s">
        <v>265</v>
      </c>
      <c r="F137" s="421">
        <v>4253</v>
      </c>
      <c r="G137" s="416" t="s">
        <v>802</v>
      </c>
      <c r="H137" s="416" t="s">
        <v>459</v>
      </c>
      <c r="I137" s="420" t="s">
        <v>730</v>
      </c>
      <c r="J137" s="423" t="s">
        <v>743</v>
      </c>
      <c r="K137" s="425" t="s">
        <v>570</v>
      </c>
      <c r="L137" s="424" t="s">
        <v>32</v>
      </c>
      <c r="M137" s="425" t="s">
        <v>763</v>
      </c>
      <c r="N137" s="418">
        <v>45699</v>
      </c>
      <c r="O137" s="418"/>
    </row>
    <row r="138" spans="1:15" ht="36" x14ac:dyDescent="0.2">
      <c r="A138" s="417">
        <v>135</v>
      </c>
      <c r="B138" s="418">
        <v>45700</v>
      </c>
      <c r="C138" s="419">
        <v>45699</v>
      </c>
      <c r="D138" s="416" t="s">
        <v>245</v>
      </c>
      <c r="E138" s="420" t="s">
        <v>195</v>
      </c>
      <c r="F138" s="421">
        <v>100</v>
      </c>
      <c r="G138" s="416" t="s">
        <v>810</v>
      </c>
      <c r="H138" s="416" t="s">
        <v>457</v>
      </c>
      <c r="I138" s="420" t="s">
        <v>731</v>
      </c>
      <c r="J138" s="423" t="s">
        <v>744</v>
      </c>
      <c r="K138" s="425" t="s">
        <v>570</v>
      </c>
      <c r="L138" s="424" t="s">
        <v>32</v>
      </c>
      <c r="M138" s="425" t="s">
        <v>764</v>
      </c>
      <c r="N138" s="418">
        <v>45699</v>
      </c>
      <c r="O138" s="418"/>
    </row>
    <row r="139" spans="1:15" ht="36" x14ac:dyDescent="0.2">
      <c r="A139" s="417">
        <v>136</v>
      </c>
      <c r="B139" s="418">
        <v>45701</v>
      </c>
      <c r="C139" s="419">
        <v>45699</v>
      </c>
      <c r="D139" s="416" t="s">
        <v>245</v>
      </c>
      <c r="E139" s="420" t="s">
        <v>265</v>
      </c>
      <c r="F139" s="421">
        <v>721.32</v>
      </c>
      <c r="G139" s="416" t="s">
        <v>811</v>
      </c>
      <c r="H139" s="416" t="s">
        <v>459</v>
      </c>
      <c r="I139" s="420" t="s">
        <v>727</v>
      </c>
      <c r="J139" s="423" t="s">
        <v>740</v>
      </c>
      <c r="K139" s="425" t="s">
        <v>570</v>
      </c>
      <c r="L139" s="175" t="s">
        <v>32</v>
      </c>
      <c r="M139" s="425" t="s">
        <v>765</v>
      </c>
      <c r="N139" s="418">
        <v>45699</v>
      </c>
      <c r="O139" s="418"/>
    </row>
    <row r="140" spans="1:15" ht="36" x14ac:dyDescent="0.2">
      <c r="A140" s="417">
        <v>137</v>
      </c>
      <c r="B140" s="418">
        <v>45701</v>
      </c>
      <c r="C140" s="419">
        <v>45700</v>
      </c>
      <c r="D140" s="416" t="s">
        <v>245</v>
      </c>
      <c r="E140" s="420" t="s">
        <v>265</v>
      </c>
      <c r="F140" s="421">
        <v>1206</v>
      </c>
      <c r="G140" s="416" t="s">
        <v>812</v>
      </c>
      <c r="H140" s="416" t="s">
        <v>459</v>
      </c>
      <c r="I140" s="420" t="s">
        <v>732</v>
      </c>
      <c r="J140" s="423" t="s">
        <v>745</v>
      </c>
      <c r="K140" s="425" t="s">
        <v>570</v>
      </c>
      <c r="L140" s="424" t="s">
        <v>32</v>
      </c>
      <c r="M140" s="425" t="s">
        <v>766</v>
      </c>
      <c r="N140" s="418">
        <v>45700</v>
      </c>
      <c r="O140" s="418"/>
    </row>
    <row r="141" spans="1:15" ht="24" x14ac:dyDescent="0.2">
      <c r="A141" s="417">
        <v>138</v>
      </c>
      <c r="B141" s="418">
        <v>45702</v>
      </c>
      <c r="C141" s="419">
        <v>45702</v>
      </c>
      <c r="D141" s="416" t="s">
        <v>163</v>
      </c>
      <c r="E141" s="420" t="s">
        <v>1</v>
      </c>
      <c r="F141" s="421">
        <v>2322</v>
      </c>
      <c r="G141" s="416" t="s">
        <v>815</v>
      </c>
      <c r="H141" s="416" t="s">
        <v>277</v>
      </c>
      <c r="I141" s="420" t="s">
        <v>1599</v>
      </c>
      <c r="J141" s="423" t="s">
        <v>1626</v>
      </c>
      <c r="K141" s="425" t="s">
        <v>574</v>
      </c>
      <c r="L141" s="425" t="s">
        <v>562</v>
      </c>
      <c r="M141" s="425" t="s">
        <v>277</v>
      </c>
      <c r="N141" s="418">
        <v>45702</v>
      </c>
      <c r="O141" s="418"/>
    </row>
    <row r="142" spans="1:15" ht="24" x14ac:dyDescent="0.2">
      <c r="A142" s="417">
        <v>139</v>
      </c>
      <c r="B142" s="418">
        <v>45702</v>
      </c>
      <c r="C142" s="419">
        <v>45702</v>
      </c>
      <c r="D142" s="416" t="s">
        <v>163</v>
      </c>
      <c r="E142" s="420" t="s">
        <v>1</v>
      </c>
      <c r="F142" s="421">
        <v>1368.06</v>
      </c>
      <c r="G142" s="416" t="s">
        <v>813</v>
      </c>
      <c r="H142" s="416" t="s">
        <v>277</v>
      </c>
      <c r="I142" s="420" t="s">
        <v>1598</v>
      </c>
      <c r="J142" s="423" t="s">
        <v>1630</v>
      </c>
      <c r="K142" s="425" t="s">
        <v>574</v>
      </c>
      <c r="L142" s="425" t="s">
        <v>562</v>
      </c>
      <c r="M142" s="425" t="s">
        <v>277</v>
      </c>
      <c r="N142" s="418">
        <v>45702</v>
      </c>
      <c r="O142" s="418"/>
    </row>
    <row r="143" spans="1:15" ht="24" x14ac:dyDescent="0.2">
      <c r="A143" s="417">
        <v>140</v>
      </c>
      <c r="B143" s="418">
        <v>45702</v>
      </c>
      <c r="C143" s="419">
        <v>45702</v>
      </c>
      <c r="D143" s="416" t="s">
        <v>163</v>
      </c>
      <c r="E143" s="420" t="s">
        <v>1</v>
      </c>
      <c r="F143" s="421">
        <v>679.48</v>
      </c>
      <c r="G143" s="416" t="s">
        <v>819</v>
      </c>
      <c r="H143" s="416" t="s">
        <v>277</v>
      </c>
      <c r="I143" s="429" t="s">
        <v>1601</v>
      </c>
      <c r="J143" s="423" t="s">
        <v>1634</v>
      </c>
      <c r="K143" s="425" t="s">
        <v>574</v>
      </c>
      <c r="L143" s="425" t="s">
        <v>562</v>
      </c>
      <c r="M143" s="425" t="s">
        <v>277</v>
      </c>
      <c r="N143" s="418">
        <v>45702</v>
      </c>
      <c r="O143" s="418"/>
    </row>
    <row r="144" spans="1:15" ht="24" x14ac:dyDescent="0.2">
      <c r="A144" s="417">
        <v>141</v>
      </c>
      <c r="B144" s="418">
        <v>45702</v>
      </c>
      <c r="C144" s="419">
        <v>45702</v>
      </c>
      <c r="D144" s="416" t="s">
        <v>163</v>
      </c>
      <c r="E144" s="420" t="s">
        <v>1</v>
      </c>
      <c r="F144" s="421">
        <v>607.16</v>
      </c>
      <c r="G144" s="416" t="s">
        <v>817</v>
      </c>
      <c r="H144" s="416" t="s">
        <v>277</v>
      </c>
      <c r="I144" s="420" t="s">
        <v>1600</v>
      </c>
      <c r="J144" s="423" t="s">
        <v>1632</v>
      </c>
      <c r="K144" s="425" t="s">
        <v>574</v>
      </c>
      <c r="L144" s="425" t="s">
        <v>562</v>
      </c>
      <c r="M144" s="425" t="s">
        <v>277</v>
      </c>
      <c r="N144" s="418">
        <v>45702</v>
      </c>
      <c r="O144" s="418"/>
    </row>
    <row r="145" spans="1:15" ht="24" x14ac:dyDescent="0.2">
      <c r="A145" s="417">
        <v>142</v>
      </c>
      <c r="B145" s="418">
        <v>45702</v>
      </c>
      <c r="C145" s="419">
        <v>45702</v>
      </c>
      <c r="D145" s="416" t="s">
        <v>163</v>
      </c>
      <c r="E145" s="420" t="s">
        <v>1</v>
      </c>
      <c r="F145" s="421">
        <v>1032.28</v>
      </c>
      <c r="G145" s="416" t="s">
        <v>841</v>
      </c>
      <c r="H145" s="416" t="s">
        <v>277</v>
      </c>
      <c r="I145" s="429" t="s">
        <v>1612</v>
      </c>
      <c r="J145" s="423" t="s">
        <v>1644</v>
      </c>
      <c r="K145" s="425" t="s">
        <v>574</v>
      </c>
      <c r="L145" s="424" t="s">
        <v>562</v>
      </c>
      <c r="M145" s="425" t="s">
        <v>277</v>
      </c>
      <c r="N145" s="418">
        <v>45702</v>
      </c>
      <c r="O145" s="418"/>
    </row>
    <row r="146" spans="1:15" ht="24" x14ac:dyDescent="0.2">
      <c r="A146" s="417">
        <v>143</v>
      </c>
      <c r="B146" s="418">
        <v>45702</v>
      </c>
      <c r="C146" s="419">
        <v>45702</v>
      </c>
      <c r="D146" s="416" t="s">
        <v>163</v>
      </c>
      <c r="E146" s="420" t="s">
        <v>1</v>
      </c>
      <c r="F146" s="421">
        <v>1935</v>
      </c>
      <c r="G146" s="416" t="s">
        <v>850</v>
      </c>
      <c r="H146" s="416" t="s">
        <v>277</v>
      </c>
      <c r="I146" s="420" t="s">
        <v>1619</v>
      </c>
      <c r="J146" s="423" t="s">
        <v>1635</v>
      </c>
      <c r="K146" s="425" t="s">
        <v>574</v>
      </c>
      <c r="L146" s="425" t="s">
        <v>562</v>
      </c>
      <c r="M146" s="425" t="s">
        <v>277</v>
      </c>
      <c r="N146" s="418">
        <v>45702</v>
      </c>
      <c r="O146" s="418"/>
    </row>
    <row r="147" spans="1:15" ht="24" x14ac:dyDescent="0.2">
      <c r="A147" s="417">
        <v>144</v>
      </c>
      <c r="B147" s="418">
        <v>45702</v>
      </c>
      <c r="C147" s="419">
        <v>45702</v>
      </c>
      <c r="D147" s="416" t="s">
        <v>163</v>
      </c>
      <c r="E147" s="420" t="s">
        <v>1</v>
      </c>
      <c r="F147" s="421">
        <v>1050.56</v>
      </c>
      <c r="G147" s="416" t="s">
        <v>846</v>
      </c>
      <c r="H147" s="416" t="s">
        <v>277</v>
      </c>
      <c r="I147" s="420" t="s">
        <v>1616</v>
      </c>
      <c r="J147" s="423" t="s">
        <v>1643</v>
      </c>
      <c r="K147" s="425" t="s">
        <v>574</v>
      </c>
      <c r="L147" s="425" t="s">
        <v>562</v>
      </c>
      <c r="M147" s="425" t="s">
        <v>277</v>
      </c>
      <c r="N147" s="418">
        <v>45702</v>
      </c>
      <c r="O147" s="418"/>
    </row>
    <row r="148" spans="1:15" ht="24" x14ac:dyDescent="0.2">
      <c r="A148" s="417">
        <v>145</v>
      </c>
      <c r="B148" s="418">
        <v>45702</v>
      </c>
      <c r="C148" s="419">
        <v>45702</v>
      </c>
      <c r="D148" s="416" t="s">
        <v>163</v>
      </c>
      <c r="E148" s="420" t="s">
        <v>1</v>
      </c>
      <c r="F148" s="421">
        <v>2560</v>
      </c>
      <c r="G148" s="416" t="s">
        <v>833</v>
      </c>
      <c r="H148" s="416" t="s">
        <v>277</v>
      </c>
      <c r="I148" s="420" t="s">
        <v>1608</v>
      </c>
      <c r="J148" s="423" t="s">
        <v>1640</v>
      </c>
      <c r="K148" s="425" t="s">
        <v>574</v>
      </c>
      <c r="L148" s="425" t="s">
        <v>562</v>
      </c>
      <c r="M148" s="425" t="s">
        <v>277</v>
      </c>
      <c r="N148" s="418">
        <v>45702</v>
      </c>
      <c r="O148" s="418"/>
    </row>
    <row r="149" spans="1:15" ht="24" x14ac:dyDescent="0.2">
      <c r="A149" s="417">
        <v>146</v>
      </c>
      <c r="B149" s="418">
        <v>45702</v>
      </c>
      <c r="C149" s="419">
        <v>45702</v>
      </c>
      <c r="D149" s="416" t="s">
        <v>163</v>
      </c>
      <c r="E149" s="420" t="s">
        <v>1</v>
      </c>
      <c r="F149" s="421">
        <v>7195.1</v>
      </c>
      <c r="G149" s="416" t="s">
        <v>848</v>
      </c>
      <c r="H149" s="416" t="s">
        <v>277</v>
      </c>
      <c r="I149" s="420" t="s">
        <v>1617</v>
      </c>
      <c r="J149" s="423" t="s">
        <v>1627</v>
      </c>
      <c r="K149" s="425" t="s">
        <v>574</v>
      </c>
      <c r="L149" s="425" t="s">
        <v>562</v>
      </c>
      <c r="M149" s="425" t="s">
        <v>277</v>
      </c>
      <c r="N149" s="418">
        <v>45702</v>
      </c>
      <c r="O149" s="418"/>
    </row>
    <row r="150" spans="1:15" ht="24" x14ac:dyDescent="0.2">
      <c r="A150" s="417">
        <v>147</v>
      </c>
      <c r="B150" s="418">
        <v>45702</v>
      </c>
      <c r="C150" s="419">
        <v>45702</v>
      </c>
      <c r="D150" s="416" t="s">
        <v>163</v>
      </c>
      <c r="E150" s="420" t="s">
        <v>1</v>
      </c>
      <c r="F150" s="421">
        <v>2268</v>
      </c>
      <c r="G150" s="416" t="s">
        <v>831</v>
      </c>
      <c r="H150" s="416" t="s">
        <v>277</v>
      </c>
      <c r="I150" s="420" t="s">
        <v>1607</v>
      </c>
      <c r="J150" s="423" t="s">
        <v>1637</v>
      </c>
      <c r="K150" s="425" t="s">
        <v>574</v>
      </c>
      <c r="L150" s="425" t="s">
        <v>562</v>
      </c>
      <c r="M150" s="425" t="s">
        <v>277</v>
      </c>
      <c r="N150" s="418">
        <v>45702</v>
      </c>
      <c r="O150" s="418"/>
    </row>
    <row r="151" spans="1:15" ht="24" x14ac:dyDescent="0.2">
      <c r="A151" s="417">
        <v>148</v>
      </c>
      <c r="B151" s="418">
        <v>45702</v>
      </c>
      <c r="C151" s="419">
        <v>45702</v>
      </c>
      <c r="D151" s="416" t="s">
        <v>163</v>
      </c>
      <c r="E151" s="420" t="s">
        <v>1</v>
      </c>
      <c r="F151" s="421">
        <v>2322</v>
      </c>
      <c r="G151" s="416" t="s">
        <v>823</v>
      </c>
      <c r="H151" s="416" t="s">
        <v>277</v>
      </c>
      <c r="I151" s="429" t="s">
        <v>1603</v>
      </c>
      <c r="J151" s="423" t="s">
        <v>1633</v>
      </c>
      <c r="K151" s="425" t="s">
        <v>574</v>
      </c>
      <c r="L151" s="425" t="s">
        <v>562</v>
      </c>
      <c r="M151" s="425" t="s">
        <v>277</v>
      </c>
      <c r="N151" s="418">
        <v>45702</v>
      </c>
      <c r="O151" s="418"/>
    </row>
    <row r="152" spans="1:15" ht="24" x14ac:dyDescent="0.2">
      <c r="A152" s="417">
        <v>149</v>
      </c>
      <c r="B152" s="418">
        <v>45702</v>
      </c>
      <c r="C152" s="419">
        <v>45702</v>
      </c>
      <c r="D152" s="416" t="s">
        <v>163</v>
      </c>
      <c r="E152" s="420" t="s">
        <v>1</v>
      </c>
      <c r="F152" s="421">
        <v>7195.1</v>
      </c>
      <c r="G152" s="416" t="s">
        <v>837</v>
      </c>
      <c r="H152" s="416" t="s">
        <v>277</v>
      </c>
      <c r="I152" s="420" t="s">
        <v>1610</v>
      </c>
      <c r="J152" s="423" t="s">
        <v>1642</v>
      </c>
      <c r="K152" s="425" t="s">
        <v>574</v>
      </c>
      <c r="L152" s="425" t="s">
        <v>562</v>
      </c>
      <c r="M152" s="425" t="s">
        <v>277</v>
      </c>
      <c r="N152" s="418">
        <v>45702</v>
      </c>
      <c r="O152" s="418"/>
    </row>
    <row r="153" spans="1:15" ht="24" x14ac:dyDescent="0.2">
      <c r="A153" s="417">
        <v>150</v>
      </c>
      <c r="B153" s="418">
        <v>45702</v>
      </c>
      <c r="C153" s="419">
        <v>45702</v>
      </c>
      <c r="D153" s="416" t="s">
        <v>163</v>
      </c>
      <c r="E153" s="420" t="s">
        <v>1</v>
      </c>
      <c r="F153" s="421">
        <v>935</v>
      </c>
      <c r="G153" s="416" t="s">
        <v>819</v>
      </c>
      <c r="H153" s="416" t="s">
        <v>277</v>
      </c>
      <c r="I153" s="420" t="s">
        <v>1604</v>
      </c>
      <c r="J153" s="423" t="s">
        <v>1636</v>
      </c>
      <c r="K153" s="425" t="s">
        <v>574</v>
      </c>
      <c r="L153" s="425" t="s">
        <v>562</v>
      </c>
      <c r="M153" s="425" t="s">
        <v>277</v>
      </c>
      <c r="N153" s="418">
        <v>45702</v>
      </c>
      <c r="O153" s="418"/>
    </row>
    <row r="154" spans="1:15" ht="24" x14ac:dyDescent="0.2">
      <c r="A154" s="417">
        <v>151</v>
      </c>
      <c r="B154" s="418">
        <v>45702</v>
      </c>
      <c r="C154" s="419">
        <v>45702</v>
      </c>
      <c r="D154" s="416" t="s">
        <v>163</v>
      </c>
      <c r="E154" s="420" t="s">
        <v>1</v>
      </c>
      <c r="F154" s="421">
        <v>2187.63</v>
      </c>
      <c r="G154" s="416" t="s">
        <v>825</v>
      </c>
      <c r="H154" s="416" t="s">
        <v>277</v>
      </c>
      <c r="I154" s="420" t="s">
        <v>478</v>
      </c>
      <c r="J154" s="423" t="s">
        <v>504</v>
      </c>
      <c r="K154" s="425" t="s">
        <v>574</v>
      </c>
      <c r="L154" s="425" t="s">
        <v>562</v>
      </c>
      <c r="M154" s="425" t="s">
        <v>277</v>
      </c>
      <c r="N154" s="418">
        <v>45702</v>
      </c>
      <c r="O154" s="418" t="s">
        <v>441</v>
      </c>
    </row>
    <row r="155" spans="1:15" ht="24" x14ac:dyDescent="0.2">
      <c r="A155" s="417">
        <v>152</v>
      </c>
      <c r="B155" s="418">
        <v>45702</v>
      </c>
      <c r="C155" s="419">
        <v>45702</v>
      </c>
      <c r="D155" s="416" t="s">
        <v>163</v>
      </c>
      <c r="E155" s="420" t="s">
        <v>1</v>
      </c>
      <c r="F155" s="421">
        <v>1032</v>
      </c>
      <c r="G155" s="416" t="s">
        <v>821</v>
      </c>
      <c r="H155" s="416" t="s">
        <v>277</v>
      </c>
      <c r="I155" s="420" t="s">
        <v>1602</v>
      </c>
      <c r="J155" s="423" t="s">
        <v>1639</v>
      </c>
      <c r="K155" s="425" t="s">
        <v>574</v>
      </c>
      <c r="L155" s="425" t="s">
        <v>562</v>
      </c>
      <c r="M155" s="425" t="s">
        <v>277</v>
      </c>
      <c r="N155" s="418">
        <v>45702</v>
      </c>
      <c r="O155" s="418"/>
    </row>
    <row r="156" spans="1:15" ht="24" x14ac:dyDescent="0.2">
      <c r="A156" s="417">
        <v>153</v>
      </c>
      <c r="B156" s="418">
        <v>45702</v>
      </c>
      <c r="C156" s="419">
        <v>45702</v>
      </c>
      <c r="D156" s="416" t="s">
        <v>163</v>
      </c>
      <c r="E156" s="420" t="s">
        <v>1</v>
      </c>
      <c r="F156" s="421">
        <v>4375.2700000000004</v>
      </c>
      <c r="G156" s="416" t="s">
        <v>826</v>
      </c>
      <c r="H156" s="416" t="s">
        <v>277</v>
      </c>
      <c r="I156" s="420" t="s">
        <v>478</v>
      </c>
      <c r="J156" s="423" t="s">
        <v>504</v>
      </c>
      <c r="K156" s="425" t="s">
        <v>574</v>
      </c>
      <c r="L156" s="425" t="s">
        <v>562</v>
      </c>
      <c r="M156" s="425" t="s">
        <v>277</v>
      </c>
      <c r="N156" s="418">
        <v>45702</v>
      </c>
      <c r="O156" s="418" t="s">
        <v>441</v>
      </c>
    </row>
    <row r="157" spans="1:15" ht="24" x14ac:dyDescent="0.2">
      <c r="A157" s="417">
        <v>154</v>
      </c>
      <c r="B157" s="418">
        <v>45702</v>
      </c>
      <c r="C157" s="419">
        <v>45702</v>
      </c>
      <c r="D157" s="416" t="s">
        <v>163</v>
      </c>
      <c r="E157" s="420" t="s">
        <v>1</v>
      </c>
      <c r="F157" s="421">
        <v>3507.61</v>
      </c>
      <c r="G157" s="416" t="s">
        <v>843</v>
      </c>
      <c r="H157" s="416" t="s">
        <v>277</v>
      </c>
      <c r="I157" s="420" t="s">
        <v>1613</v>
      </c>
      <c r="J157" s="423" t="s">
        <v>1631</v>
      </c>
      <c r="K157" s="425" t="s">
        <v>574</v>
      </c>
      <c r="L157" s="425" t="s">
        <v>562</v>
      </c>
      <c r="M157" s="425" t="s">
        <v>277</v>
      </c>
      <c r="N157" s="418">
        <v>45702</v>
      </c>
      <c r="O157" s="418"/>
    </row>
    <row r="158" spans="1:15" ht="24" x14ac:dyDescent="0.2">
      <c r="A158" s="417">
        <v>155</v>
      </c>
      <c r="B158" s="418">
        <v>45702</v>
      </c>
      <c r="C158" s="419">
        <v>45702</v>
      </c>
      <c r="D158" s="416" t="s">
        <v>163</v>
      </c>
      <c r="E158" s="420" t="s">
        <v>1</v>
      </c>
      <c r="F158" s="421">
        <v>3507.61</v>
      </c>
      <c r="G158" s="416" t="s">
        <v>839</v>
      </c>
      <c r="H158" s="416" t="s">
        <v>277</v>
      </c>
      <c r="I158" s="420" t="s">
        <v>1611</v>
      </c>
      <c r="J158" s="423" t="s">
        <v>1629</v>
      </c>
      <c r="K158" s="425" t="s">
        <v>574</v>
      </c>
      <c r="L158" s="425" t="s">
        <v>562</v>
      </c>
      <c r="M158" s="425" t="s">
        <v>277</v>
      </c>
      <c r="N158" s="418">
        <v>45702</v>
      </c>
      <c r="O158" s="418"/>
    </row>
    <row r="159" spans="1:15" ht="24" x14ac:dyDescent="0.2">
      <c r="A159" s="417">
        <v>156</v>
      </c>
      <c r="B159" s="418">
        <v>45702</v>
      </c>
      <c r="C159" s="419">
        <v>45702</v>
      </c>
      <c r="D159" s="416" t="s">
        <v>163</v>
      </c>
      <c r="E159" s="420" t="s">
        <v>1</v>
      </c>
      <c r="F159" s="421">
        <v>885.54</v>
      </c>
      <c r="G159" s="416" t="s">
        <v>829</v>
      </c>
      <c r="H159" s="416" t="s">
        <v>277</v>
      </c>
      <c r="I159" s="420" t="s">
        <v>1606</v>
      </c>
      <c r="J159" s="423" t="s">
        <v>1638</v>
      </c>
      <c r="K159" s="425" t="s">
        <v>574</v>
      </c>
      <c r="L159" s="425" t="s">
        <v>562</v>
      </c>
      <c r="M159" s="425" t="s">
        <v>277</v>
      </c>
      <c r="N159" s="418">
        <v>45702</v>
      </c>
      <c r="O159" s="418"/>
    </row>
    <row r="160" spans="1:15" ht="24" x14ac:dyDescent="0.2">
      <c r="A160" s="417">
        <v>157</v>
      </c>
      <c r="B160" s="418">
        <v>45702</v>
      </c>
      <c r="C160" s="419">
        <v>45702</v>
      </c>
      <c r="D160" s="416" t="s">
        <v>163</v>
      </c>
      <c r="E160" s="420" t="s">
        <v>1</v>
      </c>
      <c r="F160" s="421">
        <v>3507.61</v>
      </c>
      <c r="G160" s="416" t="s">
        <v>835</v>
      </c>
      <c r="H160" s="416" t="s">
        <v>277</v>
      </c>
      <c r="I160" s="420" t="s">
        <v>1609</v>
      </c>
      <c r="J160" s="423" t="s">
        <v>1641</v>
      </c>
      <c r="K160" s="425" t="s">
        <v>574</v>
      </c>
      <c r="L160" s="425" t="s">
        <v>562</v>
      </c>
      <c r="M160" s="425" t="s">
        <v>277</v>
      </c>
      <c r="N160" s="418">
        <v>45702</v>
      </c>
      <c r="O160" s="418"/>
    </row>
    <row r="161" spans="1:15" ht="24" x14ac:dyDescent="0.2">
      <c r="A161" s="417">
        <v>158</v>
      </c>
      <c r="B161" s="418">
        <v>45702</v>
      </c>
      <c r="C161" s="419">
        <v>45702</v>
      </c>
      <c r="D161" s="416" t="s">
        <v>163</v>
      </c>
      <c r="E161" s="420" t="s">
        <v>1</v>
      </c>
      <c r="F161" s="421">
        <v>667.52</v>
      </c>
      <c r="G161" s="416" t="s">
        <v>819</v>
      </c>
      <c r="H161" s="416" t="s">
        <v>277</v>
      </c>
      <c r="I161" s="420" t="s">
        <v>1614</v>
      </c>
      <c r="J161" s="423" t="s">
        <v>1628</v>
      </c>
      <c r="K161" s="425" t="s">
        <v>574</v>
      </c>
      <c r="L161" s="425" t="s">
        <v>562</v>
      </c>
      <c r="M161" s="425" t="s">
        <v>277</v>
      </c>
      <c r="N161" s="418">
        <v>45702</v>
      </c>
      <c r="O161" s="418"/>
    </row>
    <row r="162" spans="1:15" ht="24" x14ac:dyDescent="0.2">
      <c r="A162" s="417">
        <v>159</v>
      </c>
      <c r="B162" s="418">
        <v>45702</v>
      </c>
      <c r="C162" s="419">
        <v>45702</v>
      </c>
      <c r="D162" s="416" t="s">
        <v>163</v>
      </c>
      <c r="E162" s="420" t="s">
        <v>1</v>
      </c>
      <c r="F162" s="421">
        <v>1382.99</v>
      </c>
      <c r="G162" s="416" t="s">
        <v>813</v>
      </c>
      <c r="H162" s="416" t="s">
        <v>277</v>
      </c>
      <c r="I162" s="420" t="s">
        <v>1605</v>
      </c>
      <c r="J162" s="423" t="s">
        <v>1645</v>
      </c>
      <c r="K162" s="425" t="s">
        <v>574</v>
      </c>
      <c r="L162" s="424" t="s">
        <v>562</v>
      </c>
      <c r="M162" s="425" t="s">
        <v>277</v>
      </c>
      <c r="N162" s="418">
        <v>45702</v>
      </c>
      <c r="O162" s="418"/>
    </row>
    <row r="163" spans="1:15" ht="24" x14ac:dyDescent="0.2">
      <c r="A163" s="417">
        <v>160</v>
      </c>
      <c r="B163" s="418">
        <v>45705</v>
      </c>
      <c r="C163" s="419">
        <v>45659</v>
      </c>
      <c r="D163" s="416" t="s">
        <v>245</v>
      </c>
      <c r="E163" s="420" t="s">
        <v>9</v>
      </c>
      <c r="F163" s="421">
        <v>5206</v>
      </c>
      <c r="G163" s="416" t="s">
        <v>852</v>
      </c>
      <c r="H163" s="416" t="s">
        <v>275</v>
      </c>
      <c r="I163" s="420" t="s">
        <v>494</v>
      </c>
      <c r="J163" s="423" t="s">
        <v>520</v>
      </c>
      <c r="K163" s="425" t="s">
        <v>570</v>
      </c>
      <c r="L163" s="425" t="s">
        <v>32</v>
      </c>
      <c r="M163" s="425" t="s">
        <v>767</v>
      </c>
      <c r="N163" s="418">
        <v>45690</v>
      </c>
      <c r="O163" s="418"/>
    </row>
    <row r="164" spans="1:15" ht="24" x14ac:dyDescent="0.2">
      <c r="A164" s="417">
        <v>161</v>
      </c>
      <c r="B164" s="418">
        <v>45705</v>
      </c>
      <c r="C164" s="419">
        <v>45691</v>
      </c>
      <c r="D164" s="416" t="s">
        <v>245</v>
      </c>
      <c r="E164" s="420" t="s">
        <v>71</v>
      </c>
      <c r="F164" s="421">
        <v>356.43</v>
      </c>
      <c r="G164" s="416" t="s">
        <v>853</v>
      </c>
      <c r="H164" s="416" t="s">
        <v>275</v>
      </c>
      <c r="I164" s="420" t="s">
        <v>478</v>
      </c>
      <c r="J164" s="423" t="s">
        <v>504</v>
      </c>
      <c r="K164" s="425" t="s">
        <v>574</v>
      </c>
      <c r="L164" s="425" t="s">
        <v>560</v>
      </c>
      <c r="M164" s="425" t="s">
        <v>277</v>
      </c>
      <c r="N164" s="418">
        <v>45691</v>
      </c>
      <c r="O164" s="418" t="s">
        <v>441</v>
      </c>
    </row>
    <row r="165" spans="1:15" ht="24" x14ac:dyDescent="0.2">
      <c r="A165" s="417">
        <v>162</v>
      </c>
      <c r="B165" s="418">
        <v>45705</v>
      </c>
      <c r="C165" s="419">
        <v>45691</v>
      </c>
      <c r="D165" s="416" t="s">
        <v>245</v>
      </c>
      <c r="E165" s="420" t="s">
        <v>149</v>
      </c>
      <c r="F165" s="421">
        <v>21.71</v>
      </c>
      <c r="G165" s="416" t="s">
        <v>854</v>
      </c>
      <c r="H165" s="416" t="s">
        <v>275</v>
      </c>
      <c r="I165" s="420" t="s">
        <v>478</v>
      </c>
      <c r="J165" s="423" t="s">
        <v>504</v>
      </c>
      <c r="K165" s="425" t="s">
        <v>574</v>
      </c>
      <c r="L165" s="425" t="s">
        <v>560</v>
      </c>
      <c r="M165" s="425" t="s">
        <v>549</v>
      </c>
      <c r="N165" s="418">
        <v>45691</v>
      </c>
      <c r="O165" s="418" t="s">
        <v>441</v>
      </c>
    </row>
    <row r="166" spans="1:15" ht="36" x14ac:dyDescent="0.2">
      <c r="A166" s="417">
        <v>163</v>
      </c>
      <c r="B166" s="418">
        <v>45705</v>
      </c>
      <c r="C166" s="419">
        <v>45702</v>
      </c>
      <c r="D166" s="416" t="s">
        <v>245</v>
      </c>
      <c r="E166" s="420" t="s">
        <v>265</v>
      </c>
      <c r="F166" s="421">
        <v>240</v>
      </c>
      <c r="G166" s="416" t="s">
        <v>855</v>
      </c>
      <c r="H166" s="416" t="s">
        <v>459</v>
      </c>
      <c r="I166" s="420" t="s">
        <v>733</v>
      </c>
      <c r="J166" s="423" t="s">
        <v>746</v>
      </c>
      <c r="K166" s="425" t="s">
        <v>570</v>
      </c>
      <c r="L166" s="424" t="s">
        <v>32</v>
      </c>
      <c r="M166" s="425" t="s">
        <v>768</v>
      </c>
      <c r="N166" s="418">
        <v>45702</v>
      </c>
      <c r="O166" s="418"/>
    </row>
    <row r="167" spans="1:15" ht="24" x14ac:dyDescent="0.2">
      <c r="A167" s="417">
        <v>164</v>
      </c>
      <c r="B167" s="418">
        <v>45705</v>
      </c>
      <c r="C167" s="419">
        <v>45698</v>
      </c>
      <c r="D167" s="416" t="s">
        <v>245</v>
      </c>
      <c r="E167" s="420" t="s">
        <v>164</v>
      </c>
      <c r="F167" s="421">
        <v>59.99</v>
      </c>
      <c r="G167" s="416" t="s">
        <v>856</v>
      </c>
      <c r="H167" s="416" t="s">
        <v>275</v>
      </c>
      <c r="I167" s="420" t="s">
        <v>478</v>
      </c>
      <c r="J167" s="423" t="s">
        <v>504</v>
      </c>
      <c r="K167" s="425" t="s">
        <v>574</v>
      </c>
      <c r="L167" s="425" t="s">
        <v>560</v>
      </c>
      <c r="M167" s="425" t="s">
        <v>769</v>
      </c>
      <c r="N167" s="418">
        <v>45698</v>
      </c>
      <c r="O167" s="418" t="s">
        <v>441</v>
      </c>
    </row>
    <row r="168" spans="1:15" ht="24" x14ac:dyDescent="0.2">
      <c r="A168" s="417">
        <v>165</v>
      </c>
      <c r="B168" s="418">
        <v>45706</v>
      </c>
      <c r="C168" s="419">
        <v>45667</v>
      </c>
      <c r="D168" s="416" t="s">
        <v>245</v>
      </c>
      <c r="E168" s="420" t="s">
        <v>148</v>
      </c>
      <c r="F168" s="421">
        <v>25.29</v>
      </c>
      <c r="G168" s="416" t="s">
        <v>857</v>
      </c>
      <c r="H168" s="416" t="s">
        <v>275</v>
      </c>
      <c r="I168" s="420" t="s">
        <v>478</v>
      </c>
      <c r="J168" s="423" t="s">
        <v>504</v>
      </c>
      <c r="K168" s="425" t="s">
        <v>574</v>
      </c>
      <c r="L168" s="425" t="s">
        <v>560</v>
      </c>
      <c r="M168" s="425" t="s">
        <v>770</v>
      </c>
      <c r="N168" s="418">
        <v>45698</v>
      </c>
      <c r="O168" s="418" t="s">
        <v>441</v>
      </c>
    </row>
    <row r="169" spans="1:15" ht="36" x14ac:dyDescent="0.2">
      <c r="A169" s="417">
        <v>166</v>
      </c>
      <c r="B169" s="418">
        <v>45706</v>
      </c>
      <c r="C169" s="419">
        <v>45706</v>
      </c>
      <c r="D169" s="416" t="s">
        <v>245</v>
      </c>
      <c r="E169" s="420" t="s">
        <v>265</v>
      </c>
      <c r="F169" s="421">
        <v>540</v>
      </c>
      <c r="G169" s="416" t="s">
        <v>858</v>
      </c>
      <c r="H169" s="416" t="s">
        <v>459</v>
      </c>
      <c r="I169" s="420" t="s">
        <v>734</v>
      </c>
      <c r="J169" s="423" t="s">
        <v>747</v>
      </c>
      <c r="K169" s="425" t="s">
        <v>570</v>
      </c>
      <c r="L169" s="424" t="s">
        <v>32</v>
      </c>
      <c r="M169" s="425" t="s">
        <v>771</v>
      </c>
      <c r="N169" s="418">
        <v>45706</v>
      </c>
      <c r="O169" s="418"/>
    </row>
    <row r="170" spans="1:15" ht="36" x14ac:dyDescent="0.2">
      <c r="A170" s="417">
        <v>167</v>
      </c>
      <c r="B170" s="418">
        <v>45706</v>
      </c>
      <c r="C170" s="419">
        <v>45702</v>
      </c>
      <c r="D170" s="416" t="s">
        <v>245</v>
      </c>
      <c r="E170" s="420" t="s">
        <v>265</v>
      </c>
      <c r="F170" s="421">
        <v>38532.47</v>
      </c>
      <c r="G170" s="416" t="s">
        <v>796</v>
      </c>
      <c r="H170" s="416" t="s">
        <v>459</v>
      </c>
      <c r="I170" s="420" t="s">
        <v>486</v>
      </c>
      <c r="J170" s="423" t="s">
        <v>512</v>
      </c>
      <c r="K170" s="425" t="s">
        <v>570</v>
      </c>
      <c r="L170" s="424" t="s">
        <v>32</v>
      </c>
      <c r="M170" s="425" t="s">
        <v>772</v>
      </c>
      <c r="N170" s="418">
        <v>45702</v>
      </c>
      <c r="O170" s="418"/>
    </row>
    <row r="171" spans="1:15" ht="48" x14ac:dyDescent="0.2">
      <c r="A171" s="417">
        <v>168</v>
      </c>
      <c r="B171" s="418">
        <v>45706</v>
      </c>
      <c r="C171" s="419">
        <v>45688</v>
      </c>
      <c r="D171" s="416" t="s">
        <v>163</v>
      </c>
      <c r="E171" s="420" t="s">
        <v>1</v>
      </c>
      <c r="F171" s="421">
        <v>179.87</v>
      </c>
      <c r="G171" s="416" t="s">
        <v>859</v>
      </c>
      <c r="H171" s="416" t="s">
        <v>277</v>
      </c>
      <c r="I171" s="420" t="s">
        <v>488</v>
      </c>
      <c r="J171" s="423" t="s">
        <v>514</v>
      </c>
      <c r="K171" s="425" t="s">
        <v>570</v>
      </c>
      <c r="L171" s="425" t="s">
        <v>562</v>
      </c>
      <c r="M171" s="425" t="s">
        <v>277</v>
      </c>
      <c r="N171" s="418">
        <v>45688</v>
      </c>
      <c r="O171" s="418"/>
    </row>
    <row r="172" spans="1:15" ht="24" x14ac:dyDescent="0.2">
      <c r="A172" s="417">
        <v>169</v>
      </c>
      <c r="B172" s="418">
        <v>45706</v>
      </c>
      <c r="C172" s="419">
        <v>45667</v>
      </c>
      <c r="D172" s="416" t="s">
        <v>245</v>
      </c>
      <c r="E172" s="420" t="s">
        <v>148</v>
      </c>
      <c r="F172" s="421">
        <v>25.29</v>
      </c>
      <c r="G172" s="416" t="s">
        <v>857</v>
      </c>
      <c r="H172" s="416" t="s">
        <v>275</v>
      </c>
      <c r="I172" s="420" t="s">
        <v>478</v>
      </c>
      <c r="J172" s="423" t="s">
        <v>504</v>
      </c>
      <c r="K172" s="425" t="s">
        <v>574</v>
      </c>
      <c r="L172" s="425" t="s">
        <v>560</v>
      </c>
      <c r="M172" s="425" t="s">
        <v>773</v>
      </c>
      <c r="N172" s="418">
        <v>45698</v>
      </c>
      <c r="O172" s="418" t="s">
        <v>441</v>
      </c>
    </row>
    <row r="173" spans="1:15" ht="24" x14ac:dyDescent="0.2">
      <c r="A173" s="417">
        <v>170</v>
      </c>
      <c r="B173" s="418">
        <v>45708</v>
      </c>
      <c r="C173" s="419">
        <v>45688</v>
      </c>
      <c r="D173" s="416" t="s">
        <v>163</v>
      </c>
      <c r="E173" s="420" t="s">
        <v>4</v>
      </c>
      <c r="F173" s="421">
        <v>875.05</v>
      </c>
      <c r="G173" s="416" t="s">
        <v>861</v>
      </c>
      <c r="H173" s="416" t="s">
        <v>277</v>
      </c>
      <c r="I173" s="420" t="s">
        <v>478</v>
      </c>
      <c r="J173" s="423" t="s">
        <v>504</v>
      </c>
      <c r="K173" s="425" t="s">
        <v>574</v>
      </c>
      <c r="L173" s="425" t="s">
        <v>4</v>
      </c>
      <c r="M173" s="425" t="s">
        <v>277</v>
      </c>
      <c r="N173" s="418">
        <v>45708</v>
      </c>
      <c r="O173" s="418" t="s">
        <v>441</v>
      </c>
    </row>
    <row r="174" spans="1:15" ht="24" x14ac:dyDescent="0.2">
      <c r="A174" s="417">
        <v>171</v>
      </c>
      <c r="B174" s="418">
        <v>45708</v>
      </c>
      <c r="C174" s="419">
        <v>45671</v>
      </c>
      <c r="D174" s="416" t="s">
        <v>245</v>
      </c>
      <c r="E174" s="420" t="s">
        <v>167</v>
      </c>
      <c r="F174" s="421">
        <v>295.08999999999997</v>
      </c>
      <c r="G174" s="416" t="s">
        <v>860</v>
      </c>
      <c r="H174" s="416" t="s">
        <v>275</v>
      </c>
      <c r="I174" s="420" t="s">
        <v>478</v>
      </c>
      <c r="J174" s="423" t="s">
        <v>504</v>
      </c>
      <c r="K174" s="425" t="s">
        <v>574</v>
      </c>
      <c r="L174" s="425" t="s">
        <v>32</v>
      </c>
      <c r="M174" s="425" t="s">
        <v>774</v>
      </c>
      <c r="N174" s="418">
        <v>45671</v>
      </c>
      <c r="O174" s="418" t="s">
        <v>441</v>
      </c>
    </row>
    <row r="175" spans="1:15" ht="24" x14ac:dyDescent="0.2">
      <c r="A175" s="417">
        <v>172</v>
      </c>
      <c r="B175" s="418">
        <v>45708</v>
      </c>
      <c r="C175" s="419">
        <v>45688</v>
      </c>
      <c r="D175" s="416" t="s">
        <v>163</v>
      </c>
      <c r="E175" s="420" t="s">
        <v>4</v>
      </c>
      <c r="F175" s="421">
        <v>437.52</v>
      </c>
      <c r="G175" s="416" t="s">
        <v>862</v>
      </c>
      <c r="H175" s="416" t="s">
        <v>277</v>
      </c>
      <c r="I175" s="420" t="s">
        <v>478</v>
      </c>
      <c r="J175" s="423" t="s">
        <v>504</v>
      </c>
      <c r="K175" s="425" t="s">
        <v>574</v>
      </c>
      <c r="L175" s="425" t="s">
        <v>4</v>
      </c>
      <c r="M175" s="425" t="s">
        <v>277</v>
      </c>
      <c r="N175" s="418">
        <v>45708</v>
      </c>
      <c r="O175" s="418" t="s">
        <v>441</v>
      </c>
    </row>
    <row r="176" spans="1:15" ht="24" x14ac:dyDescent="0.2">
      <c r="A176" s="417">
        <v>173</v>
      </c>
      <c r="B176" s="418">
        <v>45708</v>
      </c>
      <c r="C176" s="419">
        <v>45688</v>
      </c>
      <c r="D176" s="416" t="s">
        <v>163</v>
      </c>
      <c r="E176" s="420" t="s">
        <v>264</v>
      </c>
      <c r="F176" s="421">
        <v>12045.599869</v>
      </c>
      <c r="G176" s="416" t="s">
        <v>867</v>
      </c>
      <c r="H176" s="416" t="s">
        <v>277</v>
      </c>
      <c r="I176" s="420" t="s">
        <v>497</v>
      </c>
      <c r="J176" s="423" t="s">
        <v>523</v>
      </c>
      <c r="K176" s="425" t="s">
        <v>587</v>
      </c>
      <c r="L176" s="425" t="s">
        <v>565</v>
      </c>
      <c r="M176" s="425" t="s">
        <v>277</v>
      </c>
      <c r="N176" s="418">
        <v>45708</v>
      </c>
      <c r="O176" s="418"/>
    </row>
    <row r="177" spans="1:15" ht="24" x14ac:dyDescent="0.2">
      <c r="A177" s="417">
        <v>174</v>
      </c>
      <c r="B177" s="418">
        <v>45708</v>
      </c>
      <c r="C177" s="419">
        <v>45688</v>
      </c>
      <c r="D177" s="416" t="s">
        <v>163</v>
      </c>
      <c r="E177" s="420" t="s">
        <v>4</v>
      </c>
      <c r="F177" s="421">
        <v>9930.81</v>
      </c>
      <c r="G177" s="416" t="s">
        <v>863</v>
      </c>
      <c r="H177" s="416" t="s">
        <v>277</v>
      </c>
      <c r="I177" s="420" t="s">
        <v>498</v>
      </c>
      <c r="J177" s="423" t="s">
        <v>524</v>
      </c>
      <c r="K177" s="425" t="s">
        <v>587</v>
      </c>
      <c r="L177" s="425" t="s">
        <v>4</v>
      </c>
      <c r="M177" s="425" t="s">
        <v>277</v>
      </c>
      <c r="N177" s="418">
        <v>45708</v>
      </c>
      <c r="O177" s="418"/>
    </row>
    <row r="178" spans="1:15" ht="24" x14ac:dyDescent="0.2">
      <c r="A178" s="417">
        <v>175</v>
      </c>
      <c r="B178" s="418">
        <v>45708</v>
      </c>
      <c r="C178" s="419">
        <v>45688</v>
      </c>
      <c r="D178" s="416" t="s">
        <v>245</v>
      </c>
      <c r="E178" s="420" t="s">
        <v>50</v>
      </c>
      <c r="F178" s="421">
        <v>177.52</v>
      </c>
      <c r="G178" s="416" t="s">
        <v>872</v>
      </c>
      <c r="H178" s="416" t="s">
        <v>275</v>
      </c>
      <c r="I178" s="420" t="s">
        <v>497</v>
      </c>
      <c r="J178" s="423" t="s">
        <v>523</v>
      </c>
      <c r="K178" s="425" t="s">
        <v>587</v>
      </c>
      <c r="L178" s="425" t="s">
        <v>565</v>
      </c>
      <c r="M178" s="425" t="s">
        <v>277</v>
      </c>
      <c r="N178" s="418">
        <v>45708</v>
      </c>
      <c r="O178" s="418"/>
    </row>
    <row r="179" spans="1:15" ht="24" x14ac:dyDescent="0.2">
      <c r="A179" s="417">
        <v>176</v>
      </c>
      <c r="B179" s="418">
        <v>45708</v>
      </c>
      <c r="C179" s="419">
        <v>45688</v>
      </c>
      <c r="D179" s="416" t="s">
        <v>163</v>
      </c>
      <c r="E179" s="420" t="s">
        <v>231</v>
      </c>
      <c r="F179" s="421">
        <v>3407.24</v>
      </c>
      <c r="G179" s="416" t="s">
        <v>864</v>
      </c>
      <c r="H179" s="416" t="s">
        <v>277</v>
      </c>
      <c r="I179" s="420" t="s">
        <v>478</v>
      </c>
      <c r="J179" s="423" t="s">
        <v>504</v>
      </c>
      <c r="K179" s="425" t="s">
        <v>574</v>
      </c>
      <c r="L179" s="425" t="s">
        <v>565</v>
      </c>
      <c r="M179" s="425" t="s">
        <v>277</v>
      </c>
      <c r="N179" s="418">
        <v>45708</v>
      </c>
      <c r="O179" s="418" t="s">
        <v>441</v>
      </c>
    </row>
    <row r="180" spans="1:15" ht="24" x14ac:dyDescent="0.2">
      <c r="A180" s="417">
        <v>177</v>
      </c>
      <c r="B180" s="418">
        <v>45708</v>
      </c>
      <c r="C180" s="419">
        <v>45688</v>
      </c>
      <c r="D180" s="416" t="s">
        <v>163</v>
      </c>
      <c r="E180" s="420" t="s">
        <v>242</v>
      </c>
      <c r="F180" s="421">
        <v>1241.3499830000001</v>
      </c>
      <c r="G180" s="416" t="s">
        <v>870</v>
      </c>
      <c r="H180" s="416" t="s">
        <v>277</v>
      </c>
      <c r="I180" s="420" t="s">
        <v>497</v>
      </c>
      <c r="J180" s="423" t="s">
        <v>523</v>
      </c>
      <c r="K180" s="425" t="s">
        <v>587</v>
      </c>
      <c r="L180" s="425" t="s">
        <v>565</v>
      </c>
      <c r="M180" s="425" t="s">
        <v>277</v>
      </c>
      <c r="N180" s="418">
        <v>45708</v>
      </c>
      <c r="O180" s="418"/>
    </row>
    <row r="181" spans="1:15" ht="24" x14ac:dyDescent="0.2">
      <c r="A181" s="417">
        <v>178</v>
      </c>
      <c r="B181" s="418">
        <v>45708</v>
      </c>
      <c r="C181" s="419">
        <v>45660</v>
      </c>
      <c r="D181" s="416" t="s">
        <v>245</v>
      </c>
      <c r="E181" s="420" t="s">
        <v>285</v>
      </c>
      <c r="F181" s="421">
        <v>776.3</v>
      </c>
      <c r="G181" s="416" t="s">
        <v>874</v>
      </c>
      <c r="H181" s="416" t="s">
        <v>275</v>
      </c>
      <c r="I181" s="420" t="s">
        <v>500</v>
      </c>
      <c r="J181" s="423" t="s">
        <v>526</v>
      </c>
      <c r="K181" s="425" t="s">
        <v>573</v>
      </c>
      <c r="L181" s="425" t="s">
        <v>32</v>
      </c>
      <c r="M181" s="425" t="s">
        <v>775</v>
      </c>
      <c r="N181" s="418">
        <v>45691</v>
      </c>
      <c r="O181" s="418"/>
    </row>
    <row r="182" spans="1:15" ht="24" x14ac:dyDescent="0.2">
      <c r="A182" s="417">
        <v>179</v>
      </c>
      <c r="B182" s="418">
        <v>45708</v>
      </c>
      <c r="C182" s="419">
        <v>45658</v>
      </c>
      <c r="D182" s="416" t="s">
        <v>245</v>
      </c>
      <c r="E182" s="420" t="s">
        <v>76</v>
      </c>
      <c r="F182" s="421">
        <v>1054.93</v>
      </c>
      <c r="G182" s="416" t="s">
        <v>875</v>
      </c>
      <c r="H182" s="416" t="s">
        <v>275</v>
      </c>
      <c r="I182" s="420" t="s">
        <v>478</v>
      </c>
      <c r="J182" s="423" t="s">
        <v>504</v>
      </c>
      <c r="K182" s="425" t="s">
        <v>574</v>
      </c>
      <c r="L182" s="424" t="s">
        <v>32</v>
      </c>
      <c r="M182" s="425" t="s">
        <v>776</v>
      </c>
      <c r="N182" s="418">
        <v>45693</v>
      </c>
      <c r="O182" s="418" t="s">
        <v>441</v>
      </c>
    </row>
    <row r="183" spans="1:15" ht="24" x14ac:dyDescent="0.2">
      <c r="A183" s="417">
        <v>180</v>
      </c>
      <c r="B183" s="418">
        <v>45708</v>
      </c>
      <c r="C183" s="419">
        <v>45688</v>
      </c>
      <c r="D183" s="416" t="s">
        <v>245</v>
      </c>
      <c r="E183" s="420" t="s">
        <v>50</v>
      </c>
      <c r="F183" s="421">
        <v>52.91</v>
      </c>
      <c r="G183" s="416" t="s">
        <v>873</v>
      </c>
      <c r="H183" s="416" t="s">
        <v>275</v>
      </c>
      <c r="I183" s="420" t="s">
        <v>497</v>
      </c>
      <c r="J183" s="423" t="s">
        <v>523</v>
      </c>
      <c r="K183" s="425" t="s">
        <v>587</v>
      </c>
      <c r="L183" s="425" t="s">
        <v>565</v>
      </c>
      <c r="M183" s="425" t="s">
        <v>277</v>
      </c>
      <c r="N183" s="418">
        <v>45708</v>
      </c>
      <c r="O183" s="418"/>
    </row>
    <row r="184" spans="1:15" ht="24" x14ac:dyDescent="0.2">
      <c r="A184" s="417">
        <v>181</v>
      </c>
      <c r="B184" s="418">
        <v>45708</v>
      </c>
      <c r="C184" s="419">
        <v>45688</v>
      </c>
      <c r="D184" s="416" t="s">
        <v>163</v>
      </c>
      <c r="E184" s="420" t="s">
        <v>264</v>
      </c>
      <c r="F184" s="421">
        <v>1214.57</v>
      </c>
      <c r="G184" s="416" t="s">
        <v>868</v>
      </c>
      <c r="H184" s="416" t="s">
        <v>277</v>
      </c>
      <c r="I184" s="420" t="s">
        <v>478</v>
      </c>
      <c r="J184" s="423" t="s">
        <v>504</v>
      </c>
      <c r="K184" s="425" t="s">
        <v>574</v>
      </c>
      <c r="L184" s="425" t="s">
        <v>565</v>
      </c>
      <c r="M184" s="425" t="s">
        <v>277</v>
      </c>
      <c r="N184" s="418">
        <v>45708</v>
      </c>
      <c r="O184" s="418" t="s">
        <v>441</v>
      </c>
    </row>
    <row r="185" spans="1:15" ht="24" x14ac:dyDescent="0.2">
      <c r="A185" s="417">
        <v>182</v>
      </c>
      <c r="B185" s="418">
        <v>45708</v>
      </c>
      <c r="C185" s="419">
        <v>45688</v>
      </c>
      <c r="D185" s="416" t="s">
        <v>163</v>
      </c>
      <c r="E185" s="420" t="s">
        <v>264</v>
      </c>
      <c r="F185" s="421">
        <v>2350.94</v>
      </c>
      <c r="G185" s="416" t="s">
        <v>869</v>
      </c>
      <c r="H185" s="416" t="s">
        <v>277</v>
      </c>
      <c r="I185" s="420" t="s">
        <v>478</v>
      </c>
      <c r="J185" s="423" t="s">
        <v>504</v>
      </c>
      <c r="K185" s="425" t="s">
        <v>574</v>
      </c>
      <c r="L185" s="425" t="s">
        <v>565</v>
      </c>
      <c r="M185" s="425" t="s">
        <v>277</v>
      </c>
      <c r="N185" s="418">
        <v>45708</v>
      </c>
      <c r="O185" s="418" t="s">
        <v>441</v>
      </c>
    </row>
    <row r="186" spans="1:15" ht="24" x14ac:dyDescent="0.2">
      <c r="A186" s="417">
        <v>183</v>
      </c>
      <c r="B186" s="426">
        <v>45708</v>
      </c>
      <c r="C186" s="427">
        <v>45688</v>
      </c>
      <c r="D186" s="416" t="s">
        <v>163</v>
      </c>
      <c r="E186" s="420" t="s">
        <v>242</v>
      </c>
      <c r="F186" s="428">
        <v>109.38</v>
      </c>
      <c r="G186" s="416" t="s">
        <v>871</v>
      </c>
      <c r="H186" s="416" t="s">
        <v>277</v>
      </c>
      <c r="I186" s="429" t="s">
        <v>478</v>
      </c>
      <c r="J186" s="423" t="s">
        <v>504</v>
      </c>
      <c r="K186" s="425" t="s">
        <v>574</v>
      </c>
      <c r="L186" s="425" t="s">
        <v>565</v>
      </c>
      <c r="M186" s="425" t="s">
        <v>277</v>
      </c>
      <c r="N186" s="418">
        <v>45708</v>
      </c>
      <c r="O186" s="418" t="s">
        <v>441</v>
      </c>
    </row>
    <row r="187" spans="1:15" ht="24" x14ac:dyDescent="0.2">
      <c r="A187" s="417">
        <v>184</v>
      </c>
      <c r="B187" s="418">
        <v>45708</v>
      </c>
      <c r="C187" s="419">
        <v>45688</v>
      </c>
      <c r="D187" s="416" t="s">
        <v>163</v>
      </c>
      <c r="E187" s="420" t="s">
        <v>231</v>
      </c>
      <c r="F187" s="421">
        <v>44695.890147999999</v>
      </c>
      <c r="G187" s="416" t="s">
        <v>866</v>
      </c>
      <c r="H187" s="416" t="s">
        <v>277</v>
      </c>
      <c r="I187" s="420" t="s">
        <v>497</v>
      </c>
      <c r="J187" s="423" t="s">
        <v>523</v>
      </c>
      <c r="K187" s="425" t="s">
        <v>587</v>
      </c>
      <c r="L187" s="425" t="s">
        <v>565</v>
      </c>
      <c r="M187" s="425" t="s">
        <v>277</v>
      </c>
      <c r="N187" s="418">
        <v>45708</v>
      </c>
      <c r="O187" s="418"/>
    </row>
    <row r="188" spans="1:15" ht="36" x14ac:dyDescent="0.2">
      <c r="A188" s="417">
        <v>185</v>
      </c>
      <c r="B188" s="418">
        <v>45708</v>
      </c>
      <c r="C188" s="419">
        <v>45660</v>
      </c>
      <c r="D188" s="416" t="s">
        <v>245</v>
      </c>
      <c r="E188" s="420" t="s">
        <v>161</v>
      </c>
      <c r="F188" s="421">
        <v>1080</v>
      </c>
      <c r="G188" s="416" t="s">
        <v>887</v>
      </c>
      <c r="H188" s="416" t="s">
        <v>275</v>
      </c>
      <c r="I188" s="420" t="s">
        <v>478</v>
      </c>
      <c r="J188" s="423" t="s">
        <v>504</v>
      </c>
      <c r="K188" s="425" t="s">
        <v>574</v>
      </c>
      <c r="L188" s="424" t="s">
        <v>32</v>
      </c>
      <c r="M188" s="425" t="s">
        <v>777</v>
      </c>
      <c r="N188" s="418">
        <v>45691</v>
      </c>
      <c r="O188" s="418" t="s">
        <v>441</v>
      </c>
    </row>
    <row r="189" spans="1:15" ht="24" x14ac:dyDescent="0.2">
      <c r="A189" s="417">
        <v>186</v>
      </c>
      <c r="B189" s="418">
        <v>45708</v>
      </c>
      <c r="C189" s="419">
        <v>45688</v>
      </c>
      <c r="D189" s="416" t="s">
        <v>163</v>
      </c>
      <c r="E189" s="420" t="s">
        <v>231</v>
      </c>
      <c r="F189" s="421">
        <v>1703.61</v>
      </c>
      <c r="G189" s="416" t="s">
        <v>865</v>
      </c>
      <c r="H189" s="416" t="s">
        <v>277</v>
      </c>
      <c r="I189" s="420" t="s">
        <v>478</v>
      </c>
      <c r="J189" s="423" t="s">
        <v>504</v>
      </c>
      <c r="K189" s="425" t="s">
        <v>574</v>
      </c>
      <c r="L189" s="425" t="s">
        <v>565</v>
      </c>
      <c r="M189" s="425" t="s">
        <v>277</v>
      </c>
      <c r="N189" s="418">
        <v>45708</v>
      </c>
      <c r="O189" s="418" t="s">
        <v>441</v>
      </c>
    </row>
    <row r="190" spans="1:15" ht="24" x14ac:dyDescent="0.2">
      <c r="A190" s="417">
        <v>187</v>
      </c>
      <c r="B190" s="418">
        <v>45708</v>
      </c>
      <c r="C190" s="419">
        <v>45688</v>
      </c>
      <c r="D190" s="416" t="s">
        <v>163</v>
      </c>
      <c r="E190" s="420" t="s">
        <v>242</v>
      </c>
      <c r="F190" s="421">
        <v>54.69</v>
      </c>
      <c r="G190" s="416" t="s">
        <v>1173</v>
      </c>
      <c r="H190" s="416" t="s">
        <v>277</v>
      </c>
      <c r="I190" s="420" t="s">
        <v>478</v>
      </c>
      <c r="J190" s="423" t="s">
        <v>504</v>
      </c>
      <c r="K190" s="425" t="s">
        <v>574</v>
      </c>
      <c r="L190" s="425" t="s">
        <v>565</v>
      </c>
      <c r="M190" s="425" t="s">
        <v>277</v>
      </c>
      <c r="N190" s="418">
        <v>45708</v>
      </c>
      <c r="O190" s="418" t="s">
        <v>441</v>
      </c>
    </row>
    <row r="191" spans="1:15" ht="24" x14ac:dyDescent="0.2">
      <c r="A191" s="417">
        <v>188</v>
      </c>
      <c r="B191" s="418">
        <v>45709</v>
      </c>
      <c r="C191" s="419">
        <v>45708</v>
      </c>
      <c r="D191" s="416" t="s">
        <v>245</v>
      </c>
      <c r="E191" s="420" t="s">
        <v>265</v>
      </c>
      <c r="F191" s="421">
        <v>6509.4</v>
      </c>
      <c r="G191" s="416" t="s">
        <v>876</v>
      </c>
      <c r="H191" s="416" t="s">
        <v>277</v>
      </c>
      <c r="I191" s="420" t="s">
        <v>730</v>
      </c>
      <c r="J191" s="423" t="s">
        <v>743</v>
      </c>
      <c r="K191" s="425" t="s">
        <v>570</v>
      </c>
      <c r="L191" s="424" t="s">
        <v>32</v>
      </c>
      <c r="M191" s="425" t="s">
        <v>778</v>
      </c>
      <c r="N191" s="418">
        <v>45708</v>
      </c>
      <c r="O191" s="418"/>
    </row>
    <row r="192" spans="1:15" x14ac:dyDescent="0.2">
      <c r="A192" s="417">
        <v>189</v>
      </c>
      <c r="B192" s="426">
        <v>45709</v>
      </c>
      <c r="C192" s="427">
        <v>45708</v>
      </c>
      <c r="D192" s="430" t="s">
        <v>245</v>
      </c>
      <c r="E192" s="420" t="s">
        <v>265</v>
      </c>
      <c r="F192" s="428">
        <v>327.10000000000002</v>
      </c>
      <c r="G192" s="430" t="s">
        <v>877</v>
      </c>
      <c r="H192" s="430" t="s">
        <v>466</v>
      </c>
      <c r="I192" s="429" t="s">
        <v>735</v>
      </c>
      <c r="J192" s="423" t="s">
        <v>748</v>
      </c>
      <c r="K192" s="425" t="s">
        <v>570</v>
      </c>
      <c r="L192" s="424" t="s">
        <v>32</v>
      </c>
      <c r="M192" s="425" t="s">
        <v>779</v>
      </c>
      <c r="N192" s="418">
        <v>45708</v>
      </c>
      <c r="O192" s="418"/>
    </row>
    <row r="193" spans="1:15" x14ac:dyDescent="0.2">
      <c r="A193" s="417">
        <v>190</v>
      </c>
      <c r="B193" s="418">
        <v>45709</v>
      </c>
      <c r="C193" s="419">
        <v>45708</v>
      </c>
      <c r="D193" s="430" t="s">
        <v>245</v>
      </c>
      <c r="E193" s="420" t="s">
        <v>265</v>
      </c>
      <c r="F193" s="421">
        <v>4470</v>
      </c>
      <c r="G193" s="416" t="s">
        <v>878</v>
      </c>
      <c r="H193" s="430" t="s">
        <v>466</v>
      </c>
      <c r="I193" s="420" t="s">
        <v>736</v>
      </c>
      <c r="J193" s="423" t="s">
        <v>749</v>
      </c>
      <c r="K193" s="425" t="s">
        <v>570</v>
      </c>
      <c r="L193" s="424" t="s">
        <v>32</v>
      </c>
      <c r="M193" s="425" t="s">
        <v>780</v>
      </c>
      <c r="N193" s="418">
        <v>45708</v>
      </c>
      <c r="O193" s="418"/>
    </row>
    <row r="194" spans="1:15" ht="24" x14ac:dyDescent="0.2">
      <c r="A194" s="417">
        <v>191</v>
      </c>
      <c r="B194" s="418">
        <v>45712</v>
      </c>
      <c r="C194" s="419">
        <v>45708</v>
      </c>
      <c r="D194" s="416" t="s">
        <v>245</v>
      </c>
      <c r="E194" s="420" t="s">
        <v>69</v>
      </c>
      <c r="F194" s="421">
        <v>1015</v>
      </c>
      <c r="G194" s="416" t="s">
        <v>648</v>
      </c>
      <c r="H194" s="416" t="s">
        <v>457</v>
      </c>
      <c r="I194" s="420" t="s">
        <v>503</v>
      </c>
      <c r="J194" s="423" t="s">
        <v>530</v>
      </c>
      <c r="K194" s="425" t="s">
        <v>573</v>
      </c>
      <c r="L194" s="425" t="s">
        <v>32</v>
      </c>
      <c r="M194" s="425">
        <v>564506</v>
      </c>
      <c r="N194" s="418">
        <v>45713</v>
      </c>
      <c r="O194" s="418"/>
    </row>
    <row r="195" spans="1:15" ht="24" x14ac:dyDescent="0.2">
      <c r="A195" s="417">
        <v>192</v>
      </c>
      <c r="B195" s="418">
        <v>45712</v>
      </c>
      <c r="C195" s="419">
        <v>45736</v>
      </c>
      <c r="D195" s="416" t="s">
        <v>163</v>
      </c>
      <c r="E195" s="420" t="s">
        <v>146</v>
      </c>
      <c r="F195" s="421">
        <v>15562.5</v>
      </c>
      <c r="G195" s="416" t="s">
        <v>879</v>
      </c>
      <c r="H195" s="416" t="s">
        <v>277</v>
      </c>
      <c r="I195" s="420" t="s">
        <v>503</v>
      </c>
      <c r="J195" s="423" t="s">
        <v>530</v>
      </c>
      <c r="K195" s="425" t="s">
        <v>573</v>
      </c>
      <c r="L195" s="425" t="s">
        <v>32</v>
      </c>
      <c r="M195" s="425">
        <v>564900</v>
      </c>
      <c r="N195" s="418">
        <v>45713</v>
      </c>
      <c r="O195" s="418"/>
    </row>
    <row r="196" spans="1:15" ht="24" x14ac:dyDescent="0.2">
      <c r="A196" s="417">
        <v>193</v>
      </c>
      <c r="B196" s="426">
        <v>45712</v>
      </c>
      <c r="C196" s="427">
        <v>45736</v>
      </c>
      <c r="D196" s="416" t="s">
        <v>163</v>
      </c>
      <c r="E196" s="420" t="s">
        <v>6</v>
      </c>
      <c r="F196" s="428">
        <v>20181</v>
      </c>
      <c r="G196" s="430" t="s">
        <v>880</v>
      </c>
      <c r="H196" s="416" t="s">
        <v>277</v>
      </c>
      <c r="I196" s="420" t="s">
        <v>653</v>
      </c>
      <c r="J196" s="423" t="s">
        <v>528</v>
      </c>
      <c r="K196" s="425" t="s">
        <v>573</v>
      </c>
      <c r="L196" s="425" t="s">
        <v>32</v>
      </c>
      <c r="M196" s="425" t="s">
        <v>881</v>
      </c>
      <c r="N196" s="418">
        <v>45713</v>
      </c>
      <c r="O196" s="418"/>
    </row>
    <row r="197" spans="1:15" ht="24" x14ac:dyDescent="0.2">
      <c r="A197" s="417">
        <v>194</v>
      </c>
      <c r="B197" s="418">
        <v>45713</v>
      </c>
      <c r="C197" s="419">
        <v>45688</v>
      </c>
      <c r="D197" s="416" t="s">
        <v>327</v>
      </c>
      <c r="E197" s="420" t="s">
        <v>327</v>
      </c>
      <c r="F197" s="421">
        <v>-1931.01</v>
      </c>
      <c r="G197" s="416" t="s">
        <v>882</v>
      </c>
      <c r="H197" s="416" t="s">
        <v>277</v>
      </c>
      <c r="I197" s="420" t="s">
        <v>497</v>
      </c>
      <c r="J197" s="423" t="s">
        <v>523</v>
      </c>
      <c r="K197" s="425" t="s">
        <v>587</v>
      </c>
      <c r="L197" s="424" t="s">
        <v>566</v>
      </c>
      <c r="M197" s="425" t="s">
        <v>277</v>
      </c>
      <c r="N197" s="418">
        <v>45713</v>
      </c>
      <c r="O197" s="418"/>
    </row>
    <row r="198" spans="1:15" ht="36" x14ac:dyDescent="0.2">
      <c r="A198" s="417">
        <v>195</v>
      </c>
      <c r="B198" s="418">
        <v>45713</v>
      </c>
      <c r="C198" s="419">
        <v>45658</v>
      </c>
      <c r="D198" s="416" t="s">
        <v>163</v>
      </c>
      <c r="E198" s="420" t="s">
        <v>8</v>
      </c>
      <c r="F198" s="421">
        <v>241.73</v>
      </c>
      <c r="G198" s="416" t="s">
        <v>967</v>
      </c>
      <c r="H198" s="416" t="s">
        <v>277</v>
      </c>
      <c r="I198" s="420" t="s">
        <v>490</v>
      </c>
      <c r="J198" s="423" t="s">
        <v>516</v>
      </c>
      <c r="K198" s="425" t="s">
        <v>573</v>
      </c>
      <c r="L198" s="425" t="s">
        <v>560</v>
      </c>
      <c r="M198" s="425" t="s">
        <v>277</v>
      </c>
      <c r="N198" s="418">
        <v>45688</v>
      </c>
      <c r="O198" s="418"/>
    </row>
    <row r="199" spans="1:15" ht="36" x14ac:dyDescent="0.2">
      <c r="A199" s="417">
        <v>196</v>
      </c>
      <c r="B199" s="418">
        <v>45713</v>
      </c>
      <c r="C199" s="419">
        <v>45709</v>
      </c>
      <c r="D199" s="416" t="s">
        <v>245</v>
      </c>
      <c r="E199" s="420" t="s">
        <v>265</v>
      </c>
      <c r="F199" s="421">
        <v>13940</v>
      </c>
      <c r="G199" s="416" t="s">
        <v>796</v>
      </c>
      <c r="H199" s="416" t="s">
        <v>459</v>
      </c>
      <c r="I199" s="420" t="s">
        <v>737</v>
      </c>
      <c r="J199" s="423" t="s">
        <v>750</v>
      </c>
      <c r="K199" s="425" t="s">
        <v>570</v>
      </c>
      <c r="L199" s="424" t="s">
        <v>32</v>
      </c>
      <c r="M199" s="425">
        <v>46740740</v>
      </c>
      <c r="N199" s="418">
        <v>45709</v>
      </c>
      <c r="O199" s="418"/>
    </row>
    <row r="200" spans="1:15" ht="24" x14ac:dyDescent="0.2">
      <c r="A200" s="417">
        <v>197</v>
      </c>
      <c r="B200" s="418">
        <v>45716</v>
      </c>
      <c r="C200" s="419">
        <v>45692</v>
      </c>
      <c r="D200" s="416" t="s">
        <v>163</v>
      </c>
      <c r="E200" s="420" t="s">
        <v>160</v>
      </c>
      <c r="F200" s="421">
        <v>294.01</v>
      </c>
      <c r="G200" s="416" t="s">
        <v>883</v>
      </c>
      <c r="H200" s="416" t="s">
        <v>277</v>
      </c>
      <c r="I200" s="420" t="s">
        <v>678</v>
      </c>
      <c r="J200" s="423" t="s">
        <v>682</v>
      </c>
      <c r="K200" s="425" t="s">
        <v>573</v>
      </c>
      <c r="L200" s="424" t="s">
        <v>560</v>
      </c>
      <c r="M200" s="425" t="s">
        <v>781</v>
      </c>
      <c r="N200" s="418">
        <v>45692</v>
      </c>
      <c r="O200" s="418"/>
    </row>
    <row r="201" spans="1:15" ht="24" x14ac:dyDescent="0.2">
      <c r="A201" s="417">
        <v>198</v>
      </c>
      <c r="B201" s="418">
        <v>45716</v>
      </c>
      <c r="C201" s="419">
        <v>45658</v>
      </c>
      <c r="D201" s="416" t="s">
        <v>245</v>
      </c>
      <c r="E201" s="420" t="s">
        <v>285</v>
      </c>
      <c r="F201" s="421">
        <v>444.29</v>
      </c>
      <c r="G201" s="416" t="s">
        <v>884</v>
      </c>
      <c r="H201" s="416" t="s">
        <v>275</v>
      </c>
      <c r="I201" s="420" t="s">
        <v>478</v>
      </c>
      <c r="J201" s="423" t="s">
        <v>504</v>
      </c>
      <c r="K201" s="425" t="s">
        <v>574</v>
      </c>
      <c r="L201" s="424" t="s">
        <v>32</v>
      </c>
      <c r="M201" s="425" t="s">
        <v>782</v>
      </c>
      <c r="N201" s="418">
        <v>45691</v>
      </c>
      <c r="O201" s="418" t="s">
        <v>441</v>
      </c>
    </row>
    <row r="202" spans="1:15" ht="24" x14ac:dyDescent="0.2">
      <c r="A202" s="417">
        <v>199</v>
      </c>
      <c r="B202" s="418">
        <v>45716</v>
      </c>
      <c r="C202" s="419">
        <v>45716</v>
      </c>
      <c r="D202" s="416" t="s">
        <v>163</v>
      </c>
      <c r="E202" s="420" t="s">
        <v>1</v>
      </c>
      <c r="F202" s="421">
        <v>3056.01</v>
      </c>
      <c r="G202" s="416" t="s">
        <v>836</v>
      </c>
      <c r="H202" s="416" t="s">
        <v>277</v>
      </c>
      <c r="I202" s="420" t="s">
        <v>1609</v>
      </c>
      <c r="J202" s="423" t="s">
        <v>1641</v>
      </c>
      <c r="K202" s="425" t="s">
        <v>574</v>
      </c>
      <c r="L202" s="425" t="s">
        <v>562</v>
      </c>
      <c r="M202" s="425" t="s">
        <v>277</v>
      </c>
      <c r="N202" s="418">
        <v>45716</v>
      </c>
      <c r="O202" s="418"/>
    </row>
    <row r="203" spans="1:15" ht="24" x14ac:dyDescent="0.2">
      <c r="A203" s="417">
        <v>200</v>
      </c>
      <c r="B203" s="418">
        <v>45716</v>
      </c>
      <c r="C203" s="419">
        <v>45716</v>
      </c>
      <c r="D203" s="416" t="s">
        <v>163</v>
      </c>
      <c r="E203" s="420" t="s">
        <v>1</v>
      </c>
      <c r="F203" s="421">
        <v>5872.23</v>
      </c>
      <c r="G203" s="416" t="s">
        <v>838</v>
      </c>
      <c r="H203" s="416" t="s">
        <v>277</v>
      </c>
      <c r="I203" s="420" t="s">
        <v>1610</v>
      </c>
      <c r="J203" s="423" t="s">
        <v>1642</v>
      </c>
      <c r="K203" s="425" t="s">
        <v>574</v>
      </c>
      <c r="L203" s="425" t="s">
        <v>562</v>
      </c>
      <c r="M203" s="425" t="s">
        <v>277</v>
      </c>
      <c r="N203" s="418">
        <v>45716</v>
      </c>
      <c r="O203" s="418"/>
    </row>
    <row r="204" spans="1:15" ht="24" x14ac:dyDescent="0.2">
      <c r="A204" s="417">
        <v>201</v>
      </c>
      <c r="B204" s="418">
        <v>45716</v>
      </c>
      <c r="C204" s="419">
        <v>45716</v>
      </c>
      <c r="D204" s="416" t="s">
        <v>163</v>
      </c>
      <c r="E204" s="420" t="s">
        <v>1</v>
      </c>
      <c r="F204" s="421">
        <v>2516.59</v>
      </c>
      <c r="G204" s="416" t="s">
        <v>834</v>
      </c>
      <c r="H204" s="416" t="s">
        <v>277</v>
      </c>
      <c r="I204" s="420" t="s">
        <v>1608</v>
      </c>
      <c r="J204" s="423" t="s">
        <v>1640</v>
      </c>
      <c r="K204" s="425" t="s">
        <v>574</v>
      </c>
      <c r="L204" s="425" t="s">
        <v>562</v>
      </c>
      <c r="M204" s="425" t="s">
        <v>277</v>
      </c>
      <c r="N204" s="418">
        <v>45716</v>
      </c>
      <c r="O204" s="418"/>
    </row>
    <row r="205" spans="1:15" ht="24" x14ac:dyDescent="0.2">
      <c r="A205" s="417">
        <v>202</v>
      </c>
      <c r="B205" s="418">
        <v>45716</v>
      </c>
      <c r="C205" s="419">
        <v>45716</v>
      </c>
      <c r="D205" s="416" t="s">
        <v>163</v>
      </c>
      <c r="E205" s="420" t="s">
        <v>1</v>
      </c>
      <c r="F205" s="421">
        <v>3056.01</v>
      </c>
      <c r="G205" s="416" t="s">
        <v>840</v>
      </c>
      <c r="H205" s="416" t="s">
        <v>277</v>
      </c>
      <c r="I205" s="420" t="s">
        <v>1611</v>
      </c>
      <c r="J205" s="423" t="s">
        <v>1629</v>
      </c>
      <c r="K205" s="425" t="s">
        <v>574</v>
      </c>
      <c r="L205" s="425" t="s">
        <v>562</v>
      </c>
      <c r="M205" s="425" t="s">
        <v>277</v>
      </c>
      <c r="N205" s="418">
        <v>45716</v>
      </c>
      <c r="O205" s="418"/>
    </row>
    <row r="206" spans="1:15" ht="24" x14ac:dyDescent="0.2">
      <c r="A206" s="417">
        <v>203</v>
      </c>
      <c r="B206" s="418">
        <v>45716</v>
      </c>
      <c r="C206" s="419">
        <v>45716</v>
      </c>
      <c r="D206" s="416" t="s">
        <v>163</v>
      </c>
      <c r="E206" s="420" t="s">
        <v>1</v>
      </c>
      <c r="F206" s="421">
        <v>728.94</v>
      </c>
      <c r="G206" s="416" t="s">
        <v>814</v>
      </c>
      <c r="H206" s="416" t="s">
        <v>277</v>
      </c>
      <c r="I206" s="420" t="s">
        <v>1605</v>
      </c>
      <c r="J206" s="423" t="s">
        <v>1645</v>
      </c>
      <c r="K206" s="425" t="s">
        <v>574</v>
      </c>
      <c r="L206" s="424" t="s">
        <v>562</v>
      </c>
      <c r="M206" s="425" t="s">
        <v>277</v>
      </c>
      <c r="N206" s="418">
        <v>45716</v>
      </c>
      <c r="O206" s="418"/>
    </row>
    <row r="207" spans="1:15" ht="24" x14ac:dyDescent="0.2">
      <c r="A207" s="417">
        <v>204</v>
      </c>
      <c r="B207" s="418">
        <v>45716</v>
      </c>
      <c r="C207" s="419">
        <v>45695</v>
      </c>
      <c r="D207" s="416" t="s">
        <v>245</v>
      </c>
      <c r="E207" s="420" t="s">
        <v>76</v>
      </c>
      <c r="F207" s="421">
        <v>650.26</v>
      </c>
      <c r="G207" s="416" t="s">
        <v>885</v>
      </c>
      <c r="H207" s="416" t="s">
        <v>275</v>
      </c>
      <c r="I207" s="420" t="s">
        <v>478</v>
      </c>
      <c r="J207" s="423" t="s">
        <v>504</v>
      </c>
      <c r="K207" s="425" t="s">
        <v>574</v>
      </c>
      <c r="L207" s="424" t="s">
        <v>32</v>
      </c>
      <c r="M207" s="425" t="s">
        <v>783</v>
      </c>
      <c r="N207" s="418">
        <v>45695</v>
      </c>
      <c r="O207" s="418" t="s">
        <v>441</v>
      </c>
    </row>
    <row r="208" spans="1:15" ht="24" x14ac:dyDescent="0.2">
      <c r="A208" s="417">
        <v>205</v>
      </c>
      <c r="B208" s="418">
        <v>45716</v>
      </c>
      <c r="C208" s="419">
        <v>45716</v>
      </c>
      <c r="D208" s="416" t="s">
        <v>163</v>
      </c>
      <c r="E208" s="420" t="s">
        <v>1</v>
      </c>
      <c r="F208" s="421">
        <v>2331.4699999999998</v>
      </c>
      <c r="G208" s="416" t="s">
        <v>824</v>
      </c>
      <c r="H208" s="416" t="s">
        <v>277</v>
      </c>
      <c r="I208" s="429" t="s">
        <v>1603</v>
      </c>
      <c r="J208" s="423" t="s">
        <v>1633</v>
      </c>
      <c r="K208" s="425" t="s">
        <v>574</v>
      </c>
      <c r="L208" s="425" t="s">
        <v>562</v>
      </c>
      <c r="M208" s="425" t="s">
        <v>277</v>
      </c>
      <c r="N208" s="418">
        <v>45716</v>
      </c>
      <c r="O208" s="418"/>
    </row>
    <row r="209" spans="1:15" ht="24" x14ac:dyDescent="0.2">
      <c r="A209" s="417">
        <v>206</v>
      </c>
      <c r="B209" s="418">
        <v>45716</v>
      </c>
      <c r="C209" s="419">
        <v>45716</v>
      </c>
      <c r="D209" s="416" t="s">
        <v>163</v>
      </c>
      <c r="E209" s="420" t="s">
        <v>1</v>
      </c>
      <c r="F209" s="421">
        <v>1338.94</v>
      </c>
      <c r="G209" s="416" t="s">
        <v>842</v>
      </c>
      <c r="H209" s="416" t="s">
        <v>277</v>
      </c>
      <c r="I209" s="429" t="s">
        <v>1612</v>
      </c>
      <c r="J209" s="423" t="s">
        <v>1644</v>
      </c>
      <c r="K209" s="425" t="s">
        <v>574</v>
      </c>
      <c r="L209" s="424" t="s">
        <v>562</v>
      </c>
      <c r="M209" s="425" t="s">
        <v>277</v>
      </c>
      <c r="N209" s="418">
        <v>45716</v>
      </c>
      <c r="O209" s="418"/>
    </row>
    <row r="210" spans="1:15" ht="24" x14ac:dyDescent="0.2">
      <c r="A210" s="417">
        <v>207</v>
      </c>
      <c r="B210" s="418">
        <v>45716</v>
      </c>
      <c r="C210" s="419">
        <v>45716</v>
      </c>
      <c r="D210" s="416" t="s">
        <v>163</v>
      </c>
      <c r="E210" s="420" t="s">
        <v>1</v>
      </c>
      <c r="F210" s="421">
        <v>2090.79</v>
      </c>
      <c r="G210" s="416" t="s">
        <v>851</v>
      </c>
      <c r="H210" s="416" t="s">
        <v>277</v>
      </c>
      <c r="I210" s="420" t="s">
        <v>1619</v>
      </c>
      <c r="J210" s="423" t="s">
        <v>1635</v>
      </c>
      <c r="K210" s="425" t="s">
        <v>574</v>
      </c>
      <c r="L210" s="425" t="s">
        <v>562</v>
      </c>
      <c r="M210" s="425" t="s">
        <v>277</v>
      </c>
      <c r="N210" s="418">
        <v>45716</v>
      </c>
      <c r="O210" s="418"/>
    </row>
    <row r="211" spans="1:15" ht="24" x14ac:dyDescent="0.2">
      <c r="A211" s="417">
        <v>208</v>
      </c>
      <c r="B211" s="418">
        <v>45716</v>
      </c>
      <c r="C211" s="419">
        <v>45716</v>
      </c>
      <c r="D211" s="416" t="s">
        <v>163</v>
      </c>
      <c r="E211" s="420" t="s">
        <v>1</v>
      </c>
      <c r="F211" s="421">
        <v>1214.9000000000001</v>
      </c>
      <c r="G211" s="416" t="s">
        <v>820</v>
      </c>
      <c r="H211" s="416" t="s">
        <v>277</v>
      </c>
      <c r="I211" s="420" t="s">
        <v>1604</v>
      </c>
      <c r="J211" s="423" t="s">
        <v>1636</v>
      </c>
      <c r="K211" s="425" t="s">
        <v>574</v>
      </c>
      <c r="L211" s="425" t="s">
        <v>562</v>
      </c>
      <c r="M211" s="425" t="s">
        <v>277</v>
      </c>
      <c r="N211" s="418">
        <v>45716</v>
      </c>
      <c r="O211" s="418"/>
    </row>
    <row r="212" spans="1:15" ht="24" x14ac:dyDescent="0.2">
      <c r="A212" s="417">
        <v>209</v>
      </c>
      <c r="B212" s="418">
        <v>45716</v>
      </c>
      <c r="C212" s="419">
        <v>45716</v>
      </c>
      <c r="D212" s="416" t="s">
        <v>163</v>
      </c>
      <c r="E212" s="420" t="s">
        <v>1</v>
      </c>
      <c r="F212" s="421">
        <v>1037.24</v>
      </c>
      <c r="G212" s="420" t="s">
        <v>845</v>
      </c>
      <c r="H212" s="416" t="s">
        <v>277</v>
      </c>
      <c r="I212" s="420" t="s">
        <v>1615</v>
      </c>
      <c r="J212" s="423" t="s">
        <v>1646</v>
      </c>
      <c r="K212" s="425" t="s">
        <v>574</v>
      </c>
      <c r="L212" s="424" t="s">
        <v>562</v>
      </c>
      <c r="M212" s="425" t="s">
        <v>277</v>
      </c>
      <c r="N212" s="418">
        <v>45716</v>
      </c>
      <c r="O212" s="418"/>
    </row>
    <row r="213" spans="1:15" ht="24" x14ac:dyDescent="0.2">
      <c r="A213" s="417">
        <v>210</v>
      </c>
      <c r="B213" s="418">
        <v>45716</v>
      </c>
      <c r="C213" s="419">
        <v>45716</v>
      </c>
      <c r="D213" s="416" t="s">
        <v>163</v>
      </c>
      <c r="E213" s="420" t="s">
        <v>1</v>
      </c>
      <c r="F213" s="421">
        <v>2301.3000000000002</v>
      </c>
      <c r="G213" s="416" t="s">
        <v>832</v>
      </c>
      <c r="H213" s="416" t="s">
        <v>277</v>
      </c>
      <c r="I213" s="420" t="s">
        <v>1607</v>
      </c>
      <c r="J213" s="423" t="s">
        <v>1637</v>
      </c>
      <c r="K213" s="425" t="s">
        <v>574</v>
      </c>
      <c r="L213" s="425" t="s">
        <v>562</v>
      </c>
      <c r="M213" s="425" t="s">
        <v>277</v>
      </c>
      <c r="N213" s="418">
        <v>45716</v>
      </c>
      <c r="O213" s="418"/>
    </row>
    <row r="214" spans="1:15" ht="24" x14ac:dyDescent="0.2">
      <c r="A214" s="417">
        <v>211</v>
      </c>
      <c r="B214" s="426">
        <v>45716</v>
      </c>
      <c r="C214" s="427">
        <v>45716</v>
      </c>
      <c r="D214" s="416" t="s">
        <v>163</v>
      </c>
      <c r="E214" s="420" t="s">
        <v>1</v>
      </c>
      <c r="F214" s="428">
        <v>3056.01</v>
      </c>
      <c r="G214" s="416" t="s">
        <v>844</v>
      </c>
      <c r="H214" s="416" t="s">
        <v>277</v>
      </c>
      <c r="I214" s="420" t="s">
        <v>1613</v>
      </c>
      <c r="J214" s="423" t="s">
        <v>1631</v>
      </c>
      <c r="K214" s="425" t="s">
        <v>574</v>
      </c>
      <c r="L214" s="425" t="s">
        <v>562</v>
      </c>
      <c r="M214" s="425" t="s">
        <v>277</v>
      </c>
      <c r="N214" s="418">
        <v>45716</v>
      </c>
      <c r="O214" s="418"/>
    </row>
    <row r="215" spans="1:15" ht="24" x14ac:dyDescent="0.2">
      <c r="A215" s="417">
        <v>212</v>
      </c>
      <c r="B215" s="418">
        <v>45716</v>
      </c>
      <c r="C215" s="419">
        <v>45716</v>
      </c>
      <c r="D215" s="416" t="s">
        <v>163</v>
      </c>
      <c r="E215" s="420" t="s">
        <v>1</v>
      </c>
      <c r="F215" s="421">
        <v>954.1</v>
      </c>
      <c r="G215" s="416" t="s">
        <v>820</v>
      </c>
      <c r="H215" s="416" t="s">
        <v>277</v>
      </c>
      <c r="I215" s="429" t="s">
        <v>1601</v>
      </c>
      <c r="J215" s="423" t="s">
        <v>1634</v>
      </c>
      <c r="K215" s="425" t="s">
        <v>574</v>
      </c>
      <c r="L215" s="425" t="s">
        <v>562</v>
      </c>
      <c r="M215" s="425" t="s">
        <v>277</v>
      </c>
      <c r="N215" s="418">
        <v>45716</v>
      </c>
      <c r="O215" s="418"/>
    </row>
    <row r="216" spans="1:15" ht="24" x14ac:dyDescent="0.2">
      <c r="A216" s="417">
        <v>213</v>
      </c>
      <c r="B216" s="418">
        <v>45716</v>
      </c>
      <c r="C216" s="419">
        <v>45716</v>
      </c>
      <c r="D216" s="416" t="s">
        <v>163</v>
      </c>
      <c r="E216" s="420" t="s">
        <v>1</v>
      </c>
      <c r="F216" s="404">
        <v>1003.87</v>
      </c>
      <c r="G216" s="416" t="s">
        <v>820</v>
      </c>
      <c r="H216" s="416" t="s">
        <v>277</v>
      </c>
      <c r="I216" s="420" t="s">
        <v>1614</v>
      </c>
      <c r="J216" s="423" t="s">
        <v>1628</v>
      </c>
      <c r="K216" s="425" t="s">
        <v>574</v>
      </c>
      <c r="L216" s="425" t="s">
        <v>562</v>
      </c>
      <c r="M216" s="425" t="s">
        <v>277</v>
      </c>
      <c r="N216" s="418">
        <v>45716</v>
      </c>
      <c r="O216" s="418"/>
    </row>
    <row r="217" spans="1:15" ht="24" x14ac:dyDescent="0.2">
      <c r="A217" s="417">
        <v>214</v>
      </c>
      <c r="B217" s="418">
        <v>45716</v>
      </c>
      <c r="C217" s="419">
        <v>45716</v>
      </c>
      <c r="D217" s="416" t="s">
        <v>163</v>
      </c>
      <c r="E217" s="420" t="s">
        <v>1</v>
      </c>
      <c r="F217" s="404">
        <v>796.99</v>
      </c>
      <c r="G217" s="416" t="s">
        <v>818</v>
      </c>
      <c r="H217" s="416" t="s">
        <v>277</v>
      </c>
      <c r="I217" s="420" t="s">
        <v>1600</v>
      </c>
      <c r="J217" s="423" t="s">
        <v>1632</v>
      </c>
      <c r="K217" s="425" t="s">
        <v>574</v>
      </c>
      <c r="L217" s="425" t="s">
        <v>562</v>
      </c>
      <c r="M217" s="425" t="s">
        <v>277</v>
      </c>
      <c r="N217" s="418">
        <v>45716</v>
      </c>
      <c r="O217" s="418"/>
    </row>
    <row r="218" spans="1:15" ht="24" x14ac:dyDescent="0.2">
      <c r="A218" s="417">
        <v>215</v>
      </c>
      <c r="B218" s="418">
        <v>45716</v>
      </c>
      <c r="C218" s="419">
        <v>45716</v>
      </c>
      <c r="D218" s="416" t="s">
        <v>163</v>
      </c>
      <c r="E218" s="420" t="s">
        <v>1</v>
      </c>
      <c r="F218" s="421">
        <v>1151.8499999999999</v>
      </c>
      <c r="G218" s="416" t="s">
        <v>830</v>
      </c>
      <c r="H218" s="416" t="s">
        <v>277</v>
      </c>
      <c r="I218" s="420" t="s">
        <v>1606</v>
      </c>
      <c r="J218" s="423" t="s">
        <v>1638</v>
      </c>
      <c r="K218" s="425" t="s">
        <v>574</v>
      </c>
      <c r="L218" s="425" t="s">
        <v>562</v>
      </c>
      <c r="M218" s="425" t="s">
        <v>277</v>
      </c>
      <c r="N218" s="418">
        <v>45716</v>
      </c>
      <c r="O218" s="418"/>
    </row>
    <row r="219" spans="1:15" ht="24" x14ac:dyDescent="0.2">
      <c r="A219" s="417">
        <v>216</v>
      </c>
      <c r="B219" s="418">
        <v>45716</v>
      </c>
      <c r="C219" s="419">
        <v>45716</v>
      </c>
      <c r="D219" s="416" t="s">
        <v>163</v>
      </c>
      <c r="E219" s="420" t="s">
        <v>1</v>
      </c>
      <c r="F219" s="421">
        <v>1362.24</v>
      </c>
      <c r="G219" s="416" t="s">
        <v>847</v>
      </c>
      <c r="H219" s="416" t="s">
        <v>277</v>
      </c>
      <c r="I219" s="420" t="s">
        <v>1616</v>
      </c>
      <c r="J219" s="423" t="s">
        <v>1643</v>
      </c>
      <c r="K219" s="425" t="s">
        <v>574</v>
      </c>
      <c r="L219" s="425" t="s">
        <v>562</v>
      </c>
      <c r="M219" s="425" t="s">
        <v>277</v>
      </c>
      <c r="N219" s="418">
        <v>45716</v>
      </c>
      <c r="O219" s="418"/>
    </row>
    <row r="220" spans="1:15" ht="24" x14ac:dyDescent="0.2">
      <c r="A220" s="417">
        <v>217</v>
      </c>
      <c r="B220" s="418">
        <v>45716</v>
      </c>
      <c r="C220" s="419">
        <v>45716</v>
      </c>
      <c r="D220" s="416" t="s">
        <v>163</v>
      </c>
      <c r="E220" s="420" t="s">
        <v>1</v>
      </c>
      <c r="F220" s="421">
        <v>1712.43</v>
      </c>
      <c r="G220" s="416" t="s">
        <v>814</v>
      </c>
      <c r="H220" s="416" t="s">
        <v>277</v>
      </c>
      <c r="I220" s="420" t="s">
        <v>1598</v>
      </c>
      <c r="J220" s="423" t="s">
        <v>1630</v>
      </c>
      <c r="K220" s="425" t="s">
        <v>574</v>
      </c>
      <c r="L220" s="425" t="s">
        <v>562</v>
      </c>
      <c r="M220" s="425" t="s">
        <v>277</v>
      </c>
      <c r="N220" s="418">
        <v>45716</v>
      </c>
      <c r="O220" s="418"/>
    </row>
    <row r="221" spans="1:15" ht="24" x14ac:dyDescent="0.2">
      <c r="A221" s="417">
        <v>218</v>
      </c>
      <c r="B221" s="418">
        <v>45716</v>
      </c>
      <c r="C221" s="419">
        <v>45716</v>
      </c>
      <c r="D221" s="416" t="s">
        <v>163</v>
      </c>
      <c r="E221" s="420" t="s">
        <v>1</v>
      </c>
      <c r="F221" s="421">
        <v>6156.38</v>
      </c>
      <c r="G221" s="416" t="s">
        <v>849</v>
      </c>
      <c r="H221" s="416" t="s">
        <v>277</v>
      </c>
      <c r="I221" s="420" t="s">
        <v>1617</v>
      </c>
      <c r="J221" s="423" t="s">
        <v>1627</v>
      </c>
      <c r="K221" s="425" t="s">
        <v>574</v>
      </c>
      <c r="L221" s="425" t="s">
        <v>562</v>
      </c>
      <c r="M221" s="425" t="s">
        <v>277</v>
      </c>
      <c r="N221" s="418">
        <v>45716</v>
      </c>
      <c r="O221" s="418"/>
    </row>
    <row r="222" spans="1:15" ht="24" x14ac:dyDescent="0.2">
      <c r="A222" s="417">
        <v>219</v>
      </c>
      <c r="B222" s="418">
        <v>45716</v>
      </c>
      <c r="C222" s="419">
        <v>45716</v>
      </c>
      <c r="D222" s="416" t="s">
        <v>163</v>
      </c>
      <c r="E222" s="420" t="s">
        <v>1</v>
      </c>
      <c r="F222" s="421">
        <v>2331.4699999999998</v>
      </c>
      <c r="G222" s="416" t="s">
        <v>816</v>
      </c>
      <c r="H222" s="416" t="s">
        <v>277</v>
      </c>
      <c r="I222" s="420" t="s">
        <v>1599</v>
      </c>
      <c r="J222" s="423" t="s">
        <v>1626</v>
      </c>
      <c r="K222" s="425" t="s">
        <v>574</v>
      </c>
      <c r="L222" s="425" t="s">
        <v>562</v>
      </c>
      <c r="M222" s="425" t="s">
        <v>277</v>
      </c>
      <c r="N222" s="418">
        <v>45716</v>
      </c>
      <c r="O222" s="418"/>
    </row>
    <row r="223" spans="1:15" ht="24" x14ac:dyDescent="0.2">
      <c r="A223" s="417">
        <v>220</v>
      </c>
      <c r="B223" s="418">
        <v>45716</v>
      </c>
      <c r="C223" s="419">
        <v>45716</v>
      </c>
      <c r="D223" s="416" t="s">
        <v>163</v>
      </c>
      <c r="E223" s="420" t="s">
        <v>1</v>
      </c>
      <c r="F223" s="421">
        <v>1338.57</v>
      </c>
      <c r="G223" s="416" t="s">
        <v>822</v>
      </c>
      <c r="H223" s="416" t="s">
        <v>277</v>
      </c>
      <c r="I223" s="420" t="s">
        <v>1602</v>
      </c>
      <c r="J223" s="423" t="s">
        <v>1639</v>
      </c>
      <c r="K223" s="425" t="s">
        <v>574</v>
      </c>
      <c r="L223" s="425" t="s">
        <v>562</v>
      </c>
      <c r="M223" s="425" t="s">
        <v>277</v>
      </c>
      <c r="N223" s="418">
        <v>45716</v>
      </c>
      <c r="O223" s="418"/>
    </row>
    <row r="224" spans="1:15" ht="24" x14ac:dyDescent="0.2">
      <c r="A224" s="417">
        <v>221</v>
      </c>
      <c r="B224" s="418">
        <v>45716</v>
      </c>
      <c r="C224" s="419">
        <v>45716</v>
      </c>
      <c r="D224" s="416" t="s">
        <v>163</v>
      </c>
      <c r="E224" s="420" t="s">
        <v>1</v>
      </c>
      <c r="F224" s="421">
        <v>3736.14</v>
      </c>
      <c r="G224" s="416" t="s">
        <v>827</v>
      </c>
      <c r="H224" s="416" t="s">
        <v>277</v>
      </c>
      <c r="I224" s="420" t="s">
        <v>478</v>
      </c>
      <c r="J224" s="423" t="s">
        <v>504</v>
      </c>
      <c r="K224" s="425" t="s">
        <v>574</v>
      </c>
      <c r="L224" s="425" t="s">
        <v>562</v>
      </c>
      <c r="M224" s="425" t="s">
        <v>277</v>
      </c>
      <c r="N224" s="418">
        <v>45716</v>
      </c>
      <c r="O224" s="418" t="s">
        <v>441</v>
      </c>
    </row>
    <row r="225" spans="1:15" ht="24" x14ac:dyDescent="0.2">
      <c r="A225" s="417">
        <v>222</v>
      </c>
      <c r="B225" s="418">
        <v>45716</v>
      </c>
      <c r="C225" s="419">
        <v>45716</v>
      </c>
      <c r="D225" s="416" t="s">
        <v>163</v>
      </c>
      <c r="E225" s="420" t="s">
        <v>1</v>
      </c>
      <c r="F225" s="421">
        <v>1828.97</v>
      </c>
      <c r="G225" s="416" t="s">
        <v>828</v>
      </c>
      <c r="H225" s="416" t="s">
        <v>277</v>
      </c>
      <c r="I225" s="420" t="s">
        <v>478</v>
      </c>
      <c r="J225" s="423" t="s">
        <v>504</v>
      </c>
      <c r="K225" s="425" t="s">
        <v>574</v>
      </c>
      <c r="L225" s="425" t="s">
        <v>562</v>
      </c>
      <c r="M225" s="425" t="s">
        <v>277</v>
      </c>
      <c r="N225" s="418">
        <v>45716</v>
      </c>
      <c r="O225" s="418" t="s">
        <v>441</v>
      </c>
    </row>
    <row r="226" spans="1:15" ht="36" x14ac:dyDescent="0.2">
      <c r="A226" s="417">
        <v>223</v>
      </c>
      <c r="B226" s="418">
        <v>45716</v>
      </c>
      <c r="C226" s="419">
        <v>45715</v>
      </c>
      <c r="D226" s="416" t="s">
        <v>245</v>
      </c>
      <c r="E226" s="420" t="s">
        <v>265</v>
      </c>
      <c r="F226" s="421">
        <v>487.8</v>
      </c>
      <c r="G226" s="420" t="s">
        <v>886</v>
      </c>
      <c r="H226" s="416" t="s">
        <v>459</v>
      </c>
      <c r="I226" s="420" t="s">
        <v>738</v>
      </c>
      <c r="J226" s="423" t="s">
        <v>751</v>
      </c>
      <c r="K226" s="425" t="s">
        <v>570</v>
      </c>
      <c r="L226" s="424" t="s">
        <v>32</v>
      </c>
      <c r="M226" s="425" t="s">
        <v>784</v>
      </c>
      <c r="N226" s="418">
        <v>45715</v>
      </c>
      <c r="O226" s="418"/>
    </row>
    <row r="227" spans="1:15" ht="36" x14ac:dyDescent="0.2">
      <c r="A227" s="417">
        <v>224</v>
      </c>
      <c r="B227" s="418">
        <v>45716</v>
      </c>
      <c r="C227" s="419">
        <v>45715</v>
      </c>
      <c r="D227" s="416" t="s">
        <v>245</v>
      </c>
      <c r="E227" s="420" t="s">
        <v>265</v>
      </c>
      <c r="F227" s="421">
        <v>239.4</v>
      </c>
      <c r="G227" s="420" t="s">
        <v>886</v>
      </c>
      <c r="H227" s="416" t="s">
        <v>459</v>
      </c>
      <c r="I227" s="420" t="s">
        <v>739</v>
      </c>
      <c r="J227" s="423" t="s">
        <v>752</v>
      </c>
      <c r="K227" s="425" t="s">
        <v>570</v>
      </c>
      <c r="L227" s="424" t="s">
        <v>32</v>
      </c>
      <c r="M227" s="425" t="s">
        <v>785</v>
      </c>
      <c r="N227" s="418">
        <v>45715</v>
      </c>
      <c r="O227" s="418"/>
    </row>
    <row r="228" spans="1:15" ht="36" x14ac:dyDescent="0.2">
      <c r="A228" s="417">
        <v>225</v>
      </c>
      <c r="B228" s="418">
        <v>45716</v>
      </c>
      <c r="C228" s="419">
        <v>45715</v>
      </c>
      <c r="D228" s="416" t="s">
        <v>327</v>
      </c>
      <c r="E228" s="420" t="s">
        <v>327</v>
      </c>
      <c r="F228" s="421">
        <v>31922.51</v>
      </c>
      <c r="G228" s="416" t="s">
        <v>803</v>
      </c>
      <c r="H228" s="416" t="s">
        <v>277</v>
      </c>
      <c r="I228" s="420" t="s">
        <v>478</v>
      </c>
      <c r="J228" s="423" t="s">
        <v>567</v>
      </c>
      <c r="K228" s="441" t="s">
        <v>670</v>
      </c>
      <c r="L228" s="425" t="s">
        <v>671</v>
      </c>
      <c r="M228" s="424" t="s">
        <v>277</v>
      </c>
      <c r="N228" s="418">
        <v>45716</v>
      </c>
      <c r="O228" s="418"/>
    </row>
    <row r="229" spans="1:15" ht="24" x14ac:dyDescent="0.2">
      <c r="A229" s="417">
        <v>226</v>
      </c>
      <c r="B229" s="418">
        <v>45716</v>
      </c>
      <c r="C229" s="419">
        <v>45715</v>
      </c>
      <c r="D229" s="416" t="s">
        <v>327</v>
      </c>
      <c r="E229" s="420" t="s">
        <v>327</v>
      </c>
      <c r="F229" s="421">
        <v>6490.5</v>
      </c>
      <c r="G229" s="416" t="s">
        <v>804</v>
      </c>
      <c r="H229" s="416" t="s">
        <v>277</v>
      </c>
      <c r="I229" s="420" t="s">
        <v>478</v>
      </c>
      <c r="J229" s="423" t="s">
        <v>567</v>
      </c>
      <c r="K229" s="441" t="s">
        <v>691</v>
      </c>
      <c r="L229" s="425" t="s">
        <v>671</v>
      </c>
      <c r="M229" s="424" t="s">
        <v>277</v>
      </c>
      <c r="N229" s="418">
        <v>45716</v>
      </c>
      <c r="O229" s="418"/>
    </row>
    <row r="230" spans="1:15" x14ac:dyDescent="0.2">
      <c r="A230" s="417">
        <v>227</v>
      </c>
      <c r="B230" s="418">
        <v>45716</v>
      </c>
      <c r="C230" s="419">
        <v>45715</v>
      </c>
      <c r="D230" s="416" t="s">
        <v>327</v>
      </c>
      <c r="E230" s="420" t="s">
        <v>327</v>
      </c>
      <c r="F230" s="421">
        <v>-3861.6</v>
      </c>
      <c r="G230" s="416" t="s">
        <v>805</v>
      </c>
      <c r="H230" s="416" t="s">
        <v>277</v>
      </c>
      <c r="I230" s="420" t="s">
        <v>481</v>
      </c>
      <c r="J230" s="423" t="s">
        <v>507</v>
      </c>
      <c r="K230" s="441" t="s">
        <v>577</v>
      </c>
      <c r="L230" s="425" t="s">
        <v>671</v>
      </c>
      <c r="M230" s="424" t="s">
        <v>277</v>
      </c>
      <c r="N230" s="418">
        <v>45716</v>
      </c>
      <c r="O230" s="418"/>
    </row>
    <row r="231" spans="1:15" ht="24" x14ac:dyDescent="0.2">
      <c r="A231" s="417">
        <v>228</v>
      </c>
      <c r="B231" s="418">
        <v>45721</v>
      </c>
      <c r="C231" s="419">
        <v>45706</v>
      </c>
      <c r="D231" s="416" t="s">
        <v>245</v>
      </c>
      <c r="E231" s="420" t="s">
        <v>149</v>
      </c>
      <c r="F231" s="421">
        <v>204.84</v>
      </c>
      <c r="G231" s="416" t="s">
        <v>944</v>
      </c>
      <c r="H231" s="416" t="s">
        <v>454</v>
      </c>
      <c r="I231" s="420" t="s">
        <v>482</v>
      </c>
      <c r="J231" s="423" t="s">
        <v>508</v>
      </c>
      <c r="K231" s="425" t="s">
        <v>573</v>
      </c>
      <c r="L231" s="425" t="s">
        <v>560</v>
      </c>
      <c r="M231" s="425" t="s">
        <v>534</v>
      </c>
      <c r="N231" s="418">
        <v>45706</v>
      </c>
      <c r="O231" s="418"/>
    </row>
    <row r="232" spans="1:15" ht="24" x14ac:dyDescent="0.2">
      <c r="A232" s="417">
        <v>229</v>
      </c>
      <c r="B232" s="418">
        <v>45721</v>
      </c>
      <c r="C232" s="419">
        <v>45658</v>
      </c>
      <c r="D232" s="416" t="s">
        <v>245</v>
      </c>
      <c r="E232" s="420" t="s">
        <v>76</v>
      </c>
      <c r="F232" s="421">
        <v>80.849999999999994</v>
      </c>
      <c r="G232" s="416" t="s">
        <v>945</v>
      </c>
      <c r="H232" s="416" t="s">
        <v>275</v>
      </c>
      <c r="I232" s="420" t="s">
        <v>679</v>
      </c>
      <c r="J232" s="423" t="s">
        <v>683</v>
      </c>
      <c r="K232" s="425" t="s">
        <v>573</v>
      </c>
      <c r="L232" s="424" t="s">
        <v>32</v>
      </c>
      <c r="M232" s="425" t="s">
        <v>905</v>
      </c>
      <c r="N232" s="418">
        <v>45705</v>
      </c>
      <c r="O232" s="418"/>
    </row>
    <row r="233" spans="1:15" ht="36" x14ac:dyDescent="0.2">
      <c r="A233" s="417">
        <v>230</v>
      </c>
      <c r="B233" s="418">
        <v>45721</v>
      </c>
      <c r="C233" s="419">
        <v>45703</v>
      </c>
      <c r="D233" s="430" t="s">
        <v>245</v>
      </c>
      <c r="E233" s="420" t="s">
        <v>167</v>
      </c>
      <c r="F233" s="421">
        <v>226.15</v>
      </c>
      <c r="G233" s="416" t="s">
        <v>947</v>
      </c>
      <c r="H233" s="416" t="s">
        <v>275</v>
      </c>
      <c r="I233" s="420" t="s">
        <v>484</v>
      </c>
      <c r="J233" s="423" t="s">
        <v>510</v>
      </c>
      <c r="K233" s="425" t="s">
        <v>573</v>
      </c>
      <c r="L233" s="425" t="s">
        <v>32</v>
      </c>
      <c r="M233" s="425" t="s">
        <v>906</v>
      </c>
      <c r="N233" s="418">
        <v>45703</v>
      </c>
      <c r="O233" s="418"/>
    </row>
    <row r="234" spans="1:15" ht="24" x14ac:dyDescent="0.2">
      <c r="A234" s="417">
        <v>231</v>
      </c>
      <c r="B234" s="418">
        <v>45721</v>
      </c>
      <c r="C234" s="419">
        <v>45708</v>
      </c>
      <c r="D234" s="416" t="s">
        <v>245</v>
      </c>
      <c r="E234" s="420" t="s">
        <v>50</v>
      </c>
      <c r="F234" s="421">
        <v>2533.9499999999998</v>
      </c>
      <c r="G234" s="416" t="s">
        <v>948</v>
      </c>
      <c r="H234" s="416" t="s">
        <v>275</v>
      </c>
      <c r="I234" s="420" t="s">
        <v>480</v>
      </c>
      <c r="J234" s="423" t="s">
        <v>506</v>
      </c>
      <c r="K234" s="425" t="s">
        <v>570</v>
      </c>
      <c r="L234" s="424" t="s">
        <v>32</v>
      </c>
      <c r="M234" s="425" t="s">
        <v>907</v>
      </c>
      <c r="N234" s="418">
        <v>45708</v>
      </c>
      <c r="O234" s="418"/>
    </row>
    <row r="235" spans="1:15" ht="24" x14ac:dyDescent="0.2">
      <c r="A235" s="417">
        <v>232</v>
      </c>
      <c r="B235" s="418">
        <v>45721</v>
      </c>
      <c r="C235" s="419">
        <v>45708</v>
      </c>
      <c r="D235" s="416" t="s">
        <v>245</v>
      </c>
      <c r="E235" s="420" t="s">
        <v>50</v>
      </c>
      <c r="F235" s="421">
        <v>1900</v>
      </c>
      <c r="G235" s="416" t="s">
        <v>949</v>
      </c>
      <c r="H235" s="416" t="s">
        <v>275</v>
      </c>
      <c r="I235" s="420" t="s">
        <v>478</v>
      </c>
      <c r="J235" s="423" t="s">
        <v>504</v>
      </c>
      <c r="K235" s="425" t="s">
        <v>574</v>
      </c>
      <c r="L235" s="425" t="s">
        <v>32</v>
      </c>
      <c r="M235" s="425" t="s">
        <v>908</v>
      </c>
      <c r="N235" s="418">
        <v>45708</v>
      </c>
      <c r="O235" s="418" t="s">
        <v>441</v>
      </c>
    </row>
    <row r="236" spans="1:15" ht="24" x14ac:dyDescent="0.2">
      <c r="A236" s="417">
        <v>233</v>
      </c>
      <c r="B236" s="418">
        <v>45721</v>
      </c>
      <c r="C236" s="419">
        <v>45693</v>
      </c>
      <c r="D236" s="416" t="s">
        <v>245</v>
      </c>
      <c r="E236" s="420" t="s">
        <v>167</v>
      </c>
      <c r="F236" s="421">
        <v>201.55</v>
      </c>
      <c r="G236" s="416" t="s">
        <v>950</v>
      </c>
      <c r="H236" s="416" t="s">
        <v>275</v>
      </c>
      <c r="I236" s="420" t="s">
        <v>483</v>
      </c>
      <c r="J236" s="423" t="s">
        <v>509</v>
      </c>
      <c r="K236" s="425" t="s">
        <v>573</v>
      </c>
      <c r="L236" s="424" t="s">
        <v>32</v>
      </c>
      <c r="M236" s="425" t="s">
        <v>909</v>
      </c>
      <c r="N236" s="418">
        <v>45693</v>
      </c>
      <c r="O236" s="418"/>
    </row>
    <row r="237" spans="1:15" ht="60" x14ac:dyDescent="0.2">
      <c r="A237" s="417">
        <v>234</v>
      </c>
      <c r="B237" s="418">
        <v>45721</v>
      </c>
      <c r="C237" s="419">
        <v>45693</v>
      </c>
      <c r="D237" s="416" t="s">
        <v>245</v>
      </c>
      <c r="E237" s="420" t="s">
        <v>268</v>
      </c>
      <c r="F237" s="421">
        <v>543.52</v>
      </c>
      <c r="G237" s="420" t="s">
        <v>951</v>
      </c>
      <c r="H237" s="416" t="s">
        <v>454</v>
      </c>
      <c r="I237" s="420" t="s">
        <v>897</v>
      </c>
      <c r="J237" s="423" t="s">
        <v>890</v>
      </c>
      <c r="K237" s="425" t="s">
        <v>573</v>
      </c>
      <c r="L237" s="424" t="s">
        <v>32</v>
      </c>
      <c r="M237" s="425" t="s">
        <v>910</v>
      </c>
      <c r="N237" s="418">
        <v>45693</v>
      </c>
      <c r="O237" s="418"/>
    </row>
    <row r="238" spans="1:15" ht="24" x14ac:dyDescent="0.2">
      <c r="A238" s="417">
        <v>235</v>
      </c>
      <c r="B238" s="418">
        <v>45721</v>
      </c>
      <c r="C238" s="419">
        <v>45716</v>
      </c>
      <c r="D238" s="416" t="s">
        <v>245</v>
      </c>
      <c r="E238" s="420" t="s">
        <v>140</v>
      </c>
      <c r="F238" s="421">
        <v>1320</v>
      </c>
      <c r="G238" s="416" t="s">
        <v>954</v>
      </c>
      <c r="H238" s="416" t="s">
        <v>275</v>
      </c>
      <c r="I238" s="420" t="s">
        <v>478</v>
      </c>
      <c r="J238" s="423" t="s">
        <v>504</v>
      </c>
      <c r="K238" s="425" t="s">
        <v>574</v>
      </c>
      <c r="L238" s="424" t="s">
        <v>560</v>
      </c>
      <c r="M238" s="425" t="s">
        <v>277</v>
      </c>
      <c r="N238" s="418">
        <v>45716</v>
      </c>
      <c r="O238" s="418" t="s">
        <v>441</v>
      </c>
    </row>
    <row r="239" spans="1:15" ht="36" x14ac:dyDescent="0.2">
      <c r="A239" s="417">
        <v>236</v>
      </c>
      <c r="B239" s="418">
        <v>45721</v>
      </c>
      <c r="C239" s="419">
        <v>45689</v>
      </c>
      <c r="D239" s="420" t="s">
        <v>348</v>
      </c>
      <c r="E239" s="420" t="s">
        <v>348</v>
      </c>
      <c r="F239" s="421">
        <v>31922.51</v>
      </c>
      <c r="G239" s="420" t="s">
        <v>803</v>
      </c>
      <c r="H239" s="416" t="s">
        <v>277</v>
      </c>
      <c r="I239" s="420" t="s">
        <v>478</v>
      </c>
      <c r="J239" s="423" t="s">
        <v>567</v>
      </c>
      <c r="K239" s="425" t="s">
        <v>574</v>
      </c>
      <c r="L239" s="424" t="s">
        <v>572</v>
      </c>
      <c r="M239" s="425" t="s">
        <v>277</v>
      </c>
      <c r="N239" s="418">
        <v>45721</v>
      </c>
      <c r="O239" s="418"/>
    </row>
    <row r="240" spans="1:15" ht="36" x14ac:dyDescent="0.2">
      <c r="A240" s="417">
        <v>237</v>
      </c>
      <c r="B240" s="418">
        <v>45721</v>
      </c>
      <c r="C240" s="419">
        <v>45713</v>
      </c>
      <c r="D240" s="416" t="s">
        <v>245</v>
      </c>
      <c r="E240" s="420" t="s">
        <v>161</v>
      </c>
      <c r="F240" s="421">
        <v>1420.25</v>
      </c>
      <c r="G240" s="416" t="s">
        <v>956</v>
      </c>
      <c r="H240" s="416" t="s">
        <v>275</v>
      </c>
      <c r="I240" s="420" t="s">
        <v>478</v>
      </c>
      <c r="J240" s="423" t="s">
        <v>504</v>
      </c>
      <c r="K240" s="425" t="s">
        <v>570</v>
      </c>
      <c r="L240" s="424" t="s">
        <v>32</v>
      </c>
      <c r="M240" s="425" t="s">
        <v>911</v>
      </c>
      <c r="N240" s="418">
        <v>45713</v>
      </c>
      <c r="O240" s="418" t="s">
        <v>441</v>
      </c>
    </row>
    <row r="241" spans="1:15" ht="24" x14ac:dyDescent="0.2">
      <c r="A241" s="417">
        <v>238</v>
      </c>
      <c r="B241" s="418">
        <v>45721</v>
      </c>
      <c r="C241" s="419">
        <v>45716</v>
      </c>
      <c r="D241" s="416" t="s">
        <v>245</v>
      </c>
      <c r="E241" s="420" t="s">
        <v>3</v>
      </c>
      <c r="F241" s="421">
        <v>713.94</v>
      </c>
      <c r="G241" s="416" t="s">
        <v>955</v>
      </c>
      <c r="H241" s="416" t="s">
        <v>275</v>
      </c>
      <c r="I241" s="420" t="s">
        <v>478</v>
      </c>
      <c r="J241" s="423" t="s">
        <v>504</v>
      </c>
      <c r="K241" s="425" t="s">
        <v>574</v>
      </c>
      <c r="L241" s="424" t="s">
        <v>560</v>
      </c>
      <c r="M241" s="425" t="s">
        <v>277</v>
      </c>
      <c r="N241" s="418">
        <v>45716</v>
      </c>
      <c r="O241" s="418" t="s">
        <v>441</v>
      </c>
    </row>
    <row r="242" spans="1:15" ht="24" x14ac:dyDescent="0.2">
      <c r="A242" s="417">
        <v>239</v>
      </c>
      <c r="B242" s="418">
        <v>45721</v>
      </c>
      <c r="C242" s="419">
        <v>45716</v>
      </c>
      <c r="D242" s="416" t="s">
        <v>245</v>
      </c>
      <c r="E242" s="420" t="s">
        <v>2</v>
      </c>
      <c r="F242" s="421">
        <v>3600</v>
      </c>
      <c r="G242" s="416" t="s">
        <v>953</v>
      </c>
      <c r="H242" s="420" t="s">
        <v>275</v>
      </c>
      <c r="I242" s="420" t="s">
        <v>478</v>
      </c>
      <c r="J242" s="423" t="s">
        <v>504</v>
      </c>
      <c r="K242" s="425" t="s">
        <v>574</v>
      </c>
      <c r="L242" s="425" t="s">
        <v>560</v>
      </c>
      <c r="M242" s="425" t="s">
        <v>277</v>
      </c>
      <c r="N242" s="418">
        <v>45716</v>
      </c>
      <c r="O242" s="418" t="s">
        <v>441</v>
      </c>
    </row>
    <row r="243" spans="1:15" ht="24" x14ac:dyDescent="0.2">
      <c r="A243" s="417">
        <v>240</v>
      </c>
      <c r="B243" s="418">
        <v>45722</v>
      </c>
      <c r="C243" s="419">
        <v>45722</v>
      </c>
      <c r="D243" s="416" t="s">
        <v>245</v>
      </c>
      <c r="E243" s="420" t="s">
        <v>61</v>
      </c>
      <c r="F243" s="421">
        <v>2</v>
      </c>
      <c r="G243" s="420" t="s">
        <v>726</v>
      </c>
      <c r="H243" s="416" t="s">
        <v>454</v>
      </c>
      <c r="I243" s="420" t="s">
        <v>481</v>
      </c>
      <c r="J243" s="423" t="s">
        <v>507</v>
      </c>
      <c r="K243" s="425" t="s">
        <v>577</v>
      </c>
      <c r="L243" s="424" t="s">
        <v>572</v>
      </c>
      <c r="M243" s="425" t="s">
        <v>277</v>
      </c>
      <c r="N243" s="418">
        <v>45722</v>
      </c>
      <c r="O243" s="418"/>
    </row>
    <row r="244" spans="1:15" ht="24" x14ac:dyDescent="0.2">
      <c r="A244" s="417">
        <v>241</v>
      </c>
      <c r="B244" s="418">
        <v>45723</v>
      </c>
      <c r="C244" s="419">
        <v>45722</v>
      </c>
      <c r="D244" s="416" t="s">
        <v>245</v>
      </c>
      <c r="E244" s="420" t="s">
        <v>265</v>
      </c>
      <c r="F244" s="421">
        <v>2702.5</v>
      </c>
      <c r="G244" s="420" t="s">
        <v>957</v>
      </c>
      <c r="H244" s="416" t="s">
        <v>466</v>
      </c>
      <c r="I244" s="420" t="s">
        <v>898</v>
      </c>
      <c r="J244" s="423" t="s">
        <v>891</v>
      </c>
      <c r="K244" s="425" t="s">
        <v>570</v>
      </c>
      <c r="L244" s="424" t="s">
        <v>32</v>
      </c>
      <c r="M244" s="425" t="s">
        <v>912</v>
      </c>
      <c r="N244" s="418">
        <v>45722</v>
      </c>
      <c r="O244" s="418"/>
    </row>
    <row r="245" spans="1:15" ht="36" x14ac:dyDescent="0.2">
      <c r="A245" s="417">
        <v>242</v>
      </c>
      <c r="B245" s="418">
        <v>45723</v>
      </c>
      <c r="C245" s="419">
        <v>45716</v>
      </c>
      <c r="D245" s="416" t="s">
        <v>245</v>
      </c>
      <c r="E245" s="420" t="s">
        <v>265</v>
      </c>
      <c r="F245" s="421">
        <v>14760</v>
      </c>
      <c r="G245" s="416" t="s">
        <v>958</v>
      </c>
      <c r="H245" s="416" t="s">
        <v>459</v>
      </c>
      <c r="I245" s="420" t="s">
        <v>899</v>
      </c>
      <c r="J245" s="423" t="s">
        <v>892</v>
      </c>
      <c r="K245" s="425" t="s">
        <v>570</v>
      </c>
      <c r="L245" s="424" t="s">
        <v>32</v>
      </c>
      <c r="M245" s="425" t="s">
        <v>913</v>
      </c>
      <c r="N245" s="418">
        <v>45716</v>
      </c>
      <c r="O245" s="418"/>
    </row>
    <row r="246" spans="1:15" x14ac:dyDescent="0.2">
      <c r="A246" s="417">
        <v>243</v>
      </c>
      <c r="B246" s="418">
        <v>45723</v>
      </c>
      <c r="C246" s="419">
        <v>45722</v>
      </c>
      <c r="D246" s="416" t="s">
        <v>245</v>
      </c>
      <c r="E246" s="420" t="s">
        <v>265</v>
      </c>
      <c r="F246" s="421">
        <v>145.80000000000001</v>
      </c>
      <c r="G246" s="416" t="s">
        <v>959</v>
      </c>
      <c r="H246" s="416" t="s">
        <v>466</v>
      </c>
      <c r="I246" s="420" t="s">
        <v>734</v>
      </c>
      <c r="J246" s="423" t="s">
        <v>747</v>
      </c>
      <c r="K246" s="425" t="s">
        <v>570</v>
      </c>
      <c r="L246" s="424" t="s">
        <v>32</v>
      </c>
      <c r="M246" s="425" t="s">
        <v>914</v>
      </c>
      <c r="N246" s="418">
        <v>45722</v>
      </c>
      <c r="O246" s="418"/>
    </row>
    <row r="247" spans="1:15" ht="24" x14ac:dyDescent="0.2">
      <c r="A247" s="417">
        <v>244</v>
      </c>
      <c r="B247" s="418">
        <v>45726</v>
      </c>
      <c r="C247" s="419">
        <v>45721</v>
      </c>
      <c r="D247" s="416" t="s">
        <v>245</v>
      </c>
      <c r="E247" s="420" t="s">
        <v>164</v>
      </c>
      <c r="F247" s="421">
        <v>390</v>
      </c>
      <c r="G247" s="416" t="s">
        <v>960</v>
      </c>
      <c r="H247" s="416" t="s">
        <v>461</v>
      </c>
      <c r="I247" s="420" t="s">
        <v>492</v>
      </c>
      <c r="J247" s="423" t="s">
        <v>518</v>
      </c>
      <c r="K247" s="425" t="s">
        <v>573</v>
      </c>
      <c r="L247" s="424" t="s">
        <v>32</v>
      </c>
      <c r="M247" s="425" t="s">
        <v>915</v>
      </c>
      <c r="N247" s="418">
        <v>45721</v>
      </c>
      <c r="O247" s="418"/>
    </row>
    <row r="248" spans="1:15" x14ac:dyDescent="0.2">
      <c r="A248" s="417">
        <v>245</v>
      </c>
      <c r="B248" s="418">
        <v>45726</v>
      </c>
      <c r="C248" s="419">
        <v>45726</v>
      </c>
      <c r="D248" s="416" t="s">
        <v>245</v>
      </c>
      <c r="E248" s="420" t="s">
        <v>2</v>
      </c>
      <c r="F248" s="421">
        <v>164.34</v>
      </c>
      <c r="G248" s="416" t="s">
        <v>961</v>
      </c>
      <c r="H248" s="416" t="s">
        <v>275</v>
      </c>
      <c r="I248" s="420" t="s">
        <v>489</v>
      </c>
      <c r="J248" s="423" t="s">
        <v>515</v>
      </c>
      <c r="K248" s="425" t="s">
        <v>573</v>
      </c>
      <c r="L248" s="425" t="s">
        <v>560</v>
      </c>
      <c r="M248" s="425" t="s">
        <v>277</v>
      </c>
      <c r="N248" s="418">
        <v>45698</v>
      </c>
      <c r="O248" s="418"/>
    </row>
    <row r="249" spans="1:15" ht="36" x14ac:dyDescent="0.2">
      <c r="A249" s="417">
        <v>246</v>
      </c>
      <c r="B249" s="418">
        <v>45726</v>
      </c>
      <c r="C249" s="419">
        <v>45726</v>
      </c>
      <c r="D249" s="416" t="s">
        <v>245</v>
      </c>
      <c r="E249" s="420" t="s">
        <v>265</v>
      </c>
      <c r="F249" s="421">
        <v>439.83</v>
      </c>
      <c r="G249" s="416" t="s">
        <v>962</v>
      </c>
      <c r="H249" s="416" t="s">
        <v>459</v>
      </c>
      <c r="I249" s="420" t="s">
        <v>491</v>
      </c>
      <c r="J249" s="423" t="s">
        <v>517</v>
      </c>
      <c r="K249" s="425" t="s">
        <v>587</v>
      </c>
      <c r="L249" s="424" t="s">
        <v>566</v>
      </c>
      <c r="M249" s="425" t="s">
        <v>277</v>
      </c>
      <c r="N249" s="418">
        <v>45726</v>
      </c>
      <c r="O249" s="418"/>
    </row>
    <row r="250" spans="1:15" ht="24" x14ac:dyDescent="0.2">
      <c r="A250" s="417">
        <v>247</v>
      </c>
      <c r="B250" s="418">
        <v>45726</v>
      </c>
      <c r="C250" s="419">
        <v>45693</v>
      </c>
      <c r="D250" s="416" t="s">
        <v>245</v>
      </c>
      <c r="E250" s="420" t="s">
        <v>164</v>
      </c>
      <c r="F250" s="421">
        <v>2500</v>
      </c>
      <c r="G250" s="416" t="s">
        <v>963</v>
      </c>
      <c r="H250" s="416" t="s">
        <v>461</v>
      </c>
      <c r="I250" s="420" t="s">
        <v>492</v>
      </c>
      <c r="J250" s="423" t="s">
        <v>518</v>
      </c>
      <c r="K250" s="425" t="s">
        <v>573</v>
      </c>
      <c r="L250" s="425" t="s">
        <v>32</v>
      </c>
      <c r="M250" s="425" t="s">
        <v>916</v>
      </c>
      <c r="N250" s="418">
        <v>45721</v>
      </c>
      <c r="O250" s="418"/>
    </row>
    <row r="251" spans="1:15" ht="24" x14ac:dyDescent="0.2">
      <c r="A251" s="417">
        <v>248</v>
      </c>
      <c r="B251" s="418">
        <v>45726</v>
      </c>
      <c r="C251" s="419">
        <v>45721</v>
      </c>
      <c r="D251" s="416" t="s">
        <v>245</v>
      </c>
      <c r="E251" s="420" t="s">
        <v>268</v>
      </c>
      <c r="F251" s="421">
        <v>1322</v>
      </c>
      <c r="G251" s="416" t="s">
        <v>964</v>
      </c>
      <c r="H251" s="416" t="s">
        <v>454</v>
      </c>
      <c r="I251" s="420" t="s">
        <v>1609</v>
      </c>
      <c r="J251" s="423" t="s">
        <v>1641</v>
      </c>
      <c r="K251" s="425" t="s">
        <v>574</v>
      </c>
      <c r="L251" s="424" t="s">
        <v>564</v>
      </c>
      <c r="M251" s="425" t="s">
        <v>277</v>
      </c>
      <c r="N251" s="418">
        <v>45721</v>
      </c>
      <c r="O251" s="418"/>
    </row>
    <row r="252" spans="1:15" ht="24" x14ac:dyDescent="0.2">
      <c r="A252" s="417">
        <v>249</v>
      </c>
      <c r="B252" s="418">
        <v>45726</v>
      </c>
      <c r="C252" s="419">
        <v>45708</v>
      </c>
      <c r="D252" s="416" t="s">
        <v>245</v>
      </c>
      <c r="E252" s="420" t="s">
        <v>76</v>
      </c>
      <c r="F252" s="421">
        <v>949</v>
      </c>
      <c r="G252" s="416" t="s">
        <v>965</v>
      </c>
      <c r="H252" s="416" t="s">
        <v>275</v>
      </c>
      <c r="I252" s="420" t="s">
        <v>900</v>
      </c>
      <c r="J252" s="423" t="s">
        <v>664</v>
      </c>
      <c r="K252" s="425" t="s">
        <v>573</v>
      </c>
      <c r="L252" s="424" t="s">
        <v>32</v>
      </c>
      <c r="M252" s="425" t="s">
        <v>917</v>
      </c>
      <c r="N252" s="418">
        <v>45708</v>
      </c>
      <c r="O252" s="418"/>
    </row>
    <row r="253" spans="1:15" ht="48" x14ac:dyDescent="0.2">
      <c r="A253" s="417">
        <v>250</v>
      </c>
      <c r="B253" s="418">
        <v>45726</v>
      </c>
      <c r="C253" s="419">
        <v>45716</v>
      </c>
      <c r="D253" s="416" t="s">
        <v>163</v>
      </c>
      <c r="E253" s="420" t="s">
        <v>1</v>
      </c>
      <c r="F253" s="421">
        <v>179.87</v>
      </c>
      <c r="G253" s="416" t="s">
        <v>966</v>
      </c>
      <c r="H253" s="416" t="s">
        <v>277</v>
      </c>
      <c r="I253" s="420" t="s">
        <v>488</v>
      </c>
      <c r="J253" s="423" t="s">
        <v>514</v>
      </c>
      <c r="K253" s="425" t="s">
        <v>570</v>
      </c>
      <c r="L253" s="425" t="s">
        <v>562</v>
      </c>
      <c r="M253" s="425" t="s">
        <v>277</v>
      </c>
      <c r="N253" s="418">
        <v>45716</v>
      </c>
      <c r="O253" s="418"/>
    </row>
    <row r="254" spans="1:15" ht="36" x14ac:dyDescent="0.2">
      <c r="A254" s="417">
        <v>251</v>
      </c>
      <c r="B254" s="418">
        <v>45726</v>
      </c>
      <c r="C254" s="419">
        <v>45706</v>
      </c>
      <c r="D254" s="416" t="s">
        <v>163</v>
      </c>
      <c r="E254" s="420" t="s">
        <v>8</v>
      </c>
      <c r="F254" s="421">
        <v>241.73</v>
      </c>
      <c r="G254" s="416" t="s">
        <v>968</v>
      </c>
      <c r="H254" s="416" t="s">
        <v>277</v>
      </c>
      <c r="I254" s="420" t="s">
        <v>490</v>
      </c>
      <c r="J254" s="423" t="s">
        <v>516</v>
      </c>
      <c r="K254" s="425" t="s">
        <v>573</v>
      </c>
      <c r="L254" s="425" t="s">
        <v>560</v>
      </c>
      <c r="M254" s="425" t="s">
        <v>277</v>
      </c>
      <c r="N254" s="418">
        <v>45716</v>
      </c>
      <c r="O254" s="418"/>
    </row>
    <row r="255" spans="1:15" ht="24" x14ac:dyDescent="0.2">
      <c r="A255" s="417">
        <v>252</v>
      </c>
      <c r="B255" s="418">
        <v>45730</v>
      </c>
      <c r="C255" s="419">
        <v>45730</v>
      </c>
      <c r="D255" s="416" t="s">
        <v>163</v>
      </c>
      <c r="E255" s="420" t="s">
        <v>1</v>
      </c>
      <c r="F255" s="421">
        <v>607.20000000000005</v>
      </c>
      <c r="G255" s="416" t="s">
        <v>974</v>
      </c>
      <c r="H255" s="416" t="s">
        <v>277</v>
      </c>
      <c r="I255" s="420" t="s">
        <v>1600</v>
      </c>
      <c r="J255" s="423" t="s">
        <v>1632</v>
      </c>
      <c r="K255" s="425" t="s">
        <v>574</v>
      </c>
      <c r="L255" s="425" t="s">
        <v>562</v>
      </c>
      <c r="M255" s="425" t="s">
        <v>277</v>
      </c>
      <c r="N255" s="418">
        <v>45730</v>
      </c>
      <c r="O255" s="418"/>
    </row>
    <row r="256" spans="1:15" ht="24" x14ac:dyDescent="0.2">
      <c r="A256" s="417">
        <v>253</v>
      </c>
      <c r="B256" s="418">
        <v>45730</v>
      </c>
      <c r="C256" s="419">
        <v>45730</v>
      </c>
      <c r="D256" s="416" t="s">
        <v>163</v>
      </c>
      <c r="E256" s="420" t="s">
        <v>1</v>
      </c>
      <c r="F256" s="421">
        <v>935</v>
      </c>
      <c r="G256" s="416" t="s">
        <v>976</v>
      </c>
      <c r="H256" s="416" t="s">
        <v>277</v>
      </c>
      <c r="I256" s="420" t="s">
        <v>1604</v>
      </c>
      <c r="J256" s="423" t="s">
        <v>1636</v>
      </c>
      <c r="K256" s="425" t="s">
        <v>574</v>
      </c>
      <c r="L256" s="425" t="s">
        <v>562</v>
      </c>
      <c r="M256" s="425" t="s">
        <v>277</v>
      </c>
      <c r="N256" s="418">
        <v>45730</v>
      </c>
      <c r="O256" s="418"/>
    </row>
    <row r="257" spans="1:15" ht="24" x14ac:dyDescent="0.2">
      <c r="A257" s="417">
        <v>254</v>
      </c>
      <c r="B257" s="418">
        <v>45730</v>
      </c>
      <c r="C257" s="419">
        <v>45730</v>
      </c>
      <c r="D257" s="416" t="s">
        <v>163</v>
      </c>
      <c r="E257" s="420" t="s">
        <v>1</v>
      </c>
      <c r="F257" s="421">
        <v>3507.61</v>
      </c>
      <c r="G257" s="416" t="s">
        <v>1000</v>
      </c>
      <c r="H257" s="416" t="s">
        <v>277</v>
      </c>
      <c r="I257" s="420" t="s">
        <v>1613</v>
      </c>
      <c r="J257" s="423" t="s">
        <v>1631</v>
      </c>
      <c r="K257" s="425" t="s">
        <v>574</v>
      </c>
      <c r="L257" s="425" t="s">
        <v>562</v>
      </c>
      <c r="M257" s="425" t="s">
        <v>277</v>
      </c>
      <c r="N257" s="418">
        <v>45730</v>
      </c>
      <c r="O257" s="418"/>
    </row>
    <row r="258" spans="1:15" ht="24" x14ac:dyDescent="0.2">
      <c r="A258" s="417">
        <v>255</v>
      </c>
      <c r="B258" s="418">
        <v>45730</v>
      </c>
      <c r="C258" s="419">
        <v>45730</v>
      </c>
      <c r="D258" s="416" t="s">
        <v>163</v>
      </c>
      <c r="E258" s="420" t="s">
        <v>1</v>
      </c>
      <c r="F258" s="421">
        <v>2560</v>
      </c>
      <c r="G258" s="416" t="s">
        <v>990</v>
      </c>
      <c r="H258" s="416" t="s">
        <v>277</v>
      </c>
      <c r="I258" s="420" t="s">
        <v>1608</v>
      </c>
      <c r="J258" s="423" t="s">
        <v>1640</v>
      </c>
      <c r="K258" s="425" t="s">
        <v>574</v>
      </c>
      <c r="L258" s="425" t="s">
        <v>562</v>
      </c>
      <c r="M258" s="425" t="s">
        <v>277</v>
      </c>
      <c r="N258" s="418">
        <v>45730</v>
      </c>
      <c r="O258" s="418"/>
    </row>
    <row r="259" spans="1:15" ht="24" x14ac:dyDescent="0.2">
      <c r="A259" s="417">
        <v>256</v>
      </c>
      <c r="B259" s="418">
        <v>45730</v>
      </c>
      <c r="C259" s="419">
        <v>45730</v>
      </c>
      <c r="D259" s="416" t="s">
        <v>163</v>
      </c>
      <c r="E259" s="420" t="s">
        <v>1</v>
      </c>
      <c r="F259" s="421">
        <v>667.52</v>
      </c>
      <c r="G259" s="416" t="s">
        <v>976</v>
      </c>
      <c r="H259" s="416" t="s">
        <v>277</v>
      </c>
      <c r="I259" s="420" t="s">
        <v>1614</v>
      </c>
      <c r="J259" s="423" t="s">
        <v>1628</v>
      </c>
      <c r="K259" s="425" t="s">
        <v>574</v>
      </c>
      <c r="L259" s="425" t="s">
        <v>562</v>
      </c>
      <c r="M259" s="425" t="s">
        <v>277</v>
      </c>
      <c r="N259" s="418">
        <v>45730</v>
      </c>
      <c r="O259" s="418"/>
    </row>
    <row r="260" spans="1:15" ht="24" x14ac:dyDescent="0.2">
      <c r="A260" s="417">
        <v>257</v>
      </c>
      <c r="B260" s="418">
        <v>45730</v>
      </c>
      <c r="C260" s="419">
        <v>45730</v>
      </c>
      <c r="D260" s="416" t="s">
        <v>163</v>
      </c>
      <c r="E260" s="420" t="s">
        <v>1</v>
      </c>
      <c r="F260" s="421">
        <v>2187.63</v>
      </c>
      <c r="G260" s="416" t="s">
        <v>982</v>
      </c>
      <c r="H260" s="416" t="s">
        <v>277</v>
      </c>
      <c r="I260" s="420" t="s">
        <v>478</v>
      </c>
      <c r="J260" s="423" t="s">
        <v>504</v>
      </c>
      <c r="K260" s="425" t="s">
        <v>574</v>
      </c>
      <c r="L260" s="425" t="s">
        <v>562</v>
      </c>
      <c r="M260" s="425" t="s">
        <v>277</v>
      </c>
      <c r="N260" s="418">
        <v>45730</v>
      </c>
      <c r="O260" s="418" t="s">
        <v>441</v>
      </c>
    </row>
    <row r="261" spans="1:15" ht="24" x14ac:dyDescent="0.2">
      <c r="A261" s="417">
        <v>258</v>
      </c>
      <c r="B261" s="418">
        <v>45730</v>
      </c>
      <c r="C261" s="419">
        <v>45730</v>
      </c>
      <c r="D261" s="416" t="s">
        <v>163</v>
      </c>
      <c r="E261" s="420" t="s">
        <v>1</v>
      </c>
      <c r="F261" s="421">
        <v>2322</v>
      </c>
      <c r="G261" s="416" t="s">
        <v>972</v>
      </c>
      <c r="H261" s="416" t="s">
        <v>277</v>
      </c>
      <c r="I261" s="420" t="s">
        <v>1599</v>
      </c>
      <c r="J261" s="423" t="s">
        <v>1626</v>
      </c>
      <c r="K261" s="425" t="s">
        <v>574</v>
      </c>
      <c r="L261" s="425" t="s">
        <v>562</v>
      </c>
      <c r="M261" s="425" t="s">
        <v>277</v>
      </c>
      <c r="N261" s="418">
        <v>45730</v>
      </c>
      <c r="O261" s="418"/>
    </row>
    <row r="262" spans="1:15" ht="24" x14ac:dyDescent="0.2">
      <c r="A262" s="417">
        <v>259</v>
      </c>
      <c r="B262" s="418">
        <v>45730</v>
      </c>
      <c r="C262" s="419">
        <v>45730</v>
      </c>
      <c r="D262" s="416" t="s">
        <v>163</v>
      </c>
      <c r="E262" s="420" t="s">
        <v>1</v>
      </c>
      <c r="F262" s="421">
        <v>885.54</v>
      </c>
      <c r="G262" s="416" t="s">
        <v>986</v>
      </c>
      <c r="H262" s="416" t="s">
        <v>277</v>
      </c>
      <c r="I262" s="420" t="s">
        <v>1606</v>
      </c>
      <c r="J262" s="423" t="s">
        <v>1638</v>
      </c>
      <c r="K262" s="425" t="s">
        <v>574</v>
      </c>
      <c r="L262" s="425" t="s">
        <v>562</v>
      </c>
      <c r="M262" s="425" t="s">
        <v>277</v>
      </c>
      <c r="N262" s="418">
        <v>45730</v>
      </c>
      <c r="O262" s="418"/>
    </row>
    <row r="263" spans="1:15" ht="24" x14ac:dyDescent="0.2">
      <c r="A263" s="417">
        <v>260</v>
      </c>
      <c r="B263" s="418">
        <v>45730</v>
      </c>
      <c r="C263" s="419">
        <v>45730</v>
      </c>
      <c r="D263" s="416" t="s">
        <v>163</v>
      </c>
      <c r="E263" s="420" t="s">
        <v>1</v>
      </c>
      <c r="F263" s="421">
        <v>2923.01</v>
      </c>
      <c r="G263" s="416" t="s">
        <v>992</v>
      </c>
      <c r="H263" s="416" t="s">
        <v>277</v>
      </c>
      <c r="I263" s="420" t="s">
        <v>1609</v>
      </c>
      <c r="J263" s="423" t="s">
        <v>1641</v>
      </c>
      <c r="K263" s="425" t="s">
        <v>574</v>
      </c>
      <c r="L263" s="425" t="s">
        <v>562</v>
      </c>
      <c r="M263" s="425" t="s">
        <v>277</v>
      </c>
      <c r="N263" s="418">
        <v>45730</v>
      </c>
      <c r="O263" s="418"/>
    </row>
    <row r="264" spans="1:15" ht="24" x14ac:dyDescent="0.2">
      <c r="A264" s="417">
        <v>261</v>
      </c>
      <c r="B264" s="418">
        <v>45730</v>
      </c>
      <c r="C264" s="419">
        <v>45730</v>
      </c>
      <c r="D264" s="416" t="s">
        <v>163</v>
      </c>
      <c r="E264" s="420" t="s">
        <v>1</v>
      </c>
      <c r="F264" s="421">
        <v>1368.06</v>
      </c>
      <c r="G264" s="416" t="s">
        <v>970</v>
      </c>
      <c r="H264" s="416" t="s">
        <v>277</v>
      </c>
      <c r="I264" s="420" t="s">
        <v>1598</v>
      </c>
      <c r="J264" s="423" t="s">
        <v>1630</v>
      </c>
      <c r="K264" s="425" t="s">
        <v>574</v>
      </c>
      <c r="L264" s="425" t="s">
        <v>562</v>
      </c>
      <c r="M264" s="425" t="s">
        <v>277</v>
      </c>
      <c r="N264" s="418">
        <v>45730</v>
      </c>
      <c r="O264" s="418"/>
    </row>
    <row r="265" spans="1:15" ht="24" x14ac:dyDescent="0.2">
      <c r="A265" s="417">
        <v>262</v>
      </c>
      <c r="B265" s="418">
        <v>45730</v>
      </c>
      <c r="C265" s="419">
        <v>45730</v>
      </c>
      <c r="D265" s="416" t="s">
        <v>163</v>
      </c>
      <c r="E265" s="420" t="s">
        <v>1</v>
      </c>
      <c r="F265" s="421">
        <v>679.48</v>
      </c>
      <c r="G265" s="416" t="s">
        <v>976</v>
      </c>
      <c r="H265" s="416" t="s">
        <v>277</v>
      </c>
      <c r="I265" s="429" t="s">
        <v>1601</v>
      </c>
      <c r="J265" s="423" t="s">
        <v>1634</v>
      </c>
      <c r="K265" s="425" t="s">
        <v>574</v>
      </c>
      <c r="L265" s="425" t="s">
        <v>562</v>
      </c>
      <c r="M265" s="425" t="s">
        <v>277</v>
      </c>
      <c r="N265" s="418">
        <v>45730</v>
      </c>
      <c r="O265" s="418"/>
    </row>
    <row r="266" spans="1:15" ht="24" x14ac:dyDescent="0.2">
      <c r="A266" s="417">
        <v>263</v>
      </c>
      <c r="B266" s="418">
        <v>45730</v>
      </c>
      <c r="C266" s="419">
        <v>45730</v>
      </c>
      <c r="D266" s="416" t="s">
        <v>163</v>
      </c>
      <c r="E266" s="420" t="s">
        <v>1</v>
      </c>
      <c r="F266" s="421">
        <v>1050.56</v>
      </c>
      <c r="G266" s="416" t="s">
        <v>1003</v>
      </c>
      <c r="H266" s="416" t="s">
        <v>277</v>
      </c>
      <c r="I266" s="420" t="s">
        <v>1616</v>
      </c>
      <c r="J266" s="423" t="s">
        <v>1643</v>
      </c>
      <c r="K266" s="425" t="s">
        <v>574</v>
      </c>
      <c r="L266" s="425" t="s">
        <v>562</v>
      </c>
      <c r="M266" s="425" t="s">
        <v>277</v>
      </c>
      <c r="N266" s="418">
        <v>45730</v>
      </c>
      <c r="O266" s="418"/>
    </row>
    <row r="267" spans="1:15" ht="24" x14ac:dyDescent="0.2">
      <c r="A267" s="417">
        <v>264</v>
      </c>
      <c r="B267" s="418">
        <v>45730</v>
      </c>
      <c r="C267" s="419">
        <v>45730</v>
      </c>
      <c r="D267" s="416" t="s">
        <v>163</v>
      </c>
      <c r="E267" s="420" t="s">
        <v>1</v>
      </c>
      <c r="F267" s="421">
        <v>2322</v>
      </c>
      <c r="G267" s="416" t="s">
        <v>1007</v>
      </c>
      <c r="H267" s="416" t="s">
        <v>277</v>
      </c>
      <c r="I267" s="420" t="s">
        <v>1619</v>
      </c>
      <c r="J267" s="423" t="s">
        <v>1635</v>
      </c>
      <c r="K267" s="425" t="s">
        <v>574</v>
      </c>
      <c r="L267" s="425" t="s">
        <v>562</v>
      </c>
      <c r="M267" s="425" t="s">
        <v>277</v>
      </c>
      <c r="N267" s="418">
        <v>45730</v>
      </c>
      <c r="O267" s="418"/>
    </row>
    <row r="268" spans="1:15" ht="24" x14ac:dyDescent="0.2">
      <c r="A268" s="417">
        <v>265</v>
      </c>
      <c r="B268" s="418">
        <v>45730</v>
      </c>
      <c r="C268" s="419">
        <v>45730</v>
      </c>
      <c r="D268" s="416" t="s">
        <v>163</v>
      </c>
      <c r="E268" s="420" t="s">
        <v>258</v>
      </c>
      <c r="F268" s="421">
        <v>1796.07</v>
      </c>
      <c r="G268" s="416" t="s">
        <v>969</v>
      </c>
      <c r="H268" s="416" t="s">
        <v>277</v>
      </c>
      <c r="I268" s="420" t="s">
        <v>1611</v>
      </c>
      <c r="J268" s="423" t="s">
        <v>1629</v>
      </c>
      <c r="K268" s="425" t="s">
        <v>574</v>
      </c>
      <c r="L268" s="424" t="s">
        <v>564</v>
      </c>
      <c r="M268" s="425" t="s">
        <v>277</v>
      </c>
      <c r="N268" s="418">
        <v>45730</v>
      </c>
      <c r="O268" s="418"/>
    </row>
    <row r="269" spans="1:15" ht="24" x14ac:dyDescent="0.2">
      <c r="A269" s="417">
        <v>266</v>
      </c>
      <c r="B269" s="418">
        <v>45730</v>
      </c>
      <c r="C269" s="419">
        <v>45730</v>
      </c>
      <c r="D269" s="416" t="s">
        <v>163</v>
      </c>
      <c r="E269" s="420" t="s">
        <v>1</v>
      </c>
      <c r="F269" s="421">
        <v>2923.01</v>
      </c>
      <c r="G269" s="416" t="s">
        <v>996</v>
      </c>
      <c r="H269" s="416" t="s">
        <v>277</v>
      </c>
      <c r="I269" s="420" t="s">
        <v>1611</v>
      </c>
      <c r="J269" s="423" t="s">
        <v>1629</v>
      </c>
      <c r="K269" s="425" t="s">
        <v>574</v>
      </c>
      <c r="L269" s="425" t="s">
        <v>562</v>
      </c>
      <c r="M269" s="425" t="s">
        <v>277</v>
      </c>
      <c r="N269" s="418">
        <v>45730</v>
      </c>
      <c r="O269" s="418"/>
    </row>
    <row r="270" spans="1:15" ht="24" x14ac:dyDescent="0.2">
      <c r="A270" s="417">
        <v>267</v>
      </c>
      <c r="B270" s="418">
        <v>45730</v>
      </c>
      <c r="C270" s="419">
        <v>45730</v>
      </c>
      <c r="D270" s="416" t="s">
        <v>163</v>
      </c>
      <c r="E270" s="420" t="s">
        <v>1</v>
      </c>
      <c r="F270" s="421">
        <v>4375.2700000000004</v>
      </c>
      <c r="G270" s="416" t="s">
        <v>983</v>
      </c>
      <c r="H270" s="416" t="s">
        <v>277</v>
      </c>
      <c r="I270" s="420" t="s">
        <v>478</v>
      </c>
      <c r="J270" s="423" t="s">
        <v>504</v>
      </c>
      <c r="K270" s="425" t="s">
        <v>574</v>
      </c>
      <c r="L270" s="425" t="s">
        <v>562</v>
      </c>
      <c r="M270" s="425" t="s">
        <v>277</v>
      </c>
      <c r="N270" s="418">
        <v>45730</v>
      </c>
      <c r="O270" s="418" t="s">
        <v>441</v>
      </c>
    </row>
    <row r="271" spans="1:15" ht="24" x14ac:dyDescent="0.2">
      <c r="A271" s="417">
        <v>268</v>
      </c>
      <c r="B271" s="418">
        <v>45730</v>
      </c>
      <c r="C271" s="419">
        <v>45730</v>
      </c>
      <c r="D271" s="416" t="s">
        <v>163</v>
      </c>
      <c r="E271" s="420" t="s">
        <v>1</v>
      </c>
      <c r="F271" s="421">
        <v>1032</v>
      </c>
      <c r="G271" s="416" t="s">
        <v>978</v>
      </c>
      <c r="H271" s="416" t="s">
        <v>277</v>
      </c>
      <c r="I271" s="420" t="s">
        <v>1602</v>
      </c>
      <c r="J271" s="423" t="s">
        <v>1639</v>
      </c>
      <c r="K271" s="425" t="s">
        <v>574</v>
      </c>
      <c r="L271" s="425" t="s">
        <v>562</v>
      </c>
      <c r="M271" s="425" t="s">
        <v>277</v>
      </c>
      <c r="N271" s="418">
        <v>45730</v>
      </c>
      <c r="O271" s="418"/>
    </row>
    <row r="272" spans="1:15" ht="24" x14ac:dyDescent="0.2">
      <c r="A272" s="417">
        <v>269</v>
      </c>
      <c r="B272" s="418">
        <v>45730</v>
      </c>
      <c r="C272" s="419">
        <v>45730</v>
      </c>
      <c r="D272" s="416" t="s">
        <v>163</v>
      </c>
      <c r="E272" s="420" t="s">
        <v>1</v>
      </c>
      <c r="F272" s="421">
        <v>1032.28</v>
      </c>
      <c r="G272" s="416" t="s">
        <v>998</v>
      </c>
      <c r="H272" s="416" t="s">
        <v>277</v>
      </c>
      <c r="I272" s="429" t="s">
        <v>1612</v>
      </c>
      <c r="J272" s="423" t="s">
        <v>1644</v>
      </c>
      <c r="K272" s="425" t="s">
        <v>574</v>
      </c>
      <c r="L272" s="424" t="s">
        <v>562</v>
      </c>
      <c r="M272" s="425" t="s">
        <v>277</v>
      </c>
      <c r="N272" s="418">
        <v>45730</v>
      </c>
      <c r="O272" s="418"/>
    </row>
    <row r="273" spans="1:15" ht="36" x14ac:dyDescent="0.2">
      <c r="A273" s="417">
        <v>270</v>
      </c>
      <c r="B273" s="418">
        <v>45730</v>
      </c>
      <c r="C273" s="419">
        <v>45729</v>
      </c>
      <c r="D273" s="416" t="s">
        <v>245</v>
      </c>
      <c r="E273" s="420" t="s">
        <v>265</v>
      </c>
      <c r="F273" s="421">
        <v>480</v>
      </c>
      <c r="G273" s="416" t="s">
        <v>1009</v>
      </c>
      <c r="H273" s="416" t="s">
        <v>459</v>
      </c>
      <c r="I273" s="420" t="s">
        <v>901</v>
      </c>
      <c r="J273" s="423" t="s">
        <v>893</v>
      </c>
      <c r="K273" s="425" t="s">
        <v>570</v>
      </c>
      <c r="L273" s="424" t="s">
        <v>32</v>
      </c>
      <c r="M273" s="425" t="s">
        <v>918</v>
      </c>
      <c r="N273" s="418">
        <v>45729</v>
      </c>
      <c r="O273" s="418"/>
    </row>
    <row r="274" spans="1:15" ht="24" x14ac:dyDescent="0.2">
      <c r="A274" s="417">
        <v>271</v>
      </c>
      <c r="B274" s="418">
        <v>45730</v>
      </c>
      <c r="C274" s="419">
        <v>45730</v>
      </c>
      <c r="D274" s="416" t="s">
        <v>163</v>
      </c>
      <c r="E274" s="420" t="s">
        <v>1</v>
      </c>
      <c r="F274" s="421">
        <v>2268</v>
      </c>
      <c r="G274" s="416" t="s">
        <v>988</v>
      </c>
      <c r="H274" s="416" t="s">
        <v>277</v>
      </c>
      <c r="I274" s="420" t="s">
        <v>1607</v>
      </c>
      <c r="J274" s="423" t="s">
        <v>1637</v>
      </c>
      <c r="K274" s="425" t="s">
        <v>574</v>
      </c>
      <c r="L274" s="425" t="s">
        <v>562</v>
      </c>
      <c r="M274" s="425" t="s">
        <v>277</v>
      </c>
      <c r="N274" s="418">
        <v>45730</v>
      </c>
      <c r="O274" s="418"/>
    </row>
    <row r="275" spans="1:15" ht="24" x14ac:dyDescent="0.2">
      <c r="A275" s="417">
        <v>272</v>
      </c>
      <c r="B275" s="418">
        <v>45730</v>
      </c>
      <c r="C275" s="419">
        <v>45730</v>
      </c>
      <c r="D275" s="416" t="s">
        <v>163</v>
      </c>
      <c r="E275" s="420" t="s">
        <v>1</v>
      </c>
      <c r="F275" s="421">
        <v>7195.1</v>
      </c>
      <c r="G275" s="416" t="s">
        <v>994</v>
      </c>
      <c r="H275" s="416" t="s">
        <v>277</v>
      </c>
      <c r="I275" s="420" t="s">
        <v>1610</v>
      </c>
      <c r="J275" s="423" t="s">
        <v>1642</v>
      </c>
      <c r="K275" s="425" t="s">
        <v>574</v>
      </c>
      <c r="L275" s="425" t="s">
        <v>562</v>
      </c>
      <c r="M275" s="425" t="s">
        <v>277</v>
      </c>
      <c r="N275" s="418">
        <v>45730</v>
      </c>
      <c r="O275" s="418"/>
    </row>
    <row r="276" spans="1:15" ht="24" x14ac:dyDescent="0.2">
      <c r="A276" s="417">
        <v>273</v>
      </c>
      <c r="B276" s="418">
        <v>45730</v>
      </c>
      <c r="C276" s="419">
        <v>45730</v>
      </c>
      <c r="D276" s="416" t="s">
        <v>163</v>
      </c>
      <c r="E276" s="420" t="s">
        <v>1</v>
      </c>
      <c r="F276" s="421">
        <v>7195.1</v>
      </c>
      <c r="G276" s="416" t="s">
        <v>1005</v>
      </c>
      <c r="H276" s="416" t="s">
        <v>277</v>
      </c>
      <c r="I276" s="420" t="s">
        <v>1617</v>
      </c>
      <c r="J276" s="423" t="s">
        <v>1627</v>
      </c>
      <c r="K276" s="425" t="s">
        <v>574</v>
      </c>
      <c r="L276" s="425" t="s">
        <v>562</v>
      </c>
      <c r="M276" s="425" t="s">
        <v>277</v>
      </c>
      <c r="N276" s="418">
        <v>45730</v>
      </c>
      <c r="O276" s="418"/>
    </row>
    <row r="277" spans="1:15" ht="24" x14ac:dyDescent="0.2">
      <c r="A277" s="417">
        <v>274</v>
      </c>
      <c r="B277" s="418">
        <v>45730</v>
      </c>
      <c r="C277" s="419">
        <v>45730</v>
      </c>
      <c r="D277" s="416" t="s">
        <v>163</v>
      </c>
      <c r="E277" s="420" t="s">
        <v>1</v>
      </c>
      <c r="F277" s="421">
        <v>2322</v>
      </c>
      <c r="G277" s="416" t="s">
        <v>980</v>
      </c>
      <c r="H277" s="416" t="s">
        <v>277</v>
      </c>
      <c r="I277" s="429" t="s">
        <v>1603</v>
      </c>
      <c r="J277" s="423" t="s">
        <v>1633</v>
      </c>
      <c r="K277" s="425" t="s">
        <v>574</v>
      </c>
      <c r="L277" s="425" t="s">
        <v>562</v>
      </c>
      <c r="M277" s="425" t="s">
        <v>277</v>
      </c>
      <c r="N277" s="418">
        <v>45730</v>
      </c>
      <c r="O277" s="418"/>
    </row>
    <row r="278" spans="1:15" ht="24" x14ac:dyDescent="0.2">
      <c r="A278" s="417">
        <v>275</v>
      </c>
      <c r="B278" s="418">
        <v>45730</v>
      </c>
      <c r="C278" s="419">
        <v>45730</v>
      </c>
      <c r="D278" s="416" t="s">
        <v>163</v>
      </c>
      <c r="E278" s="420" t="s">
        <v>1</v>
      </c>
      <c r="F278" s="421">
        <v>1382.99</v>
      </c>
      <c r="G278" s="416" t="s">
        <v>970</v>
      </c>
      <c r="H278" s="416" t="s">
        <v>277</v>
      </c>
      <c r="I278" s="420" t="s">
        <v>1605</v>
      </c>
      <c r="J278" s="423" t="s">
        <v>1645</v>
      </c>
      <c r="K278" s="425" t="s">
        <v>574</v>
      </c>
      <c r="L278" s="424" t="s">
        <v>562</v>
      </c>
      <c r="M278" s="425" t="s">
        <v>277</v>
      </c>
      <c r="N278" s="418">
        <v>45730</v>
      </c>
      <c r="O278" s="418"/>
    </row>
    <row r="279" spans="1:15" ht="24" x14ac:dyDescent="0.2">
      <c r="A279" s="417">
        <v>276</v>
      </c>
      <c r="B279" s="426">
        <v>45733</v>
      </c>
      <c r="C279" s="427">
        <v>45695</v>
      </c>
      <c r="D279" s="416" t="s">
        <v>245</v>
      </c>
      <c r="E279" s="420" t="s">
        <v>9</v>
      </c>
      <c r="F279" s="421">
        <v>5206</v>
      </c>
      <c r="G279" s="416" t="s">
        <v>1010</v>
      </c>
      <c r="H279" s="416" t="s">
        <v>275</v>
      </c>
      <c r="I279" s="429" t="s">
        <v>494</v>
      </c>
      <c r="J279" s="423" t="s">
        <v>520</v>
      </c>
      <c r="K279" s="425" t="s">
        <v>570</v>
      </c>
      <c r="L279" s="425" t="s">
        <v>32</v>
      </c>
      <c r="M279" s="425" t="s">
        <v>919</v>
      </c>
      <c r="N279" s="418">
        <v>45723</v>
      </c>
      <c r="O279" s="418"/>
    </row>
    <row r="280" spans="1:15" ht="24" x14ac:dyDescent="0.2">
      <c r="A280" s="417">
        <v>277</v>
      </c>
      <c r="B280" s="426">
        <v>45733</v>
      </c>
      <c r="C280" s="427">
        <v>45727</v>
      </c>
      <c r="D280" s="430" t="s">
        <v>245</v>
      </c>
      <c r="E280" s="420" t="s">
        <v>164</v>
      </c>
      <c r="F280" s="428">
        <v>59.99</v>
      </c>
      <c r="G280" s="416" t="s">
        <v>1012</v>
      </c>
      <c r="H280" s="416" t="s">
        <v>275</v>
      </c>
      <c r="I280" s="420" t="s">
        <v>478</v>
      </c>
      <c r="J280" s="423" t="s">
        <v>504</v>
      </c>
      <c r="K280" s="425" t="s">
        <v>574</v>
      </c>
      <c r="L280" s="425" t="s">
        <v>560</v>
      </c>
      <c r="M280" s="425" t="s">
        <v>920</v>
      </c>
      <c r="N280" s="418">
        <v>45727</v>
      </c>
      <c r="O280" s="418" t="s">
        <v>441</v>
      </c>
    </row>
    <row r="281" spans="1:15" ht="24" x14ac:dyDescent="0.2">
      <c r="A281" s="417">
        <v>278</v>
      </c>
      <c r="B281" s="426">
        <v>45733</v>
      </c>
      <c r="C281" s="427">
        <v>45722</v>
      </c>
      <c r="D281" s="430" t="s">
        <v>245</v>
      </c>
      <c r="E281" s="420" t="s">
        <v>71</v>
      </c>
      <c r="F281" s="428">
        <v>450</v>
      </c>
      <c r="G281" s="416" t="s">
        <v>1013</v>
      </c>
      <c r="H281" s="416" t="s">
        <v>275</v>
      </c>
      <c r="I281" s="429" t="s">
        <v>478</v>
      </c>
      <c r="J281" s="423" t="s">
        <v>504</v>
      </c>
      <c r="K281" s="425" t="s">
        <v>574</v>
      </c>
      <c r="L281" s="425" t="s">
        <v>560</v>
      </c>
      <c r="M281" s="425" t="s">
        <v>277</v>
      </c>
      <c r="N281" s="418">
        <v>45722</v>
      </c>
      <c r="O281" s="418" t="s">
        <v>441</v>
      </c>
    </row>
    <row r="282" spans="1:15" ht="24" x14ac:dyDescent="0.2">
      <c r="A282" s="417">
        <v>279</v>
      </c>
      <c r="B282" s="426">
        <v>45733</v>
      </c>
      <c r="C282" s="427">
        <v>45722</v>
      </c>
      <c r="D282" s="430" t="s">
        <v>245</v>
      </c>
      <c r="E282" s="420" t="s">
        <v>149</v>
      </c>
      <c r="F282" s="428">
        <v>21.71</v>
      </c>
      <c r="G282" s="416" t="s">
        <v>1011</v>
      </c>
      <c r="H282" s="416" t="s">
        <v>275</v>
      </c>
      <c r="I282" s="429" t="s">
        <v>478</v>
      </c>
      <c r="J282" s="423" t="s">
        <v>504</v>
      </c>
      <c r="K282" s="425" t="s">
        <v>574</v>
      </c>
      <c r="L282" s="425" t="s">
        <v>560</v>
      </c>
      <c r="M282" s="425" t="s">
        <v>549</v>
      </c>
      <c r="N282" s="418">
        <v>45722</v>
      </c>
      <c r="O282" s="418" t="s">
        <v>441</v>
      </c>
    </row>
    <row r="283" spans="1:15" ht="24" x14ac:dyDescent="0.2">
      <c r="A283" s="417">
        <v>280</v>
      </c>
      <c r="B283" s="426">
        <v>45733</v>
      </c>
      <c r="C283" s="427">
        <v>45689</v>
      </c>
      <c r="D283" s="416" t="s">
        <v>245</v>
      </c>
      <c r="E283" s="420" t="s">
        <v>265</v>
      </c>
      <c r="F283" s="428">
        <v>680</v>
      </c>
      <c r="G283" s="433" t="s">
        <v>620</v>
      </c>
      <c r="H283" s="416" t="s">
        <v>454</v>
      </c>
      <c r="I283" s="429" t="s">
        <v>496</v>
      </c>
      <c r="J283" s="423" t="s">
        <v>522</v>
      </c>
      <c r="K283" s="425" t="s">
        <v>573</v>
      </c>
      <c r="L283" s="425" t="s">
        <v>32</v>
      </c>
      <c r="M283" s="425" t="s">
        <v>921</v>
      </c>
      <c r="N283" s="418">
        <v>45717</v>
      </c>
      <c r="O283" s="418"/>
    </row>
    <row r="284" spans="1:15" ht="24" x14ac:dyDescent="0.2">
      <c r="A284" s="417">
        <v>281</v>
      </c>
      <c r="B284" s="426">
        <v>45734</v>
      </c>
      <c r="C284" s="427">
        <v>45698</v>
      </c>
      <c r="D284" s="430" t="s">
        <v>245</v>
      </c>
      <c r="E284" s="420" t="s">
        <v>148</v>
      </c>
      <c r="F284" s="428">
        <v>25.29</v>
      </c>
      <c r="G284" s="416" t="s">
        <v>1014</v>
      </c>
      <c r="H284" s="416" t="s">
        <v>275</v>
      </c>
      <c r="I284" s="429" t="s">
        <v>478</v>
      </c>
      <c r="J284" s="423" t="s">
        <v>504</v>
      </c>
      <c r="K284" s="425" t="s">
        <v>574</v>
      </c>
      <c r="L284" s="425" t="s">
        <v>560</v>
      </c>
      <c r="M284" s="425" t="s">
        <v>922</v>
      </c>
      <c r="N284" s="418">
        <v>45726</v>
      </c>
      <c r="O284" s="418" t="s">
        <v>441</v>
      </c>
    </row>
    <row r="285" spans="1:15" ht="24" x14ac:dyDescent="0.2">
      <c r="A285" s="417">
        <v>282</v>
      </c>
      <c r="B285" s="426">
        <v>45734</v>
      </c>
      <c r="C285" s="427">
        <v>45699</v>
      </c>
      <c r="D285" s="430" t="s">
        <v>245</v>
      </c>
      <c r="E285" s="420" t="s">
        <v>148</v>
      </c>
      <c r="F285" s="428">
        <v>25.29</v>
      </c>
      <c r="G285" s="416" t="s">
        <v>1014</v>
      </c>
      <c r="H285" s="416" t="s">
        <v>275</v>
      </c>
      <c r="I285" s="429" t="s">
        <v>478</v>
      </c>
      <c r="J285" s="423" t="s">
        <v>504</v>
      </c>
      <c r="K285" s="425" t="s">
        <v>574</v>
      </c>
      <c r="L285" s="425" t="s">
        <v>560</v>
      </c>
      <c r="M285" s="425" t="s">
        <v>923</v>
      </c>
      <c r="N285" s="418">
        <v>45727</v>
      </c>
      <c r="O285" s="418" t="s">
        <v>441</v>
      </c>
    </row>
    <row r="286" spans="1:15" ht="24" x14ac:dyDescent="0.2">
      <c r="A286" s="417">
        <v>283</v>
      </c>
      <c r="B286" s="426">
        <v>45734</v>
      </c>
      <c r="C286" s="427">
        <v>45733</v>
      </c>
      <c r="D286" s="416" t="s">
        <v>245</v>
      </c>
      <c r="E286" s="420" t="s">
        <v>69</v>
      </c>
      <c r="F286" s="428">
        <v>1015</v>
      </c>
      <c r="G286" s="416" t="s">
        <v>648</v>
      </c>
      <c r="H286" s="416" t="s">
        <v>457</v>
      </c>
      <c r="I286" s="429" t="s">
        <v>503</v>
      </c>
      <c r="J286" s="423" t="s">
        <v>530</v>
      </c>
      <c r="K286" s="425" t="s">
        <v>573</v>
      </c>
      <c r="L286" s="425" t="s">
        <v>32</v>
      </c>
      <c r="M286" s="425">
        <v>586469</v>
      </c>
      <c r="N286" s="418">
        <v>45735</v>
      </c>
      <c r="O286" s="418"/>
    </row>
    <row r="287" spans="1:15" ht="24" x14ac:dyDescent="0.2">
      <c r="A287" s="417">
        <v>284</v>
      </c>
      <c r="B287" s="426">
        <v>45736</v>
      </c>
      <c r="C287" s="427">
        <v>45716</v>
      </c>
      <c r="D287" s="430" t="s">
        <v>163</v>
      </c>
      <c r="E287" s="420" t="s">
        <v>231</v>
      </c>
      <c r="F287" s="428">
        <v>42065.409787999997</v>
      </c>
      <c r="G287" s="416" t="s">
        <v>1019</v>
      </c>
      <c r="H287" s="416" t="s">
        <v>277</v>
      </c>
      <c r="I287" s="429" t="s">
        <v>497</v>
      </c>
      <c r="J287" s="423" t="s">
        <v>523</v>
      </c>
      <c r="K287" s="425" t="s">
        <v>587</v>
      </c>
      <c r="L287" s="425" t="s">
        <v>565</v>
      </c>
      <c r="M287" s="425" t="s">
        <v>277</v>
      </c>
      <c r="N287" s="418">
        <v>45736</v>
      </c>
      <c r="O287" s="418"/>
    </row>
    <row r="288" spans="1:15" ht="24" x14ac:dyDescent="0.2">
      <c r="A288" s="417">
        <v>285</v>
      </c>
      <c r="B288" s="426">
        <v>45736</v>
      </c>
      <c r="C288" s="427">
        <v>45689</v>
      </c>
      <c r="D288" s="416" t="s">
        <v>245</v>
      </c>
      <c r="E288" s="420" t="s">
        <v>285</v>
      </c>
      <c r="F288" s="428">
        <v>776.3</v>
      </c>
      <c r="G288" s="416" t="s">
        <v>1015</v>
      </c>
      <c r="H288" s="416" t="s">
        <v>275</v>
      </c>
      <c r="I288" s="429" t="s">
        <v>500</v>
      </c>
      <c r="J288" s="423" t="s">
        <v>526</v>
      </c>
      <c r="K288" s="425" t="s">
        <v>573</v>
      </c>
      <c r="L288" s="425" t="s">
        <v>32</v>
      </c>
      <c r="M288" s="425" t="s">
        <v>924</v>
      </c>
      <c r="N288" s="418">
        <v>45717</v>
      </c>
      <c r="O288" s="418"/>
    </row>
    <row r="289" spans="1:15" ht="24" x14ac:dyDescent="0.2">
      <c r="A289" s="417">
        <v>286</v>
      </c>
      <c r="B289" s="426">
        <v>45736</v>
      </c>
      <c r="C289" s="427">
        <v>45716</v>
      </c>
      <c r="D289" s="430" t="s">
        <v>163</v>
      </c>
      <c r="E289" s="420" t="s">
        <v>4</v>
      </c>
      <c r="F289" s="428">
        <v>437.52</v>
      </c>
      <c r="G289" s="416" t="s">
        <v>1017</v>
      </c>
      <c r="H289" s="416" t="s">
        <v>277</v>
      </c>
      <c r="I289" s="429" t="s">
        <v>478</v>
      </c>
      <c r="J289" s="423" t="s">
        <v>504</v>
      </c>
      <c r="K289" s="425" t="s">
        <v>574</v>
      </c>
      <c r="L289" s="425" t="s">
        <v>4</v>
      </c>
      <c r="M289" s="425" t="s">
        <v>277</v>
      </c>
      <c r="N289" s="418">
        <v>45736</v>
      </c>
      <c r="O289" s="418" t="s">
        <v>441</v>
      </c>
    </row>
    <row r="290" spans="1:15" ht="24" x14ac:dyDescent="0.2">
      <c r="A290" s="417">
        <v>287</v>
      </c>
      <c r="B290" s="426">
        <v>45736</v>
      </c>
      <c r="C290" s="427">
        <v>45716</v>
      </c>
      <c r="D290" s="430" t="s">
        <v>163</v>
      </c>
      <c r="E290" s="420" t="s">
        <v>242</v>
      </c>
      <c r="F290" s="428">
        <v>54.69</v>
      </c>
      <c r="G290" s="416" t="s">
        <v>1174</v>
      </c>
      <c r="H290" s="416" t="s">
        <v>277</v>
      </c>
      <c r="I290" s="429" t="s">
        <v>478</v>
      </c>
      <c r="J290" s="423" t="s">
        <v>504</v>
      </c>
      <c r="K290" s="425" t="s">
        <v>574</v>
      </c>
      <c r="L290" s="425" t="s">
        <v>565</v>
      </c>
      <c r="M290" s="425" t="s">
        <v>277</v>
      </c>
      <c r="N290" s="418">
        <v>45736</v>
      </c>
      <c r="O290" s="418" t="s">
        <v>441</v>
      </c>
    </row>
    <row r="291" spans="1:15" ht="24" x14ac:dyDescent="0.2">
      <c r="A291" s="417">
        <v>288</v>
      </c>
      <c r="B291" s="426">
        <v>45736</v>
      </c>
      <c r="C291" s="427">
        <v>45716</v>
      </c>
      <c r="D291" s="430" t="s">
        <v>163</v>
      </c>
      <c r="E291" s="420" t="s">
        <v>242</v>
      </c>
      <c r="F291" s="428">
        <v>1161.9100960000001</v>
      </c>
      <c r="G291" s="416" t="s">
        <v>1024</v>
      </c>
      <c r="H291" s="416" t="s">
        <v>277</v>
      </c>
      <c r="I291" s="429" t="s">
        <v>497</v>
      </c>
      <c r="J291" s="423" t="s">
        <v>523</v>
      </c>
      <c r="K291" s="425" t="s">
        <v>587</v>
      </c>
      <c r="L291" s="425" t="s">
        <v>565</v>
      </c>
      <c r="M291" s="425" t="s">
        <v>277</v>
      </c>
      <c r="N291" s="418">
        <v>45736</v>
      </c>
      <c r="O291" s="418"/>
    </row>
    <row r="292" spans="1:15" ht="24" x14ac:dyDescent="0.2">
      <c r="A292" s="417">
        <v>289</v>
      </c>
      <c r="B292" s="418">
        <v>45736</v>
      </c>
      <c r="C292" s="419">
        <v>45716</v>
      </c>
      <c r="D292" s="416" t="s">
        <v>163</v>
      </c>
      <c r="E292" s="420" t="s">
        <v>264</v>
      </c>
      <c r="F292" s="421">
        <v>1214.57</v>
      </c>
      <c r="G292" s="416" t="s">
        <v>1021</v>
      </c>
      <c r="H292" s="416" t="s">
        <v>277</v>
      </c>
      <c r="I292" s="420" t="s">
        <v>478</v>
      </c>
      <c r="J292" s="423" t="s">
        <v>504</v>
      </c>
      <c r="K292" s="425" t="s">
        <v>574</v>
      </c>
      <c r="L292" s="425" t="s">
        <v>565</v>
      </c>
      <c r="M292" s="425" t="s">
        <v>277</v>
      </c>
      <c r="N292" s="418">
        <v>45736</v>
      </c>
      <c r="O292" s="418" t="s">
        <v>441</v>
      </c>
    </row>
    <row r="293" spans="1:15" ht="36" x14ac:dyDescent="0.2">
      <c r="A293" s="417">
        <v>290</v>
      </c>
      <c r="B293" s="418">
        <v>45736</v>
      </c>
      <c r="C293" s="419">
        <v>45689</v>
      </c>
      <c r="D293" s="416" t="s">
        <v>245</v>
      </c>
      <c r="E293" s="420" t="s">
        <v>161</v>
      </c>
      <c r="F293" s="421">
        <v>1080</v>
      </c>
      <c r="G293" s="416" t="s">
        <v>1026</v>
      </c>
      <c r="H293" s="416" t="s">
        <v>275</v>
      </c>
      <c r="I293" s="420" t="s">
        <v>478</v>
      </c>
      <c r="J293" s="423" t="s">
        <v>504</v>
      </c>
      <c r="K293" s="425" t="s">
        <v>574</v>
      </c>
      <c r="L293" s="424" t="s">
        <v>32</v>
      </c>
      <c r="M293" s="425" t="s">
        <v>925</v>
      </c>
      <c r="N293" s="418">
        <v>45725</v>
      </c>
      <c r="O293" s="418" t="s">
        <v>441</v>
      </c>
    </row>
    <row r="294" spans="1:15" ht="24" x14ac:dyDescent="0.2">
      <c r="A294" s="417">
        <v>291</v>
      </c>
      <c r="B294" s="418">
        <v>45736</v>
      </c>
      <c r="C294" s="419">
        <v>45689</v>
      </c>
      <c r="D294" s="416" t="s">
        <v>245</v>
      </c>
      <c r="E294" s="420" t="s">
        <v>76</v>
      </c>
      <c r="F294" s="421">
        <v>825.68</v>
      </c>
      <c r="G294" s="416" t="s">
        <v>1027</v>
      </c>
      <c r="H294" s="416" t="s">
        <v>275</v>
      </c>
      <c r="I294" s="420" t="s">
        <v>478</v>
      </c>
      <c r="J294" s="423" t="s">
        <v>504</v>
      </c>
      <c r="K294" s="425" t="s">
        <v>573</v>
      </c>
      <c r="L294" s="424" t="s">
        <v>32</v>
      </c>
      <c r="M294" s="425" t="s">
        <v>926</v>
      </c>
      <c r="N294" s="418">
        <v>45720</v>
      </c>
      <c r="O294" s="418" t="s">
        <v>441</v>
      </c>
    </row>
    <row r="295" spans="1:15" ht="24" x14ac:dyDescent="0.2">
      <c r="A295" s="417">
        <v>292</v>
      </c>
      <c r="B295" s="418">
        <v>45736</v>
      </c>
      <c r="C295" s="419">
        <v>45702</v>
      </c>
      <c r="D295" s="416" t="s">
        <v>245</v>
      </c>
      <c r="E295" s="420" t="s">
        <v>167</v>
      </c>
      <c r="F295" s="421">
        <v>295.08999999999997</v>
      </c>
      <c r="G295" s="416" t="s">
        <v>1028</v>
      </c>
      <c r="H295" s="416" t="s">
        <v>275</v>
      </c>
      <c r="I295" s="420" t="s">
        <v>478</v>
      </c>
      <c r="J295" s="423" t="s">
        <v>504</v>
      </c>
      <c r="K295" s="425" t="s">
        <v>574</v>
      </c>
      <c r="L295" s="425" t="s">
        <v>32</v>
      </c>
      <c r="M295" s="425" t="s">
        <v>927</v>
      </c>
      <c r="N295" s="418">
        <v>45702</v>
      </c>
      <c r="O295" s="418" t="s">
        <v>441</v>
      </c>
    </row>
    <row r="296" spans="1:15" ht="24" x14ac:dyDescent="0.2">
      <c r="A296" s="417">
        <v>293</v>
      </c>
      <c r="B296" s="418">
        <v>45736</v>
      </c>
      <c r="C296" s="419">
        <v>45716</v>
      </c>
      <c r="D296" s="416" t="s">
        <v>163</v>
      </c>
      <c r="E296" s="420" t="s">
        <v>4</v>
      </c>
      <c r="F296" s="421">
        <v>9295.2900000000009</v>
      </c>
      <c r="G296" s="416" t="s">
        <v>1016</v>
      </c>
      <c r="H296" s="416" t="s">
        <v>277</v>
      </c>
      <c r="I296" s="420" t="s">
        <v>498</v>
      </c>
      <c r="J296" s="423" t="s">
        <v>524</v>
      </c>
      <c r="K296" s="425" t="s">
        <v>587</v>
      </c>
      <c r="L296" s="425" t="s">
        <v>4</v>
      </c>
      <c r="M296" s="425" t="s">
        <v>277</v>
      </c>
      <c r="N296" s="418">
        <v>45736</v>
      </c>
      <c r="O296" s="418"/>
    </row>
    <row r="297" spans="1:15" ht="24" x14ac:dyDescent="0.2">
      <c r="A297" s="417">
        <v>294</v>
      </c>
      <c r="B297" s="418">
        <v>45736</v>
      </c>
      <c r="C297" s="419">
        <v>45716</v>
      </c>
      <c r="D297" s="416" t="s">
        <v>163</v>
      </c>
      <c r="E297" s="420" t="s">
        <v>264</v>
      </c>
      <c r="F297" s="421">
        <v>13703.020116</v>
      </c>
      <c r="G297" s="416" t="s">
        <v>1023</v>
      </c>
      <c r="H297" s="416" t="s">
        <v>277</v>
      </c>
      <c r="I297" s="420" t="s">
        <v>497</v>
      </c>
      <c r="J297" s="423" t="s">
        <v>523</v>
      </c>
      <c r="K297" s="425" t="s">
        <v>587</v>
      </c>
      <c r="L297" s="425" t="s">
        <v>565</v>
      </c>
      <c r="M297" s="425" t="s">
        <v>277</v>
      </c>
      <c r="N297" s="418">
        <v>45736</v>
      </c>
      <c r="O297" s="418"/>
    </row>
    <row r="298" spans="1:15" ht="24" x14ac:dyDescent="0.2">
      <c r="A298" s="417">
        <v>295</v>
      </c>
      <c r="B298" s="418">
        <v>45736</v>
      </c>
      <c r="C298" s="419">
        <v>45716</v>
      </c>
      <c r="D298" s="430" t="s">
        <v>163</v>
      </c>
      <c r="E298" s="420" t="s">
        <v>231</v>
      </c>
      <c r="F298" s="421">
        <v>1703.61</v>
      </c>
      <c r="G298" s="416" t="s">
        <v>1020</v>
      </c>
      <c r="H298" s="416" t="s">
        <v>277</v>
      </c>
      <c r="I298" s="420" t="s">
        <v>478</v>
      </c>
      <c r="J298" s="423" t="s">
        <v>504</v>
      </c>
      <c r="K298" s="425" t="s">
        <v>574</v>
      </c>
      <c r="L298" s="425" t="s">
        <v>565</v>
      </c>
      <c r="M298" s="425" t="s">
        <v>277</v>
      </c>
      <c r="N298" s="418">
        <v>45736</v>
      </c>
      <c r="O298" s="418" t="s">
        <v>441</v>
      </c>
    </row>
    <row r="299" spans="1:15" ht="24" x14ac:dyDescent="0.2">
      <c r="A299" s="417">
        <v>296</v>
      </c>
      <c r="B299" s="418">
        <v>45736</v>
      </c>
      <c r="C299" s="419">
        <v>45716</v>
      </c>
      <c r="D299" s="430" t="s">
        <v>163</v>
      </c>
      <c r="E299" s="420" t="s">
        <v>231</v>
      </c>
      <c r="F299" s="421">
        <v>3407.23</v>
      </c>
      <c r="G299" s="416" t="s">
        <v>1170</v>
      </c>
      <c r="H299" s="416" t="s">
        <v>277</v>
      </c>
      <c r="I299" s="420" t="s">
        <v>478</v>
      </c>
      <c r="J299" s="423" t="s">
        <v>504</v>
      </c>
      <c r="K299" s="425" t="s">
        <v>574</v>
      </c>
      <c r="L299" s="425" t="s">
        <v>565</v>
      </c>
      <c r="M299" s="425" t="s">
        <v>277</v>
      </c>
      <c r="N299" s="418">
        <v>45736</v>
      </c>
      <c r="O299" s="418" t="s">
        <v>441</v>
      </c>
    </row>
    <row r="300" spans="1:15" ht="24" x14ac:dyDescent="0.2">
      <c r="A300" s="417">
        <v>297</v>
      </c>
      <c r="B300" s="418">
        <v>45736</v>
      </c>
      <c r="C300" s="419">
        <v>45716</v>
      </c>
      <c r="D300" s="416" t="s">
        <v>163</v>
      </c>
      <c r="E300" s="420" t="s">
        <v>264</v>
      </c>
      <c r="F300" s="421">
        <v>2350.94</v>
      </c>
      <c r="G300" s="416" t="s">
        <v>1022</v>
      </c>
      <c r="H300" s="416" t="s">
        <v>277</v>
      </c>
      <c r="I300" s="420" t="s">
        <v>478</v>
      </c>
      <c r="J300" s="423" t="s">
        <v>504</v>
      </c>
      <c r="K300" s="425" t="s">
        <v>574</v>
      </c>
      <c r="L300" s="425" t="s">
        <v>565</v>
      </c>
      <c r="M300" s="425" t="s">
        <v>277</v>
      </c>
      <c r="N300" s="418">
        <v>45736</v>
      </c>
      <c r="O300" s="418" t="s">
        <v>441</v>
      </c>
    </row>
    <row r="301" spans="1:15" ht="24" x14ac:dyDescent="0.2">
      <c r="A301" s="417">
        <v>298</v>
      </c>
      <c r="B301" s="418">
        <v>45736</v>
      </c>
      <c r="C301" s="419">
        <v>45716</v>
      </c>
      <c r="D301" s="416" t="s">
        <v>163</v>
      </c>
      <c r="E301" s="420" t="s">
        <v>4</v>
      </c>
      <c r="F301" s="421">
        <v>875.05</v>
      </c>
      <c r="G301" s="416" t="s">
        <v>1018</v>
      </c>
      <c r="H301" s="416" t="s">
        <v>277</v>
      </c>
      <c r="I301" s="420" t="s">
        <v>478</v>
      </c>
      <c r="J301" s="423" t="s">
        <v>504</v>
      </c>
      <c r="K301" s="425" t="s">
        <v>574</v>
      </c>
      <c r="L301" s="425" t="s">
        <v>4</v>
      </c>
      <c r="M301" s="425" t="s">
        <v>277</v>
      </c>
      <c r="N301" s="418">
        <v>45736</v>
      </c>
      <c r="O301" s="418" t="s">
        <v>441</v>
      </c>
    </row>
    <row r="302" spans="1:15" ht="24" x14ac:dyDescent="0.2">
      <c r="A302" s="417">
        <v>299</v>
      </c>
      <c r="B302" s="418">
        <v>45736</v>
      </c>
      <c r="C302" s="419">
        <v>45716</v>
      </c>
      <c r="D302" s="416" t="s">
        <v>245</v>
      </c>
      <c r="E302" s="420" t="s">
        <v>50</v>
      </c>
      <c r="F302" s="421">
        <v>52.67</v>
      </c>
      <c r="G302" s="416" t="s">
        <v>1029</v>
      </c>
      <c r="H302" s="416" t="s">
        <v>275</v>
      </c>
      <c r="I302" s="420" t="s">
        <v>497</v>
      </c>
      <c r="J302" s="423" t="s">
        <v>523</v>
      </c>
      <c r="K302" s="425" t="s">
        <v>587</v>
      </c>
      <c r="L302" s="425" t="s">
        <v>565</v>
      </c>
      <c r="M302" s="425" t="s">
        <v>277</v>
      </c>
      <c r="N302" s="418">
        <v>45736</v>
      </c>
      <c r="O302" s="418"/>
    </row>
    <row r="303" spans="1:15" ht="24" x14ac:dyDescent="0.2">
      <c r="A303" s="417">
        <v>300</v>
      </c>
      <c r="B303" s="418">
        <v>45736</v>
      </c>
      <c r="C303" s="419">
        <v>45716</v>
      </c>
      <c r="D303" s="416" t="s">
        <v>245</v>
      </c>
      <c r="E303" s="420" t="s">
        <v>50</v>
      </c>
      <c r="F303" s="421">
        <v>52.91</v>
      </c>
      <c r="G303" s="416" t="s">
        <v>1030</v>
      </c>
      <c r="H303" s="416" t="s">
        <v>275</v>
      </c>
      <c r="I303" s="420" t="s">
        <v>497</v>
      </c>
      <c r="J303" s="423" t="s">
        <v>523</v>
      </c>
      <c r="K303" s="425" t="s">
        <v>587</v>
      </c>
      <c r="L303" s="425" t="s">
        <v>565</v>
      </c>
      <c r="M303" s="425" t="s">
        <v>277</v>
      </c>
      <c r="N303" s="418">
        <v>45736</v>
      </c>
      <c r="O303" s="418"/>
    </row>
    <row r="304" spans="1:15" ht="24" x14ac:dyDescent="0.2">
      <c r="A304" s="417">
        <v>301</v>
      </c>
      <c r="B304" s="418">
        <v>45736</v>
      </c>
      <c r="C304" s="419">
        <v>45716</v>
      </c>
      <c r="D304" s="416" t="s">
        <v>163</v>
      </c>
      <c r="E304" s="420" t="s">
        <v>242</v>
      </c>
      <c r="F304" s="421">
        <v>109.38</v>
      </c>
      <c r="G304" s="416" t="s">
        <v>1025</v>
      </c>
      <c r="H304" s="416" t="s">
        <v>277</v>
      </c>
      <c r="I304" s="420" t="s">
        <v>478</v>
      </c>
      <c r="J304" s="423" t="s">
        <v>504</v>
      </c>
      <c r="K304" s="425" t="s">
        <v>574</v>
      </c>
      <c r="L304" s="425" t="s">
        <v>565</v>
      </c>
      <c r="M304" s="425" t="s">
        <v>277</v>
      </c>
      <c r="N304" s="418">
        <v>45736</v>
      </c>
      <c r="O304" s="418" t="s">
        <v>441</v>
      </c>
    </row>
    <row r="305" spans="1:15" ht="24" x14ac:dyDescent="0.2">
      <c r="A305" s="417">
        <v>302</v>
      </c>
      <c r="B305" s="418">
        <v>45737</v>
      </c>
      <c r="C305" s="419">
        <v>45737</v>
      </c>
      <c r="D305" s="416" t="s">
        <v>245</v>
      </c>
      <c r="E305" s="420" t="s">
        <v>265</v>
      </c>
      <c r="F305" s="421">
        <v>1198.8</v>
      </c>
      <c r="G305" s="416" t="s">
        <v>1032</v>
      </c>
      <c r="H305" s="416" t="s">
        <v>454</v>
      </c>
      <c r="I305" s="420" t="s">
        <v>902</v>
      </c>
      <c r="J305" s="423" t="s">
        <v>894</v>
      </c>
      <c r="K305" s="425" t="s">
        <v>573</v>
      </c>
      <c r="L305" s="424" t="s">
        <v>32</v>
      </c>
      <c r="M305" s="425">
        <v>63406</v>
      </c>
      <c r="N305" s="418">
        <v>45737</v>
      </c>
      <c r="O305" s="418"/>
    </row>
    <row r="306" spans="1:15" ht="24" x14ac:dyDescent="0.2">
      <c r="A306" s="417">
        <v>303</v>
      </c>
      <c r="B306" s="418">
        <v>45737</v>
      </c>
      <c r="C306" s="419">
        <v>45722</v>
      </c>
      <c r="D306" s="416" t="s">
        <v>163</v>
      </c>
      <c r="E306" s="420" t="s">
        <v>258</v>
      </c>
      <c r="F306" s="421">
        <v>1796.07</v>
      </c>
      <c r="G306" s="416" t="s">
        <v>1033</v>
      </c>
      <c r="H306" s="416" t="s">
        <v>277</v>
      </c>
      <c r="I306" s="420" t="s">
        <v>1609</v>
      </c>
      <c r="J306" s="423" t="s">
        <v>1641</v>
      </c>
      <c r="K306" s="425" t="s">
        <v>574</v>
      </c>
      <c r="L306" s="424" t="s">
        <v>564</v>
      </c>
      <c r="M306" s="425" t="s">
        <v>277</v>
      </c>
      <c r="N306" s="418">
        <v>45737</v>
      </c>
      <c r="O306" s="418"/>
    </row>
    <row r="307" spans="1:15" ht="36" x14ac:dyDescent="0.2">
      <c r="A307" s="417">
        <v>304</v>
      </c>
      <c r="B307" s="418">
        <v>45737</v>
      </c>
      <c r="C307" s="419">
        <v>45736</v>
      </c>
      <c r="D307" s="416" t="s">
        <v>245</v>
      </c>
      <c r="E307" s="420" t="s">
        <v>265</v>
      </c>
      <c r="F307" s="421">
        <v>128.25</v>
      </c>
      <c r="G307" s="416" t="s">
        <v>1034</v>
      </c>
      <c r="H307" s="416" t="s">
        <v>459</v>
      </c>
      <c r="I307" s="420" t="s">
        <v>736</v>
      </c>
      <c r="J307" s="423" t="s">
        <v>749</v>
      </c>
      <c r="K307" s="425" t="s">
        <v>570</v>
      </c>
      <c r="L307" s="424" t="s">
        <v>32</v>
      </c>
      <c r="M307" s="425" t="s">
        <v>928</v>
      </c>
      <c r="N307" s="418">
        <v>45736</v>
      </c>
      <c r="O307" s="418"/>
    </row>
    <row r="308" spans="1:15" ht="24" x14ac:dyDescent="0.2">
      <c r="A308" s="417">
        <v>305</v>
      </c>
      <c r="B308" s="418">
        <v>45741</v>
      </c>
      <c r="C308" s="419">
        <v>45748</v>
      </c>
      <c r="D308" s="416" t="s">
        <v>163</v>
      </c>
      <c r="E308" s="420" t="s">
        <v>146</v>
      </c>
      <c r="F308" s="421">
        <v>15562.5</v>
      </c>
      <c r="G308" s="416" t="s">
        <v>1035</v>
      </c>
      <c r="H308" s="416" t="s">
        <v>277</v>
      </c>
      <c r="I308" s="420" t="s">
        <v>503</v>
      </c>
      <c r="J308" s="423" t="s">
        <v>530</v>
      </c>
      <c r="K308" s="425" t="s">
        <v>573</v>
      </c>
      <c r="L308" s="425" t="s">
        <v>32</v>
      </c>
      <c r="M308" s="425">
        <v>591585</v>
      </c>
      <c r="N308" s="418">
        <v>45742</v>
      </c>
      <c r="O308" s="418"/>
    </row>
    <row r="309" spans="1:15" ht="24" x14ac:dyDescent="0.2">
      <c r="A309" s="417">
        <v>306</v>
      </c>
      <c r="B309" s="418">
        <v>45741</v>
      </c>
      <c r="C309" s="419">
        <v>45716</v>
      </c>
      <c r="D309" s="416" t="s">
        <v>327</v>
      </c>
      <c r="E309" s="420" t="s">
        <v>327</v>
      </c>
      <c r="F309" s="421">
        <v>-1775.46</v>
      </c>
      <c r="G309" s="416" t="s">
        <v>1031</v>
      </c>
      <c r="H309" s="416" t="s">
        <v>277</v>
      </c>
      <c r="I309" s="420" t="s">
        <v>497</v>
      </c>
      <c r="J309" s="423" t="s">
        <v>523</v>
      </c>
      <c r="K309" s="425" t="s">
        <v>587</v>
      </c>
      <c r="L309" s="424" t="s">
        <v>566</v>
      </c>
      <c r="M309" s="425" t="s">
        <v>277</v>
      </c>
      <c r="N309" s="418">
        <v>45741</v>
      </c>
      <c r="O309" s="418"/>
    </row>
    <row r="310" spans="1:15" ht="24" x14ac:dyDescent="0.2">
      <c r="A310" s="417">
        <v>307</v>
      </c>
      <c r="B310" s="418">
        <v>45741</v>
      </c>
      <c r="C310" s="419">
        <v>45748</v>
      </c>
      <c r="D310" s="416" t="s">
        <v>163</v>
      </c>
      <c r="E310" s="420" t="s">
        <v>6</v>
      </c>
      <c r="F310" s="421">
        <v>20181</v>
      </c>
      <c r="G310" s="430" t="s">
        <v>1036</v>
      </c>
      <c r="H310" s="416" t="s">
        <v>277</v>
      </c>
      <c r="I310" s="420" t="s">
        <v>653</v>
      </c>
      <c r="J310" s="423" t="s">
        <v>528</v>
      </c>
      <c r="K310" s="425" t="s">
        <v>573</v>
      </c>
      <c r="L310" s="425" t="s">
        <v>32</v>
      </c>
      <c r="M310" s="425" t="s">
        <v>1037</v>
      </c>
      <c r="N310" s="418">
        <v>45742</v>
      </c>
      <c r="O310" s="418"/>
    </row>
    <row r="311" spans="1:15" ht="36" x14ac:dyDescent="0.2">
      <c r="A311" s="417">
        <v>308</v>
      </c>
      <c r="B311" s="418">
        <v>45744</v>
      </c>
      <c r="C311" s="419">
        <v>45615</v>
      </c>
      <c r="D311" s="416" t="s">
        <v>130</v>
      </c>
      <c r="E311" s="420" t="s">
        <v>216</v>
      </c>
      <c r="F311" s="421">
        <v>20320</v>
      </c>
      <c r="G311" s="416" t="s">
        <v>1039</v>
      </c>
      <c r="H311" s="416" t="s">
        <v>277</v>
      </c>
      <c r="I311" s="420" t="s">
        <v>903</v>
      </c>
      <c r="J311" s="423" t="s">
        <v>895</v>
      </c>
      <c r="K311" s="425" t="s">
        <v>573</v>
      </c>
      <c r="L311" s="424" t="s">
        <v>32</v>
      </c>
      <c r="M311" s="425" t="s">
        <v>929</v>
      </c>
      <c r="N311" s="418">
        <v>45615</v>
      </c>
      <c r="O311" s="418"/>
    </row>
    <row r="312" spans="1:15" ht="24" x14ac:dyDescent="0.2">
      <c r="A312" s="417">
        <v>309</v>
      </c>
      <c r="B312" s="418">
        <v>45744</v>
      </c>
      <c r="C312" s="419">
        <v>45722</v>
      </c>
      <c r="D312" s="416" t="s">
        <v>163</v>
      </c>
      <c r="E312" s="420" t="s">
        <v>160</v>
      </c>
      <c r="F312" s="421">
        <v>755.85</v>
      </c>
      <c r="G312" s="416" t="s">
        <v>1038</v>
      </c>
      <c r="H312" s="416" t="s">
        <v>277</v>
      </c>
      <c r="I312" s="420" t="s">
        <v>678</v>
      </c>
      <c r="J312" s="423" t="s">
        <v>682</v>
      </c>
      <c r="K312" s="425" t="s">
        <v>573</v>
      </c>
      <c r="L312" s="424" t="s">
        <v>560</v>
      </c>
      <c r="M312" s="425" t="s">
        <v>930</v>
      </c>
      <c r="N312" s="418">
        <v>45722</v>
      </c>
      <c r="O312" s="418"/>
    </row>
    <row r="313" spans="1:15" ht="36" x14ac:dyDescent="0.2">
      <c r="A313" s="417">
        <v>310</v>
      </c>
      <c r="B313" s="418">
        <v>45744</v>
      </c>
      <c r="C313" s="419">
        <v>45742</v>
      </c>
      <c r="D313" s="416" t="s">
        <v>245</v>
      </c>
      <c r="E313" s="420" t="s">
        <v>265</v>
      </c>
      <c r="F313" s="421">
        <v>1749</v>
      </c>
      <c r="G313" s="416" t="s">
        <v>1044</v>
      </c>
      <c r="H313" s="416" t="s">
        <v>459</v>
      </c>
      <c r="I313" s="420" t="s">
        <v>904</v>
      </c>
      <c r="J313" s="423" t="s">
        <v>896</v>
      </c>
      <c r="K313" s="425" t="s">
        <v>570</v>
      </c>
      <c r="L313" s="424" t="s">
        <v>32</v>
      </c>
      <c r="M313" s="425" t="s">
        <v>931</v>
      </c>
      <c r="N313" s="418">
        <v>45742</v>
      </c>
      <c r="O313" s="418"/>
    </row>
    <row r="314" spans="1:15" ht="36" x14ac:dyDescent="0.2">
      <c r="A314" s="417">
        <v>311</v>
      </c>
      <c r="B314" s="426">
        <v>45744</v>
      </c>
      <c r="C314" s="427">
        <v>45615</v>
      </c>
      <c r="D314" s="430" t="s">
        <v>245</v>
      </c>
      <c r="E314" s="420" t="s">
        <v>265</v>
      </c>
      <c r="F314" s="428">
        <v>890</v>
      </c>
      <c r="G314" s="416" t="s">
        <v>1040</v>
      </c>
      <c r="H314" s="416" t="s">
        <v>459</v>
      </c>
      <c r="I314" s="420" t="s">
        <v>903</v>
      </c>
      <c r="J314" s="423" t="s">
        <v>895</v>
      </c>
      <c r="K314" s="425" t="s">
        <v>573</v>
      </c>
      <c r="L314" s="424" t="s">
        <v>32</v>
      </c>
      <c r="M314" s="425" t="s">
        <v>929</v>
      </c>
      <c r="N314" s="418">
        <v>45615</v>
      </c>
      <c r="O314" s="418"/>
    </row>
    <row r="315" spans="1:15" ht="36" x14ac:dyDescent="0.2">
      <c r="A315" s="417">
        <v>312</v>
      </c>
      <c r="B315" s="418">
        <v>45744</v>
      </c>
      <c r="C315" s="427">
        <v>45742</v>
      </c>
      <c r="D315" s="416" t="s">
        <v>245</v>
      </c>
      <c r="E315" s="420" t="s">
        <v>265</v>
      </c>
      <c r="F315" s="421">
        <v>260</v>
      </c>
      <c r="G315" s="416" t="s">
        <v>1041</v>
      </c>
      <c r="H315" s="416" t="s">
        <v>459</v>
      </c>
      <c r="I315" s="420" t="s">
        <v>733</v>
      </c>
      <c r="J315" s="423" t="s">
        <v>746</v>
      </c>
      <c r="K315" s="425" t="s">
        <v>570</v>
      </c>
      <c r="L315" s="424" t="s">
        <v>32</v>
      </c>
      <c r="M315" s="425" t="s">
        <v>932</v>
      </c>
      <c r="N315" s="418">
        <v>45742</v>
      </c>
      <c r="O315" s="418"/>
    </row>
    <row r="316" spans="1:15" ht="24" x14ac:dyDescent="0.2">
      <c r="A316" s="417">
        <v>313</v>
      </c>
      <c r="B316" s="418">
        <v>45744</v>
      </c>
      <c r="C316" s="419">
        <v>45741</v>
      </c>
      <c r="D316" s="416" t="s">
        <v>245</v>
      </c>
      <c r="E316" s="420" t="s">
        <v>53</v>
      </c>
      <c r="F316" s="421">
        <v>23377.1</v>
      </c>
      <c r="G316" s="416" t="s">
        <v>1042</v>
      </c>
      <c r="H316" s="416" t="s">
        <v>466</v>
      </c>
      <c r="I316" s="420" t="s">
        <v>479</v>
      </c>
      <c r="J316" s="423" t="s">
        <v>505</v>
      </c>
      <c r="K316" s="425" t="s">
        <v>570</v>
      </c>
      <c r="L316" s="424" t="s">
        <v>32</v>
      </c>
      <c r="M316" s="425" t="s">
        <v>933</v>
      </c>
      <c r="N316" s="418">
        <v>45741</v>
      </c>
      <c r="O316" s="418"/>
    </row>
    <row r="317" spans="1:15" ht="24" x14ac:dyDescent="0.2">
      <c r="A317" s="417">
        <v>314</v>
      </c>
      <c r="B317" s="418">
        <v>45747</v>
      </c>
      <c r="C317" s="419">
        <v>45747</v>
      </c>
      <c r="D317" s="416" t="s">
        <v>163</v>
      </c>
      <c r="E317" s="420" t="s">
        <v>1</v>
      </c>
      <c r="F317" s="421">
        <v>1214.9000000000001</v>
      </c>
      <c r="G317" s="416" t="s">
        <v>977</v>
      </c>
      <c r="H317" s="416" t="s">
        <v>277</v>
      </c>
      <c r="I317" s="420" t="s">
        <v>1604</v>
      </c>
      <c r="J317" s="423" t="s">
        <v>1636</v>
      </c>
      <c r="K317" s="425" t="s">
        <v>574</v>
      </c>
      <c r="L317" s="425" t="s">
        <v>562</v>
      </c>
      <c r="M317" s="425" t="s">
        <v>277</v>
      </c>
      <c r="N317" s="418">
        <v>45747</v>
      </c>
      <c r="O317" s="418"/>
    </row>
    <row r="318" spans="1:15" ht="24" x14ac:dyDescent="0.2">
      <c r="A318" s="417">
        <v>315</v>
      </c>
      <c r="B318" s="418">
        <v>45747</v>
      </c>
      <c r="C318" s="419">
        <v>45747</v>
      </c>
      <c r="D318" s="416" t="s">
        <v>163</v>
      </c>
      <c r="E318" s="420" t="s">
        <v>1</v>
      </c>
      <c r="F318" s="421">
        <v>2383.61</v>
      </c>
      <c r="G318" s="416" t="s">
        <v>1008</v>
      </c>
      <c r="H318" s="416" t="s">
        <v>277</v>
      </c>
      <c r="I318" s="420" t="s">
        <v>1619</v>
      </c>
      <c r="J318" s="423" t="s">
        <v>1635</v>
      </c>
      <c r="K318" s="425" t="s">
        <v>574</v>
      </c>
      <c r="L318" s="425" t="s">
        <v>562</v>
      </c>
      <c r="M318" s="425" t="s">
        <v>277</v>
      </c>
      <c r="N318" s="418">
        <v>45747</v>
      </c>
      <c r="O318" s="418"/>
    </row>
    <row r="319" spans="1:15" ht="24" x14ac:dyDescent="0.2">
      <c r="A319" s="417">
        <v>316</v>
      </c>
      <c r="B319" s="418">
        <v>45747</v>
      </c>
      <c r="C319" s="419">
        <v>45747</v>
      </c>
      <c r="D319" s="416" t="s">
        <v>163</v>
      </c>
      <c r="E319" s="420" t="s">
        <v>1</v>
      </c>
      <c r="F319" s="421">
        <v>1338.57</v>
      </c>
      <c r="G319" s="416" t="s">
        <v>979</v>
      </c>
      <c r="H319" s="416" t="s">
        <v>277</v>
      </c>
      <c r="I319" s="420" t="s">
        <v>1602</v>
      </c>
      <c r="J319" s="423" t="s">
        <v>1639</v>
      </c>
      <c r="K319" s="425" t="s">
        <v>574</v>
      </c>
      <c r="L319" s="425" t="s">
        <v>562</v>
      </c>
      <c r="M319" s="425" t="s">
        <v>277</v>
      </c>
      <c r="N319" s="418">
        <v>45747</v>
      </c>
      <c r="O319" s="418"/>
    </row>
    <row r="320" spans="1:15" ht="24" x14ac:dyDescent="0.2">
      <c r="A320" s="417">
        <v>317</v>
      </c>
      <c r="B320" s="418">
        <v>45747</v>
      </c>
      <c r="C320" s="419">
        <v>45690</v>
      </c>
      <c r="D320" s="416" t="s">
        <v>245</v>
      </c>
      <c r="E320" s="420" t="s">
        <v>76</v>
      </c>
      <c r="F320" s="421">
        <v>80.849999999999994</v>
      </c>
      <c r="G320" s="416" t="s">
        <v>946</v>
      </c>
      <c r="H320" s="416" t="s">
        <v>275</v>
      </c>
      <c r="I320" s="420" t="s">
        <v>679</v>
      </c>
      <c r="J320" s="423" t="s">
        <v>683</v>
      </c>
      <c r="K320" s="425" t="s">
        <v>573</v>
      </c>
      <c r="L320" s="424" t="s">
        <v>32</v>
      </c>
      <c r="M320" s="425" t="s">
        <v>934</v>
      </c>
      <c r="N320" s="418">
        <v>45733</v>
      </c>
      <c r="O320" s="418"/>
    </row>
    <row r="321" spans="1:15" ht="24" x14ac:dyDescent="0.2">
      <c r="A321" s="417">
        <v>318</v>
      </c>
      <c r="B321" s="418">
        <v>45747</v>
      </c>
      <c r="C321" s="419">
        <v>45747</v>
      </c>
      <c r="D321" s="416" t="s">
        <v>163</v>
      </c>
      <c r="E321" s="420" t="s">
        <v>1</v>
      </c>
      <c r="F321" s="421">
        <v>1712.43</v>
      </c>
      <c r="G321" s="416" t="s">
        <v>971</v>
      </c>
      <c r="H321" s="416" t="s">
        <v>277</v>
      </c>
      <c r="I321" s="420" t="s">
        <v>1598</v>
      </c>
      <c r="J321" s="423" t="s">
        <v>1630</v>
      </c>
      <c r="K321" s="425" t="s">
        <v>574</v>
      </c>
      <c r="L321" s="425" t="s">
        <v>562</v>
      </c>
      <c r="M321" s="425" t="s">
        <v>277</v>
      </c>
      <c r="N321" s="418">
        <v>45747</v>
      </c>
      <c r="O321" s="418"/>
    </row>
    <row r="322" spans="1:15" ht="24" x14ac:dyDescent="0.2">
      <c r="A322" s="417">
        <v>319</v>
      </c>
      <c r="B322" s="418">
        <v>45747</v>
      </c>
      <c r="C322" s="419">
        <v>45747</v>
      </c>
      <c r="D322" s="416" t="s">
        <v>163</v>
      </c>
      <c r="E322" s="420" t="s">
        <v>1</v>
      </c>
      <c r="F322" s="421">
        <v>2041.89</v>
      </c>
      <c r="G322" s="416" t="s">
        <v>984</v>
      </c>
      <c r="H322" s="416" t="s">
        <v>277</v>
      </c>
      <c r="I322" s="420" t="s">
        <v>478</v>
      </c>
      <c r="J322" s="423" t="s">
        <v>504</v>
      </c>
      <c r="K322" s="425" t="s">
        <v>574</v>
      </c>
      <c r="L322" s="425" t="s">
        <v>562</v>
      </c>
      <c r="M322" s="425" t="s">
        <v>277</v>
      </c>
      <c r="N322" s="418">
        <v>45747</v>
      </c>
      <c r="O322" s="418" t="s">
        <v>441</v>
      </c>
    </row>
    <row r="323" spans="1:15" ht="24" x14ac:dyDescent="0.2">
      <c r="A323" s="417">
        <v>320</v>
      </c>
      <c r="B323" s="418">
        <v>45747</v>
      </c>
      <c r="C323" s="419">
        <v>45747</v>
      </c>
      <c r="D323" s="416" t="s">
        <v>163</v>
      </c>
      <c r="E323" s="420" t="s">
        <v>1</v>
      </c>
      <c r="F323" s="421">
        <v>2691.67</v>
      </c>
      <c r="G323" s="416" t="s">
        <v>993</v>
      </c>
      <c r="H323" s="416" t="s">
        <v>277</v>
      </c>
      <c r="I323" s="420" t="s">
        <v>1609</v>
      </c>
      <c r="J323" s="423" t="s">
        <v>1641</v>
      </c>
      <c r="K323" s="425" t="s">
        <v>574</v>
      </c>
      <c r="L323" s="425" t="s">
        <v>562</v>
      </c>
      <c r="M323" s="425" t="s">
        <v>277</v>
      </c>
      <c r="N323" s="418">
        <v>45747</v>
      </c>
      <c r="O323" s="418"/>
    </row>
    <row r="324" spans="1:15" ht="24" x14ac:dyDescent="0.2">
      <c r="A324" s="417">
        <v>321</v>
      </c>
      <c r="B324" s="418">
        <v>45747</v>
      </c>
      <c r="C324" s="419">
        <v>45747</v>
      </c>
      <c r="D324" s="416" t="s">
        <v>163</v>
      </c>
      <c r="E324" s="420" t="s">
        <v>1</v>
      </c>
      <c r="F324" s="421">
        <v>1037.24</v>
      </c>
      <c r="G324" s="420" t="s">
        <v>1002</v>
      </c>
      <c r="H324" s="416" t="s">
        <v>277</v>
      </c>
      <c r="I324" s="420" t="s">
        <v>1615</v>
      </c>
      <c r="J324" s="423" t="s">
        <v>1646</v>
      </c>
      <c r="K324" s="425" t="s">
        <v>574</v>
      </c>
      <c r="L324" s="424" t="s">
        <v>562</v>
      </c>
      <c r="M324" s="425" t="s">
        <v>277</v>
      </c>
      <c r="N324" s="418">
        <v>45747</v>
      </c>
      <c r="O324" s="418"/>
    </row>
    <row r="325" spans="1:15" ht="24" x14ac:dyDescent="0.2">
      <c r="A325" s="417">
        <v>322</v>
      </c>
      <c r="B325" s="418">
        <v>45747</v>
      </c>
      <c r="C325" s="419">
        <v>45747</v>
      </c>
      <c r="D325" s="416" t="s">
        <v>163</v>
      </c>
      <c r="E325" s="420" t="s">
        <v>1</v>
      </c>
      <c r="F325" s="421">
        <v>796.95</v>
      </c>
      <c r="G325" s="416" t="s">
        <v>975</v>
      </c>
      <c r="H325" s="416" t="s">
        <v>277</v>
      </c>
      <c r="I325" s="420" t="s">
        <v>1600</v>
      </c>
      <c r="J325" s="423" t="s">
        <v>1632</v>
      </c>
      <c r="K325" s="425" t="s">
        <v>574</v>
      </c>
      <c r="L325" s="425" t="s">
        <v>562</v>
      </c>
      <c r="M325" s="425" t="s">
        <v>277</v>
      </c>
      <c r="N325" s="418">
        <v>45747</v>
      </c>
      <c r="O325" s="418"/>
    </row>
    <row r="326" spans="1:15" ht="24" x14ac:dyDescent="0.2">
      <c r="A326" s="417">
        <v>323</v>
      </c>
      <c r="B326" s="418">
        <v>45747</v>
      </c>
      <c r="C326" s="419">
        <v>45747</v>
      </c>
      <c r="D326" s="416" t="s">
        <v>163</v>
      </c>
      <c r="E326" s="420" t="s">
        <v>1</v>
      </c>
      <c r="F326" s="421">
        <v>5872.23</v>
      </c>
      <c r="G326" s="416" t="s">
        <v>995</v>
      </c>
      <c r="H326" s="416" t="s">
        <v>277</v>
      </c>
      <c r="I326" s="420" t="s">
        <v>1610</v>
      </c>
      <c r="J326" s="423" t="s">
        <v>1642</v>
      </c>
      <c r="K326" s="425" t="s">
        <v>574</v>
      </c>
      <c r="L326" s="425" t="s">
        <v>562</v>
      </c>
      <c r="M326" s="425" t="s">
        <v>277</v>
      </c>
      <c r="N326" s="418">
        <v>45747</v>
      </c>
      <c r="O326" s="418"/>
    </row>
    <row r="327" spans="1:15" ht="24" x14ac:dyDescent="0.2">
      <c r="A327" s="417">
        <v>324</v>
      </c>
      <c r="B327" s="418">
        <v>45747</v>
      </c>
      <c r="C327" s="419">
        <v>45747</v>
      </c>
      <c r="D327" s="416" t="s">
        <v>163</v>
      </c>
      <c r="E327" s="420" t="s">
        <v>1</v>
      </c>
      <c r="F327" s="421">
        <v>3056.01</v>
      </c>
      <c r="G327" s="416" t="s">
        <v>1001</v>
      </c>
      <c r="H327" s="416" t="s">
        <v>277</v>
      </c>
      <c r="I327" s="420" t="s">
        <v>1613</v>
      </c>
      <c r="J327" s="423" t="s">
        <v>1631</v>
      </c>
      <c r="K327" s="425" t="s">
        <v>574</v>
      </c>
      <c r="L327" s="425" t="s">
        <v>562</v>
      </c>
      <c r="M327" s="425" t="s">
        <v>277</v>
      </c>
      <c r="N327" s="418">
        <v>45747</v>
      </c>
      <c r="O327" s="418"/>
    </row>
    <row r="328" spans="1:15" ht="24" x14ac:dyDescent="0.2">
      <c r="A328" s="417">
        <v>325</v>
      </c>
      <c r="B328" s="418">
        <v>45747</v>
      </c>
      <c r="C328" s="419">
        <v>45747</v>
      </c>
      <c r="D328" s="416" t="s">
        <v>163</v>
      </c>
      <c r="E328" s="420" t="s">
        <v>1</v>
      </c>
      <c r="F328" s="421">
        <v>4161.99</v>
      </c>
      <c r="G328" s="416" t="s">
        <v>985</v>
      </c>
      <c r="H328" s="416" t="s">
        <v>277</v>
      </c>
      <c r="I328" s="420" t="s">
        <v>478</v>
      </c>
      <c r="J328" s="423" t="s">
        <v>504</v>
      </c>
      <c r="K328" s="425" t="s">
        <v>574</v>
      </c>
      <c r="L328" s="425" t="s">
        <v>562</v>
      </c>
      <c r="M328" s="425" t="s">
        <v>277</v>
      </c>
      <c r="N328" s="418">
        <v>45747</v>
      </c>
      <c r="O328" s="418" t="s">
        <v>441</v>
      </c>
    </row>
    <row r="329" spans="1:15" ht="24" x14ac:dyDescent="0.2">
      <c r="A329" s="417">
        <v>326</v>
      </c>
      <c r="B329" s="418">
        <v>45747</v>
      </c>
      <c r="C329" s="419">
        <v>45747</v>
      </c>
      <c r="D329" s="416" t="s">
        <v>163</v>
      </c>
      <c r="E329" s="420" t="s">
        <v>1</v>
      </c>
      <c r="F329" s="421">
        <v>2691.67</v>
      </c>
      <c r="G329" s="416" t="s">
        <v>997</v>
      </c>
      <c r="H329" s="416" t="s">
        <v>277</v>
      </c>
      <c r="I329" s="420" t="s">
        <v>1611</v>
      </c>
      <c r="J329" s="423" t="s">
        <v>1629</v>
      </c>
      <c r="K329" s="425" t="s">
        <v>574</v>
      </c>
      <c r="L329" s="425" t="s">
        <v>562</v>
      </c>
      <c r="M329" s="425" t="s">
        <v>277</v>
      </c>
      <c r="N329" s="418">
        <v>45747</v>
      </c>
      <c r="O329" s="418"/>
    </row>
    <row r="330" spans="1:15" ht="24" x14ac:dyDescent="0.2">
      <c r="A330" s="417">
        <v>327</v>
      </c>
      <c r="B330" s="418">
        <v>45747</v>
      </c>
      <c r="C330" s="419">
        <v>45747</v>
      </c>
      <c r="D330" s="416" t="s">
        <v>163</v>
      </c>
      <c r="E330" s="420" t="s">
        <v>1</v>
      </c>
      <c r="F330" s="421">
        <v>1151.8499999999999</v>
      </c>
      <c r="G330" s="416" t="s">
        <v>987</v>
      </c>
      <c r="H330" s="416" t="s">
        <v>277</v>
      </c>
      <c r="I330" s="420" t="s">
        <v>1606</v>
      </c>
      <c r="J330" s="423" t="s">
        <v>1638</v>
      </c>
      <c r="K330" s="425" t="s">
        <v>574</v>
      </c>
      <c r="L330" s="425" t="s">
        <v>562</v>
      </c>
      <c r="M330" s="425" t="s">
        <v>277</v>
      </c>
      <c r="N330" s="418">
        <v>45747</v>
      </c>
      <c r="O330" s="418"/>
    </row>
    <row r="331" spans="1:15" ht="24" x14ac:dyDescent="0.2">
      <c r="A331" s="417">
        <v>328</v>
      </c>
      <c r="B331" s="418">
        <v>45747</v>
      </c>
      <c r="C331" s="419">
        <v>45747</v>
      </c>
      <c r="D331" s="416" t="s">
        <v>163</v>
      </c>
      <c r="E331" s="420" t="s">
        <v>1</v>
      </c>
      <c r="F331" s="421">
        <v>2331.4699999999998</v>
      </c>
      <c r="G331" s="416" t="s">
        <v>981</v>
      </c>
      <c r="H331" s="416" t="s">
        <v>277</v>
      </c>
      <c r="I331" s="429" t="s">
        <v>1603</v>
      </c>
      <c r="J331" s="423" t="s">
        <v>1633</v>
      </c>
      <c r="K331" s="425" t="s">
        <v>574</v>
      </c>
      <c r="L331" s="425" t="s">
        <v>562</v>
      </c>
      <c r="M331" s="425" t="s">
        <v>277</v>
      </c>
      <c r="N331" s="418">
        <v>45747</v>
      </c>
      <c r="O331" s="418"/>
    </row>
    <row r="332" spans="1:15" ht="24" x14ac:dyDescent="0.2">
      <c r="A332" s="417">
        <v>329</v>
      </c>
      <c r="B332" s="418">
        <v>45747</v>
      </c>
      <c r="C332" s="419">
        <v>45747</v>
      </c>
      <c r="D332" s="416" t="s">
        <v>163</v>
      </c>
      <c r="E332" s="420" t="s">
        <v>1</v>
      </c>
      <c r="F332" s="421">
        <v>1362.24</v>
      </c>
      <c r="G332" s="416" t="s">
        <v>1004</v>
      </c>
      <c r="H332" s="416" t="s">
        <v>277</v>
      </c>
      <c r="I332" s="420" t="s">
        <v>1616</v>
      </c>
      <c r="J332" s="423" t="s">
        <v>1643</v>
      </c>
      <c r="K332" s="425" t="s">
        <v>574</v>
      </c>
      <c r="L332" s="425" t="s">
        <v>562</v>
      </c>
      <c r="M332" s="425" t="s">
        <v>277</v>
      </c>
      <c r="N332" s="418">
        <v>45747</v>
      </c>
      <c r="O332" s="418"/>
    </row>
    <row r="333" spans="1:15" ht="24" x14ac:dyDescent="0.2">
      <c r="A333" s="417">
        <v>330</v>
      </c>
      <c r="B333" s="418">
        <v>45747</v>
      </c>
      <c r="C333" s="419">
        <v>45734</v>
      </c>
      <c r="D333" s="416" t="s">
        <v>245</v>
      </c>
      <c r="E333" s="420" t="s">
        <v>76</v>
      </c>
      <c r="F333" s="421">
        <v>650.26</v>
      </c>
      <c r="G333" s="416" t="s">
        <v>1043</v>
      </c>
      <c r="H333" s="416" t="s">
        <v>275</v>
      </c>
      <c r="I333" s="420" t="s">
        <v>478</v>
      </c>
      <c r="J333" s="423" t="s">
        <v>504</v>
      </c>
      <c r="K333" s="425" t="s">
        <v>574</v>
      </c>
      <c r="L333" s="424" t="s">
        <v>32</v>
      </c>
      <c r="M333" s="425" t="s">
        <v>935</v>
      </c>
      <c r="N333" s="418">
        <v>45734</v>
      </c>
      <c r="O333" s="418" t="s">
        <v>441</v>
      </c>
    </row>
    <row r="334" spans="1:15" ht="24" x14ac:dyDescent="0.2">
      <c r="A334" s="417">
        <v>331</v>
      </c>
      <c r="B334" s="418">
        <v>45747</v>
      </c>
      <c r="C334" s="419">
        <v>45747</v>
      </c>
      <c r="D334" s="416" t="s">
        <v>163</v>
      </c>
      <c r="E334" s="420" t="s">
        <v>1</v>
      </c>
      <c r="F334" s="421">
        <v>954.1</v>
      </c>
      <c r="G334" s="416" t="s">
        <v>977</v>
      </c>
      <c r="H334" s="416" t="s">
        <v>277</v>
      </c>
      <c r="I334" s="429" t="s">
        <v>1601</v>
      </c>
      <c r="J334" s="423" t="s">
        <v>1634</v>
      </c>
      <c r="K334" s="425" t="s">
        <v>574</v>
      </c>
      <c r="L334" s="425" t="s">
        <v>562</v>
      </c>
      <c r="M334" s="425" t="s">
        <v>277</v>
      </c>
      <c r="N334" s="418">
        <v>45747</v>
      </c>
      <c r="O334" s="418"/>
    </row>
    <row r="335" spans="1:15" ht="24" x14ac:dyDescent="0.2">
      <c r="A335" s="417">
        <v>332</v>
      </c>
      <c r="B335" s="418">
        <v>45747</v>
      </c>
      <c r="C335" s="419">
        <v>45747</v>
      </c>
      <c r="D335" s="416" t="s">
        <v>163</v>
      </c>
      <c r="E335" s="420" t="s">
        <v>1</v>
      </c>
      <c r="F335" s="421">
        <v>728.94</v>
      </c>
      <c r="G335" s="416" t="s">
        <v>971</v>
      </c>
      <c r="H335" s="416" t="s">
        <v>277</v>
      </c>
      <c r="I335" s="420" t="s">
        <v>1605</v>
      </c>
      <c r="J335" s="423" t="s">
        <v>1645</v>
      </c>
      <c r="K335" s="425" t="s">
        <v>574</v>
      </c>
      <c r="L335" s="424" t="s">
        <v>562</v>
      </c>
      <c r="M335" s="425" t="s">
        <v>277</v>
      </c>
      <c r="N335" s="418">
        <v>45747</v>
      </c>
      <c r="O335" s="418"/>
    </row>
    <row r="336" spans="1:15" ht="24" x14ac:dyDescent="0.2">
      <c r="A336" s="417">
        <v>333</v>
      </c>
      <c r="B336" s="418">
        <v>45747</v>
      </c>
      <c r="C336" s="419">
        <v>45747</v>
      </c>
      <c r="D336" s="416" t="s">
        <v>163</v>
      </c>
      <c r="E336" s="420" t="s">
        <v>1</v>
      </c>
      <c r="F336" s="421">
        <v>1003.87</v>
      </c>
      <c r="G336" s="416" t="s">
        <v>977</v>
      </c>
      <c r="H336" s="416" t="s">
        <v>277</v>
      </c>
      <c r="I336" s="420" t="s">
        <v>1614</v>
      </c>
      <c r="J336" s="423" t="s">
        <v>1628</v>
      </c>
      <c r="K336" s="425" t="s">
        <v>574</v>
      </c>
      <c r="L336" s="425" t="s">
        <v>562</v>
      </c>
      <c r="M336" s="425" t="s">
        <v>277</v>
      </c>
      <c r="N336" s="418">
        <v>45747</v>
      </c>
      <c r="O336" s="418"/>
    </row>
    <row r="337" spans="1:15" ht="24" x14ac:dyDescent="0.2">
      <c r="A337" s="417">
        <v>334</v>
      </c>
      <c r="B337" s="418">
        <v>45747</v>
      </c>
      <c r="C337" s="419">
        <v>45726</v>
      </c>
      <c r="D337" s="416" t="s">
        <v>245</v>
      </c>
      <c r="E337" s="420" t="s">
        <v>287</v>
      </c>
      <c r="F337" s="421">
        <v>4758.17</v>
      </c>
      <c r="G337" s="416" t="s">
        <v>952</v>
      </c>
      <c r="H337" s="416" t="s">
        <v>454</v>
      </c>
      <c r="I337" s="420" t="s">
        <v>897</v>
      </c>
      <c r="J337" s="423" t="s">
        <v>890</v>
      </c>
      <c r="K337" s="425" t="s">
        <v>573</v>
      </c>
      <c r="L337" s="424" t="s">
        <v>32</v>
      </c>
      <c r="M337" s="425" t="s">
        <v>936</v>
      </c>
      <c r="N337" s="418">
        <v>45726</v>
      </c>
      <c r="O337" s="418"/>
    </row>
    <row r="338" spans="1:15" ht="24" x14ac:dyDescent="0.2">
      <c r="A338" s="417">
        <v>335</v>
      </c>
      <c r="B338" s="418">
        <v>45747</v>
      </c>
      <c r="C338" s="419">
        <v>45747</v>
      </c>
      <c r="D338" s="416" t="s">
        <v>163</v>
      </c>
      <c r="E338" s="420" t="s">
        <v>1</v>
      </c>
      <c r="F338" s="421">
        <v>6156.38</v>
      </c>
      <c r="G338" s="416" t="s">
        <v>1006</v>
      </c>
      <c r="H338" s="416" t="s">
        <v>277</v>
      </c>
      <c r="I338" s="420" t="s">
        <v>1617</v>
      </c>
      <c r="J338" s="423" t="s">
        <v>1627</v>
      </c>
      <c r="K338" s="425" t="s">
        <v>574</v>
      </c>
      <c r="L338" s="425" t="s">
        <v>562</v>
      </c>
      <c r="M338" s="425" t="s">
        <v>277</v>
      </c>
      <c r="N338" s="418">
        <v>45747</v>
      </c>
      <c r="O338" s="418"/>
    </row>
    <row r="339" spans="1:15" ht="24" x14ac:dyDescent="0.2">
      <c r="A339" s="417">
        <v>336</v>
      </c>
      <c r="B339" s="418">
        <v>45747</v>
      </c>
      <c r="C339" s="419">
        <v>45747</v>
      </c>
      <c r="D339" s="416" t="s">
        <v>163</v>
      </c>
      <c r="E339" s="420" t="s">
        <v>1</v>
      </c>
      <c r="F339" s="421">
        <v>2301.3000000000002</v>
      </c>
      <c r="G339" s="416" t="s">
        <v>989</v>
      </c>
      <c r="H339" s="416" t="s">
        <v>277</v>
      </c>
      <c r="I339" s="420" t="s">
        <v>1607</v>
      </c>
      <c r="J339" s="423" t="s">
        <v>1637</v>
      </c>
      <c r="K339" s="425" t="s">
        <v>574</v>
      </c>
      <c r="L339" s="425" t="s">
        <v>562</v>
      </c>
      <c r="M339" s="425" t="s">
        <v>277</v>
      </c>
      <c r="N339" s="418">
        <v>45747</v>
      </c>
      <c r="O339" s="418"/>
    </row>
    <row r="340" spans="1:15" ht="24" x14ac:dyDescent="0.2">
      <c r="A340" s="417">
        <v>337</v>
      </c>
      <c r="B340" s="418">
        <v>45747</v>
      </c>
      <c r="C340" s="419">
        <v>45747</v>
      </c>
      <c r="D340" s="416" t="s">
        <v>163</v>
      </c>
      <c r="E340" s="420" t="s">
        <v>1</v>
      </c>
      <c r="F340" s="421">
        <v>2516.59</v>
      </c>
      <c r="G340" s="416" t="s">
        <v>991</v>
      </c>
      <c r="H340" s="416" t="s">
        <v>277</v>
      </c>
      <c r="I340" s="420" t="s">
        <v>1608</v>
      </c>
      <c r="J340" s="423" t="s">
        <v>1640</v>
      </c>
      <c r="K340" s="425" t="s">
        <v>574</v>
      </c>
      <c r="L340" s="425" t="s">
        <v>562</v>
      </c>
      <c r="M340" s="425" t="s">
        <v>277</v>
      </c>
      <c r="N340" s="418">
        <v>45747</v>
      </c>
      <c r="O340" s="418"/>
    </row>
    <row r="341" spans="1:15" ht="24" x14ac:dyDescent="0.2">
      <c r="A341" s="417">
        <v>338</v>
      </c>
      <c r="B341" s="418">
        <v>45747</v>
      </c>
      <c r="C341" s="419">
        <v>45689</v>
      </c>
      <c r="D341" s="416" t="s">
        <v>245</v>
      </c>
      <c r="E341" s="420" t="s">
        <v>285</v>
      </c>
      <c r="F341" s="421">
        <v>444.29</v>
      </c>
      <c r="G341" s="416" t="s">
        <v>1045</v>
      </c>
      <c r="H341" s="416" t="s">
        <v>275</v>
      </c>
      <c r="I341" s="420" t="s">
        <v>478</v>
      </c>
      <c r="J341" s="423" t="s">
        <v>504</v>
      </c>
      <c r="K341" s="425" t="s">
        <v>574</v>
      </c>
      <c r="L341" s="424" t="s">
        <v>32</v>
      </c>
      <c r="M341" s="425" t="s">
        <v>937</v>
      </c>
      <c r="N341" s="418">
        <v>45717</v>
      </c>
      <c r="O341" s="418" t="s">
        <v>441</v>
      </c>
    </row>
    <row r="342" spans="1:15" ht="24" x14ac:dyDescent="0.2">
      <c r="A342" s="417">
        <v>339</v>
      </c>
      <c r="B342" s="418">
        <v>45747</v>
      </c>
      <c r="C342" s="419">
        <v>45747</v>
      </c>
      <c r="D342" s="416" t="s">
        <v>163</v>
      </c>
      <c r="E342" s="420" t="s">
        <v>1</v>
      </c>
      <c r="F342" s="421">
        <v>1338.94</v>
      </c>
      <c r="G342" s="416" t="s">
        <v>999</v>
      </c>
      <c r="H342" s="416" t="s">
        <v>277</v>
      </c>
      <c r="I342" s="429" t="s">
        <v>1612</v>
      </c>
      <c r="J342" s="423" t="s">
        <v>1644</v>
      </c>
      <c r="K342" s="425" t="s">
        <v>574</v>
      </c>
      <c r="L342" s="424" t="s">
        <v>562</v>
      </c>
      <c r="M342" s="425" t="s">
        <v>277</v>
      </c>
      <c r="N342" s="418">
        <v>45747</v>
      </c>
      <c r="O342" s="418"/>
    </row>
    <row r="343" spans="1:15" ht="24" x14ac:dyDescent="0.2">
      <c r="A343" s="417">
        <v>340</v>
      </c>
      <c r="B343" s="418">
        <v>45747</v>
      </c>
      <c r="C343" s="419">
        <v>45747</v>
      </c>
      <c r="D343" s="416" t="s">
        <v>163</v>
      </c>
      <c r="E343" s="420" t="s">
        <v>1</v>
      </c>
      <c r="F343" s="421">
        <v>2331.4699999999998</v>
      </c>
      <c r="G343" s="416" t="s">
        <v>973</v>
      </c>
      <c r="H343" s="416" t="s">
        <v>277</v>
      </c>
      <c r="I343" s="420" t="s">
        <v>1599</v>
      </c>
      <c r="J343" s="423" t="s">
        <v>1626</v>
      </c>
      <c r="K343" s="425" t="s">
        <v>574</v>
      </c>
      <c r="L343" s="425" t="s">
        <v>562</v>
      </c>
      <c r="M343" s="425" t="s">
        <v>277</v>
      </c>
      <c r="N343" s="418">
        <v>45747</v>
      </c>
      <c r="O343" s="418"/>
    </row>
    <row r="344" spans="1:15" ht="36" x14ac:dyDescent="0.2">
      <c r="A344" s="417">
        <v>341</v>
      </c>
      <c r="B344" s="418">
        <v>45747</v>
      </c>
      <c r="C344" s="419">
        <v>45717</v>
      </c>
      <c r="D344" s="416" t="s">
        <v>327</v>
      </c>
      <c r="E344" s="420" t="s">
        <v>327</v>
      </c>
      <c r="F344" s="421">
        <v>27911.279999999999</v>
      </c>
      <c r="G344" s="416" t="s">
        <v>940</v>
      </c>
      <c r="H344" s="416" t="s">
        <v>277</v>
      </c>
      <c r="I344" s="420" t="s">
        <v>478</v>
      </c>
      <c r="J344" s="423" t="s">
        <v>567</v>
      </c>
      <c r="K344" s="441" t="s">
        <v>670</v>
      </c>
      <c r="L344" s="425" t="s">
        <v>671</v>
      </c>
      <c r="M344" s="424" t="s">
        <v>277</v>
      </c>
      <c r="N344" s="418">
        <v>45747</v>
      </c>
      <c r="O344" s="418"/>
    </row>
    <row r="345" spans="1:15" ht="24" x14ac:dyDescent="0.2">
      <c r="A345" s="417">
        <v>342</v>
      </c>
      <c r="B345" s="418">
        <v>45747</v>
      </c>
      <c r="C345" s="419">
        <v>45717</v>
      </c>
      <c r="D345" s="416" t="s">
        <v>327</v>
      </c>
      <c r="E345" s="420" t="s">
        <v>327</v>
      </c>
      <c r="F345" s="421">
        <v>6382.62</v>
      </c>
      <c r="G345" s="416" t="s">
        <v>939</v>
      </c>
      <c r="H345" s="416" t="s">
        <v>277</v>
      </c>
      <c r="I345" s="420" t="s">
        <v>478</v>
      </c>
      <c r="J345" s="423" t="s">
        <v>567</v>
      </c>
      <c r="K345" s="441" t="s">
        <v>691</v>
      </c>
      <c r="L345" s="425" t="s">
        <v>671</v>
      </c>
      <c r="M345" s="424" t="s">
        <v>277</v>
      </c>
      <c r="N345" s="418">
        <v>45747</v>
      </c>
      <c r="O345" s="418"/>
    </row>
    <row r="346" spans="1:15" x14ac:dyDescent="0.2">
      <c r="A346" s="417">
        <v>343</v>
      </c>
      <c r="B346" s="418">
        <v>45747</v>
      </c>
      <c r="C346" s="419">
        <v>45717</v>
      </c>
      <c r="D346" s="416" t="s">
        <v>327</v>
      </c>
      <c r="E346" s="420" t="s">
        <v>327</v>
      </c>
      <c r="F346" s="421">
        <v>-2608.73</v>
      </c>
      <c r="G346" s="416" t="s">
        <v>938</v>
      </c>
      <c r="H346" s="416" t="s">
        <v>277</v>
      </c>
      <c r="I346" s="420" t="s">
        <v>481</v>
      </c>
      <c r="J346" s="423" t="s">
        <v>507</v>
      </c>
      <c r="K346" s="441" t="s">
        <v>577</v>
      </c>
      <c r="L346" s="425" t="s">
        <v>671</v>
      </c>
      <c r="M346" s="424" t="s">
        <v>277</v>
      </c>
      <c r="N346" s="418">
        <v>45747</v>
      </c>
      <c r="O346" s="418"/>
    </row>
    <row r="347" spans="1:15" ht="24" x14ac:dyDescent="0.2">
      <c r="A347" s="417">
        <v>344</v>
      </c>
      <c r="B347" s="418">
        <v>45748</v>
      </c>
      <c r="C347" s="419">
        <v>45735</v>
      </c>
      <c r="D347" s="416" t="s">
        <v>245</v>
      </c>
      <c r="E347" s="420" t="s">
        <v>2</v>
      </c>
      <c r="F347" s="421">
        <v>3600</v>
      </c>
      <c r="G347" s="416" t="s">
        <v>1055</v>
      </c>
      <c r="H347" s="420" t="s">
        <v>275</v>
      </c>
      <c r="I347" s="420" t="s">
        <v>478</v>
      </c>
      <c r="J347" s="423" t="s">
        <v>504</v>
      </c>
      <c r="K347" s="425" t="s">
        <v>574</v>
      </c>
      <c r="L347" s="425" t="s">
        <v>560</v>
      </c>
      <c r="M347" s="425" t="s">
        <v>277</v>
      </c>
      <c r="N347" s="418">
        <v>45735</v>
      </c>
      <c r="O347" s="418" t="s">
        <v>441</v>
      </c>
    </row>
    <row r="348" spans="1:15" ht="36" x14ac:dyDescent="0.2">
      <c r="A348" s="417">
        <v>345</v>
      </c>
      <c r="B348" s="418">
        <v>45748</v>
      </c>
      <c r="C348" s="419">
        <v>45717</v>
      </c>
      <c r="D348" s="416" t="s">
        <v>348</v>
      </c>
      <c r="E348" s="420" t="s">
        <v>348</v>
      </c>
      <c r="F348" s="421">
        <v>27911.279999999999</v>
      </c>
      <c r="G348" s="420" t="s">
        <v>940</v>
      </c>
      <c r="H348" s="416" t="s">
        <v>277</v>
      </c>
      <c r="I348" s="420" t="s">
        <v>478</v>
      </c>
      <c r="J348" s="423" t="s">
        <v>567</v>
      </c>
      <c r="K348" s="425" t="s">
        <v>574</v>
      </c>
      <c r="L348" s="424" t="s">
        <v>572</v>
      </c>
      <c r="M348" s="425" t="s">
        <v>277</v>
      </c>
      <c r="N348" s="418">
        <v>45748</v>
      </c>
      <c r="O348" s="418"/>
    </row>
    <row r="349" spans="1:15" ht="24" x14ac:dyDescent="0.2">
      <c r="A349" s="417">
        <v>346</v>
      </c>
      <c r="B349" s="418">
        <v>45748</v>
      </c>
      <c r="C349" s="419">
        <v>45735</v>
      </c>
      <c r="D349" s="416" t="s">
        <v>245</v>
      </c>
      <c r="E349" s="420" t="s">
        <v>140</v>
      </c>
      <c r="F349" s="421">
        <v>1320</v>
      </c>
      <c r="G349" s="416" t="s">
        <v>1052</v>
      </c>
      <c r="H349" s="416" t="s">
        <v>275</v>
      </c>
      <c r="I349" s="420" t="s">
        <v>478</v>
      </c>
      <c r="J349" s="423" t="s">
        <v>504</v>
      </c>
      <c r="K349" s="425" t="s">
        <v>574</v>
      </c>
      <c r="L349" s="424" t="s">
        <v>560</v>
      </c>
      <c r="M349" s="425" t="s">
        <v>277</v>
      </c>
      <c r="N349" s="418">
        <v>45735</v>
      </c>
      <c r="O349" s="418" t="s">
        <v>441</v>
      </c>
    </row>
    <row r="350" spans="1:15" ht="24" x14ac:dyDescent="0.2">
      <c r="A350" s="417">
        <v>347</v>
      </c>
      <c r="B350" s="418">
        <v>45748</v>
      </c>
      <c r="C350" s="419">
        <v>45735</v>
      </c>
      <c r="D350" s="416" t="s">
        <v>245</v>
      </c>
      <c r="E350" s="420" t="s">
        <v>3</v>
      </c>
      <c r="F350" s="421">
        <v>713.94</v>
      </c>
      <c r="G350" s="416" t="s">
        <v>1054</v>
      </c>
      <c r="H350" s="416" t="s">
        <v>275</v>
      </c>
      <c r="I350" s="420" t="s">
        <v>478</v>
      </c>
      <c r="J350" s="423" t="s">
        <v>504</v>
      </c>
      <c r="K350" s="425" t="s">
        <v>574</v>
      </c>
      <c r="L350" s="424" t="s">
        <v>560</v>
      </c>
      <c r="M350" s="425" t="s">
        <v>277</v>
      </c>
      <c r="N350" s="418">
        <v>45735</v>
      </c>
      <c r="O350" s="418" t="s">
        <v>441</v>
      </c>
    </row>
    <row r="351" spans="1:15" ht="84" x14ac:dyDescent="0.2">
      <c r="A351" s="417">
        <v>348</v>
      </c>
      <c r="B351" s="418">
        <v>45750</v>
      </c>
      <c r="C351" s="419">
        <v>45749</v>
      </c>
      <c r="D351" s="416" t="s">
        <v>245</v>
      </c>
      <c r="E351" s="420" t="s">
        <v>268</v>
      </c>
      <c r="F351" s="421">
        <v>75</v>
      </c>
      <c r="G351" s="420" t="s">
        <v>1108</v>
      </c>
      <c r="H351" s="416" t="s">
        <v>454</v>
      </c>
      <c r="I351" s="420" t="s">
        <v>1614</v>
      </c>
      <c r="J351" s="423" t="s">
        <v>1628</v>
      </c>
      <c r="K351" s="425" t="s">
        <v>574</v>
      </c>
      <c r="L351" s="424" t="s">
        <v>564</v>
      </c>
      <c r="M351" s="425" t="s">
        <v>277</v>
      </c>
      <c r="N351" s="418">
        <v>45749</v>
      </c>
      <c r="O351" s="418"/>
    </row>
    <row r="352" spans="1:15" ht="84" x14ac:dyDescent="0.2">
      <c r="A352" s="417">
        <v>349</v>
      </c>
      <c r="B352" s="418">
        <v>45750</v>
      </c>
      <c r="C352" s="419">
        <v>45749</v>
      </c>
      <c r="D352" s="416" t="s">
        <v>245</v>
      </c>
      <c r="E352" s="420" t="s">
        <v>268</v>
      </c>
      <c r="F352" s="421">
        <v>75</v>
      </c>
      <c r="G352" s="420" t="s">
        <v>1108</v>
      </c>
      <c r="H352" s="416" t="s">
        <v>454</v>
      </c>
      <c r="I352" s="420" t="s">
        <v>1605</v>
      </c>
      <c r="J352" s="423" t="s">
        <v>1645</v>
      </c>
      <c r="K352" s="425" t="s">
        <v>574</v>
      </c>
      <c r="L352" s="424" t="s">
        <v>564</v>
      </c>
      <c r="M352" s="425" t="s">
        <v>277</v>
      </c>
      <c r="N352" s="418">
        <v>45749</v>
      </c>
      <c r="O352" s="418"/>
    </row>
    <row r="353" spans="1:15" ht="36" x14ac:dyDescent="0.2">
      <c r="A353" s="417">
        <v>350</v>
      </c>
      <c r="B353" s="418">
        <v>45750</v>
      </c>
      <c r="C353" s="419">
        <v>45748</v>
      </c>
      <c r="D353" s="416" t="s">
        <v>245</v>
      </c>
      <c r="E353" s="420" t="s">
        <v>195</v>
      </c>
      <c r="F353" s="421">
        <v>1448</v>
      </c>
      <c r="G353" s="416" t="s">
        <v>1109</v>
      </c>
      <c r="H353" s="416" t="s">
        <v>457</v>
      </c>
      <c r="I353" s="420" t="s">
        <v>495</v>
      </c>
      <c r="J353" s="423" t="s">
        <v>521</v>
      </c>
      <c r="K353" s="425" t="s">
        <v>570</v>
      </c>
      <c r="L353" s="424" t="s">
        <v>32</v>
      </c>
      <c r="M353" s="425" t="s">
        <v>1070</v>
      </c>
      <c r="N353" s="418">
        <v>45748</v>
      </c>
      <c r="O353" s="418"/>
    </row>
    <row r="354" spans="1:15" ht="24" x14ac:dyDescent="0.2">
      <c r="A354" s="417">
        <v>351</v>
      </c>
      <c r="B354" s="418">
        <v>45750</v>
      </c>
      <c r="C354" s="419">
        <v>45733</v>
      </c>
      <c r="D354" s="416" t="s">
        <v>245</v>
      </c>
      <c r="E354" s="420" t="s">
        <v>149</v>
      </c>
      <c r="F354" s="421">
        <v>204.84</v>
      </c>
      <c r="G354" s="416" t="s">
        <v>1046</v>
      </c>
      <c r="H354" s="416" t="s">
        <v>454</v>
      </c>
      <c r="I354" s="420" t="s">
        <v>482</v>
      </c>
      <c r="J354" s="423" t="s">
        <v>508</v>
      </c>
      <c r="K354" s="425" t="s">
        <v>573</v>
      </c>
      <c r="L354" s="425" t="s">
        <v>560</v>
      </c>
      <c r="M354" s="425" t="s">
        <v>534</v>
      </c>
      <c r="N354" s="418">
        <v>45733</v>
      </c>
      <c r="O354" s="418"/>
    </row>
    <row r="355" spans="1:15" ht="36" x14ac:dyDescent="0.2">
      <c r="A355" s="417">
        <v>352</v>
      </c>
      <c r="B355" s="418">
        <v>45751</v>
      </c>
      <c r="C355" s="419">
        <v>45748</v>
      </c>
      <c r="D355" s="416" t="s">
        <v>245</v>
      </c>
      <c r="E355" s="420" t="s">
        <v>265</v>
      </c>
      <c r="F355" s="421">
        <v>23654.7</v>
      </c>
      <c r="G355" s="416" t="s">
        <v>1110</v>
      </c>
      <c r="H355" s="416" t="s">
        <v>459</v>
      </c>
      <c r="I355" s="420" t="s">
        <v>1097</v>
      </c>
      <c r="J355" s="423" t="s">
        <v>1103</v>
      </c>
      <c r="K355" s="425" t="s">
        <v>570</v>
      </c>
      <c r="L355" s="424" t="s">
        <v>32</v>
      </c>
      <c r="M355" s="425" t="s">
        <v>1071</v>
      </c>
      <c r="N355" s="418">
        <v>45748</v>
      </c>
      <c r="O355" s="418"/>
    </row>
    <row r="356" spans="1:15" ht="36" x14ac:dyDescent="0.2">
      <c r="A356" s="417">
        <v>353</v>
      </c>
      <c r="B356" s="418">
        <v>45751</v>
      </c>
      <c r="C356" s="419">
        <v>45742</v>
      </c>
      <c r="D356" s="416" t="s">
        <v>245</v>
      </c>
      <c r="E356" s="420" t="s">
        <v>161</v>
      </c>
      <c r="F356" s="421">
        <v>1570.25</v>
      </c>
      <c r="G356" s="416" t="s">
        <v>1053</v>
      </c>
      <c r="H356" s="416" t="s">
        <v>275</v>
      </c>
      <c r="I356" s="420" t="s">
        <v>478</v>
      </c>
      <c r="J356" s="423" t="s">
        <v>504</v>
      </c>
      <c r="K356" s="425" t="s">
        <v>570</v>
      </c>
      <c r="L356" s="424" t="s">
        <v>32</v>
      </c>
      <c r="M356" s="425" t="s">
        <v>1072</v>
      </c>
      <c r="N356" s="418">
        <v>45742</v>
      </c>
      <c r="O356" s="418" t="s">
        <v>441</v>
      </c>
    </row>
    <row r="357" spans="1:15" ht="36" x14ac:dyDescent="0.2">
      <c r="A357" s="417">
        <v>354</v>
      </c>
      <c r="B357" s="418">
        <v>45751</v>
      </c>
      <c r="C357" s="419">
        <v>45732</v>
      </c>
      <c r="D357" s="430" t="s">
        <v>245</v>
      </c>
      <c r="E357" s="420" t="s">
        <v>167</v>
      </c>
      <c r="F357" s="421">
        <v>253.75</v>
      </c>
      <c r="G357" s="416" t="s">
        <v>1048</v>
      </c>
      <c r="H357" s="416" t="s">
        <v>275</v>
      </c>
      <c r="I357" s="420" t="s">
        <v>484</v>
      </c>
      <c r="J357" s="423" t="s">
        <v>510</v>
      </c>
      <c r="K357" s="425" t="s">
        <v>573</v>
      </c>
      <c r="L357" s="425" t="s">
        <v>32</v>
      </c>
      <c r="M357" s="425" t="s">
        <v>1073</v>
      </c>
      <c r="N357" s="418">
        <v>45732</v>
      </c>
      <c r="O357" s="418"/>
    </row>
    <row r="358" spans="1:15" ht="24" x14ac:dyDescent="0.2">
      <c r="A358" s="417">
        <v>355</v>
      </c>
      <c r="B358" s="418">
        <v>45751</v>
      </c>
      <c r="C358" s="419">
        <v>45728</v>
      </c>
      <c r="D358" s="416" t="s">
        <v>245</v>
      </c>
      <c r="E358" s="420" t="s">
        <v>50</v>
      </c>
      <c r="F358" s="421">
        <v>1900</v>
      </c>
      <c r="G358" s="416" t="s">
        <v>1050</v>
      </c>
      <c r="H358" s="416" t="s">
        <v>275</v>
      </c>
      <c r="I358" s="420" t="s">
        <v>478</v>
      </c>
      <c r="J358" s="423" t="s">
        <v>504</v>
      </c>
      <c r="K358" s="425" t="s">
        <v>574</v>
      </c>
      <c r="L358" s="424" t="s">
        <v>32</v>
      </c>
      <c r="M358" s="425" t="s">
        <v>1074</v>
      </c>
      <c r="N358" s="418">
        <v>45728</v>
      </c>
      <c r="O358" s="418" t="s">
        <v>441</v>
      </c>
    </row>
    <row r="359" spans="1:15" ht="24" x14ac:dyDescent="0.2">
      <c r="A359" s="417">
        <v>356</v>
      </c>
      <c r="B359" s="418">
        <v>45751</v>
      </c>
      <c r="C359" s="419">
        <v>45728</v>
      </c>
      <c r="D359" s="416" t="s">
        <v>245</v>
      </c>
      <c r="E359" s="420" t="s">
        <v>50</v>
      </c>
      <c r="F359" s="421">
        <v>2533.9499999999998</v>
      </c>
      <c r="G359" s="416" t="s">
        <v>1049</v>
      </c>
      <c r="H359" s="416" t="s">
        <v>275</v>
      </c>
      <c r="I359" s="420" t="s">
        <v>480</v>
      </c>
      <c r="J359" s="423" t="s">
        <v>506</v>
      </c>
      <c r="K359" s="425" t="s">
        <v>570</v>
      </c>
      <c r="L359" s="425" t="s">
        <v>32</v>
      </c>
      <c r="M359" s="425" t="s">
        <v>1075</v>
      </c>
      <c r="N359" s="418">
        <v>45728</v>
      </c>
      <c r="O359" s="418"/>
    </row>
    <row r="360" spans="1:15" ht="24" x14ac:dyDescent="0.2">
      <c r="A360" s="417">
        <v>357</v>
      </c>
      <c r="B360" s="426">
        <v>45754</v>
      </c>
      <c r="C360" s="427">
        <v>45722</v>
      </c>
      <c r="D360" s="416" t="s">
        <v>245</v>
      </c>
      <c r="E360" s="420" t="s">
        <v>167</v>
      </c>
      <c r="F360" s="428">
        <v>201.55</v>
      </c>
      <c r="G360" s="416" t="s">
        <v>1051</v>
      </c>
      <c r="H360" s="416" t="s">
        <v>275</v>
      </c>
      <c r="I360" s="420" t="s">
        <v>483</v>
      </c>
      <c r="J360" s="423" t="s">
        <v>509</v>
      </c>
      <c r="K360" s="425" t="s">
        <v>573</v>
      </c>
      <c r="L360" s="424" t="s">
        <v>32</v>
      </c>
      <c r="M360" s="425" t="s">
        <v>1076</v>
      </c>
      <c r="N360" s="418">
        <v>45722</v>
      </c>
      <c r="O360" s="418"/>
    </row>
    <row r="361" spans="1:15" ht="60" x14ac:dyDescent="0.2">
      <c r="A361" s="417">
        <v>358</v>
      </c>
      <c r="B361" s="426">
        <v>45754</v>
      </c>
      <c r="C361" s="427">
        <v>45744</v>
      </c>
      <c r="D361" s="430" t="s">
        <v>245</v>
      </c>
      <c r="E361" s="420" t="s">
        <v>158</v>
      </c>
      <c r="F361" s="428">
        <v>63171.28</v>
      </c>
      <c r="G361" s="416" t="s">
        <v>1111</v>
      </c>
      <c r="H361" s="416" t="s">
        <v>456</v>
      </c>
      <c r="I361" s="420" t="s">
        <v>1065</v>
      </c>
      <c r="J361" s="423" t="s">
        <v>1066</v>
      </c>
      <c r="K361" s="425" t="s">
        <v>570</v>
      </c>
      <c r="L361" s="424" t="s">
        <v>32</v>
      </c>
      <c r="M361" s="425" t="s">
        <v>1113</v>
      </c>
      <c r="N361" s="418">
        <v>45744</v>
      </c>
      <c r="O361" s="418"/>
    </row>
    <row r="362" spans="1:15" ht="60" x14ac:dyDescent="0.2">
      <c r="A362" s="417">
        <v>359</v>
      </c>
      <c r="B362" s="426">
        <v>45754</v>
      </c>
      <c r="C362" s="427">
        <v>45744</v>
      </c>
      <c r="D362" s="430" t="s">
        <v>245</v>
      </c>
      <c r="E362" s="420" t="s">
        <v>158</v>
      </c>
      <c r="F362" s="428">
        <v>14208.01</v>
      </c>
      <c r="G362" s="416" t="s">
        <v>1112</v>
      </c>
      <c r="H362" s="416" t="s">
        <v>456</v>
      </c>
      <c r="I362" s="420" t="s">
        <v>1065</v>
      </c>
      <c r="J362" s="423" t="s">
        <v>1066</v>
      </c>
      <c r="K362" s="425" t="s">
        <v>570</v>
      </c>
      <c r="L362" s="424" t="s">
        <v>32</v>
      </c>
      <c r="M362" s="425" t="s">
        <v>1114</v>
      </c>
      <c r="N362" s="418">
        <v>45744</v>
      </c>
      <c r="O362" s="418"/>
    </row>
    <row r="363" spans="1:15" ht="36" x14ac:dyDescent="0.2">
      <c r="A363" s="417">
        <v>360</v>
      </c>
      <c r="B363" s="418">
        <v>45754</v>
      </c>
      <c r="C363" s="419">
        <v>45740</v>
      </c>
      <c r="D363" s="416" t="s">
        <v>130</v>
      </c>
      <c r="E363" s="420" t="s">
        <v>62</v>
      </c>
      <c r="F363" s="421">
        <v>46500</v>
      </c>
      <c r="G363" s="420" t="s">
        <v>1115</v>
      </c>
      <c r="H363" s="416" t="s">
        <v>277</v>
      </c>
      <c r="I363" s="420" t="s">
        <v>1098</v>
      </c>
      <c r="J363" s="423" t="s">
        <v>1104</v>
      </c>
      <c r="K363" s="425" t="s">
        <v>570</v>
      </c>
      <c r="L363" s="424" t="s">
        <v>32</v>
      </c>
      <c r="M363" s="425" t="s">
        <v>1077</v>
      </c>
      <c r="N363" s="418">
        <v>45740</v>
      </c>
      <c r="O363" s="418"/>
    </row>
    <row r="364" spans="1:15" ht="24" x14ac:dyDescent="0.2">
      <c r="A364" s="417">
        <v>361</v>
      </c>
      <c r="B364" s="418">
        <v>45755</v>
      </c>
      <c r="C364" s="419">
        <v>45754</v>
      </c>
      <c r="D364" s="416" t="s">
        <v>245</v>
      </c>
      <c r="E364" s="420" t="s">
        <v>55</v>
      </c>
      <c r="F364" s="421">
        <v>87</v>
      </c>
      <c r="G364" s="416" t="s">
        <v>1116</v>
      </c>
      <c r="H364" s="416" t="s">
        <v>454</v>
      </c>
      <c r="I364" s="420" t="s">
        <v>1609</v>
      </c>
      <c r="J364" s="423" t="s">
        <v>1641</v>
      </c>
      <c r="K364" s="425" t="s">
        <v>574</v>
      </c>
      <c r="L364" s="424" t="s">
        <v>564</v>
      </c>
      <c r="M364" s="425" t="s">
        <v>277</v>
      </c>
      <c r="N364" s="418">
        <v>45754</v>
      </c>
      <c r="O364" s="418"/>
    </row>
    <row r="365" spans="1:15" ht="24" x14ac:dyDescent="0.2">
      <c r="A365" s="417">
        <v>362</v>
      </c>
      <c r="B365" s="418">
        <v>45755</v>
      </c>
      <c r="C365" s="419">
        <v>45747</v>
      </c>
      <c r="D365" s="416" t="s">
        <v>245</v>
      </c>
      <c r="E365" s="420" t="s">
        <v>158</v>
      </c>
      <c r="F365" s="421">
        <v>2117.65</v>
      </c>
      <c r="G365" s="416" t="s">
        <v>1117</v>
      </c>
      <c r="H365" s="416" t="s">
        <v>456</v>
      </c>
      <c r="I365" s="420" t="s">
        <v>487</v>
      </c>
      <c r="J365" s="423" t="s">
        <v>513</v>
      </c>
      <c r="K365" s="425" t="s">
        <v>587</v>
      </c>
      <c r="L365" s="424" t="s">
        <v>566</v>
      </c>
      <c r="M365" s="425" t="s">
        <v>277</v>
      </c>
      <c r="N365" s="418">
        <v>45747</v>
      </c>
      <c r="O365" s="418"/>
    </row>
    <row r="366" spans="1:15" ht="36" x14ac:dyDescent="0.2">
      <c r="A366" s="417">
        <v>363</v>
      </c>
      <c r="B366" s="418">
        <v>45757</v>
      </c>
      <c r="C366" s="419">
        <v>45756</v>
      </c>
      <c r="D366" s="416" t="s">
        <v>245</v>
      </c>
      <c r="E366" s="420" t="s">
        <v>195</v>
      </c>
      <c r="F366" s="421">
        <v>934</v>
      </c>
      <c r="G366" s="416" t="s">
        <v>1118</v>
      </c>
      <c r="H366" s="416" t="s">
        <v>457</v>
      </c>
      <c r="I366" s="420" t="s">
        <v>495</v>
      </c>
      <c r="J366" s="423" t="s">
        <v>521</v>
      </c>
      <c r="K366" s="425" t="s">
        <v>570</v>
      </c>
      <c r="L366" s="424" t="s">
        <v>32</v>
      </c>
      <c r="M366" s="425" t="s">
        <v>933</v>
      </c>
      <c r="N366" s="418">
        <v>45756</v>
      </c>
      <c r="O366" s="418"/>
    </row>
    <row r="367" spans="1:15" ht="36" x14ac:dyDescent="0.2">
      <c r="A367" s="417">
        <v>364</v>
      </c>
      <c r="B367" s="418">
        <v>45757</v>
      </c>
      <c r="C367" s="419">
        <v>45747</v>
      </c>
      <c r="D367" s="416" t="s">
        <v>163</v>
      </c>
      <c r="E367" s="420" t="s">
        <v>8</v>
      </c>
      <c r="F367" s="421">
        <v>241.73</v>
      </c>
      <c r="G367" s="416" t="s">
        <v>1057</v>
      </c>
      <c r="H367" s="416" t="s">
        <v>277</v>
      </c>
      <c r="I367" s="420" t="s">
        <v>490</v>
      </c>
      <c r="J367" s="423" t="s">
        <v>516</v>
      </c>
      <c r="K367" s="425" t="s">
        <v>573</v>
      </c>
      <c r="L367" s="425" t="s">
        <v>560</v>
      </c>
      <c r="M367" s="425" t="s">
        <v>277</v>
      </c>
      <c r="N367" s="418">
        <v>45747</v>
      </c>
      <c r="O367" s="418"/>
    </row>
    <row r="368" spans="1:15" ht="24" x14ac:dyDescent="0.2">
      <c r="A368" s="417">
        <v>365</v>
      </c>
      <c r="B368" s="426">
        <v>45757</v>
      </c>
      <c r="C368" s="427">
        <v>45717</v>
      </c>
      <c r="D368" s="416" t="s">
        <v>245</v>
      </c>
      <c r="E368" s="420" t="s">
        <v>164</v>
      </c>
      <c r="F368" s="421">
        <v>2500</v>
      </c>
      <c r="G368" s="416" t="s">
        <v>1056</v>
      </c>
      <c r="H368" s="416" t="s">
        <v>461</v>
      </c>
      <c r="I368" s="429" t="s">
        <v>492</v>
      </c>
      <c r="J368" s="423" t="s">
        <v>518</v>
      </c>
      <c r="K368" s="425" t="s">
        <v>573</v>
      </c>
      <c r="L368" s="425" t="s">
        <v>32</v>
      </c>
      <c r="M368" s="425" t="s">
        <v>1078</v>
      </c>
      <c r="N368" s="418">
        <v>45748</v>
      </c>
      <c r="O368" s="418"/>
    </row>
    <row r="369" spans="1:15" ht="36" x14ac:dyDescent="0.2">
      <c r="A369" s="417">
        <v>366</v>
      </c>
      <c r="B369" s="418">
        <v>45757</v>
      </c>
      <c r="C369" s="419">
        <v>45709</v>
      </c>
      <c r="D369" s="416" t="s">
        <v>245</v>
      </c>
      <c r="E369" s="420" t="s">
        <v>265</v>
      </c>
      <c r="F369" s="421">
        <v>50</v>
      </c>
      <c r="G369" s="416" t="s">
        <v>1119</v>
      </c>
      <c r="H369" s="416" t="s">
        <v>472</v>
      </c>
      <c r="I369" s="420" t="s">
        <v>676</v>
      </c>
      <c r="J369" s="423" t="s">
        <v>680</v>
      </c>
      <c r="K369" s="425" t="s">
        <v>570</v>
      </c>
      <c r="L369" s="424" t="s">
        <v>32</v>
      </c>
      <c r="M369" s="425" t="s">
        <v>1079</v>
      </c>
      <c r="N369" s="418">
        <v>45709</v>
      </c>
      <c r="O369" s="418"/>
    </row>
    <row r="370" spans="1:15" ht="48" x14ac:dyDescent="0.2">
      <c r="A370" s="417">
        <v>367</v>
      </c>
      <c r="B370" s="426">
        <v>45757</v>
      </c>
      <c r="C370" s="427">
        <v>45747</v>
      </c>
      <c r="D370" s="416" t="s">
        <v>163</v>
      </c>
      <c r="E370" s="420" t="s">
        <v>1</v>
      </c>
      <c r="F370" s="421">
        <v>179.87</v>
      </c>
      <c r="G370" s="416" t="s">
        <v>1120</v>
      </c>
      <c r="H370" s="416" t="s">
        <v>277</v>
      </c>
      <c r="I370" s="429" t="s">
        <v>488</v>
      </c>
      <c r="J370" s="423" t="s">
        <v>514</v>
      </c>
      <c r="K370" s="425" t="s">
        <v>570</v>
      </c>
      <c r="L370" s="425" t="s">
        <v>562</v>
      </c>
      <c r="M370" s="425" t="s">
        <v>277</v>
      </c>
      <c r="N370" s="418">
        <v>45747</v>
      </c>
      <c r="O370" s="418"/>
    </row>
    <row r="371" spans="1:15" x14ac:dyDescent="0.2">
      <c r="A371" s="417">
        <v>368</v>
      </c>
      <c r="B371" s="426">
        <v>45757</v>
      </c>
      <c r="C371" s="427">
        <v>45748</v>
      </c>
      <c r="D371" s="416" t="s">
        <v>245</v>
      </c>
      <c r="E371" s="420" t="s">
        <v>2</v>
      </c>
      <c r="F371" s="428">
        <v>133.88999999999999</v>
      </c>
      <c r="G371" s="416" t="s">
        <v>1121</v>
      </c>
      <c r="H371" s="416" t="s">
        <v>275</v>
      </c>
      <c r="I371" s="429" t="s">
        <v>489</v>
      </c>
      <c r="J371" s="423" t="s">
        <v>515</v>
      </c>
      <c r="K371" s="425" t="s">
        <v>573</v>
      </c>
      <c r="L371" s="425" t="s">
        <v>560</v>
      </c>
      <c r="M371" s="425" t="s">
        <v>277</v>
      </c>
      <c r="N371" s="418">
        <v>45726</v>
      </c>
      <c r="O371" s="418"/>
    </row>
    <row r="372" spans="1:15" ht="36" x14ac:dyDescent="0.2">
      <c r="A372" s="417">
        <v>369</v>
      </c>
      <c r="B372" s="426">
        <v>45761</v>
      </c>
      <c r="C372" s="427">
        <v>45741</v>
      </c>
      <c r="D372" s="430" t="s">
        <v>245</v>
      </c>
      <c r="E372" s="420" t="s">
        <v>265</v>
      </c>
      <c r="F372" s="428">
        <v>2539.15</v>
      </c>
      <c r="G372" s="430" t="s">
        <v>1122</v>
      </c>
      <c r="H372" s="430" t="s">
        <v>459</v>
      </c>
      <c r="I372" s="429" t="s">
        <v>1099</v>
      </c>
      <c r="J372" s="423" t="s">
        <v>1105</v>
      </c>
      <c r="K372" s="425" t="s">
        <v>570</v>
      </c>
      <c r="L372" s="424" t="s">
        <v>32</v>
      </c>
      <c r="M372" s="425" t="s">
        <v>1080</v>
      </c>
      <c r="N372" s="418">
        <v>45741</v>
      </c>
      <c r="O372" s="418"/>
    </row>
    <row r="373" spans="1:15" ht="24" x14ac:dyDescent="0.2">
      <c r="A373" s="417">
        <v>370</v>
      </c>
      <c r="B373" s="426">
        <v>45761</v>
      </c>
      <c r="C373" s="427">
        <v>45761</v>
      </c>
      <c r="D373" s="416" t="s">
        <v>245</v>
      </c>
      <c r="E373" s="420" t="s">
        <v>69</v>
      </c>
      <c r="F373" s="428">
        <v>1015</v>
      </c>
      <c r="G373" s="416" t="s">
        <v>648</v>
      </c>
      <c r="H373" s="416" t="s">
        <v>457</v>
      </c>
      <c r="I373" s="429" t="s">
        <v>503</v>
      </c>
      <c r="J373" s="423" t="s">
        <v>530</v>
      </c>
      <c r="K373" s="425" t="s">
        <v>573</v>
      </c>
      <c r="L373" s="425" t="s">
        <v>32</v>
      </c>
      <c r="M373" s="425">
        <v>611013</v>
      </c>
      <c r="N373" s="418">
        <v>45762</v>
      </c>
      <c r="O373" s="418"/>
    </row>
    <row r="374" spans="1:15" ht="36" x14ac:dyDescent="0.2">
      <c r="A374" s="417">
        <v>371</v>
      </c>
      <c r="B374" s="418">
        <v>45761</v>
      </c>
      <c r="C374" s="419">
        <v>45749</v>
      </c>
      <c r="D374" s="416" t="s">
        <v>245</v>
      </c>
      <c r="E374" s="420" t="s">
        <v>268</v>
      </c>
      <c r="F374" s="421">
        <v>300</v>
      </c>
      <c r="G374" s="416" t="s">
        <v>1123</v>
      </c>
      <c r="H374" s="416" t="s">
        <v>454</v>
      </c>
      <c r="I374" s="420" t="s">
        <v>1605</v>
      </c>
      <c r="J374" s="423" t="s">
        <v>1645</v>
      </c>
      <c r="K374" s="425" t="s">
        <v>574</v>
      </c>
      <c r="L374" s="424" t="s">
        <v>564</v>
      </c>
      <c r="M374" s="425" t="s">
        <v>277</v>
      </c>
      <c r="N374" s="418">
        <v>45749</v>
      </c>
      <c r="O374" s="418"/>
    </row>
    <row r="375" spans="1:15" ht="24" x14ac:dyDescent="0.2">
      <c r="A375" s="417">
        <v>372</v>
      </c>
      <c r="B375" s="418">
        <v>45762</v>
      </c>
      <c r="C375" s="419">
        <v>45717</v>
      </c>
      <c r="D375" s="416" t="s">
        <v>245</v>
      </c>
      <c r="E375" s="420" t="s">
        <v>9</v>
      </c>
      <c r="F375" s="421">
        <v>5206</v>
      </c>
      <c r="G375" s="416" t="s">
        <v>1058</v>
      </c>
      <c r="H375" s="416" t="s">
        <v>275</v>
      </c>
      <c r="I375" s="420" t="s">
        <v>494</v>
      </c>
      <c r="J375" s="423" t="s">
        <v>520</v>
      </c>
      <c r="K375" s="425" t="s">
        <v>570</v>
      </c>
      <c r="L375" s="425" t="s">
        <v>32</v>
      </c>
      <c r="M375" s="425" t="s">
        <v>1124</v>
      </c>
      <c r="N375" s="418">
        <v>45750</v>
      </c>
      <c r="O375" s="418"/>
    </row>
    <row r="376" spans="1:15" ht="36" x14ac:dyDescent="0.2">
      <c r="A376" s="417">
        <v>373</v>
      </c>
      <c r="B376" s="418">
        <v>45762</v>
      </c>
      <c r="C376" s="419">
        <v>45748</v>
      </c>
      <c r="D376" s="416" t="s">
        <v>245</v>
      </c>
      <c r="E376" s="420" t="s">
        <v>265</v>
      </c>
      <c r="F376" s="421">
        <v>12750.75</v>
      </c>
      <c r="G376" s="416" t="s">
        <v>1110</v>
      </c>
      <c r="H376" s="416" t="s">
        <v>459</v>
      </c>
      <c r="I376" s="420" t="s">
        <v>729</v>
      </c>
      <c r="J376" s="423" t="s">
        <v>742</v>
      </c>
      <c r="K376" s="425" t="s">
        <v>570</v>
      </c>
      <c r="L376" s="424" t="s">
        <v>32</v>
      </c>
      <c r="M376" s="425" t="s">
        <v>1081</v>
      </c>
      <c r="N376" s="418">
        <v>45748</v>
      </c>
      <c r="O376" s="418"/>
    </row>
    <row r="377" spans="1:15" ht="24" x14ac:dyDescent="0.2">
      <c r="A377" s="417">
        <v>374</v>
      </c>
      <c r="B377" s="418">
        <v>45762</v>
      </c>
      <c r="C377" s="419">
        <v>45762</v>
      </c>
      <c r="D377" s="416" t="s">
        <v>163</v>
      </c>
      <c r="E377" s="420" t="s">
        <v>1</v>
      </c>
      <c r="F377" s="421">
        <v>5756.08</v>
      </c>
      <c r="G377" s="416" t="s">
        <v>1148</v>
      </c>
      <c r="H377" s="416" t="s">
        <v>277</v>
      </c>
      <c r="I377" s="420" t="s">
        <v>1610</v>
      </c>
      <c r="J377" s="423" t="s">
        <v>1642</v>
      </c>
      <c r="K377" s="425" t="s">
        <v>574</v>
      </c>
      <c r="L377" s="425" t="s">
        <v>562</v>
      </c>
      <c r="M377" s="425" t="s">
        <v>277</v>
      </c>
      <c r="N377" s="418">
        <v>45762</v>
      </c>
      <c r="O377" s="418"/>
    </row>
    <row r="378" spans="1:15" ht="24" x14ac:dyDescent="0.2">
      <c r="A378" s="417">
        <v>375</v>
      </c>
      <c r="B378" s="418">
        <v>45762</v>
      </c>
      <c r="C378" s="419">
        <v>45717</v>
      </c>
      <c r="D378" s="416" t="s">
        <v>245</v>
      </c>
      <c r="E378" s="420" t="s">
        <v>265</v>
      </c>
      <c r="F378" s="421">
        <v>680</v>
      </c>
      <c r="G378" s="433" t="s">
        <v>620</v>
      </c>
      <c r="H378" s="416" t="s">
        <v>454</v>
      </c>
      <c r="I378" s="420" t="s">
        <v>496</v>
      </c>
      <c r="J378" s="423" t="s">
        <v>522</v>
      </c>
      <c r="K378" s="425" t="s">
        <v>573</v>
      </c>
      <c r="L378" s="425" t="s">
        <v>32</v>
      </c>
      <c r="M378" s="425" t="s">
        <v>1082</v>
      </c>
      <c r="N378" s="418">
        <v>45748</v>
      </c>
      <c r="O378" s="418"/>
    </row>
    <row r="379" spans="1:15" ht="24" x14ac:dyDescent="0.2">
      <c r="A379" s="417">
        <v>376</v>
      </c>
      <c r="B379" s="418">
        <v>45762</v>
      </c>
      <c r="C379" s="419">
        <v>45762</v>
      </c>
      <c r="D379" s="416" t="s">
        <v>163</v>
      </c>
      <c r="E379" s="420" t="s">
        <v>1</v>
      </c>
      <c r="F379" s="421">
        <v>7195.1</v>
      </c>
      <c r="G379" s="416" t="s">
        <v>1159</v>
      </c>
      <c r="H379" s="416" t="s">
        <v>277</v>
      </c>
      <c r="I379" s="420" t="s">
        <v>1617</v>
      </c>
      <c r="J379" s="423" t="s">
        <v>1627</v>
      </c>
      <c r="K379" s="425" t="s">
        <v>574</v>
      </c>
      <c r="L379" s="425" t="s">
        <v>562</v>
      </c>
      <c r="M379" s="425" t="s">
        <v>277</v>
      </c>
      <c r="N379" s="418">
        <v>45762</v>
      </c>
      <c r="O379" s="418"/>
    </row>
    <row r="380" spans="1:15" ht="24" x14ac:dyDescent="0.2">
      <c r="A380" s="417">
        <v>377</v>
      </c>
      <c r="B380" s="418">
        <v>45762</v>
      </c>
      <c r="C380" s="419">
        <v>45762</v>
      </c>
      <c r="D380" s="416" t="s">
        <v>163</v>
      </c>
      <c r="E380" s="420" t="s">
        <v>1</v>
      </c>
      <c r="F380" s="421">
        <v>2560</v>
      </c>
      <c r="G380" s="416" t="s">
        <v>1144</v>
      </c>
      <c r="H380" s="416" t="s">
        <v>277</v>
      </c>
      <c r="I380" s="420" t="s">
        <v>1608</v>
      </c>
      <c r="J380" s="423" t="s">
        <v>1640</v>
      </c>
      <c r="K380" s="425" t="s">
        <v>574</v>
      </c>
      <c r="L380" s="425" t="s">
        <v>562</v>
      </c>
      <c r="M380" s="425" t="s">
        <v>277</v>
      </c>
      <c r="N380" s="418">
        <v>45762</v>
      </c>
      <c r="O380" s="418"/>
    </row>
    <row r="381" spans="1:15" ht="24" x14ac:dyDescent="0.2">
      <c r="A381" s="417">
        <v>378</v>
      </c>
      <c r="B381" s="418">
        <v>45762</v>
      </c>
      <c r="C381" s="419">
        <v>45762</v>
      </c>
      <c r="D381" s="416" t="s">
        <v>163</v>
      </c>
      <c r="E381" s="420" t="s">
        <v>1</v>
      </c>
      <c r="F381" s="421">
        <v>1032</v>
      </c>
      <c r="G381" s="416" t="s">
        <v>1132</v>
      </c>
      <c r="H381" s="416" t="s">
        <v>277</v>
      </c>
      <c r="I381" s="420" t="s">
        <v>1602</v>
      </c>
      <c r="J381" s="423" t="s">
        <v>1639</v>
      </c>
      <c r="K381" s="425" t="s">
        <v>574</v>
      </c>
      <c r="L381" s="425" t="s">
        <v>562</v>
      </c>
      <c r="M381" s="425" t="s">
        <v>277</v>
      </c>
      <c r="N381" s="418">
        <v>45762</v>
      </c>
      <c r="O381" s="418"/>
    </row>
    <row r="382" spans="1:15" ht="24" x14ac:dyDescent="0.2">
      <c r="A382" s="417">
        <v>379</v>
      </c>
      <c r="B382" s="418">
        <v>45762</v>
      </c>
      <c r="C382" s="419">
        <v>45758</v>
      </c>
      <c r="D382" s="416" t="s">
        <v>245</v>
      </c>
      <c r="E382" s="420" t="s">
        <v>164</v>
      </c>
      <c r="F382" s="421">
        <v>59.99</v>
      </c>
      <c r="G382" s="416" t="s">
        <v>1163</v>
      </c>
      <c r="H382" s="416" t="s">
        <v>275</v>
      </c>
      <c r="I382" s="420" t="s">
        <v>478</v>
      </c>
      <c r="J382" s="423" t="s">
        <v>504</v>
      </c>
      <c r="K382" s="425" t="s">
        <v>574</v>
      </c>
      <c r="L382" s="425" t="s">
        <v>560</v>
      </c>
      <c r="M382" s="425" t="s">
        <v>1164</v>
      </c>
      <c r="N382" s="418">
        <v>45758</v>
      </c>
      <c r="O382" s="418" t="s">
        <v>441</v>
      </c>
    </row>
    <row r="383" spans="1:15" ht="24" x14ac:dyDescent="0.2">
      <c r="A383" s="417">
        <v>380</v>
      </c>
      <c r="B383" s="418">
        <v>45762</v>
      </c>
      <c r="C383" s="419">
        <v>45762</v>
      </c>
      <c r="D383" s="416" t="s">
        <v>163</v>
      </c>
      <c r="E383" s="420" t="s">
        <v>1</v>
      </c>
      <c r="F383" s="421">
        <v>3507.61</v>
      </c>
      <c r="G383" s="416" t="s">
        <v>1146</v>
      </c>
      <c r="H383" s="416" t="s">
        <v>277</v>
      </c>
      <c r="I383" s="420" t="s">
        <v>1609</v>
      </c>
      <c r="J383" s="423" t="s">
        <v>1641</v>
      </c>
      <c r="K383" s="425" t="s">
        <v>574</v>
      </c>
      <c r="L383" s="425" t="s">
        <v>562</v>
      </c>
      <c r="M383" s="425" t="s">
        <v>277</v>
      </c>
      <c r="N383" s="418">
        <v>45762</v>
      </c>
      <c r="O383" s="418"/>
    </row>
    <row r="384" spans="1:15" ht="24" x14ac:dyDescent="0.2">
      <c r="A384" s="417">
        <v>381</v>
      </c>
      <c r="B384" s="418">
        <v>45762</v>
      </c>
      <c r="C384" s="419">
        <v>45762</v>
      </c>
      <c r="D384" s="416" t="s">
        <v>163</v>
      </c>
      <c r="E384" s="420" t="s">
        <v>1</v>
      </c>
      <c r="F384" s="421">
        <v>1382.99</v>
      </c>
      <c r="G384" s="416" t="s">
        <v>1125</v>
      </c>
      <c r="H384" s="416" t="s">
        <v>277</v>
      </c>
      <c r="I384" s="420" t="s">
        <v>1605</v>
      </c>
      <c r="J384" s="423" t="s">
        <v>1645</v>
      </c>
      <c r="K384" s="425" t="s">
        <v>574</v>
      </c>
      <c r="L384" s="424" t="s">
        <v>562</v>
      </c>
      <c r="M384" s="425" t="s">
        <v>277</v>
      </c>
      <c r="N384" s="418">
        <v>45762</v>
      </c>
      <c r="O384" s="418"/>
    </row>
    <row r="385" spans="1:15" ht="24" x14ac:dyDescent="0.2">
      <c r="A385" s="417">
        <v>382</v>
      </c>
      <c r="B385" s="418">
        <v>45762</v>
      </c>
      <c r="C385" s="419">
        <v>45762</v>
      </c>
      <c r="D385" s="416" t="s">
        <v>163</v>
      </c>
      <c r="E385" s="420" t="s">
        <v>1</v>
      </c>
      <c r="F385" s="421">
        <v>1032.28</v>
      </c>
      <c r="G385" s="416" t="s">
        <v>1152</v>
      </c>
      <c r="H385" s="416" t="s">
        <v>277</v>
      </c>
      <c r="I385" s="429" t="s">
        <v>1612</v>
      </c>
      <c r="J385" s="423" t="s">
        <v>1644</v>
      </c>
      <c r="K385" s="425" t="s">
        <v>574</v>
      </c>
      <c r="L385" s="424" t="s">
        <v>562</v>
      </c>
      <c r="M385" s="425" t="s">
        <v>277</v>
      </c>
      <c r="N385" s="418">
        <v>45762</v>
      </c>
      <c r="O385" s="418"/>
    </row>
    <row r="386" spans="1:15" ht="24" x14ac:dyDescent="0.2">
      <c r="A386" s="417">
        <v>383</v>
      </c>
      <c r="B386" s="418">
        <v>45762</v>
      </c>
      <c r="C386" s="419">
        <v>45762</v>
      </c>
      <c r="D386" s="416" t="s">
        <v>163</v>
      </c>
      <c r="E386" s="420" t="s">
        <v>1</v>
      </c>
      <c r="F386" s="421">
        <v>935</v>
      </c>
      <c r="G386" s="416" t="s">
        <v>1130</v>
      </c>
      <c r="H386" s="416" t="s">
        <v>277</v>
      </c>
      <c r="I386" s="420" t="s">
        <v>1604</v>
      </c>
      <c r="J386" s="423" t="s">
        <v>1636</v>
      </c>
      <c r="K386" s="425" t="s">
        <v>574</v>
      </c>
      <c r="L386" s="425" t="s">
        <v>562</v>
      </c>
      <c r="M386" s="425" t="s">
        <v>277</v>
      </c>
      <c r="N386" s="418">
        <v>45762</v>
      </c>
      <c r="O386" s="418"/>
    </row>
    <row r="387" spans="1:15" ht="24" x14ac:dyDescent="0.2">
      <c r="A387" s="417">
        <v>384</v>
      </c>
      <c r="B387" s="418">
        <v>45762</v>
      </c>
      <c r="C387" s="419">
        <v>45762</v>
      </c>
      <c r="D387" s="416" t="s">
        <v>163</v>
      </c>
      <c r="E387" s="420" t="s">
        <v>1</v>
      </c>
      <c r="F387" s="421">
        <v>2455.33</v>
      </c>
      <c r="G387" s="416" t="s">
        <v>1154</v>
      </c>
      <c r="H387" s="416" t="s">
        <v>277</v>
      </c>
      <c r="I387" s="420" t="s">
        <v>1613</v>
      </c>
      <c r="J387" s="423" t="s">
        <v>1631</v>
      </c>
      <c r="K387" s="425" t="s">
        <v>574</v>
      </c>
      <c r="L387" s="425" t="s">
        <v>562</v>
      </c>
      <c r="M387" s="425" t="s">
        <v>277</v>
      </c>
      <c r="N387" s="418">
        <v>45762</v>
      </c>
      <c r="O387" s="418"/>
    </row>
    <row r="388" spans="1:15" ht="24" x14ac:dyDescent="0.2">
      <c r="A388" s="417">
        <v>385</v>
      </c>
      <c r="B388" s="418">
        <v>45762</v>
      </c>
      <c r="C388" s="419">
        <v>45762</v>
      </c>
      <c r="D388" s="416" t="s">
        <v>163</v>
      </c>
      <c r="E388" s="420" t="s">
        <v>1</v>
      </c>
      <c r="F388" s="421">
        <v>735.39</v>
      </c>
      <c r="G388" s="416" t="s">
        <v>1157</v>
      </c>
      <c r="H388" s="416" t="s">
        <v>277</v>
      </c>
      <c r="I388" s="420" t="s">
        <v>1616</v>
      </c>
      <c r="J388" s="423" t="s">
        <v>1643</v>
      </c>
      <c r="K388" s="425" t="s">
        <v>574</v>
      </c>
      <c r="L388" s="425" t="s">
        <v>562</v>
      </c>
      <c r="M388" s="425" t="s">
        <v>277</v>
      </c>
      <c r="N388" s="418">
        <v>45762</v>
      </c>
      <c r="O388" s="418"/>
    </row>
    <row r="389" spans="1:15" ht="24" x14ac:dyDescent="0.2">
      <c r="A389" s="417">
        <v>386</v>
      </c>
      <c r="B389" s="418">
        <v>45762</v>
      </c>
      <c r="C389" s="419">
        <v>45762</v>
      </c>
      <c r="D389" s="416" t="s">
        <v>163</v>
      </c>
      <c r="E389" s="420" t="s">
        <v>1</v>
      </c>
      <c r="F389" s="421">
        <v>667.52</v>
      </c>
      <c r="G389" s="416" t="s">
        <v>1130</v>
      </c>
      <c r="H389" s="416" t="s">
        <v>277</v>
      </c>
      <c r="I389" s="420" t="s">
        <v>1614</v>
      </c>
      <c r="J389" s="423" t="s">
        <v>1628</v>
      </c>
      <c r="K389" s="425" t="s">
        <v>574</v>
      </c>
      <c r="L389" s="425" t="s">
        <v>562</v>
      </c>
      <c r="M389" s="425" t="s">
        <v>277</v>
      </c>
      <c r="N389" s="418">
        <v>45762</v>
      </c>
      <c r="O389" s="418"/>
    </row>
    <row r="390" spans="1:15" ht="24" x14ac:dyDescent="0.2">
      <c r="A390" s="417">
        <v>387</v>
      </c>
      <c r="B390" s="418">
        <v>45762</v>
      </c>
      <c r="C390" s="419">
        <v>45762</v>
      </c>
      <c r="D390" s="416" t="s">
        <v>163</v>
      </c>
      <c r="E390" s="420" t="s">
        <v>1</v>
      </c>
      <c r="F390" s="421">
        <v>1368.06</v>
      </c>
      <c r="G390" s="416" t="s">
        <v>1125</v>
      </c>
      <c r="H390" s="416" t="s">
        <v>277</v>
      </c>
      <c r="I390" s="420" t="s">
        <v>1598</v>
      </c>
      <c r="J390" s="423" t="s">
        <v>1630</v>
      </c>
      <c r="K390" s="425" t="s">
        <v>574</v>
      </c>
      <c r="L390" s="425" t="s">
        <v>562</v>
      </c>
      <c r="M390" s="425" t="s">
        <v>277</v>
      </c>
      <c r="N390" s="418">
        <v>45762</v>
      </c>
      <c r="O390" s="418"/>
    </row>
    <row r="391" spans="1:15" ht="24" x14ac:dyDescent="0.2">
      <c r="A391" s="417">
        <v>388</v>
      </c>
      <c r="B391" s="418">
        <v>45762</v>
      </c>
      <c r="C391" s="419">
        <v>45762</v>
      </c>
      <c r="D391" s="416" t="s">
        <v>163</v>
      </c>
      <c r="E391" s="420" t="s">
        <v>1</v>
      </c>
      <c r="F391" s="421">
        <v>2322</v>
      </c>
      <c r="G391" s="416" t="s">
        <v>1134</v>
      </c>
      <c r="H391" s="416" t="s">
        <v>277</v>
      </c>
      <c r="I391" s="429" t="s">
        <v>1603</v>
      </c>
      <c r="J391" s="423" t="s">
        <v>1633</v>
      </c>
      <c r="K391" s="425" t="s">
        <v>574</v>
      </c>
      <c r="L391" s="425" t="s">
        <v>562</v>
      </c>
      <c r="M391" s="425" t="s">
        <v>277</v>
      </c>
      <c r="N391" s="418">
        <v>45762</v>
      </c>
      <c r="O391" s="418"/>
    </row>
    <row r="392" spans="1:15" ht="24" x14ac:dyDescent="0.2">
      <c r="A392" s="417">
        <v>389</v>
      </c>
      <c r="B392" s="418">
        <v>45762</v>
      </c>
      <c r="C392" s="419">
        <v>45762</v>
      </c>
      <c r="D392" s="416" t="s">
        <v>163</v>
      </c>
      <c r="E392" s="420" t="s">
        <v>1</v>
      </c>
      <c r="F392" s="421">
        <v>2322</v>
      </c>
      <c r="G392" s="416" t="s">
        <v>1161</v>
      </c>
      <c r="H392" s="416" t="s">
        <v>277</v>
      </c>
      <c r="I392" s="420" t="s">
        <v>1619</v>
      </c>
      <c r="J392" s="423" t="s">
        <v>1635</v>
      </c>
      <c r="K392" s="425" t="s">
        <v>574</v>
      </c>
      <c r="L392" s="425" t="s">
        <v>562</v>
      </c>
      <c r="M392" s="425" t="s">
        <v>277</v>
      </c>
      <c r="N392" s="418">
        <v>45762</v>
      </c>
      <c r="O392" s="418"/>
    </row>
    <row r="393" spans="1:15" ht="24" x14ac:dyDescent="0.2">
      <c r="A393" s="417">
        <v>390</v>
      </c>
      <c r="B393" s="418">
        <v>45762</v>
      </c>
      <c r="C393" s="419">
        <v>45762</v>
      </c>
      <c r="D393" s="416" t="s">
        <v>163</v>
      </c>
      <c r="E393" s="420" t="s">
        <v>1</v>
      </c>
      <c r="F393" s="421">
        <v>885.54</v>
      </c>
      <c r="G393" s="416" t="s">
        <v>1140</v>
      </c>
      <c r="H393" s="416" t="s">
        <v>277</v>
      </c>
      <c r="I393" s="420" t="s">
        <v>1606</v>
      </c>
      <c r="J393" s="423" t="s">
        <v>1638</v>
      </c>
      <c r="K393" s="425" t="s">
        <v>574</v>
      </c>
      <c r="L393" s="425" t="s">
        <v>562</v>
      </c>
      <c r="M393" s="425" t="s">
        <v>277</v>
      </c>
      <c r="N393" s="418">
        <v>45762</v>
      </c>
      <c r="O393" s="418"/>
    </row>
    <row r="394" spans="1:15" ht="24" x14ac:dyDescent="0.2">
      <c r="A394" s="417">
        <v>391</v>
      </c>
      <c r="B394" s="418">
        <v>45762</v>
      </c>
      <c r="C394" s="419">
        <v>45762</v>
      </c>
      <c r="D394" s="416" t="s">
        <v>163</v>
      </c>
      <c r="E394" s="420" t="s">
        <v>1</v>
      </c>
      <c r="F394" s="421">
        <v>2268</v>
      </c>
      <c r="G394" s="416" t="s">
        <v>1142</v>
      </c>
      <c r="H394" s="416" t="s">
        <v>277</v>
      </c>
      <c r="I394" s="420" t="s">
        <v>1607</v>
      </c>
      <c r="J394" s="423" t="s">
        <v>1637</v>
      </c>
      <c r="K394" s="425" t="s">
        <v>574</v>
      </c>
      <c r="L394" s="425" t="s">
        <v>562</v>
      </c>
      <c r="M394" s="425" t="s">
        <v>277</v>
      </c>
      <c r="N394" s="418">
        <v>45762</v>
      </c>
      <c r="O394" s="418"/>
    </row>
    <row r="395" spans="1:15" ht="24" x14ac:dyDescent="0.2">
      <c r="A395" s="417">
        <v>392</v>
      </c>
      <c r="B395" s="418">
        <v>45762</v>
      </c>
      <c r="C395" s="419">
        <v>45762</v>
      </c>
      <c r="D395" s="416" t="s">
        <v>163</v>
      </c>
      <c r="E395" s="420" t="s">
        <v>1</v>
      </c>
      <c r="F395" s="421">
        <v>2322</v>
      </c>
      <c r="G395" s="416" t="s">
        <v>1127</v>
      </c>
      <c r="H395" s="416" t="s">
        <v>277</v>
      </c>
      <c r="I395" s="420" t="s">
        <v>1599</v>
      </c>
      <c r="J395" s="423" t="s">
        <v>1626</v>
      </c>
      <c r="K395" s="425" t="s">
        <v>574</v>
      </c>
      <c r="L395" s="425" t="s">
        <v>562</v>
      </c>
      <c r="M395" s="425" t="s">
        <v>277</v>
      </c>
      <c r="N395" s="418">
        <v>45762</v>
      </c>
      <c r="O395" s="418"/>
    </row>
    <row r="396" spans="1:15" ht="24" x14ac:dyDescent="0.2">
      <c r="A396" s="417">
        <v>393</v>
      </c>
      <c r="B396" s="418">
        <v>45762</v>
      </c>
      <c r="C396" s="419">
        <v>45762</v>
      </c>
      <c r="D396" s="416" t="s">
        <v>163</v>
      </c>
      <c r="E396" s="420" t="s">
        <v>1</v>
      </c>
      <c r="F396" s="421">
        <v>679.48</v>
      </c>
      <c r="G396" s="416" t="s">
        <v>1130</v>
      </c>
      <c r="H396" s="416" t="s">
        <v>277</v>
      </c>
      <c r="I396" s="429" t="s">
        <v>1601</v>
      </c>
      <c r="J396" s="423" t="s">
        <v>1634</v>
      </c>
      <c r="K396" s="425" t="s">
        <v>574</v>
      </c>
      <c r="L396" s="425" t="s">
        <v>562</v>
      </c>
      <c r="M396" s="425" t="s">
        <v>277</v>
      </c>
      <c r="N396" s="418">
        <v>45762</v>
      </c>
      <c r="O396" s="418"/>
    </row>
    <row r="397" spans="1:15" ht="24" x14ac:dyDescent="0.2">
      <c r="A397" s="417">
        <v>394</v>
      </c>
      <c r="B397" s="418">
        <v>45762</v>
      </c>
      <c r="C397" s="419">
        <v>45762</v>
      </c>
      <c r="D397" s="416" t="s">
        <v>163</v>
      </c>
      <c r="E397" s="420" t="s">
        <v>1</v>
      </c>
      <c r="F397" s="421">
        <v>4610.22</v>
      </c>
      <c r="G397" s="416" t="s">
        <v>1136</v>
      </c>
      <c r="H397" s="416" t="s">
        <v>277</v>
      </c>
      <c r="I397" s="420" t="s">
        <v>478</v>
      </c>
      <c r="J397" s="423" t="s">
        <v>504</v>
      </c>
      <c r="K397" s="425" t="s">
        <v>574</v>
      </c>
      <c r="L397" s="425" t="s">
        <v>562</v>
      </c>
      <c r="M397" s="425" t="s">
        <v>277</v>
      </c>
      <c r="N397" s="418">
        <v>45762</v>
      </c>
      <c r="O397" s="418" t="s">
        <v>441</v>
      </c>
    </row>
    <row r="398" spans="1:15" ht="24" x14ac:dyDescent="0.2">
      <c r="A398" s="417">
        <v>395</v>
      </c>
      <c r="B398" s="418">
        <v>45762</v>
      </c>
      <c r="C398" s="419">
        <v>45762</v>
      </c>
      <c r="D398" s="416" t="s">
        <v>163</v>
      </c>
      <c r="E398" s="420" t="s">
        <v>1</v>
      </c>
      <c r="F398" s="421">
        <v>2305.11</v>
      </c>
      <c r="G398" s="416" t="s">
        <v>1137</v>
      </c>
      <c r="H398" s="416" t="s">
        <v>277</v>
      </c>
      <c r="I398" s="420" t="s">
        <v>478</v>
      </c>
      <c r="J398" s="423" t="s">
        <v>504</v>
      </c>
      <c r="K398" s="425" t="s">
        <v>574</v>
      </c>
      <c r="L398" s="425" t="s">
        <v>562</v>
      </c>
      <c r="M398" s="425" t="s">
        <v>277</v>
      </c>
      <c r="N398" s="418">
        <v>45762</v>
      </c>
      <c r="O398" s="418" t="s">
        <v>441</v>
      </c>
    </row>
    <row r="399" spans="1:15" ht="24" x14ac:dyDescent="0.2">
      <c r="A399" s="417">
        <v>396</v>
      </c>
      <c r="B399" s="418">
        <v>45762</v>
      </c>
      <c r="C399" s="419">
        <v>45762</v>
      </c>
      <c r="D399" s="416" t="s">
        <v>163</v>
      </c>
      <c r="E399" s="420" t="s">
        <v>1</v>
      </c>
      <c r="F399" s="421">
        <v>3507.61</v>
      </c>
      <c r="G399" s="416" t="s">
        <v>1150</v>
      </c>
      <c r="H399" s="416" t="s">
        <v>277</v>
      </c>
      <c r="I399" s="420" t="s">
        <v>1611</v>
      </c>
      <c r="J399" s="423" t="s">
        <v>1629</v>
      </c>
      <c r="K399" s="425" t="s">
        <v>574</v>
      </c>
      <c r="L399" s="425" t="s">
        <v>562</v>
      </c>
      <c r="M399" s="425" t="s">
        <v>277</v>
      </c>
      <c r="N399" s="418">
        <v>45762</v>
      </c>
      <c r="O399" s="418"/>
    </row>
    <row r="400" spans="1:15" ht="24" x14ac:dyDescent="0.2">
      <c r="A400" s="417">
        <v>397</v>
      </c>
      <c r="B400" s="418">
        <v>45764</v>
      </c>
      <c r="C400" s="419">
        <v>45747</v>
      </c>
      <c r="D400" s="416" t="s">
        <v>163</v>
      </c>
      <c r="E400" s="420" t="s">
        <v>264</v>
      </c>
      <c r="F400" s="421">
        <v>13201.680246</v>
      </c>
      <c r="G400" s="416" t="s">
        <v>1169</v>
      </c>
      <c r="H400" s="416" t="s">
        <v>277</v>
      </c>
      <c r="I400" s="420" t="s">
        <v>497</v>
      </c>
      <c r="J400" s="423" t="s">
        <v>523</v>
      </c>
      <c r="K400" s="425" t="s">
        <v>587</v>
      </c>
      <c r="L400" s="425" t="s">
        <v>565</v>
      </c>
      <c r="M400" s="425" t="s">
        <v>277</v>
      </c>
      <c r="N400" s="418">
        <v>45747</v>
      </c>
      <c r="O400" s="418"/>
    </row>
    <row r="401" spans="1:15" ht="24" x14ac:dyDescent="0.2">
      <c r="A401" s="417">
        <v>398</v>
      </c>
      <c r="B401" s="418">
        <v>45764</v>
      </c>
      <c r="C401" s="419">
        <v>45747</v>
      </c>
      <c r="D401" s="416" t="s">
        <v>163</v>
      </c>
      <c r="E401" s="420" t="s">
        <v>242</v>
      </c>
      <c r="F401" s="421">
        <v>57.63</v>
      </c>
      <c r="G401" s="416" t="s">
        <v>1175</v>
      </c>
      <c r="H401" s="416" t="s">
        <v>277</v>
      </c>
      <c r="I401" s="420" t="s">
        <v>478</v>
      </c>
      <c r="J401" s="423" t="s">
        <v>504</v>
      </c>
      <c r="K401" s="425" t="s">
        <v>574</v>
      </c>
      <c r="L401" s="425" t="s">
        <v>565</v>
      </c>
      <c r="M401" s="425" t="s">
        <v>277</v>
      </c>
      <c r="N401" s="418">
        <v>45747</v>
      </c>
      <c r="O401" s="418" t="s">
        <v>441</v>
      </c>
    </row>
    <row r="402" spans="1:15" ht="24" x14ac:dyDescent="0.2">
      <c r="A402" s="417">
        <v>399</v>
      </c>
      <c r="B402" s="418">
        <v>45764</v>
      </c>
      <c r="C402" s="419">
        <v>45747</v>
      </c>
      <c r="D402" s="416" t="s">
        <v>163</v>
      </c>
      <c r="E402" s="420" t="s">
        <v>242</v>
      </c>
      <c r="F402" s="421">
        <v>1168.429979</v>
      </c>
      <c r="G402" s="416" t="s">
        <v>1176</v>
      </c>
      <c r="H402" s="416" t="s">
        <v>277</v>
      </c>
      <c r="I402" s="420" t="s">
        <v>497</v>
      </c>
      <c r="J402" s="423" t="s">
        <v>523</v>
      </c>
      <c r="K402" s="425" t="s">
        <v>587</v>
      </c>
      <c r="L402" s="425" t="s">
        <v>565</v>
      </c>
      <c r="M402" s="425" t="s">
        <v>277</v>
      </c>
      <c r="N402" s="418">
        <v>45747</v>
      </c>
      <c r="O402" s="418"/>
    </row>
    <row r="403" spans="1:15" ht="24" x14ac:dyDescent="0.2">
      <c r="A403" s="417">
        <v>400</v>
      </c>
      <c r="B403" s="418">
        <v>45764</v>
      </c>
      <c r="C403" s="419">
        <v>45751</v>
      </c>
      <c r="D403" s="416" t="s">
        <v>245</v>
      </c>
      <c r="E403" s="420" t="s">
        <v>149</v>
      </c>
      <c r="F403" s="421">
        <v>43.43</v>
      </c>
      <c r="G403" s="416" t="s">
        <v>1178</v>
      </c>
      <c r="H403" s="416" t="s">
        <v>275</v>
      </c>
      <c r="I403" s="420" t="s">
        <v>478</v>
      </c>
      <c r="J403" s="423" t="s">
        <v>504</v>
      </c>
      <c r="K403" s="425" t="s">
        <v>574</v>
      </c>
      <c r="L403" s="425" t="s">
        <v>560</v>
      </c>
      <c r="M403" s="425" t="s">
        <v>549</v>
      </c>
      <c r="N403" s="418">
        <v>45751</v>
      </c>
      <c r="O403" s="418" t="s">
        <v>441</v>
      </c>
    </row>
    <row r="404" spans="1:15" ht="24" x14ac:dyDescent="0.2">
      <c r="A404" s="417">
        <v>401</v>
      </c>
      <c r="B404" s="418">
        <v>45764</v>
      </c>
      <c r="C404" s="419">
        <v>45747</v>
      </c>
      <c r="D404" s="416" t="s">
        <v>163</v>
      </c>
      <c r="E404" s="420" t="s">
        <v>4</v>
      </c>
      <c r="F404" s="421">
        <v>461.02</v>
      </c>
      <c r="G404" s="416" t="s">
        <v>1171</v>
      </c>
      <c r="H404" s="416" t="s">
        <v>277</v>
      </c>
      <c r="I404" s="420" t="s">
        <v>478</v>
      </c>
      <c r="J404" s="423" t="s">
        <v>504</v>
      </c>
      <c r="K404" s="425" t="s">
        <v>574</v>
      </c>
      <c r="L404" s="425" t="s">
        <v>4</v>
      </c>
      <c r="M404" s="425" t="s">
        <v>277</v>
      </c>
      <c r="N404" s="418">
        <v>45747</v>
      </c>
      <c r="O404" s="418" t="s">
        <v>441</v>
      </c>
    </row>
    <row r="405" spans="1:15" ht="24" x14ac:dyDescent="0.2">
      <c r="A405" s="417">
        <v>402</v>
      </c>
      <c r="B405" s="418">
        <v>45764</v>
      </c>
      <c r="C405" s="419">
        <v>45747</v>
      </c>
      <c r="D405" s="416" t="s">
        <v>163</v>
      </c>
      <c r="E405" s="420" t="s">
        <v>242</v>
      </c>
      <c r="F405" s="421">
        <v>115.26</v>
      </c>
      <c r="G405" s="416" t="s">
        <v>1177</v>
      </c>
      <c r="H405" s="416" t="s">
        <v>277</v>
      </c>
      <c r="I405" s="420" t="s">
        <v>478</v>
      </c>
      <c r="J405" s="423" t="s">
        <v>504</v>
      </c>
      <c r="K405" s="425" t="s">
        <v>574</v>
      </c>
      <c r="L405" s="425" t="s">
        <v>565</v>
      </c>
      <c r="M405" s="425" t="s">
        <v>277</v>
      </c>
      <c r="N405" s="418">
        <v>45747</v>
      </c>
      <c r="O405" s="418" t="s">
        <v>441</v>
      </c>
    </row>
    <row r="406" spans="1:15" ht="24" x14ac:dyDescent="0.2">
      <c r="A406" s="417">
        <v>403</v>
      </c>
      <c r="B406" s="418">
        <v>45764</v>
      </c>
      <c r="C406" s="419">
        <v>45749</v>
      </c>
      <c r="D406" s="416" t="s">
        <v>245</v>
      </c>
      <c r="E406" s="420" t="s">
        <v>268</v>
      </c>
      <c r="F406" s="421">
        <v>375</v>
      </c>
      <c r="G406" s="416" t="s">
        <v>1180</v>
      </c>
      <c r="H406" s="416" t="s">
        <v>454</v>
      </c>
      <c r="I406" s="420" t="s">
        <v>1611</v>
      </c>
      <c r="J406" s="423" t="s">
        <v>1629</v>
      </c>
      <c r="K406" s="425" t="s">
        <v>574</v>
      </c>
      <c r="L406" s="424" t="s">
        <v>564</v>
      </c>
      <c r="M406" s="425" t="s">
        <v>277</v>
      </c>
      <c r="N406" s="418">
        <v>45749</v>
      </c>
      <c r="O406" s="418"/>
    </row>
    <row r="407" spans="1:15" ht="24" x14ac:dyDescent="0.2">
      <c r="A407" s="417">
        <v>404</v>
      </c>
      <c r="B407" s="418">
        <v>45764</v>
      </c>
      <c r="C407" s="419">
        <v>45764</v>
      </c>
      <c r="D407" s="416" t="s">
        <v>163</v>
      </c>
      <c r="E407" s="420" t="s">
        <v>258</v>
      </c>
      <c r="F407" s="421">
        <v>11492.76</v>
      </c>
      <c r="G407" s="416" t="s">
        <v>1181</v>
      </c>
      <c r="H407" s="416" t="s">
        <v>277</v>
      </c>
      <c r="I407" s="420" t="s">
        <v>1610</v>
      </c>
      <c r="J407" s="423" t="s">
        <v>1642</v>
      </c>
      <c r="K407" s="425" t="s">
        <v>574</v>
      </c>
      <c r="L407" s="424" t="s">
        <v>564</v>
      </c>
      <c r="M407" s="425" t="s">
        <v>277</v>
      </c>
      <c r="N407" s="418">
        <v>45764</v>
      </c>
      <c r="O407" s="418"/>
    </row>
    <row r="408" spans="1:15" ht="24" x14ac:dyDescent="0.2">
      <c r="A408" s="417">
        <v>405</v>
      </c>
      <c r="B408" s="418">
        <v>45764</v>
      </c>
      <c r="C408" s="419">
        <v>45747</v>
      </c>
      <c r="D408" s="416" t="s">
        <v>163</v>
      </c>
      <c r="E408" s="420" t="s">
        <v>4</v>
      </c>
      <c r="F408" s="421">
        <v>9347.43</v>
      </c>
      <c r="G408" s="416" t="s">
        <v>1165</v>
      </c>
      <c r="H408" s="416" t="s">
        <v>277</v>
      </c>
      <c r="I408" s="420" t="s">
        <v>498</v>
      </c>
      <c r="J408" s="423" t="s">
        <v>524</v>
      </c>
      <c r="K408" s="425" t="s">
        <v>587</v>
      </c>
      <c r="L408" s="425" t="s">
        <v>4</v>
      </c>
      <c r="M408" s="425" t="s">
        <v>277</v>
      </c>
      <c r="N408" s="418">
        <v>45747</v>
      </c>
      <c r="O408" s="418"/>
    </row>
    <row r="409" spans="1:15" ht="24" x14ac:dyDescent="0.2">
      <c r="A409" s="417">
        <v>406</v>
      </c>
      <c r="B409" s="418">
        <v>45764</v>
      </c>
      <c r="C409" s="419">
        <v>45747</v>
      </c>
      <c r="D409" s="416" t="s">
        <v>163</v>
      </c>
      <c r="E409" s="420" t="s">
        <v>264</v>
      </c>
      <c r="F409" s="421">
        <v>1295.3399999999999</v>
      </c>
      <c r="G409" s="416" t="s">
        <v>1167</v>
      </c>
      <c r="H409" s="416" t="s">
        <v>277</v>
      </c>
      <c r="I409" s="420" t="s">
        <v>478</v>
      </c>
      <c r="J409" s="423" t="s">
        <v>504</v>
      </c>
      <c r="K409" s="425" t="s">
        <v>574</v>
      </c>
      <c r="L409" s="425" t="s">
        <v>565</v>
      </c>
      <c r="M409" s="425" t="s">
        <v>277</v>
      </c>
      <c r="N409" s="418">
        <v>45747</v>
      </c>
      <c r="O409" s="418" t="s">
        <v>441</v>
      </c>
    </row>
    <row r="410" spans="1:15" ht="24" x14ac:dyDescent="0.2">
      <c r="A410" s="417">
        <v>407</v>
      </c>
      <c r="B410" s="418">
        <v>45764</v>
      </c>
      <c r="C410" s="419">
        <v>45747</v>
      </c>
      <c r="D410" s="416" t="s">
        <v>163</v>
      </c>
      <c r="E410" s="420" t="s">
        <v>264</v>
      </c>
      <c r="F410" s="421">
        <v>2512.4699999999998</v>
      </c>
      <c r="G410" s="416" t="s">
        <v>1168</v>
      </c>
      <c r="H410" s="416" t="s">
        <v>277</v>
      </c>
      <c r="I410" s="420" t="s">
        <v>478</v>
      </c>
      <c r="J410" s="423" t="s">
        <v>504</v>
      </c>
      <c r="K410" s="425" t="s">
        <v>574</v>
      </c>
      <c r="L410" s="425" t="s">
        <v>565</v>
      </c>
      <c r="M410" s="425" t="s">
        <v>277</v>
      </c>
      <c r="N410" s="418">
        <v>45747</v>
      </c>
      <c r="O410" s="418" t="s">
        <v>441</v>
      </c>
    </row>
    <row r="411" spans="1:15" ht="24" x14ac:dyDescent="0.2">
      <c r="A411" s="417">
        <v>408</v>
      </c>
      <c r="B411" s="426">
        <v>45764</v>
      </c>
      <c r="C411" s="427">
        <v>45764</v>
      </c>
      <c r="D411" s="430" t="s">
        <v>163</v>
      </c>
      <c r="E411" s="420" t="s">
        <v>258</v>
      </c>
      <c r="F411" s="428">
        <v>971.77</v>
      </c>
      <c r="G411" s="416" t="s">
        <v>1182</v>
      </c>
      <c r="H411" s="416" t="s">
        <v>277</v>
      </c>
      <c r="I411" s="420" t="s">
        <v>1616</v>
      </c>
      <c r="J411" s="423" t="s">
        <v>1643</v>
      </c>
      <c r="K411" s="425" t="s">
        <v>574</v>
      </c>
      <c r="L411" s="424" t="s">
        <v>564</v>
      </c>
      <c r="M411" s="425" t="s">
        <v>277</v>
      </c>
      <c r="N411" s="418">
        <v>45764</v>
      </c>
      <c r="O411" s="418"/>
    </row>
    <row r="412" spans="1:15" ht="24" x14ac:dyDescent="0.2">
      <c r="A412" s="417">
        <v>409</v>
      </c>
      <c r="B412" s="418">
        <v>45764</v>
      </c>
      <c r="C412" s="419">
        <v>45747</v>
      </c>
      <c r="D412" s="416" t="s">
        <v>163</v>
      </c>
      <c r="E412" s="420" t="s">
        <v>231</v>
      </c>
      <c r="F412" s="421">
        <v>1782.33</v>
      </c>
      <c r="G412" s="416" t="s">
        <v>1328</v>
      </c>
      <c r="H412" s="416" t="s">
        <v>277</v>
      </c>
      <c r="I412" s="420" t="s">
        <v>478</v>
      </c>
      <c r="J412" s="423" t="s">
        <v>504</v>
      </c>
      <c r="K412" s="425" t="s">
        <v>574</v>
      </c>
      <c r="L412" s="425" t="s">
        <v>565</v>
      </c>
      <c r="M412" s="425" t="s">
        <v>277</v>
      </c>
      <c r="N412" s="418">
        <v>45747</v>
      </c>
      <c r="O412" s="418" t="s">
        <v>441</v>
      </c>
    </row>
    <row r="413" spans="1:15" ht="24" x14ac:dyDescent="0.2">
      <c r="A413" s="417">
        <v>410</v>
      </c>
      <c r="B413" s="418">
        <v>45764</v>
      </c>
      <c r="C413" s="419">
        <v>45747</v>
      </c>
      <c r="D413" s="416" t="s">
        <v>163</v>
      </c>
      <c r="E413" s="420" t="s">
        <v>231</v>
      </c>
      <c r="F413" s="421">
        <v>42201.469774999998</v>
      </c>
      <c r="G413" s="416" t="s">
        <v>1166</v>
      </c>
      <c r="H413" s="416" t="s">
        <v>277</v>
      </c>
      <c r="I413" s="420" t="s">
        <v>497</v>
      </c>
      <c r="J413" s="423" t="s">
        <v>523</v>
      </c>
      <c r="K413" s="425" t="s">
        <v>587</v>
      </c>
      <c r="L413" s="425" t="s">
        <v>565</v>
      </c>
      <c r="M413" s="425" t="s">
        <v>277</v>
      </c>
      <c r="N413" s="418">
        <v>45747</v>
      </c>
      <c r="O413" s="418"/>
    </row>
    <row r="414" spans="1:15" ht="24" x14ac:dyDescent="0.2">
      <c r="A414" s="417">
        <v>411</v>
      </c>
      <c r="B414" s="418">
        <v>45764</v>
      </c>
      <c r="C414" s="419">
        <v>45751</v>
      </c>
      <c r="D414" s="416" t="s">
        <v>245</v>
      </c>
      <c r="E414" s="420" t="s">
        <v>71</v>
      </c>
      <c r="F414" s="421">
        <v>222.33</v>
      </c>
      <c r="G414" s="416" t="s">
        <v>1184</v>
      </c>
      <c r="H414" s="416" t="s">
        <v>275</v>
      </c>
      <c r="I414" s="420" t="s">
        <v>478</v>
      </c>
      <c r="J414" s="423" t="s">
        <v>504</v>
      </c>
      <c r="K414" s="425" t="s">
        <v>574</v>
      </c>
      <c r="L414" s="425" t="s">
        <v>560</v>
      </c>
      <c r="M414" s="425" t="s">
        <v>277</v>
      </c>
      <c r="N414" s="418">
        <v>45751</v>
      </c>
      <c r="O414" s="418" t="s">
        <v>441</v>
      </c>
    </row>
    <row r="415" spans="1:15" ht="24" x14ac:dyDescent="0.2">
      <c r="A415" s="417">
        <v>412</v>
      </c>
      <c r="B415" s="418">
        <v>45764</v>
      </c>
      <c r="C415" s="419">
        <v>45747</v>
      </c>
      <c r="D415" s="416" t="s">
        <v>163</v>
      </c>
      <c r="E415" s="420" t="s">
        <v>231</v>
      </c>
      <c r="F415" s="421">
        <v>3564.65</v>
      </c>
      <c r="G415" s="416" t="s">
        <v>1170</v>
      </c>
      <c r="H415" s="416" t="s">
        <v>277</v>
      </c>
      <c r="I415" s="420" t="s">
        <v>478</v>
      </c>
      <c r="J415" s="423" t="s">
        <v>504</v>
      </c>
      <c r="K415" s="425" t="s">
        <v>574</v>
      </c>
      <c r="L415" s="425" t="s">
        <v>565</v>
      </c>
      <c r="M415" s="425" t="s">
        <v>277</v>
      </c>
      <c r="N415" s="418">
        <v>45747</v>
      </c>
      <c r="O415" s="418" t="s">
        <v>441</v>
      </c>
    </row>
    <row r="416" spans="1:15" ht="24" x14ac:dyDescent="0.2">
      <c r="A416" s="417">
        <v>413</v>
      </c>
      <c r="B416" s="418">
        <v>45764</v>
      </c>
      <c r="C416" s="419">
        <v>45765</v>
      </c>
      <c r="D416" s="430" t="s">
        <v>163</v>
      </c>
      <c r="E416" s="420" t="s">
        <v>258</v>
      </c>
      <c r="F416" s="421">
        <v>8308.4599999999991</v>
      </c>
      <c r="G416" s="416" t="s">
        <v>1183</v>
      </c>
      <c r="H416" s="416" t="s">
        <v>277</v>
      </c>
      <c r="I416" s="420" t="s">
        <v>1613</v>
      </c>
      <c r="J416" s="423" t="s">
        <v>1631</v>
      </c>
      <c r="K416" s="425" t="s">
        <v>574</v>
      </c>
      <c r="L416" s="424" t="s">
        <v>564</v>
      </c>
      <c r="M416" s="425" t="s">
        <v>277</v>
      </c>
      <c r="N416" s="418">
        <v>45765</v>
      </c>
      <c r="O416" s="418"/>
    </row>
    <row r="417" spans="1:15" ht="24" x14ac:dyDescent="0.2">
      <c r="A417" s="417">
        <v>414</v>
      </c>
      <c r="B417" s="418">
        <v>45764</v>
      </c>
      <c r="C417" s="419">
        <v>45747</v>
      </c>
      <c r="D417" s="416" t="s">
        <v>163</v>
      </c>
      <c r="E417" s="420" t="s">
        <v>4</v>
      </c>
      <c r="F417" s="421">
        <v>922.04</v>
      </c>
      <c r="G417" s="416" t="s">
        <v>1172</v>
      </c>
      <c r="H417" s="416" t="s">
        <v>277</v>
      </c>
      <c r="I417" s="420" t="s">
        <v>478</v>
      </c>
      <c r="J417" s="423" t="s">
        <v>504</v>
      </c>
      <c r="K417" s="425" t="s">
        <v>574</v>
      </c>
      <c r="L417" s="425" t="s">
        <v>4</v>
      </c>
      <c r="M417" s="425" t="s">
        <v>277</v>
      </c>
      <c r="N417" s="418">
        <v>45747</v>
      </c>
      <c r="O417" s="418" t="s">
        <v>441</v>
      </c>
    </row>
    <row r="418" spans="1:15" ht="24" x14ac:dyDescent="0.2">
      <c r="A418" s="417">
        <v>415</v>
      </c>
      <c r="B418" s="418">
        <v>45764</v>
      </c>
      <c r="C418" s="419">
        <v>45717</v>
      </c>
      <c r="D418" s="416" t="s">
        <v>245</v>
      </c>
      <c r="E418" s="420" t="s">
        <v>148</v>
      </c>
      <c r="F418" s="421">
        <v>43.73</v>
      </c>
      <c r="G418" s="416" t="s">
        <v>1059</v>
      </c>
      <c r="H418" s="416" t="s">
        <v>275</v>
      </c>
      <c r="I418" s="420" t="s">
        <v>478</v>
      </c>
      <c r="J418" s="423" t="s">
        <v>504</v>
      </c>
      <c r="K418" s="425" t="s">
        <v>574</v>
      </c>
      <c r="L418" s="425" t="s">
        <v>560</v>
      </c>
      <c r="M418" s="425" t="s">
        <v>1083</v>
      </c>
      <c r="N418" s="418">
        <v>45758</v>
      </c>
      <c r="O418" s="418" t="s">
        <v>441</v>
      </c>
    </row>
    <row r="419" spans="1:15" ht="24" x14ac:dyDescent="0.2">
      <c r="A419" s="417">
        <v>416</v>
      </c>
      <c r="B419" s="418">
        <v>45764</v>
      </c>
      <c r="C419" s="419">
        <v>45747</v>
      </c>
      <c r="D419" s="416" t="s">
        <v>245</v>
      </c>
      <c r="E419" s="420" t="s">
        <v>158</v>
      </c>
      <c r="F419" s="421">
        <v>4140.17</v>
      </c>
      <c r="G419" s="420" t="s">
        <v>1185</v>
      </c>
      <c r="H419" s="416" t="s">
        <v>456</v>
      </c>
      <c r="I419" s="420" t="s">
        <v>497</v>
      </c>
      <c r="J419" s="423" t="s">
        <v>523</v>
      </c>
      <c r="K419" s="425" t="s">
        <v>587</v>
      </c>
      <c r="L419" s="424" t="s">
        <v>566</v>
      </c>
      <c r="M419" s="425" t="s">
        <v>277</v>
      </c>
      <c r="N419" s="418">
        <v>45747</v>
      </c>
      <c r="O419" s="418"/>
    </row>
    <row r="420" spans="1:15" ht="24" x14ac:dyDescent="0.2">
      <c r="A420" s="417">
        <v>417</v>
      </c>
      <c r="B420" s="418">
        <v>45764</v>
      </c>
      <c r="C420" s="419">
        <v>45717</v>
      </c>
      <c r="D420" s="416" t="s">
        <v>245</v>
      </c>
      <c r="E420" s="420" t="s">
        <v>148</v>
      </c>
      <c r="F420" s="421">
        <v>25.29</v>
      </c>
      <c r="G420" s="416" t="s">
        <v>1059</v>
      </c>
      <c r="H420" s="416" t="s">
        <v>275</v>
      </c>
      <c r="I420" s="420" t="s">
        <v>478</v>
      </c>
      <c r="J420" s="423" t="s">
        <v>504</v>
      </c>
      <c r="K420" s="425" t="s">
        <v>574</v>
      </c>
      <c r="L420" s="425" t="s">
        <v>560</v>
      </c>
      <c r="M420" s="425" t="s">
        <v>1084</v>
      </c>
      <c r="N420" s="418">
        <v>45758</v>
      </c>
      <c r="O420" s="418" t="s">
        <v>441</v>
      </c>
    </row>
    <row r="421" spans="1:15" ht="24" x14ac:dyDescent="0.2">
      <c r="A421" s="417">
        <v>418</v>
      </c>
      <c r="B421" s="418">
        <v>45764</v>
      </c>
      <c r="C421" s="419">
        <v>45747</v>
      </c>
      <c r="D421" s="416" t="s">
        <v>245</v>
      </c>
      <c r="E421" s="420" t="s">
        <v>158</v>
      </c>
      <c r="F421" s="421">
        <v>1335.54</v>
      </c>
      <c r="G421" s="416" t="s">
        <v>1186</v>
      </c>
      <c r="H421" s="416" t="s">
        <v>456</v>
      </c>
      <c r="I421" s="420" t="s">
        <v>497</v>
      </c>
      <c r="J421" s="423" t="s">
        <v>523</v>
      </c>
      <c r="K421" s="425" t="s">
        <v>587</v>
      </c>
      <c r="L421" s="424" t="s">
        <v>566</v>
      </c>
      <c r="M421" s="425" t="s">
        <v>277</v>
      </c>
      <c r="N421" s="418">
        <v>45747</v>
      </c>
      <c r="O421" s="418"/>
    </row>
    <row r="422" spans="1:15" ht="24" x14ac:dyDescent="0.2">
      <c r="A422" s="417">
        <v>419</v>
      </c>
      <c r="B422" s="418">
        <v>45764</v>
      </c>
      <c r="C422" s="419">
        <v>45733</v>
      </c>
      <c r="D422" s="416" t="s">
        <v>245</v>
      </c>
      <c r="E422" s="420" t="s">
        <v>0</v>
      </c>
      <c r="F422" s="421">
        <v>80</v>
      </c>
      <c r="G422" s="420" t="s">
        <v>1187</v>
      </c>
      <c r="H422" s="416" t="s">
        <v>275</v>
      </c>
      <c r="I422" s="420" t="s">
        <v>478</v>
      </c>
      <c r="J422" s="423" t="s">
        <v>504</v>
      </c>
      <c r="K422" s="425" t="s">
        <v>574</v>
      </c>
      <c r="L422" s="424" t="s">
        <v>32</v>
      </c>
      <c r="M422" s="425" t="s">
        <v>1085</v>
      </c>
      <c r="N422" s="418">
        <v>45733</v>
      </c>
      <c r="O422" s="418" t="s">
        <v>441</v>
      </c>
    </row>
    <row r="423" spans="1:15" ht="36" x14ac:dyDescent="0.2">
      <c r="A423" s="417">
        <v>420</v>
      </c>
      <c r="B423" s="418">
        <v>45765</v>
      </c>
      <c r="C423" s="419">
        <v>45735</v>
      </c>
      <c r="D423" s="416" t="s">
        <v>245</v>
      </c>
      <c r="E423" s="420" t="s">
        <v>265</v>
      </c>
      <c r="F423" s="421">
        <v>2023.8</v>
      </c>
      <c r="G423" s="416" t="s">
        <v>1110</v>
      </c>
      <c r="H423" s="416" t="s">
        <v>459</v>
      </c>
      <c r="I423" s="420" t="s">
        <v>1100</v>
      </c>
      <c r="J423" s="423" t="s">
        <v>1067</v>
      </c>
      <c r="K423" s="425" t="s">
        <v>570</v>
      </c>
      <c r="L423" s="424" t="s">
        <v>32</v>
      </c>
      <c r="M423" s="425" t="s">
        <v>1086</v>
      </c>
      <c r="N423" s="418">
        <v>45735</v>
      </c>
      <c r="O423" s="418"/>
    </row>
    <row r="424" spans="1:15" ht="24" x14ac:dyDescent="0.2">
      <c r="A424" s="417">
        <v>421</v>
      </c>
      <c r="B424" s="418">
        <v>45767</v>
      </c>
      <c r="C424" s="419">
        <v>45717</v>
      </c>
      <c r="D424" s="416" t="s">
        <v>245</v>
      </c>
      <c r="E424" s="420" t="s">
        <v>285</v>
      </c>
      <c r="F424" s="428">
        <v>776.3</v>
      </c>
      <c r="G424" s="416" t="s">
        <v>1060</v>
      </c>
      <c r="H424" s="416" t="s">
        <v>275</v>
      </c>
      <c r="I424" s="420" t="s">
        <v>500</v>
      </c>
      <c r="J424" s="423" t="s">
        <v>526</v>
      </c>
      <c r="K424" s="425" t="s">
        <v>573</v>
      </c>
      <c r="L424" s="425" t="s">
        <v>32</v>
      </c>
      <c r="M424" s="425" t="s">
        <v>1087</v>
      </c>
      <c r="N424" s="418">
        <v>45748</v>
      </c>
      <c r="O424" s="418"/>
    </row>
    <row r="425" spans="1:15" ht="24" x14ac:dyDescent="0.2">
      <c r="A425" s="417">
        <v>422</v>
      </c>
      <c r="B425" s="418">
        <v>45769</v>
      </c>
      <c r="C425" s="419">
        <v>45730</v>
      </c>
      <c r="D425" s="416" t="s">
        <v>245</v>
      </c>
      <c r="E425" s="420" t="s">
        <v>167</v>
      </c>
      <c r="F425" s="421">
        <v>295.08999999999997</v>
      </c>
      <c r="G425" s="416" t="s">
        <v>1063</v>
      </c>
      <c r="H425" s="416" t="s">
        <v>275</v>
      </c>
      <c r="I425" s="420" t="s">
        <v>478</v>
      </c>
      <c r="J425" s="423" t="s">
        <v>504</v>
      </c>
      <c r="K425" s="425" t="s">
        <v>574</v>
      </c>
      <c r="L425" s="425" t="s">
        <v>32</v>
      </c>
      <c r="M425" s="425" t="s">
        <v>1088</v>
      </c>
      <c r="N425" s="418">
        <v>45730</v>
      </c>
      <c r="O425" s="418" t="s">
        <v>441</v>
      </c>
    </row>
    <row r="426" spans="1:15" ht="36" x14ac:dyDescent="0.2">
      <c r="A426" s="417">
        <v>423</v>
      </c>
      <c r="B426" s="418">
        <v>45769</v>
      </c>
      <c r="C426" s="419">
        <v>45717</v>
      </c>
      <c r="D426" s="416" t="s">
        <v>245</v>
      </c>
      <c r="E426" s="420" t="s">
        <v>161</v>
      </c>
      <c r="F426" s="421">
        <v>1080</v>
      </c>
      <c r="G426" s="416" t="s">
        <v>1061</v>
      </c>
      <c r="H426" s="416" t="s">
        <v>275</v>
      </c>
      <c r="I426" s="420" t="s">
        <v>478</v>
      </c>
      <c r="J426" s="423" t="s">
        <v>504</v>
      </c>
      <c r="K426" s="425" t="s">
        <v>574</v>
      </c>
      <c r="L426" s="424" t="s">
        <v>32</v>
      </c>
      <c r="M426" s="425" t="s">
        <v>1089</v>
      </c>
      <c r="N426" s="418">
        <v>45748</v>
      </c>
      <c r="O426" s="418" t="s">
        <v>441</v>
      </c>
    </row>
    <row r="427" spans="1:15" ht="24" x14ac:dyDescent="0.2">
      <c r="A427" s="417">
        <v>424</v>
      </c>
      <c r="B427" s="418">
        <v>45769</v>
      </c>
      <c r="C427" s="419">
        <v>45717</v>
      </c>
      <c r="D427" s="416" t="s">
        <v>245</v>
      </c>
      <c r="E427" s="420" t="s">
        <v>76</v>
      </c>
      <c r="F427" s="421">
        <v>825.69</v>
      </c>
      <c r="G427" s="416" t="s">
        <v>1062</v>
      </c>
      <c r="H427" s="416" t="s">
        <v>275</v>
      </c>
      <c r="I427" s="420" t="s">
        <v>478</v>
      </c>
      <c r="J427" s="423" t="s">
        <v>504</v>
      </c>
      <c r="K427" s="425" t="s">
        <v>574</v>
      </c>
      <c r="L427" s="425" t="s">
        <v>32</v>
      </c>
      <c r="M427" s="425" t="s">
        <v>1090</v>
      </c>
      <c r="N427" s="418">
        <v>45757</v>
      </c>
      <c r="O427" s="418" t="s">
        <v>441</v>
      </c>
    </row>
    <row r="428" spans="1:15" ht="24" x14ac:dyDescent="0.2">
      <c r="A428" s="417">
        <v>425</v>
      </c>
      <c r="B428" s="418">
        <v>45769</v>
      </c>
      <c r="C428" s="419">
        <v>45751</v>
      </c>
      <c r="D428" s="416" t="s">
        <v>245</v>
      </c>
      <c r="E428" s="420" t="s">
        <v>149</v>
      </c>
      <c r="F428" s="421">
        <v>-21.71</v>
      </c>
      <c r="G428" s="416" t="s">
        <v>1179</v>
      </c>
      <c r="H428" s="416" t="s">
        <v>275</v>
      </c>
      <c r="I428" s="420" t="s">
        <v>478</v>
      </c>
      <c r="J428" s="423" t="s">
        <v>567</v>
      </c>
      <c r="K428" s="425" t="s">
        <v>574</v>
      </c>
      <c r="L428" s="425" t="s">
        <v>560</v>
      </c>
      <c r="M428" s="425" t="s">
        <v>549</v>
      </c>
      <c r="N428" s="418">
        <v>45751</v>
      </c>
      <c r="O428" s="418"/>
    </row>
    <row r="429" spans="1:15" ht="24" x14ac:dyDescent="0.2">
      <c r="A429" s="417">
        <v>426</v>
      </c>
      <c r="B429" s="418">
        <v>45770</v>
      </c>
      <c r="C429" s="419">
        <v>45778</v>
      </c>
      <c r="D429" s="416" t="s">
        <v>163</v>
      </c>
      <c r="E429" s="420" t="s">
        <v>6</v>
      </c>
      <c r="F429" s="421">
        <v>19383</v>
      </c>
      <c r="G429" s="430" t="s">
        <v>1189</v>
      </c>
      <c r="H429" s="416" t="s">
        <v>277</v>
      </c>
      <c r="I429" s="420" t="s">
        <v>1101</v>
      </c>
      <c r="J429" s="423" t="s">
        <v>528</v>
      </c>
      <c r="K429" s="425" t="s">
        <v>573</v>
      </c>
      <c r="L429" s="425" t="s">
        <v>32</v>
      </c>
      <c r="M429" s="425" t="s">
        <v>1188</v>
      </c>
      <c r="N429" s="418">
        <v>45771</v>
      </c>
      <c r="O429" s="418"/>
    </row>
    <row r="430" spans="1:15" ht="24" x14ac:dyDescent="0.2">
      <c r="A430" s="417">
        <v>427</v>
      </c>
      <c r="B430" s="418">
        <v>45770</v>
      </c>
      <c r="C430" s="419">
        <v>45778</v>
      </c>
      <c r="D430" s="416" t="s">
        <v>163</v>
      </c>
      <c r="E430" s="420" t="s">
        <v>146</v>
      </c>
      <c r="F430" s="421">
        <v>14812.5</v>
      </c>
      <c r="G430" s="416" t="s">
        <v>1190</v>
      </c>
      <c r="H430" s="416" t="s">
        <v>277</v>
      </c>
      <c r="I430" s="420" t="s">
        <v>503</v>
      </c>
      <c r="J430" s="423" t="s">
        <v>530</v>
      </c>
      <c r="K430" s="425" t="s">
        <v>573</v>
      </c>
      <c r="L430" s="425" t="s">
        <v>32</v>
      </c>
      <c r="M430" s="425">
        <v>615763</v>
      </c>
      <c r="N430" s="418">
        <v>45771</v>
      </c>
      <c r="O430" s="418"/>
    </row>
    <row r="431" spans="1:15" ht="36" x14ac:dyDescent="0.2">
      <c r="A431" s="417">
        <v>428</v>
      </c>
      <c r="B431" s="418">
        <v>45772</v>
      </c>
      <c r="C431" s="419">
        <v>45737</v>
      </c>
      <c r="D431" s="416" t="s">
        <v>245</v>
      </c>
      <c r="E431" s="420" t="s">
        <v>265</v>
      </c>
      <c r="F431" s="421">
        <v>11762.080062000001</v>
      </c>
      <c r="G431" s="416" t="s">
        <v>1191</v>
      </c>
      <c r="H431" s="416" t="s">
        <v>459</v>
      </c>
      <c r="I431" s="420" t="s">
        <v>1068</v>
      </c>
      <c r="J431" s="423" t="s">
        <v>1069</v>
      </c>
      <c r="K431" s="425" t="s">
        <v>570</v>
      </c>
      <c r="L431" s="425" t="s">
        <v>32</v>
      </c>
      <c r="M431" s="425" t="s">
        <v>1091</v>
      </c>
      <c r="N431" s="418">
        <v>45737</v>
      </c>
      <c r="O431" s="418"/>
    </row>
    <row r="432" spans="1:15" ht="24" x14ac:dyDescent="0.2">
      <c r="A432" s="417">
        <v>429</v>
      </c>
      <c r="B432" s="418">
        <v>45772</v>
      </c>
      <c r="C432" s="419">
        <v>45737</v>
      </c>
      <c r="D432" s="416" t="s">
        <v>245</v>
      </c>
      <c r="E432" s="420" t="s">
        <v>265</v>
      </c>
      <c r="F432" s="421">
        <v>2554.419938</v>
      </c>
      <c r="G432" s="416" t="s">
        <v>1191</v>
      </c>
      <c r="H432" s="416" t="s">
        <v>458</v>
      </c>
      <c r="I432" s="420" t="s">
        <v>1068</v>
      </c>
      <c r="J432" s="423" t="s">
        <v>1069</v>
      </c>
      <c r="K432" s="425" t="s">
        <v>570</v>
      </c>
      <c r="L432" s="425" t="s">
        <v>32</v>
      </c>
      <c r="M432" s="425" t="s">
        <v>1091</v>
      </c>
      <c r="N432" s="418">
        <v>45737</v>
      </c>
      <c r="O432" s="418"/>
    </row>
    <row r="433" spans="1:15" ht="24" x14ac:dyDescent="0.2">
      <c r="A433" s="417">
        <v>430</v>
      </c>
      <c r="B433" s="418">
        <v>45772</v>
      </c>
      <c r="C433" s="419">
        <v>45772</v>
      </c>
      <c r="D433" s="416" t="s">
        <v>163</v>
      </c>
      <c r="E433" s="420" t="s">
        <v>258</v>
      </c>
      <c r="F433" s="421">
        <v>1193.25</v>
      </c>
      <c r="G433" s="416" t="s">
        <v>1192</v>
      </c>
      <c r="H433" s="416" t="s">
        <v>277</v>
      </c>
      <c r="I433" s="420" t="s">
        <v>1599</v>
      </c>
      <c r="J433" s="423" t="s">
        <v>1626</v>
      </c>
      <c r="K433" s="425" t="s">
        <v>574</v>
      </c>
      <c r="L433" s="424" t="s">
        <v>564</v>
      </c>
      <c r="M433" s="425" t="s">
        <v>277</v>
      </c>
      <c r="N433" s="418">
        <v>45772</v>
      </c>
      <c r="O433" s="418"/>
    </row>
    <row r="434" spans="1:15" ht="24" x14ac:dyDescent="0.2">
      <c r="A434" s="417">
        <v>431</v>
      </c>
      <c r="B434" s="418">
        <v>45772</v>
      </c>
      <c r="C434" s="419">
        <v>45747</v>
      </c>
      <c r="D434" s="416" t="s">
        <v>327</v>
      </c>
      <c r="E434" s="420" t="s">
        <v>327</v>
      </c>
      <c r="F434" s="421">
        <v>-1618.62</v>
      </c>
      <c r="G434" s="416" t="s">
        <v>1194</v>
      </c>
      <c r="H434" s="416" t="s">
        <v>277</v>
      </c>
      <c r="I434" s="420" t="s">
        <v>497</v>
      </c>
      <c r="J434" s="423" t="s">
        <v>523</v>
      </c>
      <c r="K434" s="425" t="s">
        <v>587</v>
      </c>
      <c r="L434" s="424" t="s">
        <v>566</v>
      </c>
      <c r="M434" s="425" t="s">
        <v>277</v>
      </c>
      <c r="N434" s="418">
        <v>45747</v>
      </c>
      <c r="O434" s="418"/>
    </row>
    <row r="435" spans="1:15" ht="24" x14ac:dyDescent="0.2">
      <c r="A435" s="417">
        <v>432</v>
      </c>
      <c r="B435" s="418">
        <v>45772</v>
      </c>
      <c r="C435" s="419">
        <v>45772</v>
      </c>
      <c r="D435" s="416" t="s">
        <v>163</v>
      </c>
      <c r="E435" s="420" t="s">
        <v>258</v>
      </c>
      <c r="F435" s="421">
        <v>12379.11</v>
      </c>
      <c r="G435" s="420" t="s">
        <v>1193</v>
      </c>
      <c r="H435" s="416" t="s">
        <v>277</v>
      </c>
      <c r="I435" s="420" t="s">
        <v>478</v>
      </c>
      <c r="J435" s="423" t="s">
        <v>504</v>
      </c>
      <c r="K435" s="425" t="s">
        <v>574</v>
      </c>
      <c r="L435" s="424" t="s">
        <v>564</v>
      </c>
      <c r="M435" s="425" t="s">
        <v>277</v>
      </c>
      <c r="N435" s="418">
        <v>45772</v>
      </c>
      <c r="O435" s="418" t="s">
        <v>441</v>
      </c>
    </row>
    <row r="436" spans="1:15" ht="24" x14ac:dyDescent="0.2">
      <c r="A436" s="417">
        <v>433</v>
      </c>
      <c r="B436" s="418">
        <v>45775</v>
      </c>
      <c r="C436" s="419">
        <v>45749</v>
      </c>
      <c r="D436" s="416" t="s">
        <v>163</v>
      </c>
      <c r="E436" s="420" t="s">
        <v>160</v>
      </c>
      <c r="F436" s="421">
        <v>509.5</v>
      </c>
      <c r="G436" s="416" t="s">
        <v>1195</v>
      </c>
      <c r="H436" s="416" t="s">
        <v>277</v>
      </c>
      <c r="I436" s="420" t="s">
        <v>678</v>
      </c>
      <c r="J436" s="423" t="s">
        <v>682</v>
      </c>
      <c r="K436" s="425" t="s">
        <v>573</v>
      </c>
      <c r="L436" s="424" t="s">
        <v>560</v>
      </c>
      <c r="M436" s="425" t="s">
        <v>1092</v>
      </c>
      <c r="N436" s="418">
        <v>45749</v>
      </c>
      <c r="O436" s="418"/>
    </row>
    <row r="437" spans="1:15" ht="24" x14ac:dyDescent="0.2">
      <c r="A437" s="417">
        <v>434</v>
      </c>
      <c r="B437" s="418">
        <v>45776</v>
      </c>
      <c r="C437" s="419">
        <v>45771</v>
      </c>
      <c r="D437" s="416" t="s">
        <v>245</v>
      </c>
      <c r="E437" s="420" t="s">
        <v>265</v>
      </c>
      <c r="F437" s="421">
        <v>493</v>
      </c>
      <c r="G437" s="416" t="s">
        <v>1198</v>
      </c>
      <c r="H437" s="416" t="s">
        <v>466</v>
      </c>
      <c r="I437" s="420" t="s">
        <v>479</v>
      </c>
      <c r="J437" s="423" t="s">
        <v>505</v>
      </c>
      <c r="K437" s="425" t="s">
        <v>570</v>
      </c>
      <c r="L437" s="424" t="s">
        <v>32</v>
      </c>
      <c r="M437" s="425" t="s">
        <v>1093</v>
      </c>
      <c r="N437" s="418">
        <v>45771</v>
      </c>
      <c r="O437" s="418"/>
    </row>
    <row r="438" spans="1:15" ht="24" x14ac:dyDescent="0.2">
      <c r="A438" s="417">
        <v>435</v>
      </c>
      <c r="B438" s="418">
        <v>45776</v>
      </c>
      <c r="C438" s="419">
        <v>45778</v>
      </c>
      <c r="D438" s="416" t="s">
        <v>163</v>
      </c>
      <c r="E438" s="420" t="s">
        <v>146</v>
      </c>
      <c r="F438" s="421">
        <v>659.23</v>
      </c>
      <c r="G438" s="416" t="s">
        <v>1196</v>
      </c>
      <c r="H438" s="416" t="s">
        <v>277</v>
      </c>
      <c r="I438" s="420" t="s">
        <v>503</v>
      </c>
      <c r="J438" s="423" t="s">
        <v>530</v>
      </c>
      <c r="K438" s="425" t="s">
        <v>573</v>
      </c>
      <c r="L438" s="425" t="s">
        <v>32</v>
      </c>
      <c r="M438" s="425">
        <v>627001</v>
      </c>
      <c r="N438" s="418">
        <v>45777</v>
      </c>
      <c r="O438" s="418"/>
    </row>
    <row r="439" spans="1:15" ht="24" x14ac:dyDescent="0.2">
      <c r="A439" s="417">
        <v>436</v>
      </c>
      <c r="B439" s="418">
        <v>45776</v>
      </c>
      <c r="C439" s="419">
        <v>45778</v>
      </c>
      <c r="D439" s="416" t="s">
        <v>245</v>
      </c>
      <c r="E439" s="420" t="s">
        <v>69</v>
      </c>
      <c r="F439" s="428">
        <v>1015</v>
      </c>
      <c r="G439" s="416" t="s">
        <v>648</v>
      </c>
      <c r="H439" s="416" t="s">
        <v>457</v>
      </c>
      <c r="I439" s="420" t="s">
        <v>503</v>
      </c>
      <c r="J439" s="423" t="s">
        <v>530</v>
      </c>
      <c r="K439" s="425" t="s">
        <v>573</v>
      </c>
      <c r="L439" s="425" t="s">
        <v>32</v>
      </c>
      <c r="M439" s="425">
        <v>626712</v>
      </c>
      <c r="N439" s="418">
        <v>45777</v>
      </c>
      <c r="O439" s="418"/>
    </row>
    <row r="440" spans="1:15" ht="36" x14ac:dyDescent="0.2">
      <c r="A440" s="417">
        <v>437</v>
      </c>
      <c r="B440" s="418">
        <v>45776</v>
      </c>
      <c r="C440" s="419">
        <v>45772</v>
      </c>
      <c r="D440" s="416" t="s">
        <v>245</v>
      </c>
      <c r="E440" s="420" t="s">
        <v>265</v>
      </c>
      <c r="F440" s="421">
        <v>1480</v>
      </c>
      <c r="G440" s="416" t="s">
        <v>1199</v>
      </c>
      <c r="H440" s="416" t="s">
        <v>456</v>
      </c>
      <c r="I440" s="420" t="s">
        <v>1102</v>
      </c>
      <c r="J440" s="423" t="s">
        <v>1106</v>
      </c>
      <c r="K440" s="425" t="s">
        <v>570</v>
      </c>
      <c r="L440" s="424" t="s">
        <v>32</v>
      </c>
      <c r="M440" s="425" t="s">
        <v>1094</v>
      </c>
      <c r="N440" s="418">
        <v>45772</v>
      </c>
      <c r="O440" s="418"/>
    </row>
    <row r="441" spans="1:15" ht="24" x14ac:dyDescent="0.2">
      <c r="A441" s="417">
        <v>438</v>
      </c>
      <c r="B441" s="418">
        <v>45776</v>
      </c>
      <c r="C441" s="419">
        <v>45778</v>
      </c>
      <c r="D441" s="416" t="s">
        <v>163</v>
      </c>
      <c r="E441" s="420" t="s">
        <v>6</v>
      </c>
      <c r="F441" s="421">
        <v>707.03</v>
      </c>
      <c r="G441" s="430" t="s">
        <v>1197</v>
      </c>
      <c r="H441" s="416" t="s">
        <v>277</v>
      </c>
      <c r="I441" s="420" t="s">
        <v>1101</v>
      </c>
      <c r="J441" s="423" t="s">
        <v>528</v>
      </c>
      <c r="K441" s="425" t="s">
        <v>573</v>
      </c>
      <c r="L441" s="425" t="s">
        <v>32</v>
      </c>
      <c r="M441" s="425">
        <v>4991149</v>
      </c>
      <c r="N441" s="418">
        <v>45777</v>
      </c>
      <c r="O441" s="418"/>
    </row>
    <row r="442" spans="1:15" ht="24" x14ac:dyDescent="0.2">
      <c r="A442" s="417">
        <v>439</v>
      </c>
      <c r="B442" s="418">
        <v>45777</v>
      </c>
      <c r="C442" s="419">
        <v>45777</v>
      </c>
      <c r="D442" s="416" t="s">
        <v>163</v>
      </c>
      <c r="E442" s="420" t="s">
        <v>1</v>
      </c>
      <c r="F442" s="421">
        <v>954.1</v>
      </c>
      <c r="G442" s="416" t="s">
        <v>1131</v>
      </c>
      <c r="H442" s="416" t="s">
        <v>277</v>
      </c>
      <c r="I442" s="429" t="s">
        <v>1601</v>
      </c>
      <c r="J442" s="423" t="s">
        <v>1634</v>
      </c>
      <c r="K442" s="425" t="s">
        <v>574</v>
      </c>
      <c r="L442" s="425" t="s">
        <v>562</v>
      </c>
      <c r="M442" s="425" t="s">
        <v>277</v>
      </c>
      <c r="N442" s="418">
        <v>45777</v>
      </c>
      <c r="O442" s="418"/>
    </row>
    <row r="443" spans="1:15" ht="24" x14ac:dyDescent="0.2">
      <c r="A443" s="417">
        <v>440</v>
      </c>
      <c r="B443" s="418">
        <v>45777</v>
      </c>
      <c r="C443" s="419">
        <v>45777</v>
      </c>
      <c r="D443" s="416" t="s">
        <v>163</v>
      </c>
      <c r="E443" s="420" t="s">
        <v>1</v>
      </c>
      <c r="F443" s="421">
        <v>2331.4699999999998</v>
      </c>
      <c r="G443" s="416" t="s">
        <v>1135</v>
      </c>
      <c r="H443" s="416" t="s">
        <v>277</v>
      </c>
      <c r="I443" s="429" t="s">
        <v>1603</v>
      </c>
      <c r="J443" s="423" t="s">
        <v>1633</v>
      </c>
      <c r="K443" s="425" t="s">
        <v>574</v>
      </c>
      <c r="L443" s="425" t="s">
        <v>562</v>
      </c>
      <c r="M443" s="425" t="s">
        <v>277</v>
      </c>
      <c r="N443" s="418">
        <v>45777</v>
      </c>
      <c r="O443" s="418"/>
    </row>
    <row r="444" spans="1:15" ht="24" x14ac:dyDescent="0.2">
      <c r="A444" s="417">
        <v>441</v>
      </c>
      <c r="B444" s="418">
        <v>45777</v>
      </c>
      <c r="C444" s="419">
        <v>45777</v>
      </c>
      <c r="D444" s="416" t="s">
        <v>163</v>
      </c>
      <c r="E444" s="420" t="s">
        <v>1</v>
      </c>
      <c r="F444" s="421">
        <v>1931.48</v>
      </c>
      <c r="G444" s="416" t="s">
        <v>1128</v>
      </c>
      <c r="H444" s="416" t="s">
        <v>277</v>
      </c>
      <c r="I444" s="420" t="s">
        <v>1599</v>
      </c>
      <c r="J444" s="423" t="s">
        <v>1626</v>
      </c>
      <c r="K444" s="425" t="s">
        <v>574</v>
      </c>
      <c r="L444" s="425" t="s">
        <v>562</v>
      </c>
      <c r="M444" s="425" t="s">
        <v>277</v>
      </c>
      <c r="N444" s="418">
        <v>45777</v>
      </c>
      <c r="O444" s="418"/>
    </row>
    <row r="445" spans="1:15" ht="24" x14ac:dyDescent="0.2">
      <c r="A445" s="417">
        <v>442</v>
      </c>
      <c r="B445" s="418">
        <v>45777</v>
      </c>
      <c r="C445" s="419">
        <v>45777</v>
      </c>
      <c r="D445" s="416" t="s">
        <v>163</v>
      </c>
      <c r="E445" s="420" t="s">
        <v>1</v>
      </c>
      <c r="F445" s="421">
        <v>374.44</v>
      </c>
      <c r="G445" s="416" t="s">
        <v>1129</v>
      </c>
      <c r="H445" s="416" t="s">
        <v>277</v>
      </c>
      <c r="I445" s="420" t="s">
        <v>1600</v>
      </c>
      <c r="J445" s="423" t="s">
        <v>1632</v>
      </c>
      <c r="K445" s="425" t="s">
        <v>574</v>
      </c>
      <c r="L445" s="425" t="s">
        <v>562</v>
      </c>
      <c r="M445" s="425" t="s">
        <v>277</v>
      </c>
      <c r="N445" s="418">
        <v>45777</v>
      </c>
      <c r="O445" s="418"/>
    </row>
    <row r="446" spans="1:15" ht="24" x14ac:dyDescent="0.2">
      <c r="A446" s="417">
        <v>443</v>
      </c>
      <c r="B446" s="418">
        <v>45777</v>
      </c>
      <c r="C446" s="419">
        <v>45777</v>
      </c>
      <c r="D446" s="416" t="s">
        <v>163</v>
      </c>
      <c r="E446" s="420" t="s">
        <v>1</v>
      </c>
      <c r="F446" s="421">
        <v>1338.57</v>
      </c>
      <c r="G446" s="416" t="s">
        <v>1133</v>
      </c>
      <c r="H446" s="416" t="s">
        <v>277</v>
      </c>
      <c r="I446" s="420" t="s">
        <v>1602</v>
      </c>
      <c r="J446" s="423" t="s">
        <v>1639</v>
      </c>
      <c r="K446" s="425" t="s">
        <v>574</v>
      </c>
      <c r="L446" s="425" t="s">
        <v>562</v>
      </c>
      <c r="M446" s="425" t="s">
        <v>277</v>
      </c>
      <c r="N446" s="418">
        <v>45777</v>
      </c>
      <c r="O446" s="418"/>
    </row>
    <row r="447" spans="1:15" ht="24" x14ac:dyDescent="0.2">
      <c r="A447" s="417">
        <v>444</v>
      </c>
      <c r="B447" s="418">
        <v>45777</v>
      </c>
      <c r="C447" s="419">
        <v>45777</v>
      </c>
      <c r="D447" s="416" t="s">
        <v>163</v>
      </c>
      <c r="E447" s="420" t="s">
        <v>1</v>
      </c>
      <c r="F447" s="421">
        <v>1214.9000000000001</v>
      </c>
      <c r="G447" s="416" t="s">
        <v>1131</v>
      </c>
      <c r="H447" s="416" t="s">
        <v>277</v>
      </c>
      <c r="I447" s="420" t="s">
        <v>1604</v>
      </c>
      <c r="J447" s="423" t="s">
        <v>1636</v>
      </c>
      <c r="K447" s="425" t="s">
        <v>574</v>
      </c>
      <c r="L447" s="425" t="s">
        <v>562</v>
      </c>
      <c r="M447" s="425" t="s">
        <v>277</v>
      </c>
      <c r="N447" s="418">
        <v>45777</v>
      </c>
      <c r="O447" s="418"/>
    </row>
    <row r="448" spans="1:15" ht="24" x14ac:dyDescent="0.2">
      <c r="A448" s="417">
        <v>445</v>
      </c>
      <c r="B448" s="418">
        <v>45777</v>
      </c>
      <c r="C448" s="419">
        <v>45717</v>
      </c>
      <c r="D448" s="416" t="s">
        <v>245</v>
      </c>
      <c r="E448" s="420" t="s">
        <v>285</v>
      </c>
      <c r="F448" s="421">
        <v>444.29</v>
      </c>
      <c r="G448" s="416" t="s">
        <v>1064</v>
      </c>
      <c r="H448" s="416" t="s">
        <v>275</v>
      </c>
      <c r="I448" s="420" t="s">
        <v>478</v>
      </c>
      <c r="J448" s="423" t="s">
        <v>504</v>
      </c>
      <c r="K448" s="425" t="s">
        <v>574</v>
      </c>
      <c r="L448" s="424" t="s">
        <v>32</v>
      </c>
      <c r="M448" s="425" t="s">
        <v>1095</v>
      </c>
      <c r="N448" s="418">
        <v>45748</v>
      </c>
      <c r="O448" s="418" t="s">
        <v>441</v>
      </c>
    </row>
    <row r="449" spans="1:15" ht="24" x14ac:dyDescent="0.2">
      <c r="A449" s="417">
        <v>446</v>
      </c>
      <c r="B449" s="418">
        <v>45777</v>
      </c>
      <c r="C449" s="419">
        <v>45717</v>
      </c>
      <c r="D449" s="416" t="s">
        <v>245</v>
      </c>
      <c r="E449" s="420" t="s">
        <v>76</v>
      </c>
      <c r="F449" s="421">
        <v>110.74</v>
      </c>
      <c r="G449" s="416" t="s">
        <v>1047</v>
      </c>
      <c r="H449" s="416" t="s">
        <v>275</v>
      </c>
      <c r="I449" s="420" t="s">
        <v>679</v>
      </c>
      <c r="J449" s="423" t="s">
        <v>683</v>
      </c>
      <c r="K449" s="425" t="s">
        <v>573</v>
      </c>
      <c r="L449" s="424" t="s">
        <v>32</v>
      </c>
      <c r="M449" s="425">
        <v>4869650</v>
      </c>
      <c r="N449" s="418">
        <v>45763</v>
      </c>
      <c r="O449" s="418"/>
    </row>
    <row r="450" spans="1:15" ht="24" x14ac:dyDescent="0.2">
      <c r="A450" s="417">
        <v>447</v>
      </c>
      <c r="B450" s="418">
        <v>45777</v>
      </c>
      <c r="C450" s="419">
        <v>45777</v>
      </c>
      <c r="D450" s="416" t="s">
        <v>163</v>
      </c>
      <c r="E450" s="420" t="s">
        <v>1</v>
      </c>
      <c r="F450" s="421">
        <v>1712.43</v>
      </c>
      <c r="G450" s="416" t="s">
        <v>1126</v>
      </c>
      <c r="H450" s="416" t="s">
        <v>277</v>
      </c>
      <c r="I450" s="420" t="s">
        <v>1598</v>
      </c>
      <c r="J450" s="423" t="s">
        <v>1630</v>
      </c>
      <c r="K450" s="425" t="s">
        <v>574</v>
      </c>
      <c r="L450" s="425" t="s">
        <v>562</v>
      </c>
      <c r="M450" s="425" t="s">
        <v>277</v>
      </c>
      <c r="N450" s="418">
        <v>45777</v>
      </c>
      <c r="O450" s="418"/>
    </row>
    <row r="451" spans="1:15" ht="24" x14ac:dyDescent="0.2">
      <c r="A451" s="417">
        <v>448</v>
      </c>
      <c r="B451" s="418">
        <v>45777</v>
      </c>
      <c r="C451" s="419">
        <v>45777</v>
      </c>
      <c r="D451" s="416" t="s">
        <v>163</v>
      </c>
      <c r="E451" s="420" t="s">
        <v>1</v>
      </c>
      <c r="F451" s="421">
        <v>728.94</v>
      </c>
      <c r="G451" s="416" t="s">
        <v>1126</v>
      </c>
      <c r="H451" s="416" t="s">
        <v>277</v>
      </c>
      <c r="I451" s="420" t="s">
        <v>1605</v>
      </c>
      <c r="J451" s="423" t="s">
        <v>1645</v>
      </c>
      <c r="K451" s="425" t="s">
        <v>574</v>
      </c>
      <c r="L451" s="424" t="s">
        <v>562</v>
      </c>
      <c r="M451" s="425" t="s">
        <v>277</v>
      </c>
      <c r="N451" s="418">
        <v>45777</v>
      </c>
      <c r="O451" s="418"/>
    </row>
    <row r="452" spans="1:15" ht="24" x14ac:dyDescent="0.2">
      <c r="A452" s="417">
        <v>449</v>
      </c>
      <c r="B452" s="418">
        <v>45777</v>
      </c>
      <c r="C452" s="419">
        <v>45777</v>
      </c>
      <c r="D452" s="416" t="s">
        <v>163</v>
      </c>
      <c r="E452" s="420" t="s">
        <v>1</v>
      </c>
      <c r="F452" s="421">
        <v>2516.59</v>
      </c>
      <c r="G452" s="416" t="s">
        <v>1145</v>
      </c>
      <c r="H452" s="416" t="s">
        <v>277</v>
      </c>
      <c r="I452" s="420" t="s">
        <v>1608</v>
      </c>
      <c r="J452" s="423" t="s">
        <v>1640</v>
      </c>
      <c r="K452" s="425" t="s">
        <v>574</v>
      </c>
      <c r="L452" s="425" t="s">
        <v>562</v>
      </c>
      <c r="M452" s="425" t="s">
        <v>277</v>
      </c>
      <c r="N452" s="418">
        <v>45777</v>
      </c>
      <c r="O452" s="418"/>
    </row>
    <row r="453" spans="1:15" ht="24" x14ac:dyDescent="0.2">
      <c r="A453" s="417">
        <v>450</v>
      </c>
      <c r="B453" s="418">
        <v>45777</v>
      </c>
      <c r="C453" s="419">
        <v>45777</v>
      </c>
      <c r="D453" s="416" t="s">
        <v>163</v>
      </c>
      <c r="E453" s="420" t="s">
        <v>1</v>
      </c>
      <c r="F453" s="421">
        <v>5077.7700000000004</v>
      </c>
      <c r="G453" s="416" t="s">
        <v>1149</v>
      </c>
      <c r="H453" s="416" t="s">
        <v>277</v>
      </c>
      <c r="I453" s="420" t="s">
        <v>1610</v>
      </c>
      <c r="J453" s="423" t="s">
        <v>1642</v>
      </c>
      <c r="K453" s="425" t="s">
        <v>574</v>
      </c>
      <c r="L453" s="425" t="s">
        <v>562</v>
      </c>
      <c r="M453" s="425" t="s">
        <v>277</v>
      </c>
      <c r="N453" s="418">
        <v>45777</v>
      </c>
      <c r="O453" s="418"/>
    </row>
    <row r="454" spans="1:15" ht="24" x14ac:dyDescent="0.2">
      <c r="A454" s="417">
        <v>451</v>
      </c>
      <c r="B454" s="418">
        <v>45777</v>
      </c>
      <c r="C454" s="419">
        <v>45777</v>
      </c>
      <c r="D454" s="416" t="s">
        <v>163</v>
      </c>
      <c r="E454" s="420" t="s">
        <v>1</v>
      </c>
      <c r="F454" s="421">
        <v>2301.3000000000002</v>
      </c>
      <c r="G454" s="416" t="s">
        <v>1143</v>
      </c>
      <c r="H454" s="416" t="s">
        <v>277</v>
      </c>
      <c r="I454" s="420" t="s">
        <v>1607</v>
      </c>
      <c r="J454" s="423" t="s">
        <v>1637</v>
      </c>
      <c r="K454" s="425" t="s">
        <v>574</v>
      </c>
      <c r="L454" s="425" t="s">
        <v>562</v>
      </c>
      <c r="M454" s="425" t="s">
        <v>277</v>
      </c>
      <c r="N454" s="418">
        <v>45777</v>
      </c>
      <c r="O454" s="418"/>
    </row>
    <row r="455" spans="1:15" ht="24" x14ac:dyDescent="0.2">
      <c r="A455" s="417">
        <v>452</v>
      </c>
      <c r="B455" s="418">
        <v>45777</v>
      </c>
      <c r="C455" s="419">
        <v>45777</v>
      </c>
      <c r="D455" s="416" t="s">
        <v>163</v>
      </c>
      <c r="E455" s="420" t="s">
        <v>1</v>
      </c>
      <c r="F455" s="421">
        <v>3056.01</v>
      </c>
      <c r="G455" s="416" t="s">
        <v>1151</v>
      </c>
      <c r="H455" s="416" t="s">
        <v>277</v>
      </c>
      <c r="I455" s="420" t="s">
        <v>1611</v>
      </c>
      <c r="J455" s="423" t="s">
        <v>1629</v>
      </c>
      <c r="K455" s="425" t="s">
        <v>574</v>
      </c>
      <c r="L455" s="425" t="s">
        <v>562</v>
      </c>
      <c r="M455" s="425" t="s">
        <v>277</v>
      </c>
      <c r="N455" s="418">
        <v>45777</v>
      </c>
      <c r="O455" s="418"/>
    </row>
    <row r="456" spans="1:15" ht="24" x14ac:dyDescent="0.2">
      <c r="A456" s="417">
        <v>453</v>
      </c>
      <c r="B456" s="418">
        <v>45777</v>
      </c>
      <c r="C456" s="419">
        <v>45777</v>
      </c>
      <c r="D456" s="416" t="s">
        <v>163</v>
      </c>
      <c r="E456" s="420" t="s">
        <v>1</v>
      </c>
      <c r="F456" s="421">
        <v>3122.19</v>
      </c>
      <c r="G456" s="416" t="s">
        <v>1138</v>
      </c>
      <c r="H456" s="416" t="s">
        <v>277</v>
      </c>
      <c r="I456" s="420" t="s">
        <v>478</v>
      </c>
      <c r="J456" s="423" t="s">
        <v>504</v>
      </c>
      <c r="K456" s="425" t="s">
        <v>574</v>
      </c>
      <c r="L456" s="425" t="s">
        <v>562</v>
      </c>
      <c r="M456" s="425" t="s">
        <v>277</v>
      </c>
      <c r="N456" s="418">
        <v>45777</v>
      </c>
      <c r="O456" s="418" t="s">
        <v>441</v>
      </c>
    </row>
    <row r="457" spans="1:15" ht="24" x14ac:dyDescent="0.2">
      <c r="A457" s="417">
        <v>454</v>
      </c>
      <c r="B457" s="418">
        <v>45777</v>
      </c>
      <c r="C457" s="419">
        <v>45771</v>
      </c>
      <c r="D457" s="416" t="s">
        <v>245</v>
      </c>
      <c r="E457" s="420" t="s">
        <v>76</v>
      </c>
      <c r="F457" s="421">
        <v>650.27</v>
      </c>
      <c r="G457" s="416" t="s">
        <v>1200</v>
      </c>
      <c r="H457" s="416" t="s">
        <v>275</v>
      </c>
      <c r="I457" s="420" t="s">
        <v>478</v>
      </c>
      <c r="J457" s="423" t="s">
        <v>504</v>
      </c>
      <c r="K457" s="425" t="s">
        <v>574</v>
      </c>
      <c r="L457" s="424" t="s">
        <v>32</v>
      </c>
      <c r="M457" s="425" t="s">
        <v>1096</v>
      </c>
      <c r="N457" s="418">
        <v>45771</v>
      </c>
      <c r="O457" s="418" t="s">
        <v>441</v>
      </c>
    </row>
    <row r="458" spans="1:15" ht="24" x14ac:dyDescent="0.2">
      <c r="A458" s="417">
        <v>455</v>
      </c>
      <c r="B458" s="418">
        <v>45777</v>
      </c>
      <c r="C458" s="419">
        <v>45777</v>
      </c>
      <c r="D458" s="416" t="s">
        <v>163</v>
      </c>
      <c r="E458" s="420" t="s">
        <v>1</v>
      </c>
      <c r="F458" s="421">
        <v>1151.8499999999999</v>
      </c>
      <c r="G458" s="416" t="s">
        <v>1141</v>
      </c>
      <c r="H458" s="416" t="s">
        <v>277</v>
      </c>
      <c r="I458" s="420" t="s">
        <v>1606</v>
      </c>
      <c r="J458" s="423" t="s">
        <v>1638</v>
      </c>
      <c r="K458" s="425" t="s">
        <v>574</v>
      </c>
      <c r="L458" s="425" t="s">
        <v>562</v>
      </c>
      <c r="M458" s="425" t="s">
        <v>277</v>
      </c>
      <c r="N458" s="418">
        <v>45777</v>
      </c>
      <c r="O458" s="418"/>
    </row>
    <row r="459" spans="1:15" ht="24" x14ac:dyDescent="0.2">
      <c r="A459" s="417">
        <v>456</v>
      </c>
      <c r="B459" s="418">
        <v>45777</v>
      </c>
      <c r="C459" s="419">
        <v>45777</v>
      </c>
      <c r="D459" s="416" t="s">
        <v>163</v>
      </c>
      <c r="E459" s="420" t="s">
        <v>1</v>
      </c>
      <c r="F459" s="421">
        <v>2383.61</v>
      </c>
      <c r="G459" s="416" t="s">
        <v>1162</v>
      </c>
      <c r="H459" s="416" t="s">
        <v>277</v>
      </c>
      <c r="I459" s="420" t="s">
        <v>1619</v>
      </c>
      <c r="J459" s="423" t="s">
        <v>1635</v>
      </c>
      <c r="K459" s="425" t="s">
        <v>574</v>
      </c>
      <c r="L459" s="425" t="s">
        <v>562</v>
      </c>
      <c r="M459" s="425" t="s">
        <v>277</v>
      </c>
      <c r="N459" s="418">
        <v>45777</v>
      </c>
      <c r="O459" s="418"/>
    </row>
    <row r="460" spans="1:15" ht="24" x14ac:dyDescent="0.2">
      <c r="A460" s="417">
        <v>457</v>
      </c>
      <c r="B460" s="418">
        <v>45777</v>
      </c>
      <c r="C460" s="419">
        <v>45777</v>
      </c>
      <c r="D460" s="416" t="s">
        <v>163</v>
      </c>
      <c r="E460" s="420" t="s">
        <v>1</v>
      </c>
      <c r="F460" s="421">
        <v>1037.24</v>
      </c>
      <c r="G460" s="420" t="s">
        <v>1156</v>
      </c>
      <c r="H460" s="416" t="s">
        <v>277</v>
      </c>
      <c r="I460" s="420" t="s">
        <v>1615</v>
      </c>
      <c r="J460" s="423" t="s">
        <v>1646</v>
      </c>
      <c r="K460" s="425" t="s">
        <v>574</v>
      </c>
      <c r="L460" s="424" t="s">
        <v>562</v>
      </c>
      <c r="M460" s="425" t="s">
        <v>277</v>
      </c>
      <c r="N460" s="418">
        <v>45777</v>
      </c>
      <c r="O460" s="418"/>
    </row>
    <row r="461" spans="1:15" ht="24" x14ac:dyDescent="0.2">
      <c r="A461" s="417">
        <v>458</v>
      </c>
      <c r="B461" s="418">
        <v>45777</v>
      </c>
      <c r="C461" s="419">
        <v>45777</v>
      </c>
      <c r="D461" s="416" t="s">
        <v>163</v>
      </c>
      <c r="E461" s="420" t="s">
        <v>1</v>
      </c>
      <c r="F461" s="421">
        <v>1338.94</v>
      </c>
      <c r="G461" s="416" t="s">
        <v>1153</v>
      </c>
      <c r="H461" s="416" t="s">
        <v>277</v>
      </c>
      <c r="I461" s="429" t="s">
        <v>1612</v>
      </c>
      <c r="J461" s="423" t="s">
        <v>1644</v>
      </c>
      <c r="K461" s="425" t="s">
        <v>574</v>
      </c>
      <c r="L461" s="424" t="s">
        <v>562</v>
      </c>
      <c r="M461" s="425" t="s">
        <v>277</v>
      </c>
      <c r="N461" s="418">
        <v>45777</v>
      </c>
      <c r="O461" s="418"/>
    </row>
    <row r="462" spans="1:15" ht="24" x14ac:dyDescent="0.2">
      <c r="A462" s="417">
        <v>459</v>
      </c>
      <c r="B462" s="418">
        <v>45777</v>
      </c>
      <c r="C462" s="419">
        <v>45777</v>
      </c>
      <c r="D462" s="416" t="s">
        <v>163</v>
      </c>
      <c r="E462" s="420" t="s">
        <v>1</v>
      </c>
      <c r="F462" s="421">
        <v>3056.01</v>
      </c>
      <c r="G462" s="416" t="s">
        <v>1147</v>
      </c>
      <c r="H462" s="416" t="s">
        <v>277</v>
      </c>
      <c r="I462" s="420" t="s">
        <v>1609</v>
      </c>
      <c r="J462" s="423" t="s">
        <v>1641</v>
      </c>
      <c r="K462" s="425" t="s">
        <v>574</v>
      </c>
      <c r="L462" s="425" t="s">
        <v>562</v>
      </c>
      <c r="M462" s="425" t="s">
        <v>277</v>
      </c>
      <c r="N462" s="418">
        <v>45777</v>
      </c>
      <c r="O462" s="418"/>
    </row>
    <row r="463" spans="1:15" ht="24" x14ac:dyDescent="0.2">
      <c r="A463" s="417">
        <v>460</v>
      </c>
      <c r="B463" s="418">
        <v>45777</v>
      </c>
      <c r="C463" s="419">
        <v>45777</v>
      </c>
      <c r="D463" s="416" t="s">
        <v>163</v>
      </c>
      <c r="E463" s="420" t="s">
        <v>1</v>
      </c>
      <c r="F463" s="421">
        <v>6156.38</v>
      </c>
      <c r="G463" s="416" t="s">
        <v>1160</v>
      </c>
      <c r="H463" s="416" t="s">
        <v>277</v>
      </c>
      <c r="I463" s="420" t="s">
        <v>1617</v>
      </c>
      <c r="J463" s="423" t="s">
        <v>1627</v>
      </c>
      <c r="K463" s="425" t="s">
        <v>574</v>
      </c>
      <c r="L463" s="425" t="s">
        <v>562</v>
      </c>
      <c r="M463" s="425" t="s">
        <v>277</v>
      </c>
      <c r="N463" s="418">
        <v>45777</v>
      </c>
      <c r="O463" s="418"/>
    </row>
    <row r="464" spans="1:15" ht="24" x14ac:dyDescent="0.2">
      <c r="A464" s="417">
        <v>461</v>
      </c>
      <c r="B464" s="418">
        <v>45777</v>
      </c>
      <c r="C464" s="419">
        <v>45777</v>
      </c>
      <c r="D464" s="416" t="s">
        <v>163</v>
      </c>
      <c r="E464" s="420" t="s">
        <v>1</v>
      </c>
      <c r="F464" s="421">
        <v>2428.9</v>
      </c>
      <c r="G464" s="416" t="s">
        <v>1155</v>
      </c>
      <c r="H464" s="416" t="s">
        <v>277</v>
      </c>
      <c r="I464" s="420" t="s">
        <v>1613</v>
      </c>
      <c r="J464" s="423" t="s">
        <v>1631</v>
      </c>
      <c r="K464" s="425" t="s">
        <v>574</v>
      </c>
      <c r="L464" s="425" t="s">
        <v>562</v>
      </c>
      <c r="M464" s="425" t="s">
        <v>277</v>
      </c>
      <c r="N464" s="418">
        <v>45777</v>
      </c>
      <c r="O464" s="418"/>
    </row>
    <row r="465" spans="1:15" ht="24" x14ac:dyDescent="0.2">
      <c r="A465" s="417">
        <v>462</v>
      </c>
      <c r="B465" s="418">
        <v>45777</v>
      </c>
      <c r="C465" s="419">
        <v>45777</v>
      </c>
      <c r="D465" s="416" t="s">
        <v>163</v>
      </c>
      <c r="E465" s="420" t="s">
        <v>1</v>
      </c>
      <c r="F465" s="421">
        <v>941.8</v>
      </c>
      <c r="G465" s="416" t="s">
        <v>1158</v>
      </c>
      <c r="H465" s="416" t="s">
        <v>277</v>
      </c>
      <c r="I465" s="420" t="s">
        <v>1616</v>
      </c>
      <c r="J465" s="423" t="s">
        <v>1643</v>
      </c>
      <c r="K465" s="425" t="s">
        <v>574</v>
      </c>
      <c r="L465" s="425" t="s">
        <v>562</v>
      </c>
      <c r="M465" s="425" t="s">
        <v>277</v>
      </c>
      <c r="N465" s="418">
        <v>45777</v>
      </c>
      <c r="O465" s="418"/>
    </row>
    <row r="466" spans="1:15" ht="24" x14ac:dyDescent="0.2">
      <c r="A466" s="417">
        <v>463</v>
      </c>
      <c r="B466" s="426">
        <v>45777</v>
      </c>
      <c r="C466" s="427">
        <v>45777</v>
      </c>
      <c r="D466" s="416" t="s">
        <v>163</v>
      </c>
      <c r="E466" s="420" t="s">
        <v>1</v>
      </c>
      <c r="F466" s="428">
        <v>1003.87</v>
      </c>
      <c r="G466" s="416" t="s">
        <v>1131</v>
      </c>
      <c r="H466" s="416" t="s">
        <v>277</v>
      </c>
      <c r="I466" s="420" t="s">
        <v>1614</v>
      </c>
      <c r="J466" s="423" t="s">
        <v>1628</v>
      </c>
      <c r="K466" s="425" t="s">
        <v>574</v>
      </c>
      <c r="L466" s="425" t="s">
        <v>562</v>
      </c>
      <c r="M466" s="425" t="s">
        <v>277</v>
      </c>
      <c r="N466" s="418">
        <v>45777</v>
      </c>
      <c r="O466" s="418"/>
    </row>
    <row r="467" spans="1:15" ht="24" x14ac:dyDescent="0.2">
      <c r="A467" s="417">
        <v>464</v>
      </c>
      <c r="B467" s="426">
        <v>45777</v>
      </c>
      <c r="C467" s="427">
        <v>45777</v>
      </c>
      <c r="D467" s="416" t="s">
        <v>163</v>
      </c>
      <c r="E467" s="420" t="s">
        <v>1</v>
      </c>
      <c r="F467" s="428">
        <v>1913.92</v>
      </c>
      <c r="G467" s="416" t="s">
        <v>1139</v>
      </c>
      <c r="H467" s="416" t="s">
        <v>277</v>
      </c>
      <c r="I467" s="429" t="s">
        <v>478</v>
      </c>
      <c r="J467" s="423" t="s">
        <v>504</v>
      </c>
      <c r="K467" s="425" t="s">
        <v>574</v>
      </c>
      <c r="L467" s="425" t="s">
        <v>562</v>
      </c>
      <c r="M467" s="425" t="s">
        <v>277</v>
      </c>
      <c r="N467" s="418">
        <v>45777</v>
      </c>
      <c r="O467" s="418" t="s">
        <v>441</v>
      </c>
    </row>
    <row r="468" spans="1:15" ht="36" x14ac:dyDescent="0.2">
      <c r="A468" s="417">
        <v>465</v>
      </c>
      <c r="B468" s="426">
        <v>45777</v>
      </c>
      <c r="C468" s="427">
        <v>45777</v>
      </c>
      <c r="D468" s="416" t="s">
        <v>327</v>
      </c>
      <c r="E468" s="420" t="s">
        <v>327</v>
      </c>
      <c r="F468" s="421">
        <v>26301.87</v>
      </c>
      <c r="G468" s="416" t="s">
        <v>1203</v>
      </c>
      <c r="H468" s="416" t="s">
        <v>277</v>
      </c>
      <c r="I468" s="420" t="s">
        <v>478</v>
      </c>
      <c r="J468" s="423" t="s">
        <v>567</v>
      </c>
      <c r="K468" s="441" t="s">
        <v>670</v>
      </c>
      <c r="L468" s="425" t="s">
        <v>671</v>
      </c>
      <c r="M468" s="424" t="s">
        <v>277</v>
      </c>
      <c r="N468" s="418">
        <v>45777</v>
      </c>
      <c r="O468" s="418"/>
    </row>
    <row r="469" spans="1:15" ht="24" x14ac:dyDescent="0.2">
      <c r="A469" s="417">
        <v>466</v>
      </c>
      <c r="B469" s="426">
        <v>45777</v>
      </c>
      <c r="C469" s="427">
        <v>45777</v>
      </c>
      <c r="D469" s="416" t="s">
        <v>327</v>
      </c>
      <c r="E469" s="420" t="s">
        <v>327</v>
      </c>
      <c r="F469" s="421">
        <v>6993.88</v>
      </c>
      <c r="G469" s="416" t="s">
        <v>1202</v>
      </c>
      <c r="H469" s="416" t="s">
        <v>277</v>
      </c>
      <c r="I469" s="420" t="s">
        <v>478</v>
      </c>
      <c r="J469" s="423" t="s">
        <v>567</v>
      </c>
      <c r="K469" s="441" t="s">
        <v>691</v>
      </c>
      <c r="L469" s="425" t="s">
        <v>671</v>
      </c>
      <c r="M469" s="424" t="s">
        <v>277</v>
      </c>
      <c r="N469" s="418">
        <v>45777</v>
      </c>
      <c r="O469" s="418"/>
    </row>
    <row r="470" spans="1:15" x14ac:dyDescent="0.2">
      <c r="A470" s="417">
        <v>467</v>
      </c>
      <c r="B470" s="426">
        <v>45777</v>
      </c>
      <c r="C470" s="427">
        <v>45777</v>
      </c>
      <c r="D470" s="416" t="s">
        <v>327</v>
      </c>
      <c r="E470" s="420" t="s">
        <v>327</v>
      </c>
      <c r="F470" s="421">
        <v>-4612.87</v>
      </c>
      <c r="G470" s="416" t="s">
        <v>1201</v>
      </c>
      <c r="H470" s="416" t="s">
        <v>277</v>
      </c>
      <c r="I470" s="420" t="s">
        <v>481</v>
      </c>
      <c r="J470" s="423" t="s">
        <v>507</v>
      </c>
      <c r="K470" s="441" t="s">
        <v>577</v>
      </c>
      <c r="L470" s="425" t="s">
        <v>671</v>
      </c>
      <c r="M470" s="424" t="s">
        <v>277</v>
      </c>
      <c r="N470" s="418">
        <v>45777</v>
      </c>
      <c r="O470" s="418"/>
    </row>
    <row r="471" spans="1:15" ht="24" x14ac:dyDescent="0.2">
      <c r="A471" s="417">
        <v>468</v>
      </c>
      <c r="B471" s="426">
        <v>45779</v>
      </c>
      <c r="C471" s="427">
        <v>45778</v>
      </c>
      <c r="D471" s="430" t="s">
        <v>245</v>
      </c>
      <c r="E471" s="420" t="s">
        <v>55</v>
      </c>
      <c r="F471" s="428">
        <v>184</v>
      </c>
      <c r="G471" s="430" t="s">
        <v>1253</v>
      </c>
      <c r="H471" s="430" t="s">
        <v>454</v>
      </c>
      <c r="I471" s="429" t="s">
        <v>1611</v>
      </c>
      <c r="J471" s="423" t="s">
        <v>1629</v>
      </c>
      <c r="K471" s="425" t="s">
        <v>574</v>
      </c>
      <c r="L471" s="424" t="s">
        <v>564</v>
      </c>
      <c r="M471" s="425" t="s">
        <v>277</v>
      </c>
      <c r="N471" s="418">
        <v>45779</v>
      </c>
      <c r="O471" s="418"/>
    </row>
    <row r="472" spans="1:15" ht="24" x14ac:dyDescent="0.2">
      <c r="A472" s="417">
        <v>469</v>
      </c>
      <c r="B472" s="426">
        <v>45779</v>
      </c>
      <c r="C472" s="427">
        <v>45776</v>
      </c>
      <c r="D472" s="416" t="s">
        <v>245</v>
      </c>
      <c r="E472" s="420" t="s">
        <v>50</v>
      </c>
      <c r="F472" s="421">
        <v>2533.9499999999998</v>
      </c>
      <c r="G472" s="416" t="s">
        <v>1254</v>
      </c>
      <c r="H472" s="416" t="s">
        <v>275</v>
      </c>
      <c r="I472" s="429" t="s">
        <v>480</v>
      </c>
      <c r="J472" s="423" t="s">
        <v>506</v>
      </c>
      <c r="K472" s="425" t="s">
        <v>570</v>
      </c>
      <c r="L472" s="424" t="s">
        <v>32</v>
      </c>
      <c r="M472" s="425" t="s">
        <v>1207</v>
      </c>
      <c r="N472" s="418">
        <v>45776</v>
      </c>
      <c r="O472" s="418"/>
    </row>
    <row r="473" spans="1:15" ht="36" x14ac:dyDescent="0.2">
      <c r="A473" s="417">
        <v>470</v>
      </c>
      <c r="B473" s="426">
        <v>45779</v>
      </c>
      <c r="C473" s="427">
        <v>45748</v>
      </c>
      <c r="D473" s="430" t="s">
        <v>348</v>
      </c>
      <c r="E473" s="420" t="s">
        <v>348</v>
      </c>
      <c r="F473" s="428">
        <v>26301.87</v>
      </c>
      <c r="G473" s="420" t="s">
        <v>1203</v>
      </c>
      <c r="H473" s="430" t="s">
        <v>277</v>
      </c>
      <c r="I473" s="420" t="s">
        <v>478</v>
      </c>
      <c r="J473" s="423" t="s">
        <v>567</v>
      </c>
      <c r="K473" s="425" t="s">
        <v>574</v>
      </c>
      <c r="L473" s="424" t="s">
        <v>572</v>
      </c>
      <c r="M473" s="425" t="s">
        <v>277</v>
      </c>
      <c r="N473" s="418">
        <v>45779</v>
      </c>
      <c r="O473" s="418"/>
    </row>
    <row r="474" spans="1:15" ht="24" x14ac:dyDescent="0.2">
      <c r="A474" s="417">
        <v>471</v>
      </c>
      <c r="B474" s="426">
        <v>45779</v>
      </c>
      <c r="C474" s="427">
        <v>45779</v>
      </c>
      <c r="D474" s="430" t="s">
        <v>163</v>
      </c>
      <c r="E474" s="420" t="s">
        <v>258</v>
      </c>
      <c r="F474" s="428">
        <v>2704.19</v>
      </c>
      <c r="G474" s="416" t="s">
        <v>1256</v>
      </c>
      <c r="H474" s="416" t="s">
        <v>277</v>
      </c>
      <c r="I474" s="420" t="s">
        <v>1606</v>
      </c>
      <c r="J474" s="423" t="s">
        <v>1638</v>
      </c>
      <c r="K474" s="425" t="s">
        <v>574</v>
      </c>
      <c r="L474" s="424" t="s">
        <v>564</v>
      </c>
      <c r="M474" s="425" t="s">
        <v>277</v>
      </c>
      <c r="N474" s="418">
        <v>45779</v>
      </c>
      <c r="O474" s="418"/>
    </row>
    <row r="475" spans="1:15" ht="24" x14ac:dyDescent="0.2">
      <c r="A475" s="417">
        <v>472</v>
      </c>
      <c r="B475" s="426">
        <v>45779</v>
      </c>
      <c r="C475" s="427">
        <v>45779</v>
      </c>
      <c r="D475" s="430" t="s">
        <v>163</v>
      </c>
      <c r="E475" s="420" t="s">
        <v>258</v>
      </c>
      <c r="F475" s="428">
        <v>3109.36</v>
      </c>
      <c r="G475" s="416" t="s">
        <v>1255</v>
      </c>
      <c r="H475" s="416" t="s">
        <v>277</v>
      </c>
      <c r="I475" s="420" t="s">
        <v>1602</v>
      </c>
      <c r="J475" s="423" t="s">
        <v>1639</v>
      </c>
      <c r="K475" s="425" t="s">
        <v>574</v>
      </c>
      <c r="L475" s="424" t="s">
        <v>564</v>
      </c>
      <c r="M475" s="425" t="s">
        <v>277</v>
      </c>
      <c r="N475" s="418">
        <v>45779</v>
      </c>
      <c r="O475" s="418"/>
    </row>
    <row r="476" spans="1:15" ht="24" x14ac:dyDescent="0.2">
      <c r="A476" s="417">
        <v>473</v>
      </c>
      <c r="B476" s="426">
        <v>45779</v>
      </c>
      <c r="C476" s="427">
        <v>45779</v>
      </c>
      <c r="D476" s="430" t="s">
        <v>163</v>
      </c>
      <c r="E476" s="420" t="s">
        <v>258</v>
      </c>
      <c r="F476" s="428">
        <v>3719.49</v>
      </c>
      <c r="G476" s="416" t="s">
        <v>1257</v>
      </c>
      <c r="H476" s="416" t="s">
        <v>277</v>
      </c>
      <c r="I476" s="420" t="s">
        <v>1611</v>
      </c>
      <c r="J476" s="423" t="s">
        <v>1629</v>
      </c>
      <c r="K476" s="425" t="s">
        <v>574</v>
      </c>
      <c r="L476" s="424" t="s">
        <v>564</v>
      </c>
      <c r="M476" s="425" t="s">
        <v>277</v>
      </c>
      <c r="N476" s="418">
        <v>45779</v>
      </c>
      <c r="O476" s="418"/>
    </row>
    <row r="477" spans="1:15" ht="24" x14ac:dyDescent="0.2">
      <c r="A477" s="417">
        <v>474</v>
      </c>
      <c r="B477" s="426">
        <v>45780</v>
      </c>
      <c r="C477" s="427">
        <v>45761</v>
      </c>
      <c r="D477" s="416" t="s">
        <v>245</v>
      </c>
      <c r="E477" s="420" t="s">
        <v>149</v>
      </c>
      <c r="F477" s="421">
        <v>204.84</v>
      </c>
      <c r="G477" s="416" t="s">
        <v>1258</v>
      </c>
      <c r="H477" s="416" t="s">
        <v>454</v>
      </c>
      <c r="I477" s="429" t="s">
        <v>482</v>
      </c>
      <c r="J477" s="423" t="s">
        <v>508</v>
      </c>
      <c r="K477" s="425" t="s">
        <v>573</v>
      </c>
      <c r="L477" s="425" t="s">
        <v>560</v>
      </c>
      <c r="M477" s="425" t="s">
        <v>534</v>
      </c>
      <c r="N477" s="418">
        <v>45761</v>
      </c>
      <c r="O477" s="418"/>
    </row>
    <row r="478" spans="1:15" ht="36" x14ac:dyDescent="0.2">
      <c r="A478" s="417">
        <v>475</v>
      </c>
      <c r="B478" s="426">
        <v>45781</v>
      </c>
      <c r="C478" s="427">
        <v>45765</v>
      </c>
      <c r="D478" s="430" t="s">
        <v>245</v>
      </c>
      <c r="E478" s="420" t="s">
        <v>167</v>
      </c>
      <c r="F478" s="421">
        <v>253.75</v>
      </c>
      <c r="G478" s="416" t="s">
        <v>1259</v>
      </c>
      <c r="H478" s="416" t="s">
        <v>275</v>
      </c>
      <c r="I478" s="429" t="s">
        <v>484</v>
      </c>
      <c r="J478" s="423" t="s">
        <v>510</v>
      </c>
      <c r="K478" s="425" t="s">
        <v>573</v>
      </c>
      <c r="L478" s="425" t="s">
        <v>32</v>
      </c>
      <c r="M478" s="425" t="s">
        <v>1208</v>
      </c>
      <c r="N478" s="418">
        <v>45765</v>
      </c>
      <c r="O478" s="418"/>
    </row>
    <row r="479" spans="1:15" ht="24" x14ac:dyDescent="0.2">
      <c r="A479" s="417">
        <v>476</v>
      </c>
      <c r="B479" s="418">
        <v>45782</v>
      </c>
      <c r="C479" s="419">
        <v>45776</v>
      </c>
      <c r="D479" s="416" t="s">
        <v>245</v>
      </c>
      <c r="E479" s="420" t="s">
        <v>50</v>
      </c>
      <c r="F479" s="421">
        <v>1900</v>
      </c>
      <c r="G479" s="416" t="s">
        <v>1260</v>
      </c>
      <c r="H479" s="416" t="s">
        <v>275</v>
      </c>
      <c r="I479" s="420" t="s">
        <v>478</v>
      </c>
      <c r="J479" s="423" t="s">
        <v>504</v>
      </c>
      <c r="K479" s="425" t="s">
        <v>574</v>
      </c>
      <c r="L479" s="424" t="s">
        <v>32</v>
      </c>
      <c r="M479" s="425" t="s">
        <v>1209</v>
      </c>
      <c r="N479" s="418">
        <v>45776</v>
      </c>
      <c r="O479" s="418" t="s">
        <v>441</v>
      </c>
    </row>
    <row r="480" spans="1:15" ht="24" x14ac:dyDescent="0.2">
      <c r="A480" s="417">
        <v>477</v>
      </c>
      <c r="B480" s="418">
        <v>45782</v>
      </c>
      <c r="C480" s="419">
        <v>45748</v>
      </c>
      <c r="D480" s="416" t="s">
        <v>245</v>
      </c>
      <c r="E480" s="420" t="s">
        <v>3</v>
      </c>
      <c r="F480" s="421">
        <v>713.94</v>
      </c>
      <c r="G480" s="416" t="s">
        <v>1261</v>
      </c>
      <c r="H480" s="416" t="s">
        <v>275</v>
      </c>
      <c r="I480" s="420" t="s">
        <v>478</v>
      </c>
      <c r="J480" s="423" t="s">
        <v>504</v>
      </c>
      <c r="K480" s="425" t="s">
        <v>574</v>
      </c>
      <c r="L480" s="424" t="s">
        <v>560</v>
      </c>
      <c r="M480" s="425" t="s">
        <v>277</v>
      </c>
      <c r="N480" s="418">
        <v>45782</v>
      </c>
      <c r="O480" s="418" t="s">
        <v>441</v>
      </c>
    </row>
    <row r="481" spans="1:15" ht="24" x14ac:dyDescent="0.2">
      <c r="A481" s="417">
        <v>478</v>
      </c>
      <c r="B481" s="418">
        <v>45782</v>
      </c>
      <c r="C481" s="419">
        <v>45748</v>
      </c>
      <c r="D481" s="416" t="s">
        <v>245</v>
      </c>
      <c r="E481" s="420" t="s">
        <v>2</v>
      </c>
      <c r="F481" s="421">
        <v>3990</v>
      </c>
      <c r="G481" s="416" t="s">
        <v>1262</v>
      </c>
      <c r="H481" s="420" t="s">
        <v>275</v>
      </c>
      <c r="I481" s="420" t="s">
        <v>478</v>
      </c>
      <c r="J481" s="423" t="s">
        <v>504</v>
      </c>
      <c r="K481" s="425" t="s">
        <v>574</v>
      </c>
      <c r="L481" s="425" t="s">
        <v>560</v>
      </c>
      <c r="M481" s="425" t="s">
        <v>277</v>
      </c>
      <c r="N481" s="418">
        <v>45782</v>
      </c>
      <c r="O481" s="418" t="s">
        <v>441</v>
      </c>
    </row>
    <row r="482" spans="1:15" ht="24" x14ac:dyDescent="0.2">
      <c r="A482" s="417">
        <v>479</v>
      </c>
      <c r="B482" s="418">
        <v>45782</v>
      </c>
      <c r="C482" s="419">
        <v>45754</v>
      </c>
      <c r="D482" s="416" t="s">
        <v>245</v>
      </c>
      <c r="E482" s="420" t="s">
        <v>167</v>
      </c>
      <c r="F482" s="428">
        <v>201.55</v>
      </c>
      <c r="G482" s="416" t="s">
        <v>1263</v>
      </c>
      <c r="H482" s="416" t="s">
        <v>275</v>
      </c>
      <c r="I482" s="420" t="s">
        <v>483</v>
      </c>
      <c r="J482" s="423" t="s">
        <v>509</v>
      </c>
      <c r="K482" s="425" t="s">
        <v>573</v>
      </c>
      <c r="L482" s="424" t="s">
        <v>32</v>
      </c>
      <c r="M482" s="425" t="s">
        <v>1210</v>
      </c>
      <c r="N482" s="418">
        <v>45754</v>
      </c>
      <c r="O482" s="418"/>
    </row>
    <row r="483" spans="1:15" ht="24" x14ac:dyDescent="0.2">
      <c r="A483" s="417">
        <v>480</v>
      </c>
      <c r="B483" s="418">
        <v>45782</v>
      </c>
      <c r="C483" s="419">
        <v>45748</v>
      </c>
      <c r="D483" s="416" t="s">
        <v>245</v>
      </c>
      <c r="E483" s="420" t="s">
        <v>140</v>
      </c>
      <c r="F483" s="421">
        <v>1421.34</v>
      </c>
      <c r="G483" s="416" t="s">
        <v>1264</v>
      </c>
      <c r="H483" s="416" t="s">
        <v>275</v>
      </c>
      <c r="I483" s="420" t="s">
        <v>478</v>
      </c>
      <c r="J483" s="423" t="s">
        <v>504</v>
      </c>
      <c r="K483" s="425" t="s">
        <v>574</v>
      </c>
      <c r="L483" s="424" t="s">
        <v>560</v>
      </c>
      <c r="M483" s="425" t="s">
        <v>277</v>
      </c>
      <c r="N483" s="418">
        <v>45782</v>
      </c>
      <c r="O483" s="418" t="s">
        <v>441</v>
      </c>
    </row>
    <row r="484" spans="1:15" ht="36" x14ac:dyDescent="0.2">
      <c r="A484" s="417">
        <v>481</v>
      </c>
      <c r="B484" s="418">
        <v>45783</v>
      </c>
      <c r="C484" s="419">
        <v>45776</v>
      </c>
      <c r="D484" s="416" t="s">
        <v>245</v>
      </c>
      <c r="E484" s="420" t="s">
        <v>265</v>
      </c>
      <c r="F484" s="421">
        <v>270</v>
      </c>
      <c r="G484" s="416" t="s">
        <v>1265</v>
      </c>
      <c r="H484" s="416" t="s">
        <v>459</v>
      </c>
      <c r="I484" s="420" t="s">
        <v>901</v>
      </c>
      <c r="J484" s="423" t="s">
        <v>893</v>
      </c>
      <c r="K484" s="425" t="s">
        <v>570</v>
      </c>
      <c r="L484" s="424" t="s">
        <v>32</v>
      </c>
      <c r="M484" s="425" t="s">
        <v>1211</v>
      </c>
      <c r="N484" s="418">
        <v>45776</v>
      </c>
      <c r="O484" s="418"/>
    </row>
    <row r="485" spans="1:15" ht="36" x14ac:dyDescent="0.2">
      <c r="A485" s="417">
        <v>482</v>
      </c>
      <c r="B485" s="418">
        <v>45783</v>
      </c>
      <c r="C485" s="419">
        <v>45748</v>
      </c>
      <c r="D485" s="416" t="s">
        <v>245</v>
      </c>
      <c r="E485" s="420" t="s">
        <v>161</v>
      </c>
      <c r="F485" s="421">
        <v>1420.25</v>
      </c>
      <c r="G485" s="416" t="s">
        <v>1446</v>
      </c>
      <c r="H485" s="416" t="s">
        <v>275</v>
      </c>
      <c r="I485" s="420" t="s">
        <v>478</v>
      </c>
      <c r="J485" s="423" t="s">
        <v>504</v>
      </c>
      <c r="K485" s="425" t="s">
        <v>570</v>
      </c>
      <c r="L485" s="424" t="s">
        <v>32</v>
      </c>
      <c r="M485" s="425" t="s">
        <v>1212</v>
      </c>
      <c r="N485" s="418">
        <v>45772</v>
      </c>
      <c r="O485" s="418" t="s">
        <v>441</v>
      </c>
    </row>
    <row r="486" spans="1:15" ht="24" x14ac:dyDescent="0.2">
      <c r="A486" s="417">
        <v>483</v>
      </c>
      <c r="B486" s="418">
        <v>45785</v>
      </c>
      <c r="C486" s="419">
        <v>45757</v>
      </c>
      <c r="D486" s="416" t="s">
        <v>245</v>
      </c>
      <c r="E486" s="420" t="s">
        <v>127</v>
      </c>
      <c r="F486" s="421">
        <v>699.68</v>
      </c>
      <c r="G486" s="416" t="s">
        <v>1266</v>
      </c>
      <c r="H486" s="416" t="s">
        <v>275</v>
      </c>
      <c r="I486" s="420" t="s">
        <v>478</v>
      </c>
      <c r="J486" s="423" t="s">
        <v>504</v>
      </c>
      <c r="K486" s="425" t="s">
        <v>574</v>
      </c>
      <c r="L486" s="424" t="s">
        <v>32</v>
      </c>
      <c r="M486" s="425" t="s">
        <v>1213</v>
      </c>
      <c r="N486" s="418">
        <v>45757</v>
      </c>
      <c r="O486" s="418" t="s">
        <v>441</v>
      </c>
    </row>
    <row r="487" spans="1:15" ht="36" x14ac:dyDescent="0.2">
      <c r="A487" s="417">
        <v>484</v>
      </c>
      <c r="B487" s="418">
        <v>45787</v>
      </c>
      <c r="C487" s="419">
        <v>45757</v>
      </c>
      <c r="D487" s="416" t="s">
        <v>245</v>
      </c>
      <c r="E487" s="420" t="s">
        <v>265</v>
      </c>
      <c r="F487" s="421">
        <v>1076</v>
      </c>
      <c r="G487" s="416" t="s">
        <v>1267</v>
      </c>
      <c r="H487" s="416" t="s">
        <v>459</v>
      </c>
      <c r="I487" s="420" t="s">
        <v>1100</v>
      </c>
      <c r="J487" s="423" t="s">
        <v>1067</v>
      </c>
      <c r="K487" s="425" t="s">
        <v>570</v>
      </c>
      <c r="L487" s="424" t="s">
        <v>32</v>
      </c>
      <c r="M487" s="425" t="s">
        <v>1214</v>
      </c>
      <c r="N487" s="418">
        <v>45757</v>
      </c>
      <c r="O487" s="418"/>
    </row>
    <row r="488" spans="1:15" ht="24" x14ac:dyDescent="0.2">
      <c r="A488" s="417">
        <v>485</v>
      </c>
      <c r="B488" s="418">
        <v>45787</v>
      </c>
      <c r="C488" s="419">
        <v>45748</v>
      </c>
      <c r="D488" s="416" t="s">
        <v>245</v>
      </c>
      <c r="E488" s="420" t="s">
        <v>164</v>
      </c>
      <c r="F488" s="421">
        <v>2500</v>
      </c>
      <c r="G488" s="416" t="s">
        <v>1268</v>
      </c>
      <c r="H488" s="416" t="s">
        <v>461</v>
      </c>
      <c r="I488" s="420" t="s">
        <v>492</v>
      </c>
      <c r="J488" s="423" t="s">
        <v>518</v>
      </c>
      <c r="K488" s="425" t="s">
        <v>573</v>
      </c>
      <c r="L488" s="425" t="s">
        <v>32</v>
      </c>
      <c r="M488" s="425" t="s">
        <v>1215</v>
      </c>
      <c r="N488" s="418">
        <v>45779</v>
      </c>
      <c r="O488" s="418"/>
    </row>
    <row r="489" spans="1:15" ht="36" x14ac:dyDescent="0.2">
      <c r="A489" s="417">
        <v>486</v>
      </c>
      <c r="B489" s="418">
        <v>45787</v>
      </c>
      <c r="C489" s="419">
        <v>45775</v>
      </c>
      <c r="D489" s="416" t="s">
        <v>163</v>
      </c>
      <c r="E489" s="420" t="s">
        <v>8</v>
      </c>
      <c r="F489" s="421">
        <v>241.73</v>
      </c>
      <c r="G489" s="416" t="s">
        <v>1269</v>
      </c>
      <c r="H489" s="416" t="s">
        <v>277</v>
      </c>
      <c r="I489" s="420" t="s">
        <v>490</v>
      </c>
      <c r="J489" s="423" t="s">
        <v>516</v>
      </c>
      <c r="K489" s="425" t="s">
        <v>573</v>
      </c>
      <c r="L489" s="425" t="s">
        <v>560</v>
      </c>
      <c r="M489" s="425" t="s">
        <v>277</v>
      </c>
      <c r="N489" s="418">
        <v>45775</v>
      </c>
      <c r="O489" s="418"/>
    </row>
    <row r="490" spans="1:15" x14ac:dyDescent="0.2">
      <c r="A490" s="417">
        <v>487</v>
      </c>
      <c r="B490" s="418">
        <v>45787</v>
      </c>
      <c r="C490" s="419">
        <v>45778</v>
      </c>
      <c r="D490" s="416" t="s">
        <v>245</v>
      </c>
      <c r="E490" s="420" t="s">
        <v>2</v>
      </c>
      <c r="F490" s="421">
        <v>133.88999999999999</v>
      </c>
      <c r="G490" s="416" t="s">
        <v>1270</v>
      </c>
      <c r="H490" s="416" t="s">
        <v>275</v>
      </c>
      <c r="I490" s="420" t="s">
        <v>489</v>
      </c>
      <c r="J490" s="423" t="s">
        <v>515</v>
      </c>
      <c r="K490" s="425" t="s">
        <v>573</v>
      </c>
      <c r="L490" s="425" t="s">
        <v>560</v>
      </c>
      <c r="M490" s="425" t="s">
        <v>277</v>
      </c>
      <c r="N490" s="418">
        <v>45757</v>
      </c>
      <c r="O490" s="418"/>
    </row>
    <row r="491" spans="1:15" ht="48" x14ac:dyDescent="0.2">
      <c r="A491" s="417">
        <v>488</v>
      </c>
      <c r="B491" s="418">
        <v>45789</v>
      </c>
      <c r="C491" s="419">
        <v>45777</v>
      </c>
      <c r="D491" s="416" t="s">
        <v>163</v>
      </c>
      <c r="E491" s="420" t="s">
        <v>1</v>
      </c>
      <c r="F491" s="421">
        <v>179.87</v>
      </c>
      <c r="G491" s="416" t="s">
        <v>1271</v>
      </c>
      <c r="H491" s="416" t="s">
        <v>277</v>
      </c>
      <c r="I491" s="420" t="s">
        <v>488</v>
      </c>
      <c r="J491" s="423" t="s">
        <v>514</v>
      </c>
      <c r="K491" s="425" t="s">
        <v>570</v>
      </c>
      <c r="L491" s="425" t="s">
        <v>562</v>
      </c>
      <c r="M491" s="425" t="s">
        <v>277</v>
      </c>
      <c r="N491" s="418">
        <v>45777</v>
      </c>
      <c r="O491" s="418"/>
    </row>
    <row r="492" spans="1:15" ht="24" x14ac:dyDescent="0.2">
      <c r="A492" s="417">
        <v>489</v>
      </c>
      <c r="B492" s="418">
        <v>45792</v>
      </c>
      <c r="C492" s="419">
        <v>45748</v>
      </c>
      <c r="D492" s="416" t="s">
        <v>245</v>
      </c>
      <c r="E492" s="420" t="s">
        <v>9</v>
      </c>
      <c r="F492" s="421">
        <v>5206</v>
      </c>
      <c r="G492" s="416" t="s">
        <v>1272</v>
      </c>
      <c r="H492" s="416" t="s">
        <v>275</v>
      </c>
      <c r="I492" s="420" t="s">
        <v>494</v>
      </c>
      <c r="J492" s="423" t="s">
        <v>520</v>
      </c>
      <c r="K492" s="425" t="s">
        <v>570</v>
      </c>
      <c r="L492" s="425" t="s">
        <v>32</v>
      </c>
      <c r="M492" s="425" t="s">
        <v>1273</v>
      </c>
      <c r="N492" s="418">
        <v>45791</v>
      </c>
      <c r="O492" s="418"/>
    </row>
    <row r="493" spans="1:15" ht="24" x14ac:dyDescent="0.2">
      <c r="A493" s="417">
        <v>490</v>
      </c>
      <c r="B493" s="418">
        <v>45792</v>
      </c>
      <c r="C493" s="419">
        <v>45791</v>
      </c>
      <c r="D493" s="416" t="s">
        <v>245</v>
      </c>
      <c r="E493" s="420" t="s">
        <v>125</v>
      </c>
      <c r="F493" s="421">
        <v>1758.97</v>
      </c>
      <c r="G493" s="416" t="s">
        <v>1274</v>
      </c>
      <c r="H493" s="416" t="s">
        <v>454</v>
      </c>
      <c r="I493" s="420" t="s">
        <v>1241</v>
      </c>
      <c r="J493" s="423" t="s">
        <v>1247</v>
      </c>
      <c r="K493" s="425" t="s">
        <v>570</v>
      </c>
      <c r="L493" s="424" t="s">
        <v>32</v>
      </c>
      <c r="M493" s="425" t="s">
        <v>1216</v>
      </c>
      <c r="N493" s="418">
        <v>45791</v>
      </c>
      <c r="O493" s="418"/>
    </row>
    <row r="494" spans="1:15" ht="24" x14ac:dyDescent="0.2">
      <c r="A494" s="417">
        <v>491</v>
      </c>
      <c r="B494" s="418">
        <v>45792</v>
      </c>
      <c r="C494" s="419">
        <v>45792</v>
      </c>
      <c r="D494" s="416" t="s">
        <v>163</v>
      </c>
      <c r="E494" s="420" t="s">
        <v>1</v>
      </c>
      <c r="F494" s="421">
        <v>2560</v>
      </c>
      <c r="G494" s="416" t="s">
        <v>1293</v>
      </c>
      <c r="H494" s="416" t="s">
        <v>277</v>
      </c>
      <c r="I494" s="420" t="s">
        <v>1608</v>
      </c>
      <c r="J494" s="423" t="s">
        <v>1640</v>
      </c>
      <c r="K494" s="425" t="s">
        <v>574</v>
      </c>
      <c r="L494" s="425" t="s">
        <v>562</v>
      </c>
      <c r="M494" s="425" t="s">
        <v>277</v>
      </c>
      <c r="N494" s="418">
        <v>45792</v>
      </c>
      <c r="O494" s="418"/>
    </row>
    <row r="495" spans="1:15" ht="24" x14ac:dyDescent="0.2">
      <c r="A495" s="417">
        <v>492</v>
      </c>
      <c r="B495" s="418">
        <v>45792</v>
      </c>
      <c r="C495" s="419">
        <v>45792</v>
      </c>
      <c r="D495" s="416" t="s">
        <v>163</v>
      </c>
      <c r="E495" s="420" t="s">
        <v>1</v>
      </c>
      <c r="F495" s="421">
        <v>679.48</v>
      </c>
      <c r="G495" s="416" t="s">
        <v>1278</v>
      </c>
      <c r="H495" s="416" t="s">
        <v>277</v>
      </c>
      <c r="I495" s="429" t="s">
        <v>1601</v>
      </c>
      <c r="J495" s="423" t="s">
        <v>1634</v>
      </c>
      <c r="K495" s="425" t="s">
        <v>574</v>
      </c>
      <c r="L495" s="425" t="s">
        <v>562</v>
      </c>
      <c r="M495" s="425" t="s">
        <v>277</v>
      </c>
      <c r="N495" s="418">
        <v>45792</v>
      </c>
      <c r="O495" s="418"/>
    </row>
    <row r="496" spans="1:15" ht="36" x14ac:dyDescent="0.2">
      <c r="A496" s="417">
        <v>493</v>
      </c>
      <c r="B496" s="418">
        <v>45792</v>
      </c>
      <c r="C496" s="419">
        <v>45764</v>
      </c>
      <c r="D496" s="416" t="s">
        <v>245</v>
      </c>
      <c r="E496" s="420" t="s">
        <v>265</v>
      </c>
      <c r="F496" s="421">
        <v>5599.9</v>
      </c>
      <c r="G496" s="416" t="s">
        <v>1314</v>
      </c>
      <c r="H496" s="416" t="s">
        <v>459</v>
      </c>
      <c r="I496" s="420" t="s">
        <v>898</v>
      </c>
      <c r="J496" s="423" t="s">
        <v>891</v>
      </c>
      <c r="K496" s="425" t="s">
        <v>570</v>
      </c>
      <c r="L496" s="424" t="s">
        <v>32</v>
      </c>
      <c r="M496" s="425" t="s">
        <v>1217</v>
      </c>
      <c r="N496" s="418">
        <v>45764</v>
      </c>
      <c r="O496" s="418"/>
    </row>
    <row r="497" spans="1:15" ht="24" x14ac:dyDescent="0.2">
      <c r="A497" s="417">
        <v>494</v>
      </c>
      <c r="B497" s="418">
        <v>45792</v>
      </c>
      <c r="C497" s="419">
        <v>45792</v>
      </c>
      <c r="D497" s="416" t="s">
        <v>163</v>
      </c>
      <c r="E497" s="420" t="s">
        <v>1</v>
      </c>
      <c r="F497" s="421">
        <v>7195.1</v>
      </c>
      <c r="G497" s="416" t="s">
        <v>1297</v>
      </c>
      <c r="H497" s="416" t="s">
        <v>277</v>
      </c>
      <c r="I497" s="420" t="s">
        <v>1610</v>
      </c>
      <c r="J497" s="423" t="s">
        <v>1642</v>
      </c>
      <c r="K497" s="425" t="s">
        <v>574</v>
      </c>
      <c r="L497" s="425" t="s">
        <v>562</v>
      </c>
      <c r="M497" s="425" t="s">
        <v>277</v>
      </c>
      <c r="N497" s="418">
        <v>45792</v>
      </c>
      <c r="O497" s="418"/>
    </row>
    <row r="498" spans="1:15" ht="24" x14ac:dyDescent="0.2">
      <c r="A498" s="417">
        <v>495</v>
      </c>
      <c r="B498" s="418">
        <v>45792</v>
      </c>
      <c r="C498" s="419">
        <v>45792</v>
      </c>
      <c r="D498" s="416" t="s">
        <v>163</v>
      </c>
      <c r="E498" s="420" t="s">
        <v>1</v>
      </c>
      <c r="F498" s="421">
        <v>1368.06</v>
      </c>
      <c r="G498" s="416" t="s">
        <v>1275</v>
      </c>
      <c r="H498" s="416" t="s">
        <v>277</v>
      </c>
      <c r="I498" s="420" t="s">
        <v>1598</v>
      </c>
      <c r="J498" s="423" t="s">
        <v>1630</v>
      </c>
      <c r="K498" s="425" t="s">
        <v>574</v>
      </c>
      <c r="L498" s="425" t="s">
        <v>562</v>
      </c>
      <c r="M498" s="425" t="s">
        <v>277</v>
      </c>
      <c r="N498" s="418">
        <v>45792</v>
      </c>
      <c r="O498" s="418"/>
    </row>
    <row r="499" spans="1:15" ht="24" x14ac:dyDescent="0.2">
      <c r="A499" s="417">
        <v>496</v>
      </c>
      <c r="B499" s="418">
        <v>45792</v>
      </c>
      <c r="C499" s="419">
        <v>45792</v>
      </c>
      <c r="D499" s="416" t="s">
        <v>163</v>
      </c>
      <c r="E499" s="420" t="s">
        <v>1</v>
      </c>
      <c r="F499" s="421">
        <v>103.2</v>
      </c>
      <c r="G499" s="416" t="s">
        <v>1279</v>
      </c>
      <c r="H499" s="416" t="s">
        <v>277</v>
      </c>
      <c r="I499" s="420" t="s">
        <v>1602</v>
      </c>
      <c r="J499" s="423" t="s">
        <v>1639</v>
      </c>
      <c r="K499" s="425" t="s">
        <v>574</v>
      </c>
      <c r="L499" s="425" t="s">
        <v>562</v>
      </c>
      <c r="M499" s="425" t="s">
        <v>277</v>
      </c>
      <c r="N499" s="418">
        <v>45792</v>
      </c>
      <c r="O499" s="418"/>
    </row>
    <row r="500" spans="1:15" ht="24" x14ac:dyDescent="0.2">
      <c r="A500" s="417">
        <v>497</v>
      </c>
      <c r="B500" s="418">
        <v>45792</v>
      </c>
      <c r="C500" s="419">
        <v>45792</v>
      </c>
      <c r="D500" s="416" t="s">
        <v>163</v>
      </c>
      <c r="E500" s="420" t="s">
        <v>1</v>
      </c>
      <c r="F500" s="421">
        <v>1382.99</v>
      </c>
      <c r="G500" s="416" t="s">
        <v>1275</v>
      </c>
      <c r="H500" s="416" t="s">
        <v>277</v>
      </c>
      <c r="I500" s="420" t="s">
        <v>1605</v>
      </c>
      <c r="J500" s="423" t="s">
        <v>1645</v>
      </c>
      <c r="K500" s="425" t="s">
        <v>574</v>
      </c>
      <c r="L500" s="424" t="s">
        <v>562</v>
      </c>
      <c r="M500" s="425" t="s">
        <v>277</v>
      </c>
      <c r="N500" s="418">
        <v>45792</v>
      </c>
      <c r="O500" s="418"/>
    </row>
    <row r="501" spans="1:15" x14ac:dyDescent="0.2">
      <c r="A501" s="417">
        <v>498</v>
      </c>
      <c r="B501" s="418">
        <v>45792</v>
      </c>
      <c r="C501" s="419">
        <v>45784</v>
      </c>
      <c r="D501" s="416" t="s">
        <v>245</v>
      </c>
      <c r="E501" s="420" t="s">
        <v>265</v>
      </c>
      <c r="F501" s="421">
        <v>1259</v>
      </c>
      <c r="G501" s="416" t="s">
        <v>1315</v>
      </c>
      <c r="H501" s="416" t="s">
        <v>466</v>
      </c>
      <c r="I501" s="420" t="s">
        <v>1242</v>
      </c>
      <c r="J501" s="423" t="s">
        <v>1248</v>
      </c>
      <c r="K501" s="425" t="s">
        <v>570</v>
      </c>
      <c r="L501" s="424" t="s">
        <v>32</v>
      </c>
      <c r="M501" s="425" t="s">
        <v>1218</v>
      </c>
      <c r="N501" s="418">
        <v>45784</v>
      </c>
      <c r="O501" s="418"/>
    </row>
    <row r="502" spans="1:15" ht="24" x14ac:dyDescent="0.2">
      <c r="A502" s="417">
        <v>499</v>
      </c>
      <c r="B502" s="418">
        <v>45792</v>
      </c>
      <c r="C502" s="419">
        <v>45792</v>
      </c>
      <c r="D502" s="416" t="s">
        <v>163</v>
      </c>
      <c r="E502" s="420" t="s">
        <v>1</v>
      </c>
      <c r="F502" s="421">
        <v>2268</v>
      </c>
      <c r="G502" s="416" t="s">
        <v>1291</v>
      </c>
      <c r="H502" s="416" t="s">
        <v>277</v>
      </c>
      <c r="I502" s="420" t="s">
        <v>1607</v>
      </c>
      <c r="J502" s="423" t="s">
        <v>1637</v>
      </c>
      <c r="K502" s="425" t="s">
        <v>574</v>
      </c>
      <c r="L502" s="425" t="s">
        <v>562</v>
      </c>
      <c r="M502" s="425" t="s">
        <v>277</v>
      </c>
      <c r="N502" s="418">
        <v>45792</v>
      </c>
      <c r="O502" s="418"/>
    </row>
    <row r="503" spans="1:15" ht="24" x14ac:dyDescent="0.2">
      <c r="A503" s="417">
        <v>500</v>
      </c>
      <c r="B503" s="418">
        <v>45792</v>
      </c>
      <c r="C503" s="419">
        <v>45792</v>
      </c>
      <c r="D503" s="416" t="s">
        <v>163</v>
      </c>
      <c r="E503" s="420" t="s">
        <v>1</v>
      </c>
      <c r="F503" s="421">
        <v>7195.1</v>
      </c>
      <c r="G503" s="416" t="s">
        <v>1308</v>
      </c>
      <c r="H503" s="416" t="s">
        <v>277</v>
      </c>
      <c r="I503" s="420" t="s">
        <v>1617</v>
      </c>
      <c r="J503" s="423" t="s">
        <v>1627</v>
      </c>
      <c r="K503" s="425" t="s">
        <v>574</v>
      </c>
      <c r="L503" s="425" t="s">
        <v>562</v>
      </c>
      <c r="M503" s="425" t="s">
        <v>277</v>
      </c>
      <c r="N503" s="418">
        <v>45792</v>
      </c>
      <c r="O503" s="418"/>
    </row>
    <row r="504" spans="1:15" ht="24" x14ac:dyDescent="0.2">
      <c r="A504" s="417">
        <v>501</v>
      </c>
      <c r="B504" s="418">
        <v>45792</v>
      </c>
      <c r="C504" s="419">
        <v>45792</v>
      </c>
      <c r="D504" s="416" t="s">
        <v>163</v>
      </c>
      <c r="E504" s="420" t="s">
        <v>1</v>
      </c>
      <c r="F504" s="421">
        <v>546.48</v>
      </c>
      <c r="G504" s="416" t="s">
        <v>1310</v>
      </c>
      <c r="H504" s="416" t="s">
        <v>277</v>
      </c>
      <c r="I504" s="420" t="s">
        <v>1618</v>
      </c>
      <c r="J504" s="423" t="s">
        <v>1647</v>
      </c>
      <c r="K504" s="425" t="s">
        <v>574</v>
      </c>
      <c r="L504" s="425" t="s">
        <v>562</v>
      </c>
      <c r="M504" s="425" t="s">
        <v>277</v>
      </c>
      <c r="N504" s="418">
        <v>45792</v>
      </c>
      <c r="O504" s="418"/>
    </row>
    <row r="505" spans="1:15" ht="24" x14ac:dyDescent="0.2">
      <c r="A505" s="417">
        <v>502</v>
      </c>
      <c r="B505" s="418">
        <v>45792</v>
      </c>
      <c r="C505" s="419">
        <v>45792</v>
      </c>
      <c r="D505" s="416" t="s">
        <v>163</v>
      </c>
      <c r="E505" s="420" t="s">
        <v>1</v>
      </c>
      <c r="F505" s="421">
        <v>2455.33</v>
      </c>
      <c r="G505" s="416" t="s">
        <v>1295</v>
      </c>
      <c r="H505" s="416" t="s">
        <v>277</v>
      </c>
      <c r="I505" s="420" t="s">
        <v>1609</v>
      </c>
      <c r="J505" s="423" t="s">
        <v>1641</v>
      </c>
      <c r="K505" s="425" t="s">
        <v>574</v>
      </c>
      <c r="L505" s="425" t="s">
        <v>562</v>
      </c>
      <c r="M505" s="425" t="s">
        <v>277</v>
      </c>
      <c r="N505" s="418">
        <v>45792</v>
      </c>
      <c r="O505" s="418"/>
    </row>
    <row r="506" spans="1:15" ht="24" x14ac:dyDescent="0.2">
      <c r="A506" s="417">
        <v>503</v>
      </c>
      <c r="B506" s="418">
        <v>45792</v>
      </c>
      <c r="C506" s="419">
        <v>45792</v>
      </c>
      <c r="D506" s="416" t="s">
        <v>163</v>
      </c>
      <c r="E506" s="420" t="s">
        <v>1</v>
      </c>
      <c r="F506" s="421">
        <v>667.52</v>
      </c>
      <c r="G506" s="416" t="s">
        <v>1278</v>
      </c>
      <c r="H506" s="416" t="s">
        <v>277</v>
      </c>
      <c r="I506" s="420" t="s">
        <v>1614</v>
      </c>
      <c r="J506" s="423" t="s">
        <v>1628</v>
      </c>
      <c r="K506" s="425" t="s">
        <v>574</v>
      </c>
      <c r="L506" s="425" t="s">
        <v>562</v>
      </c>
      <c r="M506" s="425" t="s">
        <v>277</v>
      </c>
      <c r="N506" s="418">
        <v>45792</v>
      </c>
      <c r="O506" s="418"/>
    </row>
    <row r="507" spans="1:15" ht="24" x14ac:dyDescent="0.2">
      <c r="A507" s="417">
        <v>504</v>
      </c>
      <c r="B507" s="418">
        <v>45792</v>
      </c>
      <c r="C507" s="419">
        <v>45792</v>
      </c>
      <c r="D507" s="416" t="s">
        <v>163</v>
      </c>
      <c r="E507" s="420" t="s">
        <v>1</v>
      </c>
      <c r="F507" s="421">
        <v>2322</v>
      </c>
      <c r="G507" s="416" t="s">
        <v>1312</v>
      </c>
      <c r="H507" s="416" t="s">
        <v>277</v>
      </c>
      <c r="I507" s="420" t="s">
        <v>1619</v>
      </c>
      <c r="J507" s="423" t="s">
        <v>1635</v>
      </c>
      <c r="K507" s="425" t="s">
        <v>574</v>
      </c>
      <c r="L507" s="425" t="s">
        <v>562</v>
      </c>
      <c r="M507" s="425" t="s">
        <v>277</v>
      </c>
      <c r="N507" s="418">
        <v>45792</v>
      </c>
      <c r="O507" s="418"/>
    </row>
    <row r="508" spans="1:15" ht="24" x14ac:dyDescent="0.2">
      <c r="A508" s="417">
        <v>505</v>
      </c>
      <c r="B508" s="418">
        <v>45792</v>
      </c>
      <c r="C508" s="419">
        <v>45792</v>
      </c>
      <c r="D508" s="416" t="s">
        <v>163</v>
      </c>
      <c r="E508" s="420" t="s">
        <v>1</v>
      </c>
      <c r="F508" s="421">
        <v>2221.4899999999998</v>
      </c>
      <c r="G508" s="416" t="s">
        <v>1299</v>
      </c>
      <c r="H508" s="416" t="s">
        <v>277</v>
      </c>
      <c r="I508" s="420" t="s">
        <v>1611</v>
      </c>
      <c r="J508" s="423" t="s">
        <v>1629</v>
      </c>
      <c r="K508" s="425" t="s">
        <v>574</v>
      </c>
      <c r="L508" s="425" t="s">
        <v>562</v>
      </c>
      <c r="M508" s="425" t="s">
        <v>277</v>
      </c>
      <c r="N508" s="418">
        <v>45792</v>
      </c>
      <c r="O508" s="418"/>
    </row>
    <row r="509" spans="1:15" ht="24" x14ac:dyDescent="0.2">
      <c r="A509" s="417">
        <v>506</v>
      </c>
      <c r="B509" s="418">
        <v>45792</v>
      </c>
      <c r="C509" s="419">
        <v>45792</v>
      </c>
      <c r="D509" s="416" t="s">
        <v>163</v>
      </c>
      <c r="E509" s="420" t="s">
        <v>1</v>
      </c>
      <c r="F509" s="421">
        <v>1032.28</v>
      </c>
      <c r="G509" s="416" t="s">
        <v>1301</v>
      </c>
      <c r="H509" s="416" t="s">
        <v>277</v>
      </c>
      <c r="I509" s="429" t="s">
        <v>1612</v>
      </c>
      <c r="J509" s="423" t="s">
        <v>1644</v>
      </c>
      <c r="K509" s="425" t="s">
        <v>574</v>
      </c>
      <c r="L509" s="424" t="s">
        <v>562</v>
      </c>
      <c r="M509" s="425" t="s">
        <v>277</v>
      </c>
      <c r="N509" s="418">
        <v>45792</v>
      </c>
      <c r="O509" s="418"/>
    </row>
    <row r="510" spans="1:15" ht="24" x14ac:dyDescent="0.2">
      <c r="A510" s="417">
        <v>507</v>
      </c>
      <c r="B510" s="418">
        <v>45792</v>
      </c>
      <c r="C510" s="419">
        <v>45792</v>
      </c>
      <c r="D510" s="416" t="s">
        <v>163</v>
      </c>
      <c r="E510" s="420" t="s">
        <v>1</v>
      </c>
      <c r="F510" s="421">
        <v>2305.11</v>
      </c>
      <c r="G510" s="416" t="s">
        <v>1283</v>
      </c>
      <c r="H510" s="416" t="s">
        <v>277</v>
      </c>
      <c r="I510" s="420" t="s">
        <v>478</v>
      </c>
      <c r="J510" s="423" t="s">
        <v>504</v>
      </c>
      <c r="K510" s="425" t="s">
        <v>574</v>
      </c>
      <c r="L510" s="425" t="s">
        <v>562</v>
      </c>
      <c r="M510" s="425" t="s">
        <v>277</v>
      </c>
      <c r="N510" s="418">
        <v>45792</v>
      </c>
      <c r="O510" s="418" t="s">
        <v>441</v>
      </c>
    </row>
    <row r="511" spans="1:15" ht="24" x14ac:dyDescent="0.2">
      <c r="A511" s="417">
        <v>508</v>
      </c>
      <c r="B511" s="418">
        <v>45792</v>
      </c>
      <c r="C511" s="419">
        <v>45792</v>
      </c>
      <c r="D511" s="416" t="s">
        <v>163</v>
      </c>
      <c r="E511" s="420" t="s">
        <v>1</v>
      </c>
      <c r="F511" s="421">
        <v>2167.1999999999998</v>
      </c>
      <c r="G511" s="416" t="s">
        <v>1277</v>
      </c>
      <c r="H511" s="416" t="s">
        <v>277</v>
      </c>
      <c r="I511" s="420" t="s">
        <v>1599</v>
      </c>
      <c r="J511" s="423" t="s">
        <v>1626</v>
      </c>
      <c r="K511" s="425" t="s">
        <v>574</v>
      </c>
      <c r="L511" s="425" t="s">
        <v>562</v>
      </c>
      <c r="M511" s="425" t="s">
        <v>277</v>
      </c>
      <c r="N511" s="418">
        <v>45792</v>
      </c>
      <c r="O511" s="418"/>
    </row>
    <row r="512" spans="1:15" ht="24" x14ac:dyDescent="0.2">
      <c r="A512" s="417">
        <v>509</v>
      </c>
      <c r="B512" s="418">
        <v>45792</v>
      </c>
      <c r="C512" s="419">
        <v>45792</v>
      </c>
      <c r="D512" s="416" t="s">
        <v>163</v>
      </c>
      <c r="E512" s="420" t="s">
        <v>1</v>
      </c>
      <c r="F512" s="421">
        <v>2221.4899999999998</v>
      </c>
      <c r="G512" s="416" t="s">
        <v>1303</v>
      </c>
      <c r="H512" s="416" t="s">
        <v>277</v>
      </c>
      <c r="I512" s="420" t="s">
        <v>1613</v>
      </c>
      <c r="J512" s="423" t="s">
        <v>1631</v>
      </c>
      <c r="K512" s="425" t="s">
        <v>574</v>
      </c>
      <c r="L512" s="425" t="s">
        <v>562</v>
      </c>
      <c r="M512" s="425" t="s">
        <v>277</v>
      </c>
      <c r="N512" s="418">
        <v>45792</v>
      </c>
      <c r="O512" s="418"/>
    </row>
    <row r="513" spans="1:15" ht="36" x14ac:dyDescent="0.2">
      <c r="A513" s="417">
        <v>510</v>
      </c>
      <c r="B513" s="418">
        <v>45792</v>
      </c>
      <c r="C513" s="419">
        <v>45754</v>
      </c>
      <c r="D513" s="416" t="s">
        <v>245</v>
      </c>
      <c r="E513" s="420" t="s">
        <v>265</v>
      </c>
      <c r="F513" s="421">
        <v>3847</v>
      </c>
      <c r="G513" s="416" t="s">
        <v>1314</v>
      </c>
      <c r="H513" s="416" t="s">
        <v>459</v>
      </c>
      <c r="I513" s="420" t="s">
        <v>898</v>
      </c>
      <c r="J513" s="423" t="s">
        <v>891</v>
      </c>
      <c r="K513" s="425" t="s">
        <v>570</v>
      </c>
      <c r="L513" s="424" t="s">
        <v>32</v>
      </c>
      <c r="M513" s="425" t="s">
        <v>1219</v>
      </c>
      <c r="N513" s="418">
        <v>45754</v>
      </c>
      <c r="O513" s="418"/>
    </row>
    <row r="514" spans="1:15" ht="24" x14ac:dyDescent="0.2">
      <c r="A514" s="417">
        <v>511</v>
      </c>
      <c r="B514" s="418">
        <v>45792</v>
      </c>
      <c r="C514" s="419">
        <v>45785</v>
      </c>
      <c r="D514" s="416" t="s">
        <v>245</v>
      </c>
      <c r="E514" s="420" t="s">
        <v>164</v>
      </c>
      <c r="F514" s="421">
        <v>59.99</v>
      </c>
      <c r="G514" s="416" t="s">
        <v>1316</v>
      </c>
      <c r="H514" s="416" t="s">
        <v>275</v>
      </c>
      <c r="I514" s="420" t="s">
        <v>478</v>
      </c>
      <c r="J514" s="423" t="s">
        <v>504</v>
      </c>
      <c r="K514" s="425" t="s">
        <v>574</v>
      </c>
      <c r="L514" s="425" t="s">
        <v>560</v>
      </c>
      <c r="M514" s="425" t="s">
        <v>1220</v>
      </c>
      <c r="N514" s="418">
        <v>45785</v>
      </c>
      <c r="O514" s="418" t="s">
        <v>441</v>
      </c>
    </row>
    <row r="515" spans="1:15" ht="24" x14ac:dyDescent="0.2">
      <c r="A515" s="417">
        <v>512</v>
      </c>
      <c r="B515" s="418">
        <v>45792</v>
      </c>
      <c r="C515" s="419">
        <v>45792</v>
      </c>
      <c r="D515" s="416" t="s">
        <v>163</v>
      </c>
      <c r="E515" s="420" t="s">
        <v>1</v>
      </c>
      <c r="F515" s="421">
        <v>2322</v>
      </c>
      <c r="G515" s="416" t="s">
        <v>1281</v>
      </c>
      <c r="H515" s="416" t="s">
        <v>277</v>
      </c>
      <c r="I515" s="429" t="s">
        <v>1603</v>
      </c>
      <c r="J515" s="423" t="s">
        <v>1633</v>
      </c>
      <c r="K515" s="425" t="s">
        <v>574</v>
      </c>
      <c r="L515" s="425" t="s">
        <v>562</v>
      </c>
      <c r="M515" s="425" t="s">
        <v>277</v>
      </c>
      <c r="N515" s="418">
        <v>45792</v>
      </c>
      <c r="O515" s="418"/>
    </row>
    <row r="516" spans="1:15" ht="24" x14ac:dyDescent="0.2">
      <c r="A516" s="417">
        <v>513</v>
      </c>
      <c r="B516" s="418">
        <v>45792</v>
      </c>
      <c r="C516" s="419">
        <v>45792</v>
      </c>
      <c r="D516" s="416" t="s">
        <v>163</v>
      </c>
      <c r="E516" s="420" t="s">
        <v>1</v>
      </c>
      <c r="F516" s="421">
        <v>1997.76</v>
      </c>
      <c r="G516" s="416" t="s">
        <v>1284</v>
      </c>
      <c r="H516" s="416" t="s">
        <v>277</v>
      </c>
      <c r="I516" s="420" t="s">
        <v>478</v>
      </c>
      <c r="J516" s="423" t="s">
        <v>504</v>
      </c>
      <c r="K516" s="425" t="s">
        <v>574</v>
      </c>
      <c r="L516" s="425" t="s">
        <v>562</v>
      </c>
      <c r="M516" s="425" t="s">
        <v>277</v>
      </c>
      <c r="N516" s="418">
        <v>45792</v>
      </c>
      <c r="O516" s="418" t="s">
        <v>441</v>
      </c>
    </row>
    <row r="517" spans="1:15" ht="24" x14ac:dyDescent="0.2">
      <c r="A517" s="417">
        <v>514</v>
      </c>
      <c r="B517" s="418">
        <v>45792</v>
      </c>
      <c r="C517" s="419">
        <v>45792</v>
      </c>
      <c r="D517" s="416" t="s">
        <v>163</v>
      </c>
      <c r="E517" s="420" t="s">
        <v>1</v>
      </c>
      <c r="F517" s="421">
        <v>1050.56</v>
      </c>
      <c r="G517" s="416" t="s">
        <v>1306</v>
      </c>
      <c r="H517" s="416" t="s">
        <v>277</v>
      </c>
      <c r="I517" s="420" t="s">
        <v>1616</v>
      </c>
      <c r="J517" s="423" t="s">
        <v>1643</v>
      </c>
      <c r="K517" s="425" t="s">
        <v>574</v>
      </c>
      <c r="L517" s="425" t="s">
        <v>562</v>
      </c>
      <c r="M517" s="425" t="s">
        <v>277</v>
      </c>
      <c r="N517" s="418">
        <v>45792</v>
      </c>
      <c r="O517" s="418"/>
    </row>
    <row r="518" spans="1:15" ht="24" x14ac:dyDescent="0.2">
      <c r="A518" s="417">
        <v>515</v>
      </c>
      <c r="B518" s="418">
        <v>45792</v>
      </c>
      <c r="C518" s="419">
        <v>45792</v>
      </c>
      <c r="D518" s="416" t="s">
        <v>163</v>
      </c>
      <c r="E518" s="420" t="s">
        <v>1</v>
      </c>
      <c r="F518" s="421">
        <v>88.55</v>
      </c>
      <c r="G518" s="416" t="s">
        <v>1289</v>
      </c>
      <c r="H518" s="416" t="s">
        <v>277</v>
      </c>
      <c r="I518" s="420" t="s">
        <v>1606</v>
      </c>
      <c r="J518" s="423" t="s">
        <v>1638</v>
      </c>
      <c r="K518" s="425" t="s">
        <v>574</v>
      </c>
      <c r="L518" s="425" t="s">
        <v>562</v>
      </c>
      <c r="M518" s="425" t="s">
        <v>277</v>
      </c>
      <c r="N518" s="418">
        <v>45792</v>
      </c>
      <c r="O518" s="418"/>
    </row>
    <row r="519" spans="1:15" ht="24" x14ac:dyDescent="0.2">
      <c r="A519" s="417">
        <v>516</v>
      </c>
      <c r="B519" s="418">
        <v>45792</v>
      </c>
      <c r="C519" s="419">
        <v>45748</v>
      </c>
      <c r="D519" s="416" t="s">
        <v>245</v>
      </c>
      <c r="E519" s="420" t="s">
        <v>265</v>
      </c>
      <c r="F519" s="421">
        <v>680</v>
      </c>
      <c r="G519" s="433" t="s">
        <v>620</v>
      </c>
      <c r="H519" s="416" t="s">
        <v>454</v>
      </c>
      <c r="I519" s="420" t="s">
        <v>496</v>
      </c>
      <c r="J519" s="423" t="s">
        <v>522</v>
      </c>
      <c r="K519" s="425" t="s">
        <v>573</v>
      </c>
      <c r="L519" s="425" t="s">
        <v>32</v>
      </c>
      <c r="M519" s="425" t="s">
        <v>1221</v>
      </c>
      <c r="N519" s="418">
        <v>45779</v>
      </c>
      <c r="O519" s="418"/>
    </row>
    <row r="520" spans="1:15" ht="24" x14ac:dyDescent="0.2">
      <c r="A520" s="417">
        <v>517</v>
      </c>
      <c r="B520" s="418">
        <v>45792</v>
      </c>
      <c r="C520" s="419">
        <v>45792</v>
      </c>
      <c r="D520" s="416" t="s">
        <v>163</v>
      </c>
      <c r="E520" s="420" t="s">
        <v>1</v>
      </c>
      <c r="F520" s="421">
        <v>935</v>
      </c>
      <c r="G520" s="416" t="s">
        <v>1278</v>
      </c>
      <c r="H520" s="416" t="s">
        <v>277</v>
      </c>
      <c r="I520" s="420" t="s">
        <v>1604</v>
      </c>
      <c r="J520" s="423" t="s">
        <v>1636</v>
      </c>
      <c r="K520" s="425" t="s">
        <v>574</v>
      </c>
      <c r="L520" s="425" t="s">
        <v>562</v>
      </c>
      <c r="M520" s="425" t="s">
        <v>277</v>
      </c>
      <c r="N520" s="418">
        <v>45792</v>
      </c>
      <c r="O520" s="418"/>
    </row>
    <row r="521" spans="1:15" ht="24" x14ac:dyDescent="0.2">
      <c r="A521" s="417">
        <v>518</v>
      </c>
      <c r="B521" s="418">
        <v>45796</v>
      </c>
      <c r="C521" s="419">
        <v>45784</v>
      </c>
      <c r="D521" s="416" t="s">
        <v>245</v>
      </c>
      <c r="E521" s="420" t="s">
        <v>71</v>
      </c>
      <c r="F521" s="421">
        <v>146.30000000000001</v>
      </c>
      <c r="G521" s="416" t="s">
        <v>1317</v>
      </c>
      <c r="H521" s="416" t="s">
        <v>275</v>
      </c>
      <c r="I521" s="420" t="s">
        <v>478</v>
      </c>
      <c r="J521" s="423" t="s">
        <v>504</v>
      </c>
      <c r="K521" s="425" t="s">
        <v>574</v>
      </c>
      <c r="L521" s="425" t="s">
        <v>560</v>
      </c>
      <c r="M521" s="425" t="s">
        <v>277</v>
      </c>
      <c r="N521" s="418">
        <v>45784</v>
      </c>
      <c r="O521" s="418" t="s">
        <v>441</v>
      </c>
    </row>
    <row r="522" spans="1:15" ht="24" x14ac:dyDescent="0.2">
      <c r="A522" s="417">
        <v>519</v>
      </c>
      <c r="B522" s="426">
        <v>45796</v>
      </c>
      <c r="C522" s="427">
        <v>45778</v>
      </c>
      <c r="D522" s="430" t="s">
        <v>245</v>
      </c>
      <c r="E522" s="420" t="s">
        <v>149</v>
      </c>
      <c r="F522" s="428">
        <v>21.71</v>
      </c>
      <c r="G522" s="416" t="s">
        <v>1319</v>
      </c>
      <c r="H522" s="416" t="s">
        <v>275</v>
      </c>
      <c r="I522" s="429" t="s">
        <v>478</v>
      </c>
      <c r="J522" s="423" t="s">
        <v>504</v>
      </c>
      <c r="K522" s="425" t="s">
        <v>574</v>
      </c>
      <c r="L522" s="425" t="s">
        <v>560</v>
      </c>
      <c r="M522" s="425" t="s">
        <v>549</v>
      </c>
      <c r="N522" s="418">
        <v>45784</v>
      </c>
      <c r="O522" s="418" t="s">
        <v>441</v>
      </c>
    </row>
    <row r="523" spans="1:15" ht="24" x14ac:dyDescent="0.2">
      <c r="A523" s="417">
        <v>520</v>
      </c>
      <c r="B523" s="418">
        <v>45796</v>
      </c>
      <c r="C523" s="419">
        <v>45748</v>
      </c>
      <c r="D523" s="416" t="s">
        <v>245</v>
      </c>
      <c r="E523" s="420" t="s">
        <v>148</v>
      </c>
      <c r="F523" s="421">
        <v>25.29</v>
      </c>
      <c r="G523" s="416" t="s">
        <v>1318</v>
      </c>
      <c r="H523" s="416" t="s">
        <v>275</v>
      </c>
      <c r="I523" s="420" t="s">
        <v>478</v>
      </c>
      <c r="J523" s="423" t="s">
        <v>504</v>
      </c>
      <c r="K523" s="425" t="s">
        <v>574</v>
      </c>
      <c r="L523" s="425" t="s">
        <v>560</v>
      </c>
      <c r="M523" s="425" t="s">
        <v>1222</v>
      </c>
      <c r="N523" s="418">
        <v>45785</v>
      </c>
      <c r="O523" s="418" t="s">
        <v>441</v>
      </c>
    </row>
    <row r="524" spans="1:15" ht="36" x14ac:dyDescent="0.2">
      <c r="A524" s="417">
        <v>521</v>
      </c>
      <c r="B524" s="418">
        <v>45796</v>
      </c>
      <c r="C524" s="419">
        <v>45717</v>
      </c>
      <c r="D524" s="416" t="s">
        <v>130</v>
      </c>
      <c r="E524" s="420" t="s">
        <v>62</v>
      </c>
      <c r="F524" s="421">
        <v>46500</v>
      </c>
      <c r="G524" s="420" t="s">
        <v>1320</v>
      </c>
      <c r="H524" s="416" t="s">
        <v>277</v>
      </c>
      <c r="I524" s="420" t="s">
        <v>1098</v>
      </c>
      <c r="J524" s="423" t="s">
        <v>1104</v>
      </c>
      <c r="K524" s="425" t="s">
        <v>570</v>
      </c>
      <c r="L524" s="424" t="s">
        <v>32</v>
      </c>
      <c r="M524" s="425" t="s">
        <v>1077</v>
      </c>
      <c r="N524" s="418">
        <v>45793</v>
      </c>
      <c r="O524" s="418"/>
    </row>
    <row r="525" spans="1:15" ht="24" x14ac:dyDescent="0.2">
      <c r="A525" s="417">
        <v>522</v>
      </c>
      <c r="B525" s="418">
        <v>45796</v>
      </c>
      <c r="C525" s="419">
        <v>45748</v>
      </c>
      <c r="D525" s="416" t="s">
        <v>245</v>
      </c>
      <c r="E525" s="420" t="s">
        <v>148</v>
      </c>
      <c r="F525" s="421">
        <v>49.99</v>
      </c>
      <c r="G525" s="416" t="s">
        <v>1318</v>
      </c>
      <c r="H525" s="416" t="s">
        <v>275</v>
      </c>
      <c r="I525" s="420" t="s">
        <v>478</v>
      </c>
      <c r="J525" s="423" t="s">
        <v>504</v>
      </c>
      <c r="K525" s="425" t="s">
        <v>574</v>
      </c>
      <c r="L525" s="425" t="s">
        <v>560</v>
      </c>
      <c r="M525" s="425" t="s">
        <v>1223</v>
      </c>
      <c r="N525" s="418">
        <v>45785</v>
      </c>
      <c r="O525" s="418" t="s">
        <v>441</v>
      </c>
    </row>
    <row r="526" spans="1:15" ht="24" x14ac:dyDescent="0.2">
      <c r="A526" s="417">
        <v>523</v>
      </c>
      <c r="B526" s="418">
        <v>45797</v>
      </c>
      <c r="C526" s="419">
        <v>45777</v>
      </c>
      <c r="D526" s="416" t="s">
        <v>245</v>
      </c>
      <c r="E526" s="420" t="s">
        <v>50</v>
      </c>
      <c r="F526" s="421">
        <v>52.91</v>
      </c>
      <c r="G526" s="420" t="s">
        <v>1322</v>
      </c>
      <c r="H526" s="416" t="s">
        <v>275</v>
      </c>
      <c r="I526" s="420" t="s">
        <v>497</v>
      </c>
      <c r="J526" s="423" t="s">
        <v>523</v>
      </c>
      <c r="K526" s="425" t="s">
        <v>587</v>
      </c>
      <c r="L526" s="424" t="s">
        <v>566</v>
      </c>
      <c r="M526" s="425" t="s">
        <v>277</v>
      </c>
      <c r="N526" s="418">
        <v>45777</v>
      </c>
      <c r="O526" s="418"/>
    </row>
    <row r="527" spans="1:15" ht="24" x14ac:dyDescent="0.2">
      <c r="A527" s="417">
        <v>524</v>
      </c>
      <c r="B527" s="418">
        <v>45797</v>
      </c>
      <c r="C527" s="419">
        <v>45777</v>
      </c>
      <c r="D527" s="416" t="s">
        <v>245</v>
      </c>
      <c r="E527" s="420" t="s">
        <v>50</v>
      </c>
      <c r="F527" s="421">
        <v>188.72</v>
      </c>
      <c r="G527" s="420" t="s">
        <v>1321</v>
      </c>
      <c r="H527" s="416" t="s">
        <v>275</v>
      </c>
      <c r="I527" s="420" t="s">
        <v>497</v>
      </c>
      <c r="J527" s="423" t="s">
        <v>523</v>
      </c>
      <c r="K527" s="425" t="s">
        <v>587</v>
      </c>
      <c r="L527" s="424" t="s">
        <v>566</v>
      </c>
      <c r="M527" s="425" t="s">
        <v>277</v>
      </c>
      <c r="N527" s="418">
        <v>45777</v>
      </c>
      <c r="O527" s="418"/>
    </row>
    <row r="528" spans="1:15" ht="24" x14ac:dyDescent="0.2">
      <c r="A528" s="417">
        <v>525</v>
      </c>
      <c r="B528" s="418">
        <v>45797</v>
      </c>
      <c r="C528" s="419">
        <v>45777</v>
      </c>
      <c r="D528" s="416" t="s">
        <v>163</v>
      </c>
      <c r="E528" s="420" t="s">
        <v>264</v>
      </c>
      <c r="F528" s="421">
        <v>4727.6099999999997</v>
      </c>
      <c r="G528" s="416" t="s">
        <v>1330</v>
      </c>
      <c r="H528" s="416" t="s">
        <v>277</v>
      </c>
      <c r="I528" s="420" t="s">
        <v>478</v>
      </c>
      <c r="J528" s="423" t="s">
        <v>504</v>
      </c>
      <c r="K528" s="425" t="s">
        <v>574</v>
      </c>
      <c r="L528" s="425" t="s">
        <v>565</v>
      </c>
      <c r="M528" s="425" t="s">
        <v>277</v>
      </c>
      <c r="N528" s="418">
        <v>45777</v>
      </c>
      <c r="O528" s="418" t="s">
        <v>441</v>
      </c>
    </row>
    <row r="529" spans="1:15" ht="24" x14ac:dyDescent="0.2">
      <c r="A529" s="417">
        <v>526</v>
      </c>
      <c r="B529" s="418">
        <v>45797</v>
      </c>
      <c r="C529" s="419">
        <v>45777</v>
      </c>
      <c r="D529" s="416" t="s">
        <v>163</v>
      </c>
      <c r="E529" s="420" t="s">
        <v>231</v>
      </c>
      <c r="F529" s="421">
        <v>3667.62</v>
      </c>
      <c r="G529" s="416" t="s">
        <v>1329</v>
      </c>
      <c r="H529" s="416" t="s">
        <v>277</v>
      </c>
      <c r="I529" s="420" t="s">
        <v>478</v>
      </c>
      <c r="J529" s="423" t="s">
        <v>504</v>
      </c>
      <c r="K529" s="425" t="s">
        <v>574</v>
      </c>
      <c r="L529" s="425" t="s">
        <v>565</v>
      </c>
      <c r="M529" s="425" t="s">
        <v>277</v>
      </c>
      <c r="N529" s="418">
        <v>45777</v>
      </c>
      <c r="O529" s="418" t="s">
        <v>441</v>
      </c>
    </row>
    <row r="530" spans="1:15" ht="24" x14ac:dyDescent="0.2">
      <c r="A530" s="417">
        <v>527</v>
      </c>
      <c r="B530" s="418">
        <v>45797</v>
      </c>
      <c r="C530" s="419">
        <v>45797</v>
      </c>
      <c r="D530" s="416" t="s">
        <v>163</v>
      </c>
      <c r="E530" s="420" t="s">
        <v>258</v>
      </c>
      <c r="F530" s="421">
        <v>3152.4</v>
      </c>
      <c r="G530" s="416" t="s">
        <v>1323</v>
      </c>
      <c r="H530" s="416" t="s">
        <v>277</v>
      </c>
      <c r="I530" s="420" t="s">
        <v>1609</v>
      </c>
      <c r="J530" s="423" t="s">
        <v>1641</v>
      </c>
      <c r="K530" s="425" t="s">
        <v>574</v>
      </c>
      <c r="L530" s="424" t="s">
        <v>564</v>
      </c>
      <c r="M530" s="425" t="s">
        <v>277</v>
      </c>
      <c r="N530" s="418">
        <v>45797</v>
      </c>
      <c r="O530" s="418"/>
    </row>
    <row r="531" spans="1:15" ht="24" x14ac:dyDescent="0.2">
      <c r="A531" s="417">
        <v>528</v>
      </c>
      <c r="B531" s="418">
        <v>45797</v>
      </c>
      <c r="C531" s="419">
        <v>45748</v>
      </c>
      <c r="D531" s="416" t="s">
        <v>245</v>
      </c>
      <c r="E531" s="420" t="s">
        <v>285</v>
      </c>
      <c r="F531" s="421">
        <v>776.3</v>
      </c>
      <c r="G531" s="416" t="s">
        <v>1334</v>
      </c>
      <c r="H531" s="416" t="s">
        <v>275</v>
      </c>
      <c r="I531" s="420" t="s">
        <v>500</v>
      </c>
      <c r="J531" s="423" t="s">
        <v>526</v>
      </c>
      <c r="K531" s="425" t="s">
        <v>573</v>
      </c>
      <c r="L531" s="425" t="s">
        <v>32</v>
      </c>
      <c r="M531" s="425" t="s">
        <v>1224</v>
      </c>
      <c r="N531" s="418">
        <v>45782</v>
      </c>
      <c r="O531" s="418"/>
    </row>
    <row r="532" spans="1:15" ht="24" x14ac:dyDescent="0.2">
      <c r="A532" s="417">
        <v>529</v>
      </c>
      <c r="B532" s="418">
        <v>45797</v>
      </c>
      <c r="C532" s="419">
        <v>45777</v>
      </c>
      <c r="D532" s="416" t="s">
        <v>163</v>
      </c>
      <c r="E532" s="420" t="s">
        <v>231</v>
      </c>
      <c r="F532" s="421">
        <v>42295.16</v>
      </c>
      <c r="G532" s="416" t="s">
        <v>1555</v>
      </c>
      <c r="H532" s="416" t="s">
        <v>277</v>
      </c>
      <c r="I532" s="420" t="s">
        <v>497</v>
      </c>
      <c r="J532" s="423" t="s">
        <v>523</v>
      </c>
      <c r="K532" s="425" t="s">
        <v>587</v>
      </c>
      <c r="L532" s="425" t="s">
        <v>565</v>
      </c>
      <c r="M532" s="425" t="s">
        <v>277</v>
      </c>
      <c r="N532" s="418">
        <v>45777</v>
      </c>
      <c r="O532" s="418"/>
    </row>
    <row r="533" spans="1:15" ht="24" x14ac:dyDescent="0.2">
      <c r="A533" s="417">
        <v>530</v>
      </c>
      <c r="B533" s="418">
        <v>45797</v>
      </c>
      <c r="C533" s="419">
        <v>45748</v>
      </c>
      <c r="D533" s="416" t="s">
        <v>163</v>
      </c>
      <c r="E533" s="420" t="s">
        <v>264</v>
      </c>
      <c r="F533" s="421">
        <v>13876.38</v>
      </c>
      <c r="G533" s="416" t="s">
        <v>1556</v>
      </c>
      <c r="H533" s="416" t="s">
        <v>277</v>
      </c>
      <c r="I533" s="420" t="s">
        <v>497</v>
      </c>
      <c r="J533" s="423" t="s">
        <v>523</v>
      </c>
      <c r="K533" s="425" t="s">
        <v>587</v>
      </c>
      <c r="L533" s="425" t="s">
        <v>565</v>
      </c>
      <c r="M533" s="425" t="s">
        <v>277</v>
      </c>
      <c r="N533" s="418">
        <v>45777</v>
      </c>
      <c r="O533" s="418"/>
    </row>
    <row r="534" spans="1:15" ht="24" x14ac:dyDescent="0.2">
      <c r="A534" s="417">
        <v>531</v>
      </c>
      <c r="B534" s="418">
        <v>45797</v>
      </c>
      <c r="C534" s="419">
        <v>45777</v>
      </c>
      <c r="D534" s="416" t="s">
        <v>163</v>
      </c>
      <c r="E534" s="420" t="s">
        <v>242</v>
      </c>
      <c r="F534" s="421">
        <v>1172.8800000000001</v>
      </c>
      <c r="G534" s="416" t="s">
        <v>1557</v>
      </c>
      <c r="H534" s="416" t="s">
        <v>277</v>
      </c>
      <c r="I534" s="420" t="s">
        <v>497</v>
      </c>
      <c r="J534" s="423" t="s">
        <v>523</v>
      </c>
      <c r="K534" s="425" t="s">
        <v>587</v>
      </c>
      <c r="L534" s="425" t="s">
        <v>565</v>
      </c>
      <c r="M534" s="425" t="s">
        <v>277</v>
      </c>
      <c r="N534" s="418">
        <v>45777</v>
      </c>
      <c r="O534" s="418"/>
    </row>
    <row r="535" spans="1:15" ht="36" x14ac:dyDescent="0.2">
      <c r="A535" s="417">
        <v>532</v>
      </c>
      <c r="B535" s="418">
        <v>45797</v>
      </c>
      <c r="C535" s="419">
        <v>45748</v>
      </c>
      <c r="D535" s="416" t="s">
        <v>245</v>
      </c>
      <c r="E535" s="420" t="s">
        <v>161</v>
      </c>
      <c r="F535" s="421">
        <v>1080</v>
      </c>
      <c r="G535" s="416" t="s">
        <v>1335</v>
      </c>
      <c r="H535" s="416" t="s">
        <v>275</v>
      </c>
      <c r="I535" s="420" t="s">
        <v>478</v>
      </c>
      <c r="J535" s="423" t="s">
        <v>504</v>
      </c>
      <c r="K535" s="425" t="s">
        <v>574</v>
      </c>
      <c r="L535" s="424" t="s">
        <v>32</v>
      </c>
      <c r="M535" s="425" t="s">
        <v>1225</v>
      </c>
      <c r="N535" s="418">
        <v>45779</v>
      </c>
      <c r="O535" s="418" t="s">
        <v>441</v>
      </c>
    </row>
    <row r="536" spans="1:15" ht="24" x14ac:dyDescent="0.2">
      <c r="A536" s="417">
        <v>533</v>
      </c>
      <c r="B536" s="418">
        <v>45797</v>
      </c>
      <c r="C536" s="419">
        <v>45777</v>
      </c>
      <c r="D536" s="416" t="s">
        <v>163</v>
      </c>
      <c r="E536" s="420" t="s">
        <v>242</v>
      </c>
      <c r="F536" s="421">
        <v>119.1</v>
      </c>
      <c r="G536" s="416" t="s">
        <v>1332</v>
      </c>
      <c r="H536" s="416" t="s">
        <v>277</v>
      </c>
      <c r="I536" s="420" t="s">
        <v>478</v>
      </c>
      <c r="J536" s="423" t="s">
        <v>504</v>
      </c>
      <c r="K536" s="425" t="s">
        <v>574</v>
      </c>
      <c r="L536" s="425" t="s">
        <v>565</v>
      </c>
      <c r="M536" s="425" t="s">
        <v>277</v>
      </c>
      <c r="N536" s="418">
        <v>45777</v>
      </c>
      <c r="O536" s="418" t="s">
        <v>441</v>
      </c>
    </row>
    <row r="537" spans="1:15" ht="24" x14ac:dyDescent="0.2">
      <c r="A537" s="417">
        <v>534</v>
      </c>
      <c r="B537" s="418">
        <v>45797</v>
      </c>
      <c r="C537" s="419">
        <v>45777</v>
      </c>
      <c r="D537" s="416" t="s">
        <v>163</v>
      </c>
      <c r="E537" s="420" t="s">
        <v>231</v>
      </c>
      <c r="F537" s="421">
        <v>1782.33</v>
      </c>
      <c r="G537" s="416" t="s">
        <v>1327</v>
      </c>
      <c r="H537" s="416" t="s">
        <v>277</v>
      </c>
      <c r="I537" s="420" t="s">
        <v>478</v>
      </c>
      <c r="J537" s="423" t="s">
        <v>504</v>
      </c>
      <c r="K537" s="425" t="s">
        <v>574</v>
      </c>
      <c r="L537" s="425" t="s">
        <v>565</v>
      </c>
      <c r="M537" s="425" t="s">
        <v>277</v>
      </c>
      <c r="N537" s="418">
        <v>45777</v>
      </c>
      <c r="O537" s="418" t="s">
        <v>441</v>
      </c>
    </row>
    <row r="538" spans="1:15" ht="24" x14ac:dyDescent="0.2">
      <c r="A538" s="417">
        <v>535</v>
      </c>
      <c r="B538" s="418">
        <v>45797</v>
      </c>
      <c r="C538" s="419">
        <v>45777</v>
      </c>
      <c r="D538" s="416" t="s">
        <v>163</v>
      </c>
      <c r="E538" s="420" t="s">
        <v>4</v>
      </c>
      <c r="F538" s="421">
        <v>461.02</v>
      </c>
      <c r="G538" s="416" t="s">
        <v>1324</v>
      </c>
      <c r="H538" s="416" t="s">
        <v>277</v>
      </c>
      <c r="I538" s="420" t="s">
        <v>478</v>
      </c>
      <c r="J538" s="423" t="s">
        <v>504</v>
      </c>
      <c r="K538" s="425" t="s">
        <v>574</v>
      </c>
      <c r="L538" s="425" t="s">
        <v>4</v>
      </c>
      <c r="M538" s="425" t="s">
        <v>277</v>
      </c>
      <c r="N538" s="418">
        <v>45777</v>
      </c>
      <c r="O538" s="418" t="s">
        <v>441</v>
      </c>
    </row>
    <row r="539" spans="1:15" ht="24" x14ac:dyDescent="0.2">
      <c r="A539" s="417">
        <v>536</v>
      </c>
      <c r="B539" s="418">
        <v>45797</v>
      </c>
      <c r="C539" s="419">
        <v>45777</v>
      </c>
      <c r="D539" s="416" t="s">
        <v>163</v>
      </c>
      <c r="E539" s="420" t="s">
        <v>242</v>
      </c>
      <c r="F539" s="421">
        <v>57.63</v>
      </c>
      <c r="G539" s="416" t="s">
        <v>1333</v>
      </c>
      <c r="H539" s="416" t="s">
        <v>277</v>
      </c>
      <c r="I539" s="420" t="s">
        <v>478</v>
      </c>
      <c r="J539" s="423" t="s">
        <v>504</v>
      </c>
      <c r="K539" s="425" t="s">
        <v>574</v>
      </c>
      <c r="L539" s="425" t="s">
        <v>565</v>
      </c>
      <c r="M539" s="425" t="s">
        <v>277</v>
      </c>
      <c r="N539" s="418">
        <v>45777</v>
      </c>
      <c r="O539" s="418" t="s">
        <v>441</v>
      </c>
    </row>
    <row r="540" spans="1:15" ht="24" x14ac:dyDescent="0.2">
      <c r="A540" s="417">
        <v>537</v>
      </c>
      <c r="B540" s="418">
        <v>45797</v>
      </c>
      <c r="C540" s="419">
        <v>45748</v>
      </c>
      <c r="D540" s="416" t="s">
        <v>245</v>
      </c>
      <c r="E540" s="420" t="s">
        <v>76</v>
      </c>
      <c r="F540" s="421">
        <v>825.69</v>
      </c>
      <c r="G540" s="416" t="s">
        <v>1336</v>
      </c>
      <c r="H540" s="416" t="s">
        <v>275</v>
      </c>
      <c r="I540" s="420" t="s">
        <v>478</v>
      </c>
      <c r="J540" s="423" t="s">
        <v>504</v>
      </c>
      <c r="K540" s="425" t="s">
        <v>574</v>
      </c>
      <c r="L540" s="425" t="s">
        <v>32</v>
      </c>
      <c r="M540" s="425" t="s">
        <v>1226</v>
      </c>
      <c r="N540" s="418">
        <v>45779</v>
      </c>
      <c r="O540" s="418" t="s">
        <v>441</v>
      </c>
    </row>
    <row r="541" spans="1:15" ht="24" x14ac:dyDescent="0.2">
      <c r="A541" s="417">
        <v>538</v>
      </c>
      <c r="B541" s="418">
        <v>45797</v>
      </c>
      <c r="C541" s="419">
        <v>45777</v>
      </c>
      <c r="D541" s="416" t="s">
        <v>163</v>
      </c>
      <c r="E541" s="420" t="s">
        <v>264</v>
      </c>
      <c r="F541" s="421">
        <v>1295.3399999999999</v>
      </c>
      <c r="G541" s="416" t="s">
        <v>1331</v>
      </c>
      <c r="H541" s="416" t="s">
        <v>277</v>
      </c>
      <c r="I541" s="420" t="s">
        <v>478</v>
      </c>
      <c r="J541" s="423" t="s">
        <v>504</v>
      </c>
      <c r="K541" s="425" t="s">
        <v>574</v>
      </c>
      <c r="L541" s="425" t="s">
        <v>565</v>
      </c>
      <c r="M541" s="425" t="s">
        <v>277</v>
      </c>
      <c r="N541" s="418">
        <v>45777</v>
      </c>
      <c r="O541" s="418" t="s">
        <v>441</v>
      </c>
    </row>
    <row r="542" spans="1:15" ht="24" x14ac:dyDescent="0.2">
      <c r="A542" s="417">
        <v>539</v>
      </c>
      <c r="B542" s="418">
        <v>45797</v>
      </c>
      <c r="C542" s="419">
        <v>45761</v>
      </c>
      <c r="D542" s="416" t="s">
        <v>245</v>
      </c>
      <c r="E542" s="420" t="s">
        <v>167</v>
      </c>
      <c r="F542" s="421">
        <v>295.08999999999997</v>
      </c>
      <c r="G542" s="416" t="s">
        <v>1337</v>
      </c>
      <c r="H542" s="416" t="s">
        <v>275</v>
      </c>
      <c r="I542" s="429" t="s">
        <v>478</v>
      </c>
      <c r="J542" s="423" t="s">
        <v>504</v>
      </c>
      <c r="K542" s="425" t="s">
        <v>574</v>
      </c>
      <c r="L542" s="425" t="s">
        <v>32</v>
      </c>
      <c r="M542" s="425" t="s">
        <v>1227</v>
      </c>
      <c r="N542" s="418">
        <v>45761</v>
      </c>
      <c r="O542" s="418" t="s">
        <v>441</v>
      </c>
    </row>
    <row r="543" spans="1:15" ht="24" x14ac:dyDescent="0.2">
      <c r="A543" s="417">
        <v>540</v>
      </c>
      <c r="B543" s="418">
        <v>45797</v>
      </c>
      <c r="C543" s="419">
        <v>45777</v>
      </c>
      <c r="D543" s="416" t="s">
        <v>163</v>
      </c>
      <c r="E543" s="420" t="s">
        <v>4</v>
      </c>
      <c r="F543" s="421">
        <v>9383</v>
      </c>
      <c r="G543" s="416" t="s">
        <v>1326</v>
      </c>
      <c r="H543" s="416" t="s">
        <v>277</v>
      </c>
      <c r="I543" s="420" t="s">
        <v>498</v>
      </c>
      <c r="J543" s="423" t="s">
        <v>524</v>
      </c>
      <c r="K543" s="425" t="s">
        <v>587</v>
      </c>
      <c r="L543" s="425" t="s">
        <v>4</v>
      </c>
      <c r="M543" s="425" t="s">
        <v>277</v>
      </c>
      <c r="N543" s="418">
        <v>45777</v>
      </c>
      <c r="O543" s="418"/>
    </row>
    <row r="544" spans="1:15" ht="24" x14ac:dyDescent="0.2">
      <c r="A544" s="417">
        <v>541</v>
      </c>
      <c r="B544" s="418">
        <v>45797</v>
      </c>
      <c r="C544" s="427">
        <v>45777</v>
      </c>
      <c r="D544" s="416" t="s">
        <v>163</v>
      </c>
      <c r="E544" s="420" t="s">
        <v>4</v>
      </c>
      <c r="F544" s="428">
        <v>952.78</v>
      </c>
      <c r="G544" s="416" t="s">
        <v>1325</v>
      </c>
      <c r="H544" s="416" t="s">
        <v>277</v>
      </c>
      <c r="I544" s="429" t="s">
        <v>478</v>
      </c>
      <c r="J544" s="423" t="s">
        <v>504</v>
      </c>
      <c r="K544" s="425" t="s">
        <v>574</v>
      </c>
      <c r="L544" s="425" t="s">
        <v>4</v>
      </c>
      <c r="M544" s="425" t="s">
        <v>277</v>
      </c>
      <c r="N544" s="418">
        <v>45777</v>
      </c>
      <c r="O544" s="418" t="s">
        <v>441</v>
      </c>
    </row>
    <row r="545" spans="1:15" ht="36" x14ac:dyDescent="0.2">
      <c r="A545" s="417">
        <v>542</v>
      </c>
      <c r="B545" s="418">
        <v>45799</v>
      </c>
      <c r="C545" s="419">
        <v>45769</v>
      </c>
      <c r="D545" s="416" t="s">
        <v>245</v>
      </c>
      <c r="E545" s="420" t="s">
        <v>265</v>
      </c>
      <c r="F545" s="421">
        <v>736</v>
      </c>
      <c r="G545" s="420" t="s">
        <v>1338</v>
      </c>
      <c r="H545" s="416" t="s">
        <v>459</v>
      </c>
      <c r="I545" s="420" t="s">
        <v>1100</v>
      </c>
      <c r="J545" s="423" t="s">
        <v>1067</v>
      </c>
      <c r="K545" s="425" t="s">
        <v>573</v>
      </c>
      <c r="L545" s="424" t="s">
        <v>32</v>
      </c>
      <c r="M545" s="425" t="s">
        <v>1228</v>
      </c>
      <c r="N545" s="418">
        <v>45769</v>
      </c>
      <c r="O545" s="418"/>
    </row>
    <row r="546" spans="1:15" ht="24" x14ac:dyDescent="0.2">
      <c r="A546" s="417">
        <v>543</v>
      </c>
      <c r="B546" s="418">
        <v>45799</v>
      </c>
      <c r="C546" s="419">
        <v>45778</v>
      </c>
      <c r="D546" s="416" t="s">
        <v>245</v>
      </c>
      <c r="E546" s="420" t="s">
        <v>69</v>
      </c>
      <c r="F546" s="421">
        <v>1015</v>
      </c>
      <c r="G546" s="416" t="s">
        <v>648</v>
      </c>
      <c r="H546" s="416" t="s">
        <v>457</v>
      </c>
      <c r="I546" s="420" t="s">
        <v>503</v>
      </c>
      <c r="J546" s="423" t="s">
        <v>530</v>
      </c>
      <c r="K546" s="425" t="s">
        <v>573</v>
      </c>
      <c r="L546" s="425" t="s">
        <v>32</v>
      </c>
      <c r="M546" s="425">
        <v>640916</v>
      </c>
      <c r="N546" s="418">
        <v>45800</v>
      </c>
      <c r="O546" s="418"/>
    </row>
    <row r="547" spans="1:15" ht="36" x14ac:dyDescent="0.2">
      <c r="A547" s="417">
        <v>544</v>
      </c>
      <c r="B547" s="418">
        <v>45800</v>
      </c>
      <c r="C547" s="419">
        <v>45776</v>
      </c>
      <c r="D547" s="416" t="s">
        <v>245</v>
      </c>
      <c r="E547" s="420" t="s">
        <v>265</v>
      </c>
      <c r="F547" s="421">
        <v>1136.4000000000001</v>
      </c>
      <c r="G547" s="429" t="s">
        <v>1314</v>
      </c>
      <c r="H547" s="416" t="s">
        <v>459</v>
      </c>
      <c r="I547" s="420" t="s">
        <v>486</v>
      </c>
      <c r="J547" s="423" t="s">
        <v>512</v>
      </c>
      <c r="K547" s="425" t="s">
        <v>570</v>
      </c>
      <c r="L547" s="424" t="s">
        <v>32</v>
      </c>
      <c r="M547" s="425" t="s">
        <v>1229</v>
      </c>
      <c r="N547" s="418">
        <v>45776</v>
      </c>
      <c r="O547" s="418"/>
    </row>
    <row r="548" spans="1:15" ht="24" x14ac:dyDescent="0.2">
      <c r="A548" s="417">
        <v>545</v>
      </c>
      <c r="B548" s="418">
        <v>45800</v>
      </c>
      <c r="C548" s="419">
        <v>45777</v>
      </c>
      <c r="D548" s="416" t="s">
        <v>327</v>
      </c>
      <c r="E548" s="420" t="s">
        <v>327</v>
      </c>
      <c r="F548" s="421">
        <v>-1617.64</v>
      </c>
      <c r="G548" s="416" t="s">
        <v>1339</v>
      </c>
      <c r="H548" s="416" t="s">
        <v>277</v>
      </c>
      <c r="I548" s="420" t="s">
        <v>497</v>
      </c>
      <c r="J548" s="423" t="s">
        <v>523</v>
      </c>
      <c r="K548" s="425" t="s">
        <v>587</v>
      </c>
      <c r="L548" s="424" t="s">
        <v>566</v>
      </c>
      <c r="M548" s="425" t="s">
        <v>277</v>
      </c>
      <c r="N548" s="418">
        <v>45777</v>
      </c>
      <c r="O548" s="418"/>
    </row>
    <row r="549" spans="1:15" ht="24" x14ac:dyDescent="0.2">
      <c r="A549" s="417">
        <v>546</v>
      </c>
      <c r="B549" s="418">
        <v>45800</v>
      </c>
      <c r="C549" s="419">
        <v>45800</v>
      </c>
      <c r="D549" s="416" t="s">
        <v>163</v>
      </c>
      <c r="E549" s="420" t="s">
        <v>258</v>
      </c>
      <c r="F549" s="421">
        <v>1796.07</v>
      </c>
      <c r="G549" s="416" t="s">
        <v>1340</v>
      </c>
      <c r="H549" s="416" t="s">
        <v>277</v>
      </c>
      <c r="I549" s="420" t="s">
        <v>1613</v>
      </c>
      <c r="J549" s="423" t="s">
        <v>1631</v>
      </c>
      <c r="K549" s="425" t="s">
        <v>574</v>
      </c>
      <c r="L549" s="424" t="s">
        <v>564</v>
      </c>
      <c r="M549" s="425" t="s">
        <v>277</v>
      </c>
      <c r="N549" s="418">
        <v>45800</v>
      </c>
      <c r="O549" s="418"/>
    </row>
    <row r="550" spans="1:15" ht="36" x14ac:dyDescent="0.2">
      <c r="A550" s="417">
        <v>547</v>
      </c>
      <c r="B550" s="418">
        <v>45800</v>
      </c>
      <c r="C550" s="419">
        <v>45784</v>
      </c>
      <c r="D550" s="416" t="s">
        <v>245</v>
      </c>
      <c r="E550" s="420" t="s">
        <v>265</v>
      </c>
      <c r="F550" s="421">
        <v>870</v>
      </c>
      <c r="G550" s="416" t="s">
        <v>1341</v>
      </c>
      <c r="H550" s="416" t="s">
        <v>466</v>
      </c>
      <c r="I550" s="420" t="s">
        <v>676</v>
      </c>
      <c r="J550" s="423" t="s">
        <v>680</v>
      </c>
      <c r="K550" s="425" t="s">
        <v>570</v>
      </c>
      <c r="L550" s="424" t="s">
        <v>32</v>
      </c>
      <c r="M550" s="425" t="s">
        <v>1230</v>
      </c>
      <c r="N550" s="418">
        <v>45784</v>
      </c>
      <c r="O550" s="418"/>
    </row>
    <row r="551" spans="1:15" ht="36" x14ac:dyDescent="0.2">
      <c r="A551" s="417">
        <v>548</v>
      </c>
      <c r="B551" s="418">
        <v>45800</v>
      </c>
      <c r="C551" s="419">
        <v>45799</v>
      </c>
      <c r="D551" s="416" t="s">
        <v>245</v>
      </c>
      <c r="E551" s="420" t="s">
        <v>265</v>
      </c>
      <c r="F551" s="421">
        <v>13252.5</v>
      </c>
      <c r="G551" s="420" t="s">
        <v>1342</v>
      </c>
      <c r="H551" s="416" t="s">
        <v>458</v>
      </c>
      <c r="I551" s="420" t="s">
        <v>502</v>
      </c>
      <c r="J551" s="423" t="s">
        <v>529</v>
      </c>
      <c r="K551" s="425" t="s">
        <v>570</v>
      </c>
      <c r="L551" s="424" t="s">
        <v>32</v>
      </c>
      <c r="M551" s="425" t="s">
        <v>1231</v>
      </c>
      <c r="N551" s="418">
        <v>45799</v>
      </c>
      <c r="O551" s="418"/>
    </row>
    <row r="552" spans="1:15" ht="36" x14ac:dyDescent="0.2">
      <c r="A552" s="417">
        <v>549</v>
      </c>
      <c r="B552" s="418">
        <v>45800</v>
      </c>
      <c r="C552" s="419">
        <v>45776</v>
      </c>
      <c r="D552" s="416" t="s">
        <v>245</v>
      </c>
      <c r="E552" s="420" t="s">
        <v>265</v>
      </c>
      <c r="F552" s="421">
        <v>1511.8</v>
      </c>
      <c r="G552" s="429" t="s">
        <v>1314</v>
      </c>
      <c r="H552" s="416" t="s">
        <v>459</v>
      </c>
      <c r="I552" s="420" t="s">
        <v>486</v>
      </c>
      <c r="J552" s="423" t="s">
        <v>512</v>
      </c>
      <c r="K552" s="425" t="s">
        <v>570</v>
      </c>
      <c r="L552" s="424" t="s">
        <v>32</v>
      </c>
      <c r="M552" s="425" t="s">
        <v>1232</v>
      </c>
      <c r="N552" s="418">
        <v>45776</v>
      </c>
      <c r="O552" s="418"/>
    </row>
    <row r="553" spans="1:15" ht="24" x14ac:dyDescent="0.2">
      <c r="A553" s="417">
        <v>550</v>
      </c>
      <c r="B553" s="418">
        <v>45803</v>
      </c>
      <c r="C553" s="419">
        <v>45809</v>
      </c>
      <c r="D553" s="416" t="s">
        <v>163</v>
      </c>
      <c r="E553" s="420" t="s">
        <v>6</v>
      </c>
      <c r="F553" s="421">
        <v>20181</v>
      </c>
      <c r="G553" s="430" t="s">
        <v>1343</v>
      </c>
      <c r="H553" s="416" t="s">
        <v>277</v>
      </c>
      <c r="I553" s="420" t="s">
        <v>1101</v>
      </c>
      <c r="J553" s="423" t="s">
        <v>528</v>
      </c>
      <c r="K553" s="425" t="s">
        <v>573</v>
      </c>
      <c r="L553" s="425" t="s">
        <v>32</v>
      </c>
      <c r="M553" s="425" t="s">
        <v>1344</v>
      </c>
      <c r="N553" s="418">
        <v>45804</v>
      </c>
      <c r="O553" s="418"/>
    </row>
    <row r="554" spans="1:15" ht="24" x14ac:dyDescent="0.2">
      <c r="A554" s="417">
        <v>551</v>
      </c>
      <c r="B554" s="418">
        <v>45803</v>
      </c>
      <c r="C554" s="419">
        <v>45809</v>
      </c>
      <c r="D554" s="416" t="s">
        <v>163</v>
      </c>
      <c r="E554" s="420" t="s">
        <v>146</v>
      </c>
      <c r="F554" s="421">
        <v>15568.5</v>
      </c>
      <c r="G554" s="416" t="s">
        <v>1345</v>
      </c>
      <c r="H554" s="416" t="s">
        <v>277</v>
      </c>
      <c r="I554" s="420" t="s">
        <v>503</v>
      </c>
      <c r="J554" s="423" t="s">
        <v>530</v>
      </c>
      <c r="K554" s="425" t="s">
        <v>573</v>
      </c>
      <c r="L554" s="425" t="s">
        <v>32</v>
      </c>
      <c r="M554" s="425">
        <v>643804</v>
      </c>
      <c r="N554" s="418">
        <v>45804</v>
      </c>
      <c r="O554" s="418"/>
    </row>
    <row r="555" spans="1:15" ht="24" x14ac:dyDescent="0.2">
      <c r="A555" s="417">
        <v>552</v>
      </c>
      <c r="B555" s="418">
        <v>45804</v>
      </c>
      <c r="C555" s="419">
        <v>45803</v>
      </c>
      <c r="D555" s="416" t="s">
        <v>245</v>
      </c>
      <c r="E555" s="420" t="s">
        <v>265</v>
      </c>
      <c r="F555" s="421">
        <v>8500</v>
      </c>
      <c r="G555" s="416" t="s">
        <v>1346</v>
      </c>
      <c r="H555" s="416" t="s">
        <v>458</v>
      </c>
      <c r="I555" s="420" t="s">
        <v>1243</v>
      </c>
      <c r="J555" s="423" t="s">
        <v>1249</v>
      </c>
      <c r="K555" s="425" t="s">
        <v>570</v>
      </c>
      <c r="L555" s="424" t="s">
        <v>32</v>
      </c>
      <c r="M555" s="425" t="s">
        <v>1233</v>
      </c>
      <c r="N555" s="418">
        <v>45803</v>
      </c>
      <c r="O555" s="418"/>
    </row>
    <row r="556" spans="1:15" ht="24" x14ac:dyDescent="0.2">
      <c r="A556" s="417">
        <v>553</v>
      </c>
      <c r="B556" s="418">
        <v>45805</v>
      </c>
      <c r="C556" s="419">
        <v>45780</v>
      </c>
      <c r="D556" s="416" t="s">
        <v>163</v>
      </c>
      <c r="E556" s="420" t="s">
        <v>160</v>
      </c>
      <c r="F556" s="421">
        <v>293.54000000000002</v>
      </c>
      <c r="G556" s="416" t="s">
        <v>1347</v>
      </c>
      <c r="H556" s="416" t="s">
        <v>277</v>
      </c>
      <c r="I556" s="420" t="s">
        <v>678</v>
      </c>
      <c r="J556" s="423" t="s">
        <v>682</v>
      </c>
      <c r="K556" s="425" t="s">
        <v>573</v>
      </c>
      <c r="L556" s="424" t="s">
        <v>560</v>
      </c>
      <c r="M556" s="425" t="s">
        <v>1234</v>
      </c>
      <c r="N556" s="418">
        <v>45780</v>
      </c>
      <c r="O556" s="418"/>
    </row>
    <row r="557" spans="1:15" ht="24" x14ac:dyDescent="0.2">
      <c r="A557" s="417">
        <v>554</v>
      </c>
      <c r="B557" s="418">
        <v>45807</v>
      </c>
      <c r="C557" s="419">
        <v>45807</v>
      </c>
      <c r="D557" s="416" t="s">
        <v>163</v>
      </c>
      <c r="E557" s="420" t="s">
        <v>1</v>
      </c>
      <c r="F557" s="421">
        <v>2104.0100000000002</v>
      </c>
      <c r="G557" s="416" t="s">
        <v>1285</v>
      </c>
      <c r="H557" s="416" t="s">
        <v>277</v>
      </c>
      <c r="I557" s="420" t="s">
        <v>478</v>
      </c>
      <c r="J557" s="423" t="s">
        <v>504</v>
      </c>
      <c r="K557" s="425" t="s">
        <v>574</v>
      </c>
      <c r="L557" s="425" t="s">
        <v>562</v>
      </c>
      <c r="M557" s="425" t="s">
        <v>277</v>
      </c>
      <c r="N557" s="418">
        <v>45807</v>
      </c>
      <c r="O557" s="418" t="s">
        <v>441</v>
      </c>
    </row>
    <row r="558" spans="1:15" ht="36" x14ac:dyDescent="0.2">
      <c r="A558" s="417">
        <v>555</v>
      </c>
      <c r="B558" s="418">
        <v>45807</v>
      </c>
      <c r="C558" s="419">
        <v>45772</v>
      </c>
      <c r="D558" s="416" t="s">
        <v>245</v>
      </c>
      <c r="E558" s="420" t="s">
        <v>265</v>
      </c>
      <c r="F558" s="421">
        <v>3115.23</v>
      </c>
      <c r="G558" s="432" t="s">
        <v>1191</v>
      </c>
      <c r="H558" s="416" t="s">
        <v>459</v>
      </c>
      <c r="I558" s="420" t="s">
        <v>1068</v>
      </c>
      <c r="J558" s="423" t="s">
        <v>1069</v>
      </c>
      <c r="K558" s="425" t="s">
        <v>570</v>
      </c>
      <c r="L558" s="424" t="s">
        <v>32</v>
      </c>
      <c r="M558" s="425" t="s">
        <v>1235</v>
      </c>
      <c r="N558" s="418">
        <v>45772</v>
      </c>
      <c r="O558" s="418"/>
    </row>
    <row r="559" spans="1:15" ht="24" x14ac:dyDescent="0.2">
      <c r="A559" s="417">
        <v>556</v>
      </c>
      <c r="B559" s="418">
        <v>45807</v>
      </c>
      <c r="C559" s="419">
        <v>45807</v>
      </c>
      <c r="D559" s="416" t="s">
        <v>163</v>
      </c>
      <c r="E559" s="420" t="s">
        <v>1</v>
      </c>
      <c r="F559" s="421">
        <v>1338.94</v>
      </c>
      <c r="G559" s="416" t="s">
        <v>1302</v>
      </c>
      <c r="H559" s="416" t="s">
        <v>277</v>
      </c>
      <c r="I559" s="429" t="s">
        <v>1612</v>
      </c>
      <c r="J559" s="423" t="s">
        <v>1644</v>
      </c>
      <c r="K559" s="425" t="s">
        <v>574</v>
      </c>
      <c r="L559" s="424" t="s">
        <v>562</v>
      </c>
      <c r="M559" s="425" t="s">
        <v>277</v>
      </c>
      <c r="N559" s="418">
        <v>45807</v>
      </c>
      <c r="O559" s="418"/>
    </row>
    <row r="560" spans="1:15" ht="24" x14ac:dyDescent="0.2">
      <c r="A560" s="417">
        <v>557</v>
      </c>
      <c r="B560" s="418">
        <v>45807</v>
      </c>
      <c r="C560" s="419">
        <v>45807</v>
      </c>
      <c r="D560" s="416" t="s">
        <v>163</v>
      </c>
      <c r="E560" s="420" t="s">
        <v>1</v>
      </c>
      <c r="F560" s="421">
        <v>2344.1999999999998</v>
      </c>
      <c r="G560" s="416" t="s">
        <v>1282</v>
      </c>
      <c r="H560" s="416" t="s">
        <v>277</v>
      </c>
      <c r="I560" s="429" t="s">
        <v>1603</v>
      </c>
      <c r="J560" s="423" t="s">
        <v>1633</v>
      </c>
      <c r="K560" s="425" t="s">
        <v>574</v>
      </c>
      <c r="L560" s="425" t="s">
        <v>562</v>
      </c>
      <c r="M560" s="425" t="s">
        <v>277</v>
      </c>
      <c r="N560" s="418">
        <v>45807</v>
      </c>
      <c r="O560" s="418"/>
    </row>
    <row r="561" spans="1:15" ht="24" x14ac:dyDescent="0.2">
      <c r="A561" s="417">
        <v>558</v>
      </c>
      <c r="B561" s="418">
        <v>45807</v>
      </c>
      <c r="C561" s="419">
        <v>45807</v>
      </c>
      <c r="D561" s="416" t="s">
        <v>163</v>
      </c>
      <c r="E561" s="420" t="s">
        <v>1</v>
      </c>
      <c r="F561" s="421">
        <v>1362.24</v>
      </c>
      <c r="G561" s="416" t="s">
        <v>1307</v>
      </c>
      <c r="H561" s="416" t="s">
        <v>277</v>
      </c>
      <c r="I561" s="420" t="s">
        <v>1616</v>
      </c>
      <c r="J561" s="423" t="s">
        <v>1643</v>
      </c>
      <c r="K561" s="425" t="s">
        <v>574</v>
      </c>
      <c r="L561" s="425" t="s">
        <v>562</v>
      </c>
      <c r="M561" s="425" t="s">
        <v>277</v>
      </c>
      <c r="N561" s="418">
        <v>45807</v>
      </c>
      <c r="O561" s="418"/>
    </row>
    <row r="562" spans="1:15" ht="24" x14ac:dyDescent="0.2">
      <c r="A562" s="417">
        <v>559</v>
      </c>
      <c r="B562" s="418">
        <v>45807</v>
      </c>
      <c r="C562" s="419">
        <v>45807</v>
      </c>
      <c r="D562" s="416" t="s">
        <v>163</v>
      </c>
      <c r="E562" s="420" t="s">
        <v>1</v>
      </c>
      <c r="F562" s="421">
        <v>1214.9000000000001</v>
      </c>
      <c r="G562" s="416" t="s">
        <v>1287</v>
      </c>
      <c r="H562" s="416" t="s">
        <v>277</v>
      </c>
      <c r="I562" s="420" t="s">
        <v>1604</v>
      </c>
      <c r="J562" s="423" t="s">
        <v>1636</v>
      </c>
      <c r="K562" s="425" t="s">
        <v>574</v>
      </c>
      <c r="L562" s="425" t="s">
        <v>562</v>
      </c>
      <c r="M562" s="425" t="s">
        <v>277</v>
      </c>
      <c r="N562" s="418">
        <v>45807</v>
      </c>
      <c r="O562" s="418"/>
    </row>
    <row r="563" spans="1:15" ht="24" x14ac:dyDescent="0.2">
      <c r="A563" s="417">
        <v>560</v>
      </c>
      <c r="B563" s="418">
        <v>45807</v>
      </c>
      <c r="C563" s="419">
        <v>45807</v>
      </c>
      <c r="D563" s="416" t="s">
        <v>163</v>
      </c>
      <c r="E563" s="420" t="s">
        <v>1</v>
      </c>
      <c r="F563" s="421">
        <v>1927.6</v>
      </c>
      <c r="G563" s="416" t="s">
        <v>1286</v>
      </c>
      <c r="H563" s="416" t="s">
        <v>277</v>
      </c>
      <c r="I563" s="420" t="s">
        <v>478</v>
      </c>
      <c r="J563" s="423" t="s">
        <v>504</v>
      </c>
      <c r="K563" s="425" t="s">
        <v>574</v>
      </c>
      <c r="L563" s="425" t="s">
        <v>562</v>
      </c>
      <c r="M563" s="425" t="s">
        <v>277</v>
      </c>
      <c r="N563" s="418">
        <v>45807</v>
      </c>
      <c r="O563" s="418" t="s">
        <v>441</v>
      </c>
    </row>
    <row r="564" spans="1:15" ht="24" x14ac:dyDescent="0.2">
      <c r="A564" s="417">
        <v>561</v>
      </c>
      <c r="B564" s="418">
        <v>45807</v>
      </c>
      <c r="C564" s="419">
        <v>45807</v>
      </c>
      <c r="D564" s="416" t="s">
        <v>163</v>
      </c>
      <c r="E564" s="420" t="s">
        <v>1</v>
      </c>
      <c r="F564" s="421">
        <v>123.84</v>
      </c>
      <c r="G564" s="416" t="s">
        <v>1280</v>
      </c>
      <c r="H564" s="416" t="s">
        <v>277</v>
      </c>
      <c r="I564" s="420" t="s">
        <v>1602</v>
      </c>
      <c r="J564" s="423" t="s">
        <v>1639</v>
      </c>
      <c r="K564" s="425" t="s">
        <v>574</v>
      </c>
      <c r="L564" s="425" t="s">
        <v>562</v>
      </c>
      <c r="M564" s="425" t="s">
        <v>277</v>
      </c>
      <c r="N564" s="418">
        <v>45807</v>
      </c>
      <c r="O564" s="418"/>
    </row>
    <row r="565" spans="1:15" ht="24" x14ac:dyDescent="0.2">
      <c r="A565" s="417">
        <v>562</v>
      </c>
      <c r="B565" s="418">
        <v>45807</v>
      </c>
      <c r="C565" s="419">
        <v>45807</v>
      </c>
      <c r="D565" s="416" t="s">
        <v>163</v>
      </c>
      <c r="E565" s="420" t="s">
        <v>1</v>
      </c>
      <c r="F565" s="421">
        <v>6169.11</v>
      </c>
      <c r="G565" s="416" t="s">
        <v>1309</v>
      </c>
      <c r="H565" s="416" t="s">
        <v>277</v>
      </c>
      <c r="I565" s="420" t="s">
        <v>1617</v>
      </c>
      <c r="J565" s="423" t="s">
        <v>1627</v>
      </c>
      <c r="K565" s="425" t="s">
        <v>574</v>
      </c>
      <c r="L565" s="425" t="s">
        <v>562</v>
      </c>
      <c r="M565" s="425" t="s">
        <v>277</v>
      </c>
      <c r="N565" s="418">
        <v>45807</v>
      </c>
      <c r="O565" s="418"/>
    </row>
    <row r="566" spans="1:15" ht="24" x14ac:dyDescent="0.2">
      <c r="A566" s="417">
        <v>563</v>
      </c>
      <c r="B566" s="418">
        <v>45807</v>
      </c>
      <c r="C566" s="419">
        <v>45807</v>
      </c>
      <c r="D566" s="416" t="s">
        <v>163</v>
      </c>
      <c r="E566" s="420" t="s">
        <v>1</v>
      </c>
      <c r="F566" s="421">
        <v>110.4</v>
      </c>
      <c r="G566" s="416" t="s">
        <v>1290</v>
      </c>
      <c r="H566" s="416" t="s">
        <v>277</v>
      </c>
      <c r="I566" s="420" t="s">
        <v>1606</v>
      </c>
      <c r="J566" s="423" t="s">
        <v>1638</v>
      </c>
      <c r="K566" s="425" t="s">
        <v>574</v>
      </c>
      <c r="L566" s="425" t="s">
        <v>562</v>
      </c>
      <c r="M566" s="425" t="s">
        <v>277</v>
      </c>
      <c r="N566" s="418">
        <v>45807</v>
      </c>
      <c r="O566" s="418"/>
    </row>
    <row r="567" spans="1:15" ht="24" x14ac:dyDescent="0.2">
      <c r="A567" s="417">
        <v>564</v>
      </c>
      <c r="B567" s="418">
        <v>45807</v>
      </c>
      <c r="C567" s="419">
        <v>45807</v>
      </c>
      <c r="D567" s="416" t="s">
        <v>245</v>
      </c>
      <c r="E567" s="420" t="s">
        <v>193</v>
      </c>
      <c r="F567" s="421">
        <v>22.3</v>
      </c>
      <c r="G567" s="416" t="s">
        <v>1348</v>
      </c>
      <c r="H567" s="416" t="s">
        <v>457</v>
      </c>
      <c r="I567" s="420" t="s">
        <v>1244</v>
      </c>
      <c r="J567" s="423" t="s">
        <v>1250</v>
      </c>
      <c r="K567" s="425" t="s">
        <v>573</v>
      </c>
      <c r="L567" s="424" t="s">
        <v>560</v>
      </c>
      <c r="M567" s="425" t="s">
        <v>277</v>
      </c>
      <c r="N567" s="418">
        <v>45807</v>
      </c>
      <c r="O567" s="418"/>
    </row>
    <row r="568" spans="1:15" ht="24" x14ac:dyDescent="0.2">
      <c r="A568" s="417">
        <v>565</v>
      </c>
      <c r="B568" s="418">
        <v>45807</v>
      </c>
      <c r="C568" s="419">
        <v>45807</v>
      </c>
      <c r="D568" s="416" t="s">
        <v>163</v>
      </c>
      <c r="E568" s="420" t="s">
        <v>1</v>
      </c>
      <c r="F568" s="421">
        <v>2441.63</v>
      </c>
      <c r="G568" s="416" t="s">
        <v>1296</v>
      </c>
      <c r="H568" s="416" t="s">
        <v>277</v>
      </c>
      <c r="I568" s="420" t="s">
        <v>1609</v>
      </c>
      <c r="J568" s="423" t="s">
        <v>1641</v>
      </c>
      <c r="K568" s="425" t="s">
        <v>574</v>
      </c>
      <c r="L568" s="425" t="s">
        <v>562</v>
      </c>
      <c r="M568" s="425" t="s">
        <v>277</v>
      </c>
      <c r="N568" s="418">
        <v>45807</v>
      </c>
      <c r="O568" s="418"/>
    </row>
    <row r="569" spans="1:15" ht="24" x14ac:dyDescent="0.2">
      <c r="A569" s="417">
        <v>566</v>
      </c>
      <c r="B569" s="418">
        <v>45807</v>
      </c>
      <c r="C569" s="419">
        <v>45807</v>
      </c>
      <c r="D569" s="416" t="s">
        <v>163</v>
      </c>
      <c r="E569" s="420" t="s">
        <v>1</v>
      </c>
      <c r="F569" s="421">
        <v>2529.3200000000002</v>
      </c>
      <c r="G569" s="416" t="s">
        <v>1294</v>
      </c>
      <c r="H569" s="416" t="s">
        <v>277</v>
      </c>
      <c r="I569" s="420" t="s">
        <v>1608</v>
      </c>
      <c r="J569" s="423" t="s">
        <v>1640</v>
      </c>
      <c r="K569" s="425" t="s">
        <v>574</v>
      </c>
      <c r="L569" s="425" t="s">
        <v>562</v>
      </c>
      <c r="M569" s="425" t="s">
        <v>277</v>
      </c>
      <c r="N569" s="418">
        <v>45807</v>
      </c>
      <c r="O569" s="418"/>
    </row>
    <row r="570" spans="1:15" ht="24" x14ac:dyDescent="0.2">
      <c r="A570" s="417">
        <v>567</v>
      </c>
      <c r="B570" s="418">
        <v>45807</v>
      </c>
      <c r="C570" s="419">
        <v>45807</v>
      </c>
      <c r="D570" s="416" t="s">
        <v>163</v>
      </c>
      <c r="E570" s="420" t="s">
        <v>1</v>
      </c>
      <c r="F570" s="421">
        <v>2396.34</v>
      </c>
      <c r="G570" s="416" t="s">
        <v>1313</v>
      </c>
      <c r="H570" s="416" t="s">
        <v>277</v>
      </c>
      <c r="I570" s="420" t="s">
        <v>1619</v>
      </c>
      <c r="J570" s="423" t="s">
        <v>1635</v>
      </c>
      <c r="K570" s="425" t="s">
        <v>574</v>
      </c>
      <c r="L570" s="425" t="s">
        <v>562</v>
      </c>
      <c r="M570" s="425" t="s">
        <v>277</v>
      </c>
      <c r="N570" s="418">
        <v>45807</v>
      </c>
      <c r="O570" s="418"/>
    </row>
    <row r="571" spans="1:15" ht="24" x14ac:dyDescent="0.2">
      <c r="A571" s="417">
        <v>568</v>
      </c>
      <c r="B571" s="418">
        <v>45807</v>
      </c>
      <c r="C571" s="419">
        <v>45807</v>
      </c>
      <c r="D571" s="416" t="s">
        <v>163</v>
      </c>
      <c r="E571" s="420" t="s">
        <v>1</v>
      </c>
      <c r="F571" s="421">
        <v>2395.37</v>
      </c>
      <c r="G571" s="416" t="s">
        <v>1304</v>
      </c>
      <c r="H571" s="416" t="s">
        <v>277</v>
      </c>
      <c r="I571" s="420" t="s">
        <v>1613</v>
      </c>
      <c r="J571" s="423" t="s">
        <v>1631</v>
      </c>
      <c r="K571" s="425" t="s">
        <v>574</v>
      </c>
      <c r="L571" s="425" t="s">
        <v>562</v>
      </c>
      <c r="M571" s="425" t="s">
        <v>277</v>
      </c>
      <c r="N571" s="418">
        <v>45807</v>
      </c>
      <c r="O571" s="418"/>
    </row>
    <row r="572" spans="1:15" ht="24" x14ac:dyDescent="0.2">
      <c r="A572" s="417">
        <v>569</v>
      </c>
      <c r="B572" s="418">
        <v>45807</v>
      </c>
      <c r="C572" s="419">
        <v>45807</v>
      </c>
      <c r="D572" s="416" t="s">
        <v>163</v>
      </c>
      <c r="E572" s="420" t="s">
        <v>1</v>
      </c>
      <c r="F572" s="421">
        <v>2338.8200000000002</v>
      </c>
      <c r="G572" s="416" t="s">
        <v>1300</v>
      </c>
      <c r="H572" s="416" t="s">
        <v>277</v>
      </c>
      <c r="I572" s="420" t="s">
        <v>1611</v>
      </c>
      <c r="J572" s="423" t="s">
        <v>1629</v>
      </c>
      <c r="K572" s="425" t="s">
        <v>574</v>
      </c>
      <c r="L572" s="425" t="s">
        <v>562</v>
      </c>
      <c r="M572" s="425" t="s">
        <v>277</v>
      </c>
      <c r="N572" s="418">
        <v>45807</v>
      </c>
      <c r="O572" s="418"/>
    </row>
    <row r="573" spans="1:15" ht="24" x14ac:dyDescent="0.2">
      <c r="A573" s="417">
        <v>570</v>
      </c>
      <c r="B573" s="418">
        <v>45807</v>
      </c>
      <c r="C573" s="419">
        <v>45807</v>
      </c>
      <c r="D573" s="416" t="s">
        <v>245</v>
      </c>
      <c r="E573" s="420" t="s">
        <v>58</v>
      </c>
      <c r="F573" s="421">
        <v>48.28</v>
      </c>
      <c r="G573" s="416" t="s">
        <v>1349</v>
      </c>
      <c r="H573" s="416" t="s">
        <v>457</v>
      </c>
      <c r="I573" s="420" t="s">
        <v>1245</v>
      </c>
      <c r="J573" s="423" t="s">
        <v>1251</v>
      </c>
      <c r="K573" s="425" t="s">
        <v>587</v>
      </c>
      <c r="L573" s="424" t="s">
        <v>566</v>
      </c>
      <c r="M573" s="425" t="s">
        <v>277</v>
      </c>
      <c r="N573" s="418">
        <v>45807</v>
      </c>
      <c r="O573" s="418"/>
    </row>
    <row r="574" spans="1:15" ht="24" x14ac:dyDescent="0.2">
      <c r="A574" s="417">
        <v>571</v>
      </c>
      <c r="B574" s="418">
        <v>45807</v>
      </c>
      <c r="C574" s="419">
        <v>45748</v>
      </c>
      <c r="D574" s="416" t="s">
        <v>245</v>
      </c>
      <c r="E574" s="420" t="s">
        <v>285</v>
      </c>
      <c r="F574" s="421">
        <v>444.29</v>
      </c>
      <c r="G574" s="416" t="s">
        <v>1350</v>
      </c>
      <c r="H574" s="416" t="s">
        <v>275</v>
      </c>
      <c r="I574" s="420" t="s">
        <v>478</v>
      </c>
      <c r="J574" s="423" t="s">
        <v>504</v>
      </c>
      <c r="K574" s="425" t="s">
        <v>574</v>
      </c>
      <c r="L574" s="424" t="s">
        <v>32</v>
      </c>
      <c r="M574" s="425" t="s">
        <v>1236</v>
      </c>
      <c r="N574" s="418">
        <v>45782</v>
      </c>
      <c r="O574" s="418" t="s">
        <v>441</v>
      </c>
    </row>
    <row r="575" spans="1:15" ht="24" x14ac:dyDescent="0.2">
      <c r="A575" s="417">
        <v>572</v>
      </c>
      <c r="B575" s="418">
        <v>45807</v>
      </c>
      <c r="C575" s="419">
        <v>45807</v>
      </c>
      <c r="D575" s="416" t="s">
        <v>163</v>
      </c>
      <c r="E575" s="420" t="s">
        <v>1</v>
      </c>
      <c r="F575" s="421">
        <v>954.1</v>
      </c>
      <c r="G575" s="416" t="s">
        <v>1287</v>
      </c>
      <c r="H575" s="416" t="s">
        <v>277</v>
      </c>
      <c r="I575" s="429" t="s">
        <v>1601</v>
      </c>
      <c r="J575" s="423" t="s">
        <v>1634</v>
      </c>
      <c r="K575" s="425" t="s">
        <v>574</v>
      </c>
      <c r="L575" s="425" t="s">
        <v>562</v>
      </c>
      <c r="M575" s="425" t="s">
        <v>277</v>
      </c>
      <c r="N575" s="418">
        <v>45807</v>
      </c>
      <c r="O575" s="418"/>
    </row>
    <row r="576" spans="1:15" ht="24" x14ac:dyDescent="0.2">
      <c r="A576" s="417">
        <v>573</v>
      </c>
      <c r="B576" s="418">
        <v>45807</v>
      </c>
      <c r="C576" s="419">
        <v>45799</v>
      </c>
      <c r="D576" s="416" t="s">
        <v>245</v>
      </c>
      <c r="E576" s="420" t="s">
        <v>76</v>
      </c>
      <c r="F576" s="421">
        <v>650.27</v>
      </c>
      <c r="G576" s="416" t="s">
        <v>1351</v>
      </c>
      <c r="H576" s="416" t="s">
        <v>275</v>
      </c>
      <c r="I576" s="420" t="s">
        <v>478</v>
      </c>
      <c r="J576" s="423" t="s">
        <v>504</v>
      </c>
      <c r="K576" s="425" t="s">
        <v>574</v>
      </c>
      <c r="L576" s="424" t="s">
        <v>32</v>
      </c>
      <c r="M576" s="425" t="s">
        <v>1237</v>
      </c>
      <c r="N576" s="418">
        <v>45799</v>
      </c>
      <c r="O576" s="418" t="s">
        <v>441</v>
      </c>
    </row>
    <row r="577" spans="1:15" ht="24" x14ac:dyDescent="0.2">
      <c r="A577" s="417">
        <v>574</v>
      </c>
      <c r="B577" s="418">
        <v>45807</v>
      </c>
      <c r="C577" s="419">
        <v>45807</v>
      </c>
      <c r="D577" s="416" t="s">
        <v>163</v>
      </c>
      <c r="E577" s="420" t="s">
        <v>1</v>
      </c>
      <c r="F577" s="421">
        <v>1003.87</v>
      </c>
      <c r="G577" s="416" t="s">
        <v>1287</v>
      </c>
      <c r="H577" s="416" t="s">
        <v>277</v>
      </c>
      <c r="I577" s="420" t="s">
        <v>1614</v>
      </c>
      <c r="J577" s="423" t="s">
        <v>1628</v>
      </c>
      <c r="K577" s="425" t="s">
        <v>574</v>
      </c>
      <c r="L577" s="425" t="s">
        <v>562</v>
      </c>
      <c r="M577" s="425" t="s">
        <v>277</v>
      </c>
      <c r="N577" s="418">
        <v>45807</v>
      </c>
      <c r="O577" s="418"/>
    </row>
    <row r="578" spans="1:15" ht="24" x14ac:dyDescent="0.2">
      <c r="A578" s="417">
        <v>575</v>
      </c>
      <c r="B578" s="418">
        <v>45807</v>
      </c>
      <c r="C578" s="419">
        <v>45807</v>
      </c>
      <c r="D578" s="416" t="s">
        <v>163</v>
      </c>
      <c r="E578" s="420" t="s">
        <v>1</v>
      </c>
      <c r="F578" s="421">
        <v>1037.24</v>
      </c>
      <c r="G578" s="420" t="s">
        <v>1305</v>
      </c>
      <c r="H578" s="416" t="s">
        <v>277</v>
      </c>
      <c r="I578" s="420" t="s">
        <v>1615</v>
      </c>
      <c r="J578" s="423" t="s">
        <v>1646</v>
      </c>
      <c r="K578" s="425" t="s">
        <v>574</v>
      </c>
      <c r="L578" s="424" t="s">
        <v>562</v>
      </c>
      <c r="M578" s="425" t="s">
        <v>277</v>
      </c>
      <c r="N578" s="418">
        <v>45807</v>
      </c>
      <c r="O578" s="418"/>
    </row>
    <row r="579" spans="1:15" ht="24" x14ac:dyDescent="0.2">
      <c r="A579" s="417">
        <v>576</v>
      </c>
      <c r="B579" s="418">
        <v>45807</v>
      </c>
      <c r="C579" s="419">
        <v>45807</v>
      </c>
      <c r="D579" s="416" t="s">
        <v>163</v>
      </c>
      <c r="E579" s="420" t="s">
        <v>1</v>
      </c>
      <c r="F579" s="421">
        <v>1725.15</v>
      </c>
      <c r="G579" s="416" t="s">
        <v>1275</v>
      </c>
      <c r="H579" s="416" t="s">
        <v>277</v>
      </c>
      <c r="I579" s="420" t="s">
        <v>1598</v>
      </c>
      <c r="J579" s="423" t="s">
        <v>1630</v>
      </c>
      <c r="K579" s="425" t="s">
        <v>574</v>
      </c>
      <c r="L579" s="425" t="s">
        <v>562</v>
      </c>
      <c r="M579" s="425" t="s">
        <v>277</v>
      </c>
      <c r="N579" s="418">
        <v>45807</v>
      </c>
      <c r="O579" s="418"/>
    </row>
    <row r="580" spans="1:15" ht="24" x14ac:dyDescent="0.2">
      <c r="A580" s="417">
        <v>577</v>
      </c>
      <c r="B580" s="418">
        <v>45807</v>
      </c>
      <c r="C580" s="419">
        <v>45748</v>
      </c>
      <c r="D580" s="416" t="s">
        <v>245</v>
      </c>
      <c r="E580" s="420" t="s">
        <v>76</v>
      </c>
      <c r="F580" s="421">
        <v>80.849999999999994</v>
      </c>
      <c r="G580" s="416" t="s">
        <v>1352</v>
      </c>
      <c r="H580" s="416" t="s">
        <v>275</v>
      </c>
      <c r="I580" s="420" t="s">
        <v>679</v>
      </c>
      <c r="J580" s="423" t="s">
        <v>683</v>
      </c>
      <c r="K580" s="425" t="s">
        <v>573</v>
      </c>
      <c r="L580" s="424" t="s">
        <v>32</v>
      </c>
      <c r="M580" s="425" t="s">
        <v>1238</v>
      </c>
      <c r="N580" s="418">
        <v>45793</v>
      </c>
      <c r="O580" s="418"/>
    </row>
    <row r="581" spans="1:15" ht="24" x14ac:dyDescent="0.2">
      <c r="A581" s="417">
        <v>578</v>
      </c>
      <c r="B581" s="418">
        <v>45807</v>
      </c>
      <c r="C581" s="419">
        <v>45807</v>
      </c>
      <c r="D581" s="416" t="s">
        <v>163</v>
      </c>
      <c r="E581" s="420" t="s">
        <v>1</v>
      </c>
      <c r="F581" s="421">
        <v>2234.92</v>
      </c>
      <c r="G581" s="416" t="s">
        <v>1276</v>
      </c>
      <c r="H581" s="416" t="s">
        <v>277</v>
      </c>
      <c r="I581" s="420" t="s">
        <v>1599</v>
      </c>
      <c r="J581" s="423" t="s">
        <v>1626</v>
      </c>
      <c r="K581" s="425" t="s">
        <v>574</v>
      </c>
      <c r="L581" s="425" t="s">
        <v>562</v>
      </c>
      <c r="M581" s="425" t="s">
        <v>277</v>
      </c>
      <c r="N581" s="418">
        <v>45807</v>
      </c>
      <c r="O581" s="418"/>
    </row>
    <row r="582" spans="1:15" ht="24" x14ac:dyDescent="0.2">
      <c r="A582" s="417">
        <v>579</v>
      </c>
      <c r="B582" s="418">
        <v>45807</v>
      </c>
      <c r="C582" s="419">
        <v>45784</v>
      </c>
      <c r="D582" s="416" t="s">
        <v>245</v>
      </c>
      <c r="E582" s="420" t="s">
        <v>287</v>
      </c>
      <c r="F582" s="421">
        <v>2544.4699999999998</v>
      </c>
      <c r="G582" s="416" t="s">
        <v>1353</v>
      </c>
      <c r="H582" s="416" t="s">
        <v>454</v>
      </c>
      <c r="I582" s="420" t="s">
        <v>897</v>
      </c>
      <c r="J582" s="423" t="s">
        <v>890</v>
      </c>
      <c r="K582" s="425" t="s">
        <v>573</v>
      </c>
      <c r="L582" s="424" t="s">
        <v>32</v>
      </c>
      <c r="M582" s="425" t="s">
        <v>1239</v>
      </c>
      <c r="N582" s="418">
        <v>45784</v>
      </c>
      <c r="O582" s="418"/>
    </row>
    <row r="583" spans="1:15" ht="24" x14ac:dyDescent="0.2">
      <c r="A583" s="417">
        <v>580</v>
      </c>
      <c r="B583" s="418">
        <v>45807</v>
      </c>
      <c r="C583" s="419">
        <v>45807</v>
      </c>
      <c r="D583" s="416" t="s">
        <v>163</v>
      </c>
      <c r="E583" s="420" t="s">
        <v>1</v>
      </c>
      <c r="F583" s="421">
        <v>5884.96</v>
      </c>
      <c r="G583" s="416" t="s">
        <v>1298</v>
      </c>
      <c r="H583" s="416" t="s">
        <v>277</v>
      </c>
      <c r="I583" s="420" t="s">
        <v>1610</v>
      </c>
      <c r="J583" s="423" t="s">
        <v>1642</v>
      </c>
      <c r="K583" s="425" t="s">
        <v>574</v>
      </c>
      <c r="L583" s="425" t="s">
        <v>562</v>
      </c>
      <c r="M583" s="425" t="s">
        <v>277</v>
      </c>
      <c r="N583" s="418">
        <v>45807</v>
      </c>
      <c r="O583" s="418"/>
    </row>
    <row r="584" spans="1:15" ht="24" x14ac:dyDescent="0.2">
      <c r="A584" s="417">
        <v>581</v>
      </c>
      <c r="B584" s="418">
        <v>45807</v>
      </c>
      <c r="C584" s="419">
        <v>45807</v>
      </c>
      <c r="D584" s="416" t="s">
        <v>163</v>
      </c>
      <c r="E584" s="420" t="s">
        <v>1</v>
      </c>
      <c r="F584" s="421">
        <v>728.94</v>
      </c>
      <c r="G584" s="416" t="s">
        <v>1288</v>
      </c>
      <c r="H584" s="416" t="s">
        <v>277</v>
      </c>
      <c r="I584" s="420" t="s">
        <v>1605</v>
      </c>
      <c r="J584" s="423" t="s">
        <v>1645</v>
      </c>
      <c r="K584" s="425" t="s">
        <v>574</v>
      </c>
      <c r="L584" s="424" t="s">
        <v>562</v>
      </c>
      <c r="M584" s="425" t="s">
        <v>277</v>
      </c>
      <c r="N584" s="418">
        <v>45807</v>
      </c>
      <c r="O584" s="418"/>
    </row>
    <row r="585" spans="1:15" ht="24" x14ac:dyDescent="0.2">
      <c r="A585" s="417">
        <v>582</v>
      </c>
      <c r="B585" s="418">
        <v>45807</v>
      </c>
      <c r="C585" s="419">
        <v>45800</v>
      </c>
      <c r="D585" s="416" t="s">
        <v>245</v>
      </c>
      <c r="E585" s="420" t="s">
        <v>265</v>
      </c>
      <c r="F585" s="421">
        <v>4091.41</v>
      </c>
      <c r="G585" s="416" t="s">
        <v>1354</v>
      </c>
      <c r="H585" s="416" t="s">
        <v>458</v>
      </c>
      <c r="I585" s="420" t="s">
        <v>1246</v>
      </c>
      <c r="J585" s="423" t="s">
        <v>1252</v>
      </c>
      <c r="K585" s="425" t="s">
        <v>570</v>
      </c>
      <c r="L585" s="424" t="s">
        <v>32</v>
      </c>
      <c r="M585" s="425" t="s">
        <v>1240</v>
      </c>
      <c r="N585" s="418">
        <v>45800</v>
      </c>
      <c r="O585" s="418"/>
    </row>
    <row r="586" spans="1:15" ht="24" x14ac:dyDescent="0.2">
      <c r="A586" s="417">
        <v>583</v>
      </c>
      <c r="B586" s="418">
        <v>45807</v>
      </c>
      <c r="C586" s="419">
        <v>45807</v>
      </c>
      <c r="D586" s="416" t="s">
        <v>163</v>
      </c>
      <c r="E586" s="420" t="s">
        <v>1</v>
      </c>
      <c r="F586" s="421">
        <v>717.26</v>
      </c>
      <c r="G586" s="416" t="s">
        <v>1311</v>
      </c>
      <c r="H586" s="416" t="s">
        <v>277</v>
      </c>
      <c r="I586" s="420" t="s">
        <v>1618</v>
      </c>
      <c r="J586" s="423" t="s">
        <v>1647</v>
      </c>
      <c r="K586" s="425" t="s">
        <v>574</v>
      </c>
      <c r="L586" s="425" t="s">
        <v>562</v>
      </c>
      <c r="M586" s="425" t="s">
        <v>277</v>
      </c>
      <c r="N586" s="418">
        <v>45807</v>
      </c>
      <c r="O586" s="418"/>
    </row>
    <row r="587" spans="1:15" ht="24" x14ac:dyDescent="0.2">
      <c r="A587" s="417">
        <v>584</v>
      </c>
      <c r="B587" s="418">
        <v>45807</v>
      </c>
      <c r="C587" s="419">
        <v>45807</v>
      </c>
      <c r="D587" s="416" t="s">
        <v>163</v>
      </c>
      <c r="E587" s="420" t="s">
        <v>1</v>
      </c>
      <c r="F587" s="421">
        <v>2315.08</v>
      </c>
      <c r="G587" s="416" t="s">
        <v>1292</v>
      </c>
      <c r="H587" s="416" t="s">
        <v>277</v>
      </c>
      <c r="I587" s="420" t="s">
        <v>1607</v>
      </c>
      <c r="J587" s="423" t="s">
        <v>1637</v>
      </c>
      <c r="K587" s="425" t="s">
        <v>574</v>
      </c>
      <c r="L587" s="425" t="s">
        <v>562</v>
      </c>
      <c r="M587" s="425" t="s">
        <v>277</v>
      </c>
      <c r="N587" s="418">
        <v>45807</v>
      </c>
      <c r="O587" s="418"/>
    </row>
    <row r="588" spans="1:15" ht="36" x14ac:dyDescent="0.2">
      <c r="A588" s="417">
        <v>585</v>
      </c>
      <c r="B588" s="418">
        <v>45807</v>
      </c>
      <c r="C588" s="419">
        <v>45807</v>
      </c>
      <c r="D588" s="416" t="s">
        <v>327</v>
      </c>
      <c r="E588" s="420" t="s">
        <v>327</v>
      </c>
      <c r="F588" s="421">
        <v>24073.53</v>
      </c>
      <c r="G588" s="416" t="s">
        <v>1357</v>
      </c>
      <c r="H588" s="416" t="s">
        <v>277</v>
      </c>
      <c r="I588" s="420" t="s">
        <v>478</v>
      </c>
      <c r="J588" s="423" t="s">
        <v>567</v>
      </c>
      <c r="K588" s="441" t="s">
        <v>670</v>
      </c>
      <c r="L588" s="425" t="s">
        <v>671</v>
      </c>
      <c r="M588" s="424" t="s">
        <v>277</v>
      </c>
      <c r="N588" s="418">
        <v>45807</v>
      </c>
      <c r="O588" s="418"/>
    </row>
    <row r="589" spans="1:15" ht="24" x14ac:dyDescent="0.2">
      <c r="A589" s="417">
        <v>586</v>
      </c>
      <c r="B589" s="418">
        <v>45807</v>
      </c>
      <c r="C589" s="419">
        <v>45807</v>
      </c>
      <c r="D589" s="416" t="s">
        <v>327</v>
      </c>
      <c r="E589" s="420" t="s">
        <v>327</v>
      </c>
      <c r="F589" s="421">
        <v>7661.09</v>
      </c>
      <c r="G589" s="416" t="s">
        <v>1358</v>
      </c>
      <c r="H589" s="416" t="s">
        <v>277</v>
      </c>
      <c r="I589" s="420" t="s">
        <v>478</v>
      </c>
      <c r="J589" s="423" t="s">
        <v>567</v>
      </c>
      <c r="K589" s="441" t="s">
        <v>691</v>
      </c>
      <c r="L589" s="425" t="s">
        <v>671</v>
      </c>
      <c r="M589" s="424" t="s">
        <v>277</v>
      </c>
      <c r="N589" s="418">
        <v>45807</v>
      </c>
      <c r="O589" s="418"/>
    </row>
    <row r="590" spans="1:15" x14ac:dyDescent="0.2">
      <c r="A590" s="417">
        <v>587</v>
      </c>
      <c r="B590" s="418">
        <v>45807</v>
      </c>
      <c r="C590" s="419">
        <v>45807</v>
      </c>
      <c r="D590" s="416" t="s">
        <v>327</v>
      </c>
      <c r="E590" s="420" t="s">
        <v>327</v>
      </c>
      <c r="F590" s="421">
        <v>-5904.12</v>
      </c>
      <c r="G590" s="416" t="s">
        <v>1356</v>
      </c>
      <c r="H590" s="416" t="s">
        <v>277</v>
      </c>
      <c r="I590" s="420" t="s">
        <v>481</v>
      </c>
      <c r="J590" s="423" t="s">
        <v>507</v>
      </c>
      <c r="K590" s="441" t="s">
        <v>577</v>
      </c>
      <c r="L590" s="425" t="s">
        <v>671</v>
      </c>
      <c r="M590" s="424" t="s">
        <v>277</v>
      </c>
      <c r="N590" s="418">
        <v>45807</v>
      </c>
      <c r="O590" s="418"/>
    </row>
    <row r="591" spans="1:15" x14ac:dyDescent="0.2">
      <c r="A591" s="417">
        <v>588</v>
      </c>
      <c r="B591" s="418">
        <v>45807</v>
      </c>
      <c r="C591" s="419">
        <v>45807</v>
      </c>
      <c r="D591" s="416" t="s">
        <v>327</v>
      </c>
      <c r="E591" s="420" t="s">
        <v>327</v>
      </c>
      <c r="F591" s="421">
        <v>-6215.88</v>
      </c>
      <c r="G591" s="416" t="s">
        <v>1355</v>
      </c>
      <c r="H591" s="416" t="s">
        <v>277</v>
      </c>
      <c r="I591" s="420" t="s">
        <v>481</v>
      </c>
      <c r="J591" s="423" t="s">
        <v>507</v>
      </c>
      <c r="K591" s="441" t="s">
        <v>577</v>
      </c>
      <c r="L591" s="425" t="s">
        <v>671</v>
      </c>
      <c r="M591" s="424" t="s">
        <v>277</v>
      </c>
      <c r="N591" s="418">
        <v>45807</v>
      </c>
      <c r="O591" s="418"/>
    </row>
    <row r="592" spans="1:15" ht="24" x14ac:dyDescent="0.2">
      <c r="A592" s="417">
        <v>589</v>
      </c>
      <c r="B592" s="418">
        <v>45810</v>
      </c>
      <c r="C592" s="419">
        <v>45803</v>
      </c>
      <c r="D592" s="416" t="s">
        <v>245</v>
      </c>
      <c r="E592" s="420" t="s">
        <v>167</v>
      </c>
      <c r="F592" s="421">
        <v>1200</v>
      </c>
      <c r="G592" s="416" t="s">
        <v>1445</v>
      </c>
      <c r="H592" s="416" t="s">
        <v>472</v>
      </c>
      <c r="I592" s="420" t="s">
        <v>1363</v>
      </c>
      <c r="J592" s="423" t="s">
        <v>1364</v>
      </c>
      <c r="K592" s="425" t="s">
        <v>570</v>
      </c>
      <c r="L592" s="424" t="s">
        <v>32</v>
      </c>
      <c r="M592" s="425" t="s">
        <v>1392</v>
      </c>
      <c r="N592" s="418">
        <v>45803</v>
      </c>
      <c r="O592" s="418"/>
    </row>
    <row r="593" spans="1:15" ht="36" x14ac:dyDescent="0.2">
      <c r="A593" s="417">
        <v>590</v>
      </c>
      <c r="B593" s="418">
        <v>45810</v>
      </c>
      <c r="C593" s="419">
        <v>45778</v>
      </c>
      <c r="D593" s="416" t="s">
        <v>245</v>
      </c>
      <c r="E593" s="420" t="s">
        <v>161</v>
      </c>
      <c r="F593" s="421">
        <v>1420.25</v>
      </c>
      <c r="G593" s="416" t="s">
        <v>1447</v>
      </c>
      <c r="H593" s="416" t="s">
        <v>275</v>
      </c>
      <c r="I593" s="420" t="s">
        <v>478</v>
      </c>
      <c r="J593" s="423" t="s">
        <v>504</v>
      </c>
      <c r="K593" s="425" t="s">
        <v>570</v>
      </c>
      <c r="L593" s="424" t="s">
        <v>32</v>
      </c>
      <c r="M593" s="425" t="s">
        <v>1393</v>
      </c>
      <c r="N593" s="418">
        <v>45800</v>
      </c>
      <c r="O593" s="418" t="s">
        <v>441</v>
      </c>
    </row>
    <row r="594" spans="1:15" ht="24" x14ac:dyDescent="0.2">
      <c r="A594" s="417">
        <v>591</v>
      </c>
      <c r="B594" s="418">
        <v>45810</v>
      </c>
      <c r="C594" s="419">
        <v>45798</v>
      </c>
      <c r="D594" s="416" t="s">
        <v>245</v>
      </c>
      <c r="E594" s="420" t="s">
        <v>140</v>
      </c>
      <c r="F594" s="421">
        <v>1425.6</v>
      </c>
      <c r="G594" s="416" t="s">
        <v>1449</v>
      </c>
      <c r="H594" s="416" t="s">
        <v>275</v>
      </c>
      <c r="I594" s="420" t="s">
        <v>478</v>
      </c>
      <c r="J594" s="423" t="s">
        <v>504</v>
      </c>
      <c r="K594" s="425" t="s">
        <v>574</v>
      </c>
      <c r="L594" s="424" t="s">
        <v>560</v>
      </c>
      <c r="M594" s="425" t="s">
        <v>277</v>
      </c>
      <c r="N594" s="418">
        <v>45798</v>
      </c>
      <c r="O594" s="418" t="s">
        <v>441</v>
      </c>
    </row>
    <row r="595" spans="1:15" ht="24" x14ac:dyDescent="0.2">
      <c r="A595" s="417">
        <v>592</v>
      </c>
      <c r="B595" s="418">
        <v>45810</v>
      </c>
      <c r="C595" s="419">
        <v>45798</v>
      </c>
      <c r="D595" s="416" t="s">
        <v>245</v>
      </c>
      <c r="E595" s="420" t="s">
        <v>2</v>
      </c>
      <c r="F595" s="421">
        <v>3990</v>
      </c>
      <c r="G595" s="416" t="s">
        <v>1448</v>
      </c>
      <c r="H595" s="416" t="s">
        <v>275</v>
      </c>
      <c r="I595" s="420" t="s">
        <v>478</v>
      </c>
      <c r="J595" s="423" t="s">
        <v>504</v>
      </c>
      <c r="K595" s="425" t="s">
        <v>574</v>
      </c>
      <c r="L595" s="425" t="s">
        <v>560</v>
      </c>
      <c r="M595" s="425" t="s">
        <v>277</v>
      </c>
      <c r="N595" s="418">
        <v>45798</v>
      </c>
      <c r="O595" s="418" t="s">
        <v>441</v>
      </c>
    </row>
    <row r="596" spans="1:15" ht="24" x14ac:dyDescent="0.2">
      <c r="A596" s="417">
        <v>593</v>
      </c>
      <c r="B596" s="418">
        <v>45810</v>
      </c>
      <c r="C596" s="419">
        <v>45798</v>
      </c>
      <c r="D596" s="416" t="s">
        <v>245</v>
      </c>
      <c r="E596" s="420" t="s">
        <v>3</v>
      </c>
      <c r="F596" s="421">
        <v>713.94</v>
      </c>
      <c r="G596" s="416" t="s">
        <v>1450</v>
      </c>
      <c r="H596" s="416" t="s">
        <v>275</v>
      </c>
      <c r="I596" s="420" t="s">
        <v>478</v>
      </c>
      <c r="J596" s="423" t="s">
        <v>504</v>
      </c>
      <c r="K596" s="425" t="s">
        <v>574</v>
      </c>
      <c r="L596" s="424" t="s">
        <v>560</v>
      </c>
      <c r="M596" s="425" t="s">
        <v>277</v>
      </c>
      <c r="N596" s="418">
        <v>45798</v>
      </c>
      <c r="O596" s="418" t="s">
        <v>441</v>
      </c>
    </row>
    <row r="597" spans="1:15" ht="36" x14ac:dyDescent="0.2">
      <c r="A597" s="417">
        <v>594</v>
      </c>
      <c r="B597" s="418">
        <v>45810</v>
      </c>
      <c r="C597" s="419">
        <v>45778</v>
      </c>
      <c r="D597" s="416" t="s">
        <v>348</v>
      </c>
      <c r="E597" s="420" t="s">
        <v>348</v>
      </c>
      <c r="F597" s="421">
        <v>24073.53</v>
      </c>
      <c r="G597" s="420" t="s">
        <v>1357</v>
      </c>
      <c r="H597" s="430" t="s">
        <v>277</v>
      </c>
      <c r="I597" s="420" t="s">
        <v>478</v>
      </c>
      <c r="J597" s="423" t="s">
        <v>567</v>
      </c>
      <c r="K597" s="425" t="s">
        <v>574</v>
      </c>
      <c r="L597" s="424" t="s">
        <v>572</v>
      </c>
      <c r="M597" s="425" t="s">
        <v>277</v>
      </c>
      <c r="N597" s="418">
        <v>45810</v>
      </c>
      <c r="O597" s="418"/>
    </row>
    <row r="598" spans="1:15" ht="24" x14ac:dyDescent="0.2">
      <c r="A598" s="417">
        <v>595</v>
      </c>
      <c r="B598" s="418">
        <v>45811</v>
      </c>
      <c r="C598" s="419">
        <v>45793</v>
      </c>
      <c r="D598" s="416" t="s">
        <v>245</v>
      </c>
      <c r="E598" s="420" t="s">
        <v>149</v>
      </c>
      <c r="F598" s="421">
        <v>204.84</v>
      </c>
      <c r="G598" s="416" t="s">
        <v>1451</v>
      </c>
      <c r="H598" s="416" t="s">
        <v>454</v>
      </c>
      <c r="I598" s="420" t="s">
        <v>482</v>
      </c>
      <c r="J598" s="423" t="s">
        <v>508</v>
      </c>
      <c r="K598" s="425" t="s">
        <v>573</v>
      </c>
      <c r="L598" s="425" t="s">
        <v>560</v>
      </c>
      <c r="M598" s="425" t="s">
        <v>534</v>
      </c>
      <c r="N598" s="418">
        <v>45793</v>
      </c>
      <c r="O598" s="418"/>
    </row>
    <row r="599" spans="1:15" ht="24" x14ac:dyDescent="0.2">
      <c r="A599" s="417">
        <v>596</v>
      </c>
      <c r="B599" s="418">
        <v>45811</v>
      </c>
      <c r="C599" s="419">
        <v>45811</v>
      </c>
      <c r="D599" s="416" t="s">
        <v>245</v>
      </c>
      <c r="E599" s="420" t="s">
        <v>58</v>
      </c>
      <c r="F599" s="421">
        <v>82.97</v>
      </c>
      <c r="G599" s="416" t="s">
        <v>1452</v>
      </c>
      <c r="H599" s="416" t="s">
        <v>456</v>
      </c>
      <c r="I599" s="420" t="s">
        <v>491</v>
      </c>
      <c r="J599" s="423" t="s">
        <v>517</v>
      </c>
      <c r="K599" s="425" t="s">
        <v>587</v>
      </c>
      <c r="L599" s="424" t="s">
        <v>563</v>
      </c>
      <c r="M599" s="425" t="s">
        <v>277</v>
      </c>
      <c r="N599" s="418">
        <v>45811</v>
      </c>
      <c r="O599" s="418"/>
    </row>
    <row r="600" spans="1:15" ht="36" x14ac:dyDescent="0.2">
      <c r="A600" s="417">
        <v>597</v>
      </c>
      <c r="B600" s="418">
        <v>45812</v>
      </c>
      <c r="C600" s="419">
        <v>45794</v>
      </c>
      <c r="D600" s="430" t="s">
        <v>245</v>
      </c>
      <c r="E600" s="420" t="s">
        <v>167</v>
      </c>
      <c r="F600" s="421">
        <v>253.75</v>
      </c>
      <c r="G600" s="416" t="s">
        <v>1453</v>
      </c>
      <c r="H600" s="416" t="s">
        <v>275</v>
      </c>
      <c r="I600" s="420" t="s">
        <v>484</v>
      </c>
      <c r="J600" s="423" t="s">
        <v>510</v>
      </c>
      <c r="K600" s="425" t="s">
        <v>573</v>
      </c>
      <c r="L600" s="424" t="s">
        <v>32</v>
      </c>
      <c r="M600" s="425" t="s">
        <v>1394</v>
      </c>
      <c r="N600" s="418">
        <v>45794</v>
      </c>
      <c r="O600" s="418"/>
    </row>
    <row r="601" spans="1:15" ht="24" x14ac:dyDescent="0.2">
      <c r="A601" s="417">
        <v>598</v>
      </c>
      <c r="B601" s="418">
        <v>45812</v>
      </c>
      <c r="C601" s="419">
        <v>45789</v>
      </c>
      <c r="D601" s="416" t="s">
        <v>245</v>
      </c>
      <c r="E601" s="420" t="s">
        <v>50</v>
      </c>
      <c r="F601" s="421">
        <v>2533.9499999999998</v>
      </c>
      <c r="G601" s="416" t="s">
        <v>1454</v>
      </c>
      <c r="H601" s="416" t="s">
        <v>275</v>
      </c>
      <c r="I601" s="420" t="s">
        <v>480</v>
      </c>
      <c r="J601" s="423" t="s">
        <v>506</v>
      </c>
      <c r="K601" s="425" t="s">
        <v>570</v>
      </c>
      <c r="L601" s="424" t="s">
        <v>32</v>
      </c>
      <c r="M601" s="425" t="s">
        <v>1395</v>
      </c>
      <c r="N601" s="418">
        <v>45789</v>
      </c>
      <c r="O601" s="418"/>
    </row>
    <row r="602" spans="1:15" ht="24" x14ac:dyDescent="0.2">
      <c r="A602" s="417">
        <v>599</v>
      </c>
      <c r="B602" s="418">
        <v>45812</v>
      </c>
      <c r="C602" s="419">
        <v>45789</v>
      </c>
      <c r="D602" s="416" t="s">
        <v>245</v>
      </c>
      <c r="E602" s="420" t="s">
        <v>50</v>
      </c>
      <c r="F602" s="421">
        <v>1900</v>
      </c>
      <c r="G602" s="416" t="s">
        <v>1455</v>
      </c>
      <c r="H602" s="416" t="s">
        <v>275</v>
      </c>
      <c r="I602" s="420" t="s">
        <v>478</v>
      </c>
      <c r="J602" s="423" t="s">
        <v>504</v>
      </c>
      <c r="K602" s="425" t="s">
        <v>574</v>
      </c>
      <c r="L602" s="424" t="s">
        <v>32</v>
      </c>
      <c r="M602" s="425" t="s">
        <v>1396</v>
      </c>
      <c r="N602" s="418">
        <v>45789</v>
      </c>
      <c r="O602" s="418" t="s">
        <v>441</v>
      </c>
    </row>
    <row r="603" spans="1:15" ht="72" x14ac:dyDescent="0.2">
      <c r="A603" s="417">
        <v>600</v>
      </c>
      <c r="B603" s="418">
        <v>45813</v>
      </c>
      <c r="C603" s="419">
        <v>45800</v>
      </c>
      <c r="D603" s="416" t="s">
        <v>245</v>
      </c>
      <c r="E603" s="420" t="s">
        <v>268</v>
      </c>
      <c r="F603" s="421">
        <v>225</v>
      </c>
      <c r="G603" s="416" t="s">
        <v>1456</v>
      </c>
      <c r="H603" s="416" t="s">
        <v>454</v>
      </c>
      <c r="I603" s="420" t="s">
        <v>1619</v>
      </c>
      <c r="J603" s="423" t="s">
        <v>1635</v>
      </c>
      <c r="K603" s="425" t="s">
        <v>574</v>
      </c>
      <c r="L603" s="424" t="s">
        <v>564</v>
      </c>
      <c r="M603" s="425" t="s">
        <v>277</v>
      </c>
      <c r="N603" s="418">
        <v>45813</v>
      </c>
      <c r="O603" s="418"/>
    </row>
    <row r="604" spans="1:15" ht="24" x14ac:dyDescent="0.2">
      <c r="A604" s="417">
        <v>601</v>
      </c>
      <c r="B604" s="418">
        <v>45813</v>
      </c>
      <c r="C604" s="419">
        <v>45812</v>
      </c>
      <c r="D604" s="416" t="s">
        <v>245</v>
      </c>
      <c r="E604" s="420" t="s">
        <v>69</v>
      </c>
      <c r="F604" s="421">
        <v>1015</v>
      </c>
      <c r="G604" s="416" t="s">
        <v>648</v>
      </c>
      <c r="H604" s="416" t="s">
        <v>457</v>
      </c>
      <c r="I604" s="420" t="s">
        <v>503</v>
      </c>
      <c r="J604" s="423" t="s">
        <v>530</v>
      </c>
      <c r="K604" s="425" t="s">
        <v>573</v>
      </c>
      <c r="L604" s="425" t="s">
        <v>32</v>
      </c>
      <c r="M604" s="425">
        <v>659584</v>
      </c>
      <c r="N604" s="418">
        <v>45815</v>
      </c>
      <c r="O604" s="418"/>
    </row>
    <row r="605" spans="1:15" ht="168" x14ac:dyDescent="0.2">
      <c r="A605" s="417">
        <v>602</v>
      </c>
      <c r="B605" s="418">
        <v>45813</v>
      </c>
      <c r="C605" s="419">
        <v>45803</v>
      </c>
      <c r="D605" s="416" t="s">
        <v>245</v>
      </c>
      <c r="E605" s="420" t="s">
        <v>158</v>
      </c>
      <c r="F605" s="421">
        <v>229900</v>
      </c>
      <c r="G605" s="416" t="s">
        <v>1457</v>
      </c>
      <c r="H605" s="416" t="s">
        <v>474</v>
      </c>
      <c r="I605" s="420" t="s">
        <v>1365</v>
      </c>
      <c r="J605" s="423" t="s">
        <v>1366</v>
      </c>
      <c r="K605" s="425" t="s">
        <v>570</v>
      </c>
      <c r="L605" s="424" t="s">
        <v>32</v>
      </c>
      <c r="M605" s="425" t="s">
        <v>1397</v>
      </c>
      <c r="N605" s="418">
        <v>45803</v>
      </c>
      <c r="O605" s="418"/>
    </row>
    <row r="606" spans="1:15" ht="24" x14ac:dyDescent="0.2">
      <c r="A606" s="417">
        <v>603</v>
      </c>
      <c r="B606" s="418">
        <v>45813</v>
      </c>
      <c r="C606" s="419">
        <v>45783</v>
      </c>
      <c r="D606" s="416" t="s">
        <v>245</v>
      </c>
      <c r="E606" s="420" t="s">
        <v>167</v>
      </c>
      <c r="F606" s="421">
        <v>201.55</v>
      </c>
      <c r="G606" s="416" t="s">
        <v>1458</v>
      </c>
      <c r="H606" s="416" t="s">
        <v>275</v>
      </c>
      <c r="I606" s="420" t="s">
        <v>483</v>
      </c>
      <c r="J606" s="423" t="s">
        <v>509</v>
      </c>
      <c r="K606" s="425" t="s">
        <v>573</v>
      </c>
      <c r="L606" s="424" t="s">
        <v>32</v>
      </c>
      <c r="M606" s="425" t="s">
        <v>1398</v>
      </c>
      <c r="N606" s="418">
        <v>45783</v>
      </c>
      <c r="O606" s="418"/>
    </row>
    <row r="607" spans="1:15" ht="72" x14ac:dyDescent="0.2">
      <c r="A607" s="417">
        <v>604</v>
      </c>
      <c r="B607" s="418">
        <v>45813</v>
      </c>
      <c r="C607" s="419">
        <v>45797</v>
      </c>
      <c r="D607" s="416" t="s">
        <v>245</v>
      </c>
      <c r="E607" s="420" t="s">
        <v>268</v>
      </c>
      <c r="F607" s="421">
        <v>150</v>
      </c>
      <c r="G607" s="416" t="s">
        <v>1456</v>
      </c>
      <c r="H607" s="416" t="s">
        <v>454</v>
      </c>
      <c r="I607" s="420" t="s">
        <v>1609</v>
      </c>
      <c r="J607" s="423" t="s">
        <v>1641</v>
      </c>
      <c r="K607" s="425" t="s">
        <v>574</v>
      </c>
      <c r="L607" s="424" t="s">
        <v>564</v>
      </c>
      <c r="M607" s="425" t="s">
        <v>277</v>
      </c>
      <c r="N607" s="418">
        <v>45813</v>
      </c>
      <c r="O607" s="418"/>
    </row>
    <row r="608" spans="1:15" ht="24" x14ac:dyDescent="0.2">
      <c r="A608" s="417">
        <v>605</v>
      </c>
      <c r="B608" s="418">
        <v>45818</v>
      </c>
      <c r="C608" s="419">
        <v>45813</v>
      </c>
      <c r="D608" s="416" t="s">
        <v>245</v>
      </c>
      <c r="E608" s="420" t="s">
        <v>265</v>
      </c>
      <c r="F608" s="421">
        <v>2490</v>
      </c>
      <c r="G608" s="416" t="s">
        <v>1459</v>
      </c>
      <c r="H608" s="416" t="s">
        <v>458</v>
      </c>
      <c r="I608" s="420" t="s">
        <v>729</v>
      </c>
      <c r="J608" s="423" t="s">
        <v>742</v>
      </c>
      <c r="K608" s="425" t="s">
        <v>570</v>
      </c>
      <c r="L608" s="424" t="s">
        <v>32</v>
      </c>
      <c r="M608" s="425" t="s">
        <v>1399</v>
      </c>
      <c r="N608" s="418">
        <v>45813</v>
      </c>
      <c r="O608" s="418"/>
    </row>
    <row r="609" spans="1:15" ht="36" x14ac:dyDescent="0.2">
      <c r="A609" s="417">
        <v>606</v>
      </c>
      <c r="B609" s="418">
        <v>45818</v>
      </c>
      <c r="C609" s="419">
        <v>45791</v>
      </c>
      <c r="D609" s="416" t="s">
        <v>245</v>
      </c>
      <c r="E609" s="420" t="s">
        <v>265</v>
      </c>
      <c r="F609" s="421">
        <v>4050.42</v>
      </c>
      <c r="G609" s="416" t="s">
        <v>1460</v>
      </c>
      <c r="H609" s="416" t="s">
        <v>459</v>
      </c>
      <c r="I609" s="420" t="s">
        <v>1367</v>
      </c>
      <c r="J609" s="423" t="s">
        <v>1368</v>
      </c>
      <c r="K609" s="425" t="s">
        <v>570</v>
      </c>
      <c r="L609" s="424" t="s">
        <v>32</v>
      </c>
      <c r="M609" s="425" t="s">
        <v>1400</v>
      </c>
      <c r="N609" s="418">
        <v>45791</v>
      </c>
      <c r="O609" s="418"/>
    </row>
    <row r="610" spans="1:15" ht="24" x14ac:dyDescent="0.2">
      <c r="A610" s="417">
        <v>607</v>
      </c>
      <c r="B610" s="418">
        <v>45818</v>
      </c>
      <c r="C610" s="419">
        <v>45818</v>
      </c>
      <c r="D610" s="416" t="s">
        <v>245</v>
      </c>
      <c r="E610" s="420" t="s">
        <v>265</v>
      </c>
      <c r="F610" s="421">
        <v>4953.0200000000004</v>
      </c>
      <c r="G610" s="416" t="s">
        <v>1461</v>
      </c>
      <c r="H610" s="416" t="s">
        <v>458</v>
      </c>
      <c r="I610" s="420" t="s">
        <v>1369</v>
      </c>
      <c r="J610" s="423" t="s">
        <v>1370</v>
      </c>
      <c r="K610" s="425" t="s">
        <v>570</v>
      </c>
      <c r="L610" s="424" t="s">
        <v>32</v>
      </c>
      <c r="M610" s="425" t="s">
        <v>1401</v>
      </c>
      <c r="N610" s="418">
        <v>45818</v>
      </c>
      <c r="O610" s="418"/>
    </row>
    <row r="611" spans="1:15" ht="48" x14ac:dyDescent="0.2">
      <c r="A611" s="417">
        <v>608</v>
      </c>
      <c r="B611" s="418">
        <v>45818</v>
      </c>
      <c r="C611" s="419">
        <v>45807</v>
      </c>
      <c r="D611" s="416" t="s">
        <v>163</v>
      </c>
      <c r="E611" s="420" t="s">
        <v>1</v>
      </c>
      <c r="F611" s="421">
        <v>179.87</v>
      </c>
      <c r="G611" s="416" t="s">
        <v>1462</v>
      </c>
      <c r="H611" s="416" t="s">
        <v>277</v>
      </c>
      <c r="I611" s="420" t="s">
        <v>488</v>
      </c>
      <c r="J611" s="423" t="s">
        <v>514</v>
      </c>
      <c r="K611" s="425" t="s">
        <v>570</v>
      </c>
      <c r="L611" s="425" t="s">
        <v>562</v>
      </c>
      <c r="M611" s="425" t="s">
        <v>277</v>
      </c>
      <c r="N611" s="418">
        <v>45807</v>
      </c>
      <c r="O611" s="418"/>
    </row>
    <row r="612" spans="1:15" x14ac:dyDescent="0.2">
      <c r="A612" s="417">
        <v>609</v>
      </c>
      <c r="B612" s="418">
        <v>45818</v>
      </c>
      <c r="C612" s="419">
        <v>45809</v>
      </c>
      <c r="D612" s="416" t="s">
        <v>245</v>
      </c>
      <c r="E612" s="420" t="s">
        <v>2</v>
      </c>
      <c r="F612" s="421">
        <v>141.29</v>
      </c>
      <c r="G612" s="416" t="s">
        <v>1463</v>
      </c>
      <c r="H612" s="416" t="s">
        <v>275</v>
      </c>
      <c r="I612" s="420" t="s">
        <v>489</v>
      </c>
      <c r="J612" s="423" t="s">
        <v>515</v>
      </c>
      <c r="K612" s="425" t="s">
        <v>573</v>
      </c>
      <c r="L612" s="425" t="s">
        <v>560</v>
      </c>
      <c r="M612" s="425" t="s">
        <v>277</v>
      </c>
      <c r="N612" s="418">
        <v>45789</v>
      </c>
      <c r="O612" s="418"/>
    </row>
    <row r="613" spans="1:15" ht="36" x14ac:dyDescent="0.2">
      <c r="A613" s="417">
        <v>610</v>
      </c>
      <c r="B613" s="426">
        <v>45818</v>
      </c>
      <c r="C613" s="427">
        <v>45754</v>
      </c>
      <c r="D613" s="430" t="s">
        <v>245</v>
      </c>
      <c r="E613" s="420" t="s">
        <v>265</v>
      </c>
      <c r="F613" s="428">
        <v>3847</v>
      </c>
      <c r="G613" s="416" t="s">
        <v>1460</v>
      </c>
      <c r="H613" s="416" t="s">
        <v>459</v>
      </c>
      <c r="I613" s="429" t="s">
        <v>486</v>
      </c>
      <c r="J613" s="423" t="s">
        <v>512</v>
      </c>
      <c r="K613" s="425" t="s">
        <v>570</v>
      </c>
      <c r="L613" s="424" t="s">
        <v>32</v>
      </c>
      <c r="M613" s="425" t="s">
        <v>1219</v>
      </c>
      <c r="N613" s="418">
        <v>45754</v>
      </c>
      <c r="O613" s="418"/>
    </row>
    <row r="614" spans="1:15" ht="36" x14ac:dyDescent="0.2">
      <c r="A614" s="417">
        <v>611</v>
      </c>
      <c r="B614" s="418">
        <v>45818</v>
      </c>
      <c r="C614" s="419">
        <v>45783</v>
      </c>
      <c r="D614" s="416" t="s">
        <v>163</v>
      </c>
      <c r="E614" s="420" t="s">
        <v>8</v>
      </c>
      <c r="F614" s="421">
        <v>253.82</v>
      </c>
      <c r="G614" s="416" t="s">
        <v>1464</v>
      </c>
      <c r="H614" s="416" t="s">
        <v>277</v>
      </c>
      <c r="I614" s="420" t="s">
        <v>490</v>
      </c>
      <c r="J614" s="423" t="s">
        <v>516</v>
      </c>
      <c r="K614" s="425" t="s">
        <v>573</v>
      </c>
      <c r="L614" s="425" t="s">
        <v>560</v>
      </c>
      <c r="M614" s="425" t="s">
        <v>277</v>
      </c>
      <c r="N614" s="418">
        <v>45783</v>
      </c>
      <c r="O614" s="418"/>
    </row>
    <row r="615" spans="1:15" ht="24" x14ac:dyDescent="0.2">
      <c r="A615" s="417">
        <v>612</v>
      </c>
      <c r="B615" s="418">
        <v>45818</v>
      </c>
      <c r="C615" s="419">
        <v>45817</v>
      </c>
      <c r="D615" s="416" t="s">
        <v>245</v>
      </c>
      <c r="E615" s="420" t="s">
        <v>195</v>
      </c>
      <c r="F615" s="421">
        <v>2230</v>
      </c>
      <c r="G615" s="416" t="s">
        <v>1465</v>
      </c>
      <c r="H615" s="416" t="s">
        <v>457</v>
      </c>
      <c r="I615" s="420" t="s">
        <v>495</v>
      </c>
      <c r="J615" s="423" t="s">
        <v>521</v>
      </c>
      <c r="K615" s="425" t="s">
        <v>570</v>
      </c>
      <c r="L615" s="424" t="s">
        <v>32</v>
      </c>
      <c r="M615" s="425" t="s">
        <v>1402</v>
      </c>
      <c r="N615" s="418">
        <v>45817</v>
      </c>
      <c r="O615" s="418"/>
    </row>
    <row r="616" spans="1:15" ht="24" x14ac:dyDescent="0.2">
      <c r="A616" s="417">
        <v>613</v>
      </c>
      <c r="B616" s="418">
        <v>45818</v>
      </c>
      <c r="C616" s="419">
        <v>45778</v>
      </c>
      <c r="D616" s="416" t="s">
        <v>245</v>
      </c>
      <c r="E616" s="420" t="s">
        <v>164</v>
      </c>
      <c r="F616" s="421">
        <v>2500</v>
      </c>
      <c r="G616" s="416" t="s">
        <v>1466</v>
      </c>
      <c r="H616" s="416" t="s">
        <v>461</v>
      </c>
      <c r="I616" s="420" t="s">
        <v>492</v>
      </c>
      <c r="J616" s="423" t="s">
        <v>518</v>
      </c>
      <c r="K616" s="425" t="s">
        <v>573</v>
      </c>
      <c r="L616" s="425" t="s">
        <v>32</v>
      </c>
      <c r="M616" s="425" t="s">
        <v>1403</v>
      </c>
      <c r="N616" s="418">
        <v>45810</v>
      </c>
      <c r="O616" s="418"/>
    </row>
    <row r="617" spans="1:15" ht="36" x14ac:dyDescent="0.2">
      <c r="A617" s="417">
        <v>614</v>
      </c>
      <c r="B617" s="418">
        <v>45818</v>
      </c>
      <c r="C617" s="419">
        <v>45807</v>
      </c>
      <c r="D617" s="416" t="s">
        <v>245</v>
      </c>
      <c r="E617" s="420" t="s">
        <v>58</v>
      </c>
      <c r="F617" s="421">
        <v>7166.36</v>
      </c>
      <c r="G617" s="416" t="s">
        <v>1467</v>
      </c>
      <c r="H617" s="416" t="s">
        <v>277</v>
      </c>
      <c r="I617" s="420" t="s">
        <v>491</v>
      </c>
      <c r="J617" s="423" t="s">
        <v>517</v>
      </c>
      <c r="K617" s="425" t="s">
        <v>587</v>
      </c>
      <c r="L617" s="424" t="s">
        <v>566</v>
      </c>
      <c r="M617" s="425" t="s">
        <v>277</v>
      </c>
      <c r="N617" s="418">
        <v>45807</v>
      </c>
      <c r="O617" s="418"/>
    </row>
    <row r="618" spans="1:15" ht="24" x14ac:dyDescent="0.2">
      <c r="A618" s="417">
        <v>615</v>
      </c>
      <c r="B618" s="418">
        <v>45819</v>
      </c>
      <c r="C618" s="419">
        <v>45818</v>
      </c>
      <c r="D618" s="416" t="s">
        <v>245</v>
      </c>
      <c r="E618" s="420" t="s">
        <v>55</v>
      </c>
      <c r="F618" s="421">
        <v>457</v>
      </c>
      <c r="G618" s="416" t="s">
        <v>1468</v>
      </c>
      <c r="H618" s="416" t="s">
        <v>454</v>
      </c>
      <c r="I618" s="420" t="s">
        <v>1609</v>
      </c>
      <c r="J618" s="423" t="s">
        <v>1641</v>
      </c>
      <c r="K618" s="425" t="s">
        <v>574</v>
      </c>
      <c r="L618" s="424" t="s">
        <v>564</v>
      </c>
      <c r="M618" s="425" t="s">
        <v>277</v>
      </c>
      <c r="N618" s="418">
        <v>45818</v>
      </c>
      <c r="O618" s="418"/>
    </row>
    <row r="619" spans="1:15" ht="36" x14ac:dyDescent="0.2">
      <c r="A619" s="417">
        <v>616</v>
      </c>
      <c r="B619" s="418">
        <v>45819</v>
      </c>
      <c r="C619" s="419">
        <v>45818</v>
      </c>
      <c r="D619" s="416" t="s">
        <v>245</v>
      </c>
      <c r="E619" s="420" t="s">
        <v>265</v>
      </c>
      <c r="F619" s="421">
        <v>2030</v>
      </c>
      <c r="G619" s="416" t="s">
        <v>1469</v>
      </c>
      <c r="H619" s="416" t="s">
        <v>459</v>
      </c>
      <c r="I619" s="420" t="s">
        <v>1371</v>
      </c>
      <c r="J619" s="423" t="s">
        <v>1372</v>
      </c>
      <c r="K619" s="425" t="s">
        <v>570</v>
      </c>
      <c r="L619" s="424" t="s">
        <v>32</v>
      </c>
      <c r="M619" s="425" t="s">
        <v>1404</v>
      </c>
      <c r="N619" s="418">
        <v>45818</v>
      </c>
      <c r="O619" s="418"/>
    </row>
    <row r="620" spans="1:15" ht="24" x14ac:dyDescent="0.2">
      <c r="A620" s="417">
        <v>617</v>
      </c>
      <c r="B620" s="418">
        <v>45821</v>
      </c>
      <c r="C620" s="419">
        <v>45821</v>
      </c>
      <c r="D620" s="416" t="s">
        <v>163</v>
      </c>
      <c r="E620" s="420" t="s">
        <v>1</v>
      </c>
      <c r="F620" s="421">
        <v>2322</v>
      </c>
      <c r="G620" s="416" t="s">
        <v>1474</v>
      </c>
      <c r="H620" s="416" t="s">
        <v>277</v>
      </c>
      <c r="I620" s="420" t="s">
        <v>1599</v>
      </c>
      <c r="J620" s="423" t="s">
        <v>1626</v>
      </c>
      <c r="K620" s="425" t="s">
        <v>574</v>
      </c>
      <c r="L620" s="425" t="s">
        <v>562</v>
      </c>
      <c r="M620" s="425" t="s">
        <v>277</v>
      </c>
      <c r="N620" s="418">
        <v>45821</v>
      </c>
      <c r="O620" s="418"/>
    </row>
    <row r="621" spans="1:15" ht="24" x14ac:dyDescent="0.2">
      <c r="A621" s="417">
        <v>618</v>
      </c>
      <c r="B621" s="418">
        <v>45821</v>
      </c>
      <c r="C621" s="419">
        <v>45821</v>
      </c>
      <c r="D621" s="416" t="s">
        <v>163</v>
      </c>
      <c r="E621" s="420" t="s">
        <v>1</v>
      </c>
      <c r="F621" s="421">
        <v>928.8</v>
      </c>
      <c r="G621" s="416" t="s">
        <v>1479</v>
      </c>
      <c r="H621" s="416" t="s">
        <v>277</v>
      </c>
      <c r="I621" s="420" t="s">
        <v>1602</v>
      </c>
      <c r="J621" s="423" t="s">
        <v>1639</v>
      </c>
      <c r="K621" s="425" t="s">
        <v>574</v>
      </c>
      <c r="L621" s="425" t="s">
        <v>562</v>
      </c>
      <c r="M621" s="425" t="s">
        <v>277</v>
      </c>
      <c r="N621" s="418">
        <v>45821</v>
      </c>
      <c r="O621" s="418"/>
    </row>
    <row r="622" spans="1:15" ht="24" x14ac:dyDescent="0.2">
      <c r="A622" s="417">
        <v>619</v>
      </c>
      <c r="B622" s="418">
        <v>45821</v>
      </c>
      <c r="C622" s="419">
        <v>45821</v>
      </c>
      <c r="D622" s="416" t="s">
        <v>163</v>
      </c>
      <c r="E622" s="420" t="s">
        <v>1</v>
      </c>
      <c r="F622" s="421">
        <v>2322</v>
      </c>
      <c r="G622" s="416" t="s">
        <v>1481</v>
      </c>
      <c r="H622" s="416" t="s">
        <v>277</v>
      </c>
      <c r="I622" s="429" t="s">
        <v>1603</v>
      </c>
      <c r="J622" s="423" t="s">
        <v>1633</v>
      </c>
      <c r="K622" s="425" t="s">
        <v>574</v>
      </c>
      <c r="L622" s="425" t="s">
        <v>562</v>
      </c>
      <c r="M622" s="425" t="s">
        <v>277</v>
      </c>
      <c r="N622" s="418">
        <v>45821</v>
      </c>
      <c r="O622" s="418"/>
    </row>
    <row r="623" spans="1:15" ht="24" x14ac:dyDescent="0.2">
      <c r="A623" s="417">
        <v>620</v>
      </c>
      <c r="B623" s="418">
        <v>45821</v>
      </c>
      <c r="C623" s="419">
        <v>45821</v>
      </c>
      <c r="D623" s="416" t="s">
        <v>163</v>
      </c>
      <c r="E623" s="420" t="s">
        <v>1</v>
      </c>
      <c r="F623" s="421">
        <v>770.41</v>
      </c>
      <c r="G623" s="416" t="s">
        <v>1506</v>
      </c>
      <c r="H623" s="416" t="s">
        <v>277</v>
      </c>
      <c r="I623" s="420" t="s">
        <v>1616</v>
      </c>
      <c r="J623" s="423" t="s">
        <v>1643</v>
      </c>
      <c r="K623" s="425" t="s">
        <v>574</v>
      </c>
      <c r="L623" s="425" t="s">
        <v>562</v>
      </c>
      <c r="M623" s="425" t="s">
        <v>277</v>
      </c>
      <c r="N623" s="418">
        <v>45821</v>
      </c>
      <c r="O623" s="418"/>
    </row>
    <row r="624" spans="1:15" ht="24" x14ac:dyDescent="0.2">
      <c r="A624" s="417">
        <v>621</v>
      </c>
      <c r="B624" s="418">
        <v>45821</v>
      </c>
      <c r="C624" s="419">
        <v>45821</v>
      </c>
      <c r="D624" s="416" t="s">
        <v>163</v>
      </c>
      <c r="E624" s="420" t="s">
        <v>1</v>
      </c>
      <c r="F624" s="421">
        <v>607.20000000000005</v>
      </c>
      <c r="G624" s="416" t="s">
        <v>1511</v>
      </c>
      <c r="H624" s="416" t="s">
        <v>277</v>
      </c>
      <c r="I624" s="420" t="s">
        <v>1618</v>
      </c>
      <c r="J624" s="423" t="s">
        <v>1647</v>
      </c>
      <c r="K624" s="425" t="s">
        <v>574</v>
      </c>
      <c r="L624" s="425" t="s">
        <v>562</v>
      </c>
      <c r="M624" s="425" t="s">
        <v>277</v>
      </c>
      <c r="N624" s="418">
        <v>45821</v>
      </c>
      <c r="O624" s="418"/>
    </row>
    <row r="625" spans="1:15" ht="24" x14ac:dyDescent="0.2">
      <c r="A625" s="417">
        <v>622</v>
      </c>
      <c r="B625" s="418">
        <v>45821</v>
      </c>
      <c r="C625" s="419">
        <v>45817</v>
      </c>
      <c r="D625" s="416" t="s">
        <v>245</v>
      </c>
      <c r="E625" s="420" t="s">
        <v>195</v>
      </c>
      <c r="F625" s="421">
        <v>510</v>
      </c>
      <c r="G625" s="416" t="s">
        <v>1470</v>
      </c>
      <c r="H625" s="416" t="s">
        <v>457</v>
      </c>
      <c r="I625" s="420" t="s">
        <v>1373</v>
      </c>
      <c r="J625" s="423" t="s">
        <v>1374</v>
      </c>
      <c r="K625" s="425" t="s">
        <v>570</v>
      </c>
      <c r="L625" s="424" t="s">
        <v>32</v>
      </c>
      <c r="M625" s="425" t="s">
        <v>1405</v>
      </c>
      <c r="N625" s="418">
        <v>45817</v>
      </c>
      <c r="O625" s="418"/>
    </row>
    <row r="626" spans="1:15" ht="24" x14ac:dyDescent="0.2">
      <c r="A626" s="417">
        <v>623</v>
      </c>
      <c r="B626" s="418">
        <v>45821</v>
      </c>
      <c r="C626" s="419">
        <v>45821</v>
      </c>
      <c r="D626" s="416" t="s">
        <v>163</v>
      </c>
      <c r="E626" s="420" t="s">
        <v>1</v>
      </c>
      <c r="F626" s="421">
        <v>796.99</v>
      </c>
      <c r="G626" s="416" t="s">
        <v>1487</v>
      </c>
      <c r="H626" s="416" t="s">
        <v>277</v>
      </c>
      <c r="I626" s="420" t="s">
        <v>1606</v>
      </c>
      <c r="J626" s="423" t="s">
        <v>1638</v>
      </c>
      <c r="K626" s="425" t="s">
        <v>574</v>
      </c>
      <c r="L626" s="425" t="s">
        <v>562</v>
      </c>
      <c r="M626" s="425" t="s">
        <v>277</v>
      </c>
      <c r="N626" s="418">
        <v>45821</v>
      </c>
      <c r="O626" s="418"/>
    </row>
    <row r="627" spans="1:15" ht="36" x14ac:dyDescent="0.2">
      <c r="A627" s="417">
        <v>624</v>
      </c>
      <c r="B627" s="418">
        <v>45821</v>
      </c>
      <c r="C627" s="419">
        <v>45819</v>
      </c>
      <c r="D627" s="416" t="s">
        <v>245</v>
      </c>
      <c r="E627" s="420" t="s">
        <v>265</v>
      </c>
      <c r="F627" s="421">
        <v>184</v>
      </c>
      <c r="G627" s="416" t="s">
        <v>1469</v>
      </c>
      <c r="H627" s="416" t="s">
        <v>459</v>
      </c>
      <c r="I627" s="420" t="s">
        <v>486</v>
      </c>
      <c r="J627" s="423" t="s">
        <v>512</v>
      </c>
      <c r="K627" s="425" t="s">
        <v>570</v>
      </c>
      <c r="L627" s="424" t="s">
        <v>32</v>
      </c>
      <c r="M627" s="425" t="s">
        <v>1406</v>
      </c>
      <c r="N627" s="418">
        <v>45819</v>
      </c>
      <c r="O627" s="418"/>
    </row>
    <row r="628" spans="1:15" ht="36" x14ac:dyDescent="0.2">
      <c r="A628" s="417">
        <v>625</v>
      </c>
      <c r="B628" s="418">
        <v>45821</v>
      </c>
      <c r="C628" s="419">
        <v>45818</v>
      </c>
      <c r="D628" s="416" t="s">
        <v>245</v>
      </c>
      <c r="E628" s="420" t="s">
        <v>53</v>
      </c>
      <c r="F628" s="421">
        <v>1710</v>
      </c>
      <c r="G628" s="416" t="s">
        <v>1471</v>
      </c>
      <c r="H628" s="416" t="s">
        <v>455</v>
      </c>
      <c r="I628" s="420" t="s">
        <v>1375</v>
      </c>
      <c r="J628" s="423" t="s">
        <v>1376</v>
      </c>
      <c r="K628" s="425" t="s">
        <v>570</v>
      </c>
      <c r="L628" s="424" t="s">
        <v>32</v>
      </c>
      <c r="M628" s="425" t="s">
        <v>1407</v>
      </c>
      <c r="N628" s="418">
        <v>45818</v>
      </c>
      <c r="O628" s="418"/>
    </row>
    <row r="629" spans="1:15" ht="24" x14ac:dyDescent="0.2">
      <c r="A629" s="417">
        <v>626</v>
      </c>
      <c r="B629" s="418">
        <v>45821</v>
      </c>
      <c r="C629" s="419">
        <v>45821</v>
      </c>
      <c r="D629" s="416" t="s">
        <v>163</v>
      </c>
      <c r="E629" s="420" t="s">
        <v>1</v>
      </c>
      <c r="F629" s="421">
        <v>2560</v>
      </c>
      <c r="G629" s="416" t="s">
        <v>1491</v>
      </c>
      <c r="H629" s="416" t="s">
        <v>277</v>
      </c>
      <c r="I629" s="420" t="s">
        <v>1608</v>
      </c>
      <c r="J629" s="423" t="s">
        <v>1640</v>
      </c>
      <c r="K629" s="425" t="s">
        <v>574</v>
      </c>
      <c r="L629" s="425" t="s">
        <v>562</v>
      </c>
      <c r="M629" s="425" t="s">
        <v>277</v>
      </c>
      <c r="N629" s="418">
        <v>45821</v>
      </c>
      <c r="O629" s="418"/>
    </row>
    <row r="630" spans="1:15" ht="36" x14ac:dyDescent="0.2">
      <c r="A630" s="417">
        <v>627</v>
      </c>
      <c r="B630" s="418">
        <v>45821</v>
      </c>
      <c r="C630" s="419">
        <v>45817</v>
      </c>
      <c r="D630" s="416" t="s">
        <v>130</v>
      </c>
      <c r="E630" s="420" t="s">
        <v>216</v>
      </c>
      <c r="F630" s="421">
        <v>2900</v>
      </c>
      <c r="G630" s="416" t="s">
        <v>1472</v>
      </c>
      <c r="H630" s="416" t="s">
        <v>458</v>
      </c>
      <c r="I630" s="420" t="s">
        <v>1377</v>
      </c>
      <c r="J630" s="423" t="s">
        <v>1378</v>
      </c>
      <c r="K630" s="425" t="s">
        <v>570</v>
      </c>
      <c r="L630" s="424" t="s">
        <v>32</v>
      </c>
      <c r="M630" s="425" t="s">
        <v>1408</v>
      </c>
      <c r="N630" s="418">
        <v>45817</v>
      </c>
      <c r="O630" s="418"/>
    </row>
    <row r="631" spans="1:15" ht="24" x14ac:dyDescent="0.2">
      <c r="A631" s="417">
        <v>628</v>
      </c>
      <c r="B631" s="418">
        <v>45821</v>
      </c>
      <c r="C631" s="419">
        <v>45821</v>
      </c>
      <c r="D631" s="416" t="s">
        <v>163</v>
      </c>
      <c r="E631" s="420" t="s">
        <v>1</v>
      </c>
      <c r="F631" s="421">
        <v>3507.61</v>
      </c>
      <c r="G631" s="416" t="s">
        <v>1493</v>
      </c>
      <c r="H631" s="416" t="s">
        <v>277</v>
      </c>
      <c r="I631" s="420" t="s">
        <v>1609</v>
      </c>
      <c r="J631" s="423" t="s">
        <v>1641</v>
      </c>
      <c r="K631" s="425" t="s">
        <v>574</v>
      </c>
      <c r="L631" s="425" t="s">
        <v>562</v>
      </c>
      <c r="M631" s="425" t="s">
        <v>277</v>
      </c>
      <c r="N631" s="418">
        <v>45821</v>
      </c>
      <c r="O631" s="418"/>
    </row>
    <row r="632" spans="1:15" ht="24" x14ac:dyDescent="0.2">
      <c r="A632" s="417">
        <v>629</v>
      </c>
      <c r="B632" s="418">
        <v>45821</v>
      </c>
      <c r="C632" s="419">
        <v>45821</v>
      </c>
      <c r="D632" s="416" t="s">
        <v>163</v>
      </c>
      <c r="E632" s="420" t="s">
        <v>1</v>
      </c>
      <c r="F632" s="421">
        <v>2305.11</v>
      </c>
      <c r="G632" s="416" t="s">
        <v>1483</v>
      </c>
      <c r="H632" s="416" t="s">
        <v>277</v>
      </c>
      <c r="I632" s="420" t="s">
        <v>478</v>
      </c>
      <c r="J632" s="423" t="s">
        <v>504</v>
      </c>
      <c r="K632" s="425" t="s">
        <v>574</v>
      </c>
      <c r="L632" s="425" t="s">
        <v>562</v>
      </c>
      <c r="M632" s="425" t="s">
        <v>277</v>
      </c>
      <c r="N632" s="418">
        <v>45821</v>
      </c>
      <c r="O632" s="418" t="s">
        <v>441</v>
      </c>
    </row>
    <row r="633" spans="1:15" ht="24" x14ac:dyDescent="0.2">
      <c r="A633" s="417">
        <v>630</v>
      </c>
      <c r="B633" s="418">
        <v>45821</v>
      </c>
      <c r="C633" s="419">
        <v>45821</v>
      </c>
      <c r="D633" s="416" t="s">
        <v>163</v>
      </c>
      <c r="E633" s="420" t="s">
        <v>1</v>
      </c>
      <c r="F633" s="421">
        <v>667.52</v>
      </c>
      <c r="G633" s="416" t="s">
        <v>1476</v>
      </c>
      <c r="H633" s="416" t="s">
        <v>277</v>
      </c>
      <c r="I633" s="420" t="s">
        <v>1614</v>
      </c>
      <c r="J633" s="423" t="s">
        <v>1628</v>
      </c>
      <c r="K633" s="425" t="s">
        <v>574</v>
      </c>
      <c r="L633" s="425" t="s">
        <v>562</v>
      </c>
      <c r="M633" s="425" t="s">
        <v>277</v>
      </c>
      <c r="N633" s="418">
        <v>45821</v>
      </c>
      <c r="O633" s="418"/>
    </row>
    <row r="634" spans="1:15" ht="24" x14ac:dyDescent="0.2">
      <c r="A634" s="417">
        <v>631</v>
      </c>
      <c r="B634" s="418">
        <v>45821</v>
      </c>
      <c r="C634" s="419">
        <v>45818</v>
      </c>
      <c r="D634" s="416" t="s">
        <v>245</v>
      </c>
      <c r="E634" s="420" t="s">
        <v>195</v>
      </c>
      <c r="F634" s="421">
        <v>350</v>
      </c>
      <c r="G634" s="416" t="s">
        <v>1470</v>
      </c>
      <c r="H634" s="416" t="s">
        <v>457</v>
      </c>
      <c r="I634" s="420" t="s">
        <v>1373</v>
      </c>
      <c r="J634" s="423" t="s">
        <v>1374</v>
      </c>
      <c r="K634" s="425" t="s">
        <v>570</v>
      </c>
      <c r="L634" s="424" t="s">
        <v>32</v>
      </c>
      <c r="M634" s="425" t="s">
        <v>1409</v>
      </c>
      <c r="N634" s="418">
        <v>45818</v>
      </c>
      <c r="O634" s="418"/>
    </row>
    <row r="635" spans="1:15" ht="24" x14ac:dyDescent="0.2">
      <c r="A635" s="417">
        <v>632</v>
      </c>
      <c r="B635" s="418">
        <v>45821</v>
      </c>
      <c r="C635" s="419">
        <v>45821</v>
      </c>
      <c r="D635" s="416" t="s">
        <v>163</v>
      </c>
      <c r="E635" s="420" t="s">
        <v>1</v>
      </c>
      <c r="F635" s="421">
        <v>1382.99</v>
      </c>
      <c r="G635" s="416" t="s">
        <v>1473</v>
      </c>
      <c r="H635" s="416" t="s">
        <v>277</v>
      </c>
      <c r="I635" s="420" t="s">
        <v>1605</v>
      </c>
      <c r="J635" s="423" t="s">
        <v>1645</v>
      </c>
      <c r="K635" s="425" t="s">
        <v>574</v>
      </c>
      <c r="L635" s="424" t="s">
        <v>562</v>
      </c>
      <c r="M635" s="425" t="s">
        <v>277</v>
      </c>
      <c r="N635" s="418">
        <v>45821</v>
      </c>
      <c r="O635" s="418"/>
    </row>
    <row r="636" spans="1:15" ht="24" x14ac:dyDescent="0.2">
      <c r="A636" s="417">
        <v>633</v>
      </c>
      <c r="B636" s="418">
        <v>45821</v>
      </c>
      <c r="C636" s="419">
        <v>45821</v>
      </c>
      <c r="D636" s="416" t="s">
        <v>163</v>
      </c>
      <c r="E636" s="420" t="s">
        <v>1</v>
      </c>
      <c r="F636" s="421">
        <v>3597.55</v>
      </c>
      <c r="G636" s="416" t="s">
        <v>1495</v>
      </c>
      <c r="H636" s="416" t="s">
        <v>277</v>
      </c>
      <c r="I636" s="420" t="s">
        <v>1610</v>
      </c>
      <c r="J636" s="423" t="s">
        <v>1642</v>
      </c>
      <c r="K636" s="425" t="s">
        <v>574</v>
      </c>
      <c r="L636" s="425" t="s">
        <v>562</v>
      </c>
      <c r="M636" s="425" t="s">
        <v>277</v>
      </c>
      <c r="N636" s="418">
        <v>45821</v>
      </c>
      <c r="O636" s="418"/>
    </row>
    <row r="637" spans="1:15" ht="24" x14ac:dyDescent="0.2">
      <c r="A637" s="417">
        <v>634</v>
      </c>
      <c r="B637" s="418">
        <v>45821</v>
      </c>
      <c r="C637" s="419">
        <v>45821</v>
      </c>
      <c r="D637" s="416" t="s">
        <v>163</v>
      </c>
      <c r="E637" s="420" t="s">
        <v>1</v>
      </c>
      <c r="F637" s="421">
        <v>1032.28</v>
      </c>
      <c r="G637" s="416" t="s">
        <v>1500</v>
      </c>
      <c r="H637" s="416" t="s">
        <v>277</v>
      </c>
      <c r="I637" s="429" t="s">
        <v>1612</v>
      </c>
      <c r="J637" s="423" t="s">
        <v>1644</v>
      </c>
      <c r="K637" s="425" t="s">
        <v>574</v>
      </c>
      <c r="L637" s="424" t="s">
        <v>562</v>
      </c>
      <c r="M637" s="425" t="s">
        <v>277</v>
      </c>
      <c r="N637" s="418">
        <v>45821</v>
      </c>
      <c r="O637" s="418"/>
    </row>
    <row r="638" spans="1:15" ht="24" x14ac:dyDescent="0.2">
      <c r="A638" s="417">
        <v>635</v>
      </c>
      <c r="B638" s="418">
        <v>45821</v>
      </c>
      <c r="C638" s="419">
        <v>45821</v>
      </c>
      <c r="D638" s="416" t="s">
        <v>163</v>
      </c>
      <c r="E638" s="420" t="s">
        <v>1</v>
      </c>
      <c r="F638" s="421">
        <v>3507.61</v>
      </c>
      <c r="G638" s="416" t="s">
        <v>1502</v>
      </c>
      <c r="H638" s="416" t="s">
        <v>277</v>
      </c>
      <c r="I638" s="420" t="s">
        <v>1613</v>
      </c>
      <c r="J638" s="423" t="s">
        <v>1631</v>
      </c>
      <c r="K638" s="425" t="s">
        <v>574</v>
      </c>
      <c r="L638" s="425" t="s">
        <v>562</v>
      </c>
      <c r="M638" s="425" t="s">
        <v>277</v>
      </c>
      <c r="N638" s="418">
        <v>45821</v>
      </c>
      <c r="O638" s="418"/>
    </row>
    <row r="639" spans="1:15" ht="24" x14ac:dyDescent="0.2">
      <c r="A639" s="417">
        <v>636</v>
      </c>
      <c r="B639" s="426">
        <v>45821</v>
      </c>
      <c r="C639" s="427">
        <v>45821</v>
      </c>
      <c r="D639" s="416" t="s">
        <v>163</v>
      </c>
      <c r="E639" s="420" t="s">
        <v>1</v>
      </c>
      <c r="F639" s="428">
        <v>7195.1</v>
      </c>
      <c r="G639" s="416" t="s">
        <v>1508</v>
      </c>
      <c r="H639" s="416" t="s">
        <v>277</v>
      </c>
      <c r="I639" s="420" t="s">
        <v>1617</v>
      </c>
      <c r="J639" s="423" t="s">
        <v>1627</v>
      </c>
      <c r="K639" s="425" t="s">
        <v>574</v>
      </c>
      <c r="L639" s="425" t="s">
        <v>562</v>
      </c>
      <c r="M639" s="425" t="s">
        <v>277</v>
      </c>
      <c r="N639" s="418">
        <v>45821</v>
      </c>
      <c r="O639" s="418"/>
    </row>
    <row r="640" spans="1:15" ht="24" x14ac:dyDescent="0.2">
      <c r="A640" s="417">
        <v>637</v>
      </c>
      <c r="B640" s="426">
        <v>45821</v>
      </c>
      <c r="C640" s="427">
        <v>45821</v>
      </c>
      <c r="D640" s="416" t="s">
        <v>163</v>
      </c>
      <c r="E640" s="420" t="s">
        <v>1</v>
      </c>
      <c r="F640" s="428">
        <v>3507.61</v>
      </c>
      <c r="G640" s="416" t="s">
        <v>1498</v>
      </c>
      <c r="H640" s="416" t="s">
        <v>277</v>
      </c>
      <c r="I640" s="420" t="s">
        <v>1611</v>
      </c>
      <c r="J640" s="423" t="s">
        <v>1629</v>
      </c>
      <c r="K640" s="425" t="s">
        <v>574</v>
      </c>
      <c r="L640" s="425" t="s">
        <v>562</v>
      </c>
      <c r="M640" s="425" t="s">
        <v>277</v>
      </c>
      <c r="N640" s="418">
        <v>45821</v>
      </c>
      <c r="O640" s="418"/>
    </row>
    <row r="641" spans="1:15" ht="24" x14ac:dyDescent="0.2">
      <c r="A641" s="417">
        <v>638</v>
      </c>
      <c r="B641" s="418">
        <v>45821</v>
      </c>
      <c r="C641" s="419">
        <v>45821</v>
      </c>
      <c r="D641" s="416" t="s">
        <v>163</v>
      </c>
      <c r="E641" s="420" t="s">
        <v>1</v>
      </c>
      <c r="F641" s="421">
        <v>2322</v>
      </c>
      <c r="G641" s="416" t="s">
        <v>1512</v>
      </c>
      <c r="H641" s="416" t="s">
        <v>277</v>
      </c>
      <c r="I641" s="420" t="s">
        <v>1619</v>
      </c>
      <c r="J641" s="423" t="s">
        <v>1635</v>
      </c>
      <c r="K641" s="425" t="s">
        <v>574</v>
      </c>
      <c r="L641" s="425" t="s">
        <v>562</v>
      </c>
      <c r="M641" s="425" t="s">
        <v>277</v>
      </c>
      <c r="N641" s="418">
        <v>45821</v>
      </c>
      <c r="O641" s="418"/>
    </row>
    <row r="642" spans="1:15" ht="24" x14ac:dyDescent="0.2">
      <c r="A642" s="417">
        <v>639</v>
      </c>
      <c r="B642" s="418">
        <v>45821</v>
      </c>
      <c r="C642" s="419">
        <v>45821</v>
      </c>
      <c r="D642" s="416" t="s">
        <v>163</v>
      </c>
      <c r="E642" s="420" t="s">
        <v>1</v>
      </c>
      <c r="F642" s="421">
        <v>2268</v>
      </c>
      <c r="G642" s="416" t="s">
        <v>1489</v>
      </c>
      <c r="H642" s="416" t="s">
        <v>277</v>
      </c>
      <c r="I642" s="420" t="s">
        <v>1607</v>
      </c>
      <c r="J642" s="423" t="s">
        <v>1637</v>
      </c>
      <c r="K642" s="425" t="s">
        <v>574</v>
      </c>
      <c r="L642" s="425" t="s">
        <v>562</v>
      </c>
      <c r="M642" s="425" t="s">
        <v>277</v>
      </c>
      <c r="N642" s="418">
        <v>45821</v>
      </c>
      <c r="O642" s="418"/>
    </row>
    <row r="643" spans="1:15" ht="24" x14ac:dyDescent="0.2">
      <c r="A643" s="417">
        <v>640</v>
      </c>
      <c r="B643" s="426">
        <v>45821</v>
      </c>
      <c r="C643" s="427">
        <v>45821</v>
      </c>
      <c r="D643" s="416" t="s">
        <v>163</v>
      </c>
      <c r="E643" s="420" t="s">
        <v>1</v>
      </c>
      <c r="F643" s="428">
        <v>4610.22</v>
      </c>
      <c r="G643" s="416" t="s">
        <v>1483</v>
      </c>
      <c r="H643" s="416" t="s">
        <v>277</v>
      </c>
      <c r="I643" s="429" t="s">
        <v>478</v>
      </c>
      <c r="J643" s="423" t="s">
        <v>504</v>
      </c>
      <c r="K643" s="425" t="s">
        <v>574</v>
      </c>
      <c r="L643" s="425" t="s">
        <v>562</v>
      </c>
      <c r="M643" s="425" t="s">
        <v>277</v>
      </c>
      <c r="N643" s="418">
        <v>45821</v>
      </c>
      <c r="O643" s="418" t="s">
        <v>441</v>
      </c>
    </row>
    <row r="644" spans="1:15" ht="24" x14ac:dyDescent="0.2">
      <c r="A644" s="417">
        <v>641</v>
      </c>
      <c r="B644" s="426">
        <v>45821</v>
      </c>
      <c r="C644" s="427">
        <v>45821</v>
      </c>
      <c r="D644" s="416" t="s">
        <v>163</v>
      </c>
      <c r="E644" s="420" t="s">
        <v>1</v>
      </c>
      <c r="F644" s="428">
        <v>498.29</v>
      </c>
      <c r="G644" s="416" t="s">
        <v>1476</v>
      </c>
      <c r="H644" s="416" t="s">
        <v>277</v>
      </c>
      <c r="I644" s="429" t="s">
        <v>1601</v>
      </c>
      <c r="J644" s="423" t="s">
        <v>1634</v>
      </c>
      <c r="K644" s="425" t="s">
        <v>574</v>
      </c>
      <c r="L644" s="424" t="s">
        <v>562</v>
      </c>
      <c r="M644" s="425" t="s">
        <v>277</v>
      </c>
      <c r="N644" s="418">
        <v>45821</v>
      </c>
      <c r="O644" s="418"/>
    </row>
    <row r="645" spans="1:15" ht="24" x14ac:dyDescent="0.2">
      <c r="A645" s="417">
        <v>642</v>
      </c>
      <c r="B645" s="426">
        <v>45821</v>
      </c>
      <c r="C645" s="427">
        <v>45810</v>
      </c>
      <c r="D645" s="430" t="s">
        <v>163</v>
      </c>
      <c r="E645" s="420" t="s">
        <v>258</v>
      </c>
      <c r="F645" s="428">
        <v>8912.89</v>
      </c>
      <c r="G645" s="416" t="s">
        <v>1496</v>
      </c>
      <c r="H645" s="416" t="s">
        <v>277</v>
      </c>
      <c r="I645" s="420" t="s">
        <v>1610</v>
      </c>
      <c r="J645" s="423" t="s">
        <v>1642</v>
      </c>
      <c r="K645" s="425" t="s">
        <v>574</v>
      </c>
      <c r="L645" s="425" t="s">
        <v>562</v>
      </c>
      <c r="M645" s="425" t="s">
        <v>277</v>
      </c>
      <c r="N645" s="418">
        <v>45810</v>
      </c>
      <c r="O645" s="418"/>
    </row>
    <row r="646" spans="1:15" ht="24" x14ac:dyDescent="0.2">
      <c r="A646" s="417">
        <v>643</v>
      </c>
      <c r="B646" s="426">
        <v>45821</v>
      </c>
      <c r="C646" s="427">
        <v>45821</v>
      </c>
      <c r="D646" s="416" t="s">
        <v>163</v>
      </c>
      <c r="E646" s="420" t="s">
        <v>1</v>
      </c>
      <c r="F646" s="428">
        <v>1368.06</v>
      </c>
      <c r="G646" s="416" t="s">
        <v>1473</v>
      </c>
      <c r="H646" s="416" t="s">
        <v>277</v>
      </c>
      <c r="I646" s="420" t="s">
        <v>1598</v>
      </c>
      <c r="J646" s="423" t="s">
        <v>1630</v>
      </c>
      <c r="K646" s="425" t="s">
        <v>574</v>
      </c>
      <c r="L646" s="425" t="s">
        <v>562</v>
      </c>
      <c r="M646" s="425" t="s">
        <v>277</v>
      </c>
      <c r="N646" s="418">
        <v>45821</v>
      </c>
      <c r="O646" s="418"/>
    </row>
    <row r="647" spans="1:15" ht="24" x14ac:dyDescent="0.2">
      <c r="A647" s="417">
        <v>644</v>
      </c>
      <c r="B647" s="418">
        <v>45821</v>
      </c>
      <c r="C647" s="419">
        <v>45821</v>
      </c>
      <c r="D647" s="416" t="s">
        <v>163</v>
      </c>
      <c r="E647" s="420" t="s">
        <v>1</v>
      </c>
      <c r="F647" s="421">
        <v>935</v>
      </c>
      <c r="G647" s="416" t="s">
        <v>1476</v>
      </c>
      <c r="H647" s="416" t="s">
        <v>277</v>
      </c>
      <c r="I647" s="420" t="s">
        <v>1604</v>
      </c>
      <c r="J647" s="423" t="s">
        <v>1636</v>
      </c>
      <c r="K647" s="425" t="s">
        <v>574</v>
      </c>
      <c r="L647" s="425" t="s">
        <v>562</v>
      </c>
      <c r="M647" s="425" t="s">
        <v>277</v>
      </c>
      <c r="N647" s="418">
        <v>45821</v>
      </c>
      <c r="O647" s="418"/>
    </row>
    <row r="648" spans="1:15" ht="24" x14ac:dyDescent="0.2">
      <c r="A648" s="417">
        <v>645</v>
      </c>
      <c r="B648" s="418">
        <v>45823</v>
      </c>
      <c r="C648" s="419">
        <v>45778</v>
      </c>
      <c r="D648" s="416" t="s">
        <v>245</v>
      </c>
      <c r="E648" s="420" t="s">
        <v>265</v>
      </c>
      <c r="F648" s="421">
        <v>476</v>
      </c>
      <c r="G648" s="433" t="s">
        <v>620</v>
      </c>
      <c r="H648" s="416" t="s">
        <v>454</v>
      </c>
      <c r="I648" s="420" t="s">
        <v>496</v>
      </c>
      <c r="J648" s="423" t="s">
        <v>522</v>
      </c>
      <c r="K648" s="425" t="s">
        <v>573</v>
      </c>
      <c r="L648" s="425" t="s">
        <v>32</v>
      </c>
      <c r="M648" s="425" t="s">
        <v>1410</v>
      </c>
      <c r="N648" s="418">
        <v>45810</v>
      </c>
      <c r="O648" s="418"/>
    </row>
    <row r="649" spans="1:15" ht="24" x14ac:dyDescent="0.2">
      <c r="A649" s="417">
        <v>646</v>
      </c>
      <c r="B649" s="418">
        <v>45824</v>
      </c>
      <c r="C649" s="419">
        <v>45778</v>
      </c>
      <c r="D649" s="416" t="s">
        <v>245</v>
      </c>
      <c r="E649" s="420" t="s">
        <v>9</v>
      </c>
      <c r="F649" s="421">
        <v>5206</v>
      </c>
      <c r="G649" s="416" t="s">
        <v>1514</v>
      </c>
      <c r="H649" s="416" t="s">
        <v>275</v>
      </c>
      <c r="I649" s="420" t="s">
        <v>494</v>
      </c>
      <c r="J649" s="423" t="s">
        <v>520</v>
      </c>
      <c r="K649" s="425" t="s">
        <v>570</v>
      </c>
      <c r="L649" s="425" t="s">
        <v>32</v>
      </c>
      <c r="M649" s="425" t="s">
        <v>1411</v>
      </c>
      <c r="N649" s="418">
        <v>45812</v>
      </c>
      <c r="O649" s="418"/>
    </row>
    <row r="650" spans="1:15" ht="24" x14ac:dyDescent="0.2">
      <c r="A650" s="417">
        <v>647</v>
      </c>
      <c r="B650" s="418">
        <v>45824</v>
      </c>
      <c r="C650" s="419">
        <v>45778</v>
      </c>
      <c r="D650" s="416" t="s">
        <v>245</v>
      </c>
      <c r="E650" s="420" t="s">
        <v>9</v>
      </c>
      <c r="F650" s="421">
        <v>12161.22</v>
      </c>
      <c r="G650" s="416" t="s">
        <v>1515</v>
      </c>
      <c r="H650" s="416" t="s">
        <v>275</v>
      </c>
      <c r="I650" s="420" t="s">
        <v>494</v>
      </c>
      <c r="J650" s="423" t="s">
        <v>520</v>
      </c>
      <c r="K650" s="425" t="s">
        <v>570</v>
      </c>
      <c r="L650" s="425" t="s">
        <v>32</v>
      </c>
      <c r="M650" s="425" t="s">
        <v>1516</v>
      </c>
      <c r="N650" s="418">
        <v>45813</v>
      </c>
      <c r="O650" s="418"/>
    </row>
    <row r="651" spans="1:15" ht="24" x14ac:dyDescent="0.2">
      <c r="A651" s="417">
        <v>648</v>
      </c>
      <c r="B651" s="418">
        <v>45824</v>
      </c>
      <c r="C651" s="419">
        <v>45818</v>
      </c>
      <c r="D651" s="416" t="s">
        <v>245</v>
      </c>
      <c r="E651" s="420" t="s">
        <v>164</v>
      </c>
      <c r="F651" s="421">
        <v>59.99</v>
      </c>
      <c r="G651" s="416" t="s">
        <v>1517</v>
      </c>
      <c r="H651" s="416" t="s">
        <v>275</v>
      </c>
      <c r="I651" s="420" t="s">
        <v>478</v>
      </c>
      <c r="J651" s="423" t="s">
        <v>504</v>
      </c>
      <c r="K651" s="425" t="s">
        <v>574</v>
      </c>
      <c r="L651" s="425" t="s">
        <v>560</v>
      </c>
      <c r="M651" s="425" t="s">
        <v>1412</v>
      </c>
      <c r="N651" s="418">
        <v>45818</v>
      </c>
      <c r="O651" s="418" t="s">
        <v>441</v>
      </c>
    </row>
    <row r="652" spans="1:15" ht="24" x14ac:dyDescent="0.2">
      <c r="A652" s="417">
        <v>649</v>
      </c>
      <c r="B652" s="418">
        <v>45825</v>
      </c>
      <c r="C652" s="419">
        <v>45811</v>
      </c>
      <c r="D652" s="416" t="s">
        <v>245</v>
      </c>
      <c r="E652" s="420" t="s">
        <v>149</v>
      </c>
      <c r="F652" s="421">
        <v>21.71</v>
      </c>
      <c r="G652" s="416" t="s">
        <v>1518</v>
      </c>
      <c r="H652" s="416" t="s">
        <v>275</v>
      </c>
      <c r="I652" s="420" t="s">
        <v>478</v>
      </c>
      <c r="J652" s="423" t="s">
        <v>504</v>
      </c>
      <c r="K652" s="425" t="s">
        <v>574</v>
      </c>
      <c r="L652" s="425" t="s">
        <v>560</v>
      </c>
      <c r="M652" s="425" t="s">
        <v>549</v>
      </c>
      <c r="N652" s="418">
        <v>45811</v>
      </c>
      <c r="O652" s="418" t="s">
        <v>441</v>
      </c>
    </row>
    <row r="653" spans="1:15" ht="24" x14ac:dyDescent="0.2">
      <c r="A653" s="417">
        <v>650</v>
      </c>
      <c r="B653" s="418">
        <v>45825</v>
      </c>
      <c r="C653" s="419">
        <v>45821</v>
      </c>
      <c r="D653" s="416" t="s">
        <v>245</v>
      </c>
      <c r="E653" s="420" t="s">
        <v>68</v>
      </c>
      <c r="F653" s="421">
        <v>15686.59</v>
      </c>
      <c r="G653" s="416" t="s">
        <v>1519</v>
      </c>
      <c r="H653" s="416" t="s">
        <v>476</v>
      </c>
      <c r="I653" s="420" t="s">
        <v>1379</v>
      </c>
      <c r="J653" s="423" t="s">
        <v>1380</v>
      </c>
      <c r="K653" s="425" t="s">
        <v>570</v>
      </c>
      <c r="L653" s="424" t="s">
        <v>32</v>
      </c>
      <c r="M653" s="425" t="s">
        <v>1413</v>
      </c>
      <c r="N653" s="418">
        <v>45821</v>
      </c>
      <c r="O653" s="418"/>
    </row>
    <row r="654" spans="1:15" ht="24" x14ac:dyDescent="0.2">
      <c r="A654" s="417">
        <v>651</v>
      </c>
      <c r="B654" s="426">
        <v>45825</v>
      </c>
      <c r="C654" s="427">
        <v>45811</v>
      </c>
      <c r="D654" s="430" t="s">
        <v>245</v>
      </c>
      <c r="E654" s="420" t="s">
        <v>71</v>
      </c>
      <c r="F654" s="428">
        <v>148.13999999999999</v>
      </c>
      <c r="G654" s="416" t="s">
        <v>1520</v>
      </c>
      <c r="H654" s="416" t="s">
        <v>275</v>
      </c>
      <c r="I654" s="429" t="s">
        <v>478</v>
      </c>
      <c r="J654" s="423" t="s">
        <v>504</v>
      </c>
      <c r="K654" s="425" t="s">
        <v>574</v>
      </c>
      <c r="L654" s="425" t="s">
        <v>560</v>
      </c>
      <c r="M654" s="425" t="s">
        <v>277</v>
      </c>
      <c r="N654" s="418">
        <v>45811</v>
      </c>
      <c r="O654" s="418" t="s">
        <v>441</v>
      </c>
    </row>
    <row r="655" spans="1:15" ht="24" x14ac:dyDescent="0.2">
      <c r="A655" s="417">
        <v>652</v>
      </c>
      <c r="B655" s="418">
        <v>45826</v>
      </c>
      <c r="C655" s="419">
        <v>45826</v>
      </c>
      <c r="D655" s="416" t="s">
        <v>326</v>
      </c>
      <c r="E655" s="420" t="s">
        <v>326</v>
      </c>
      <c r="F655" s="421">
        <v>1831398.93</v>
      </c>
      <c r="G655" s="416" t="s">
        <v>1521</v>
      </c>
      <c r="H655" s="416" t="s">
        <v>277</v>
      </c>
      <c r="I655" s="420" t="s">
        <v>1381</v>
      </c>
      <c r="J655" s="423" t="s">
        <v>1382</v>
      </c>
      <c r="K655" s="425" t="s">
        <v>574</v>
      </c>
      <c r="L655" s="424" t="s">
        <v>1522</v>
      </c>
      <c r="M655" s="425" t="s">
        <v>1414</v>
      </c>
      <c r="N655" s="418">
        <v>45826</v>
      </c>
      <c r="O655" s="418"/>
    </row>
    <row r="656" spans="1:15" ht="36" x14ac:dyDescent="0.2">
      <c r="A656" s="417">
        <v>653</v>
      </c>
      <c r="B656" s="418">
        <v>45826</v>
      </c>
      <c r="C656" s="419">
        <v>45791</v>
      </c>
      <c r="D656" s="416" t="s">
        <v>245</v>
      </c>
      <c r="E656" s="420" t="s">
        <v>265</v>
      </c>
      <c r="F656" s="421">
        <v>304.60000000000002</v>
      </c>
      <c r="G656" s="416" t="s">
        <v>1191</v>
      </c>
      <c r="H656" s="416" t="s">
        <v>459</v>
      </c>
      <c r="I656" s="420" t="s">
        <v>1068</v>
      </c>
      <c r="J656" s="423" t="s">
        <v>1069</v>
      </c>
      <c r="K656" s="425" t="s">
        <v>573</v>
      </c>
      <c r="L656" s="424" t="s">
        <v>32</v>
      </c>
      <c r="M656" s="425" t="s">
        <v>1415</v>
      </c>
      <c r="N656" s="418">
        <v>45791</v>
      </c>
      <c r="O656" s="418"/>
    </row>
    <row r="657" spans="1:15" ht="24" x14ac:dyDescent="0.2">
      <c r="A657" s="417">
        <v>654</v>
      </c>
      <c r="B657" s="418">
        <v>45826</v>
      </c>
      <c r="C657" s="419">
        <v>45778</v>
      </c>
      <c r="D657" s="416" t="s">
        <v>245</v>
      </c>
      <c r="E657" s="420" t="s">
        <v>148</v>
      </c>
      <c r="F657" s="421">
        <v>43.34</v>
      </c>
      <c r="G657" s="416" t="s">
        <v>1523</v>
      </c>
      <c r="H657" s="416" t="s">
        <v>275</v>
      </c>
      <c r="I657" s="420" t="s">
        <v>478</v>
      </c>
      <c r="J657" s="423" t="s">
        <v>504</v>
      </c>
      <c r="K657" s="425" t="s">
        <v>574</v>
      </c>
      <c r="L657" s="425" t="s">
        <v>560</v>
      </c>
      <c r="M657" s="425" t="s">
        <v>1416</v>
      </c>
      <c r="N657" s="418">
        <v>45818</v>
      </c>
      <c r="O657" s="418" t="s">
        <v>441</v>
      </c>
    </row>
    <row r="658" spans="1:15" ht="24" x14ac:dyDescent="0.2">
      <c r="A658" s="417">
        <v>655</v>
      </c>
      <c r="B658" s="418">
        <v>45826</v>
      </c>
      <c r="C658" s="419">
        <v>45778</v>
      </c>
      <c r="D658" s="416" t="s">
        <v>245</v>
      </c>
      <c r="E658" s="420" t="s">
        <v>148</v>
      </c>
      <c r="F658" s="421">
        <v>49.99</v>
      </c>
      <c r="G658" s="416" t="s">
        <v>1523</v>
      </c>
      <c r="H658" s="416" t="s">
        <v>275</v>
      </c>
      <c r="I658" s="420" t="s">
        <v>478</v>
      </c>
      <c r="J658" s="423" t="s">
        <v>504</v>
      </c>
      <c r="K658" s="425" t="s">
        <v>574</v>
      </c>
      <c r="L658" s="425" t="s">
        <v>560</v>
      </c>
      <c r="M658" s="425" t="s">
        <v>1417</v>
      </c>
      <c r="N658" s="418">
        <v>45818</v>
      </c>
      <c r="O658" s="418" t="s">
        <v>441</v>
      </c>
    </row>
    <row r="659" spans="1:15" ht="24" x14ac:dyDescent="0.2">
      <c r="A659" s="417">
        <v>656</v>
      </c>
      <c r="B659" s="418">
        <v>45828</v>
      </c>
      <c r="C659" s="419">
        <v>45807</v>
      </c>
      <c r="D659" s="416" t="s">
        <v>163</v>
      </c>
      <c r="E659" s="420" t="s">
        <v>231</v>
      </c>
      <c r="F659" s="421">
        <v>43319.18</v>
      </c>
      <c r="G659" s="416" t="s">
        <v>1558</v>
      </c>
      <c r="H659" s="416" t="s">
        <v>277</v>
      </c>
      <c r="I659" s="420" t="s">
        <v>497</v>
      </c>
      <c r="J659" s="423" t="s">
        <v>523</v>
      </c>
      <c r="K659" s="425" t="s">
        <v>587</v>
      </c>
      <c r="L659" s="425" t="s">
        <v>565</v>
      </c>
      <c r="M659" s="425" t="s">
        <v>277</v>
      </c>
      <c r="N659" s="418">
        <v>45807</v>
      </c>
      <c r="O659" s="418"/>
    </row>
    <row r="660" spans="1:15" ht="24" x14ac:dyDescent="0.2">
      <c r="A660" s="417">
        <v>657</v>
      </c>
      <c r="B660" s="418">
        <v>45828</v>
      </c>
      <c r="C660" s="419">
        <v>45778</v>
      </c>
      <c r="D660" s="416" t="s">
        <v>163</v>
      </c>
      <c r="E660" s="420" t="s">
        <v>264</v>
      </c>
      <c r="F660" s="421">
        <v>11685.38</v>
      </c>
      <c r="G660" s="416" t="s">
        <v>1559</v>
      </c>
      <c r="H660" s="416" t="s">
        <v>277</v>
      </c>
      <c r="I660" s="420" t="s">
        <v>497</v>
      </c>
      <c r="J660" s="423" t="s">
        <v>523</v>
      </c>
      <c r="K660" s="425" t="s">
        <v>587</v>
      </c>
      <c r="L660" s="425" t="s">
        <v>565</v>
      </c>
      <c r="M660" s="425" t="s">
        <v>277</v>
      </c>
      <c r="N660" s="418">
        <v>45807</v>
      </c>
      <c r="O660" s="418"/>
    </row>
    <row r="661" spans="1:15" ht="24" x14ac:dyDescent="0.2">
      <c r="A661" s="417">
        <v>658</v>
      </c>
      <c r="B661" s="418">
        <v>45828</v>
      </c>
      <c r="C661" s="419">
        <v>45799</v>
      </c>
      <c r="D661" s="416" t="s">
        <v>163</v>
      </c>
      <c r="E661" s="420" t="s">
        <v>242</v>
      </c>
      <c r="F661" s="421">
        <v>1203.05</v>
      </c>
      <c r="G661" s="416" t="s">
        <v>1560</v>
      </c>
      <c r="H661" s="416" t="s">
        <v>277</v>
      </c>
      <c r="I661" s="420" t="s">
        <v>497</v>
      </c>
      <c r="J661" s="423" t="s">
        <v>523</v>
      </c>
      <c r="K661" s="425" t="s">
        <v>587</v>
      </c>
      <c r="L661" s="425" t="s">
        <v>565</v>
      </c>
      <c r="M661" s="425" t="s">
        <v>277</v>
      </c>
      <c r="N661" s="418">
        <v>45807</v>
      </c>
      <c r="O661" s="418"/>
    </row>
    <row r="662" spans="1:15" ht="24" x14ac:dyDescent="0.2">
      <c r="A662" s="417">
        <v>659</v>
      </c>
      <c r="B662" s="418">
        <v>45828</v>
      </c>
      <c r="C662" s="419">
        <v>45778</v>
      </c>
      <c r="D662" s="416" t="s">
        <v>245</v>
      </c>
      <c r="E662" s="420" t="s">
        <v>285</v>
      </c>
      <c r="F662" s="421">
        <v>776.3</v>
      </c>
      <c r="G662" s="416" t="s">
        <v>1524</v>
      </c>
      <c r="H662" s="416" t="s">
        <v>275</v>
      </c>
      <c r="I662" s="420" t="s">
        <v>500</v>
      </c>
      <c r="J662" s="423" t="s">
        <v>526</v>
      </c>
      <c r="K662" s="425" t="s">
        <v>574</v>
      </c>
      <c r="L662" s="424" t="s">
        <v>32</v>
      </c>
      <c r="M662" s="425" t="s">
        <v>1418</v>
      </c>
      <c r="N662" s="418">
        <v>45809</v>
      </c>
      <c r="O662" s="418"/>
    </row>
    <row r="663" spans="1:15" ht="24" x14ac:dyDescent="0.2">
      <c r="A663" s="417">
        <v>660</v>
      </c>
      <c r="B663" s="418">
        <v>45828</v>
      </c>
      <c r="C663" s="419">
        <v>45799</v>
      </c>
      <c r="D663" s="416" t="s">
        <v>245</v>
      </c>
      <c r="E663" s="420" t="s">
        <v>167</v>
      </c>
      <c r="F663" s="421">
        <v>295.08999999999997</v>
      </c>
      <c r="G663" s="416" t="s">
        <v>1525</v>
      </c>
      <c r="H663" s="416" t="s">
        <v>275</v>
      </c>
      <c r="I663" s="420" t="s">
        <v>478</v>
      </c>
      <c r="J663" s="423" t="s">
        <v>504</v>
      </c>
      <c r="K663" s="425" t="s">
        <v>574</v>
      </c>
      <c r="L663" s="425" t="s">
        <v>32</v>
      </c>
      <c r="M663" s="425" t="s">
        <v>1419</v>
      </c>
      <c r="N663" s="418">
        <v>45799</v>
      </c>
      <c r="O663" s="418" t="s">
        <v>441</v>
      </c>
    </row>
    <row r="664" spans="1:15" ht="24" x14ac:dyDescent="0.2">
      <c r="A664" s="417">
        <v>661</v>
      </c>
      <c r="B664" s="418">
        <v>45828</v>
      </c>
      <c r="C664" s="419">
        <v>45828</v>
      </c>
      <c r="D664" s="416" t="s">
        <v>163</v>
      </c>
      <c r="E664" s="420" t="s">
        <v>258</v>
      </c>
      <c r="F664" s="421">
        <v>2253.4699999999998</v>
      </c>
      <c r="G664" s="416" t="s">
        <v>1505</v>
      </c>
      <c r="H664" s="416" t="s">
        <v>277</v>
      </c>
      <c r="I664" s="420" t="s">
        <v>1616</v>
      </c>
      <c r="J664" s="423" t="s">
        <v>1643</v>
      </c>
      <c r="K664" s="425" t="s">
        <v>574</v>
      </c>
      <c r="L664" s="425" t="s">
        <v>562</v>
      </c>
      <c r="M664" s="425" t="s">
        <v>277</v>
      </c>
      <c r="N664" s="418">
        <v>45828</v>
      </c>
      <c r="O664" s="418"/>
    </row>
    <row r="665" spans="1:15" ht="24" x14ac:dyDescent="0.2">
      <c r="A665" s="417">
        <v>662</v>
      </c>
      <c r="B665" s="418">
        <v>45828</v>
      </c>
      <c r="C665" s="419">
        <v>45807</v>
      </c>
      <c r="D665" s="416" t="s">
        <v>163</v>
      </c>
      <c r="E665" s="420" t="s">
        <v>4</v>
      </c>
      <c r="F665" s="421">
        <v>9624.35</v>
      </c>
      <c r="G665" s="416" t="s">
        <v>1526</v>
      </c>
      <c r="H665" s="416" t="s">
        <v>277</v>
      </c>
      <c r="I665" s="420" t="s">
        <v>498</v>
      </c>
      <c r="J665" s="423" t="s">
        <v>524</v>
      </c>
      <c r="K665" s="425" t="s">
        <v>587</v>
      </c>
      <c r="L665" s="425" t="s">
        <v>4</v>
      </c>
      <c r="M665" s="425" t="s">
        <v>277</v>
      </c>
      <c r="N665" s="418">
        <v>45807</v>
      </c>
      <c r="O665" s="418"/>
    </row>
    <row r="666" spans="1:15" ht="24" x14ac:dyDescent="0.2">
      <c r="A666" s="417">
        <v>663</v>
      </c>
      <c r="B666" s="418">
        <v>45828</v>
      </c>
      <c r="C666" s="419">
        <v>45807</v>
      </c>
      <c r="D666" s="416" t="s">
        <v>245</v>
      </c>
      <c r="E666" s="420" t="s">
        <v>127</v>
      </c>
      <c r="F666" s="421">
        <v>11433.92</v>
      </c>
      <c r="G666" s="416" t="s">
        <v>1535</v>
      </c>
      <c r="H666" s="416" t="s">
        <v>454</v>
      </c>
      <c r="I666" s="420" t="s">
        <v>1383</v>
      </c>
      <c r="J666" s="423" t="s">
        <v>1384</v>
      </c>
      <c r="K666" s="425" t="s">
        <v>573</v>
      </c>
      <c r="L666" s="424" t="s">
        <v>32</v>
      </c>
      <c r="M666" s="425" t="s">
        <v>1420</v>
      </c>
      <c r="N666" s="418">
        <v>45807</v>
      </c>
      <c r="O666" s="418"/>
    </row>
    <row r="667" spans="1:15" ht="24" x14ac:dyDescent="0.2">
      <c r="A667" s="417">
        <v>664</v>
      </c>
      <c r="B667" s="418">
        <v>45828</v>
      </c>
      <c r="C667" s="419">
        <v>45807</v>
      </c>
      <c r="D667" s="416" t="s">
        <v>163</v>
      </c>
      <c r="E667" s="420" t="s">
        <v>242</v>
      </c>
      <c r="F667" s="421">
        <v>57.63</v>
      </c>
      <c r="G667" s="416" t="s">
        <v>1533</v>
      </c>
      <c r="H667" s="416" t="s">
        <v>277</v>
      </c>
      <c r="I667" s="420" t="s">
        <v>478</v>
      </c>
      <c r="J667" s="423" t="s">
        <v>504</v>
      </c>
      <c r="K667" s="425" t="s">
        <v>574</v>
      </c>
      <c r="L667" s="425" t="s">
        <v>565</v>
      </c>
      <c r="M667" s="425" t="s">
        <v>277</v>
      </c>
      <c r="N667" s="418">
        <v>45807</v>
      </c>
      <c r="O667" s="418" t="s">
        <v>441</v>
      </c>
    </row>
    <row r="668" spans="1:15" ht="24" x14ac:dyDescent="0.2">
      <c r="A668" s="417">
        <v>665</v>
      </c>
      <c r="B668" s="418">
        <v>45828</v>
      </c>
      <c r="C668" s="419">
        <v>45810</v>
      </c>
      <c r="D668" s="416" t="s">
        <v>163</v>
      </c>
      <c r="E668" s="420" t="s">
        <v>258</v>
      </c>
      <c r="F668" s="421">
        <v>2083.85</v>
      </c>
      <c r="G668" s="416" t="s">
        <v>1478</v>
      </c>
      <c r="H668" s="416" t="s">
        <v>277</v>
      </c>
      <c r="I668" s="429" t="s">
        <v>1601</v>
      </c>
      <c r="J668" s="423" t="s">
        <v>1634</v>
      </c>
      <c r="K668" s="425" t="s">
        <v>574</v>
      </c>
      <c r="L668" s="424" t="s">
        <v>564</v>
      </c>
      <c r="M668" s="425" t="s">
        <v>277</v>
      </c>
      <c r="N668" s="418">
        <v>45828</v>
      </c>
      <c r="O668" s="418"/>
    </row>
    <row r="669" spans="1:15" ht="24" x14ac:dyDescent="0.2">
      <c r="A669" s="417">
        <v>666</v>
      </c>
      <c r="B669" s="418">
        <v>45828</v>
      </c>
      <c r="C669" s="419">
        <v>45807</v>
      </c>
      <c r="D669" s="416" t="s">
        <v>163</v>
      </c>
      <c r="E669" s="420" t="s">
        <v>231</v>
      </c>
      <c r="F669" s="421">
        <v>1782.33</v>
      </c>
      <c r="G669" s="416" t="s">
        <v>1529</v>
      </c>
      <c r="H669" s="416" t="s">
        <v>277</v>
      </c>
      <c r="I669" s="420" t="s">
        <v>478</v>
      </c>
      <c r="J669" s="423" t="s">
        <v>504</v>
      </c>
      <c r="K669" s="425" t="s">
        <v>574</v>
      </c>
      <c r="L669" s="425" t="s">
        <v>565</v>
      </c>
      <c r="M669" s="425" t="s">
        <v>277</v>
      </c>
      <c r="N669" s="418">
        <v>45807</v>
      </c>
      <c r="O669" s="418" t="s">
        <v>441</v>
      </c>
    </row>
    <row r="670" spans="1:15" ht="24" x14ac:dyDescent="0.2">
      <c r="A670" s="417">
        <v>667</v>
      </c>
      <c r="B670" s="418">
        <v>45828</v>
      </c>
      <c r="C670" s="419">
        <v>45778</v>
      </c>
      <c r="D670" s="416" t="s">
        <v>245</v>
      </c>
      <c r="E670" s="420" t="s">
        <v>76</v>
      </c>
      <c r="F670" s="421">
        <v>825.69</v>
      </c>
      <c r="G670" s="416" t="s">
        <v>1536</v>
      </c>
      <c r="H670" s="416" t="s">
        <v>275</v>
      </c>
      <c r="I670" s="420" t="s">
        <v>478</v>
      </c>
      <c r="J670" s="423" t="s">
        <v>504</v>
      </c>
      <c r="K670" s="425" t="s">
        <v>574</v>
      </c>
      <c r="L670" s="424" t="s">
        <v>32</v>
      </c>
      <c r="M670" s="425" t="s">
        <v>1421</v>
      </c>
      <c r="N670" s="418">
        <v>45811</v>
      </c>
      <c r="O670" s="418" t="s">
        <v>441</v>
      </c>
    </row>
    <row r="671" spans="1:15" ht="24" x14ac:dyDescent="0.2">
      <c r="A671" s="417">
        <v>668</v>
      </c>
      <c r="B671" s="418">
        <v>45828</v>
      </c>
      <c r="C671" s="419">
        <v>45807</v>
      </c>
      <c r="D671" s="416" t="s">
        <v>163</v>
      </c>
      <c r="E671" s="420" t="s">
        <v>4</v>
      </c>
      <c r="F671" s="421">
        <v>1096.2</v>
      </c>
      <c r="G671" s="416" t="s">
        <v>1527</v>
      </c>
      <c r="H671" s="416" t="s">
        <v>277</v>
      </c>
      <c r="I671" s="420" t="s">
        <v>478</v>
      </c>
      <c r="J671" s="423" t="s">
        <v>504</v>
      </c>
      <c r="K671" s="425" t="s">
        <v>574</v>
      </c>
      <c r="L671" s="425" t="s">
        <v>4</v>
      </c>
      <c r="M671" s="425" t="s">
        <v>277</v>
      </c>
      <c r="N671" s="418">
        <v>45807</v>
      </c>
      <c r="O671" s="418" t="s">
        <v>441</v>
      </c>
    </row>
    <row r="672" spans="1:15" ht="24" x14ac:dyDescent="0.2">
      <c r="A672" s="417">
        <v>669</v>
      </c>
      <c r="B672" s="418">
        <v>45828</v>
      </c>
      <c r="C672" s="419">
        <v>45807</v>
      </c>
      <c r="D672" s="416" t="s">
        <v>163</v>
      </c>
      <c r="E672" s="420" t="s">
        <v>264</v>
      </c>
      <c r="F672" s="421">
        <v>821.26</v>
      </c>
      <c r="G672" s="416" t="s">
        <v>1531</v>
      </c>
      <c r="H672" s="416" t="s">
        <v>277</v>
      </c>
      <c r="I672" s="420" t="s">
        <v>478</v>
      </c>
      <c r="J672" s="423" t="s">
        <v>504</v>
      </c>
      <c r="K672" s="425" t="s">
        <v>574</v>
      </c>
      <c r="L672" s="425" t="s">
        <v>565</v>
      </c>
      <c r="M672" s="425" t="s">
        <v>277</v>
      </c>
      <c r="N672" s="418">
        <v>45807</v>
      </c>
      <c r="O672" s="418" t="s">
        <v>441</v>
      </c>
    </row>
    <row r="673" spans="1:15" ht="24" x14ac:dyDescent="0.2">
      <c r="A673" s="417">
        <v>670</v>
      </c>
      <c r="B673" s="418">
        <v>45828</v>
      </c>
      <c r="C673" s="419">
        <v>45807</v>
      </c>
      <c r="D673" s="416" t="s">
        <v>163</v>
      </c>
      <c r="E673" s="420" t="s">
        <v>264</v>
      </c>
      <c r="F673" s="421">
        <v>1292.1600000000001</v>
      </c>
      <c r="G673" s="416" t="s">
        <v>1532</v>
      </c>
      <c r="H673" s="416" t="s">
        <v>277</v>
      </c>
      <c r="I673" s="420" t="s">
        <v>478</v>
      </c>
      <c r="J673" s="423" t="s">
        <v>504</v>
      </c>
      <c r="K673" s="425" t="s">
        <v>574</v>
      </c>
      <c r="L673" s="425" t="s">
        <v>565</v>
      </c>
      <c r="M673" s="425" t="s">
        <v>277</v>
      </c>
      <c r="N673" s="418">
        <v>45807</v>
      </c>
      <c r="O673" s="418" t="s">
        <v>441</v>
      </c>
    </row>
    <row r="674" spans="1:15" ht="24" x14ac:dyDescent="0.2">
      <c r="A674" s="417">
        <v>671</v>
      </c>
      <c r="B674" s="418">
        <v>45828</v>
      </c>
      <c r="C674" s="419">
        <v>45807</v>
      </c>
      <c r="D674" s="416" t="s">
        <v>163</v>
      </c>
      <c r="E674" s="420" t="s">
        <v>242</v>
      </c>
      <c r="F674" s="421">
        <v>137.02000000000001</v>
      </c>
      <c r="G674" s="416" t="s">
        <v>1534</v>
      </c>
      <c r="H674" s="416" t="s">
        <v>277</v>
      </c>
      <c r="I674" s="420" t="s">
        <v>478</v>
      </c>
      <c r="J674" s="423" t="s">
        <v>504</v>
      </c>
      <c r="K674" s="425" t="s">
        <v>574</v>
      </c>
      <c r="L674" s="425" t="s">
        <v>565</v>
      </c>
      <c r="M674" s="425" t="s">
        <v>277</v>
      </c>
      <c r="N674" s="418">
        <v>45807</v>
      </c>
      <c r="O674" s="418" t="s">
        <v>441</v>
      </c>
    </row>
    <row r="675" spans="1:15" ht="24" x14ac:dyDescent="0.2">
      <c r="A675" s="417">
        <v>672</v>
      </c>
      <c r="B675" s="418">
        <v>45828</v>
      </c>
      <c r="C675" s="419">
        <v>45807</v>
      </c>
      <c r="D675" s="416" t="s">
        <v>163</v>
      </c>
      <c r="E675" s="420" t="s">
        <v>4</v>
      </c>
      <c r="F675" s="421">
        <v>461.02</v>
      </c>
      <c r="G675" s="416" t="s">
        <v>1528</v>
      </c>
      <c r="H675" s="416" t="s">
        <v>277</v>
      </c>
      <c r="I675" s="420" t="s">
        <v>478</v>
      </c>
      <c r="J675" s="423" t="s">
        <v>504</v>
      </c>
      <c r="K675" s="425" t="s">
        <v>574</v>
      </c>
      <c r="L675" s="425" t="s">
        <v>4</v>
      </c>
      <c r="M675" s="425" t="s">
        <v>277</v>
      </c>
      <c r="N675" s="418">
        <v>45807</v>
      </c>
      <c r="O675" s="418" t="s">
        <v>441</v>
      </c>
    </row>
    <row r="676" spans="1:15" ht="24" x14ac:dyDescent="0.2">
      <c r="A676" s="417">
        <v>673</v>
      </c>
      <c r="B676" s="418">
        <v>45828</v>
      </c>
      <c r="C676" s="419">
        <v>45807</v>
      </c>
      <c r="D676" s="416" t="s">
        <v>163</v>
      </c>
      <c r="E676" s="420" t="s">
        <v>231</v>
      </c>
      <c r="F676" s="421">
        <v>4148.07</v>
      </c>
      <c r="G676" s="416" t="s">
        <v>1530</v>
      </c>
      <c r="H676" s="416" t="s">
        <v>277</v>
      </c>
      <c r="I676" s="420" t="s">
        <v>478</v>
      </c>
      <c r="J676" s="423" t="s">
        <v>504</v>
      </c>
      <c r="K676" s="425" t="s">
        <v>574</v>
      </c>
      <c r="L676" s="425" t="s">
        <v>565</v>
      </c>
      <c r="M676" s="425" t="s">
        <v>277</v>
      </c>
      <c r="N676" s="418">
        <v>45807</v>
      </c>
      <c r="O676" s="418" t="s">
        <v>441</v>
      </c>
    </row>
    <row r="677" spans="1:15" ht="36" x14ac:dyDescent="0.2">
      <c r="A677" s="417">
        <v>674</v>
      </c>
      <c r="B677" s="418">
        <v>45828</v>
      </c>
      <c r="C677" s="419">
        <v>45778</v>
      </c>
      <c r="D677" s="416" t="s">
        <v>245</v>
      </c>
      <c r="E677" s="420" t="s">
        <v>161</v>
      </c>
      <c r="F677" s="421">
        <v>1080</v>
      </c>
      <c r="G677" s="416" t="s">
        <v>1537</v>
      </c>
      <c r="H677" s="416" t="s">
        <v>275</v>
      </c>
      <c r="I677" s="420" t="s">
        <v>478</v>
      </c>
      <c r="J677" s="423" t="s">
        <v>504</v>
      </c>
      <c r="K677" s="425" t="s">
        <v>574</v>
      </c>
      <c r="L677" s="424" t="s">
        <v>32</v>
      </c>
      <c r="M677" s="425" t="s">
        <v>1422</v>
      </c>
      <c r="N677" s="418">
        <v>45810</v>
      </c>
      <c r="O677" s="418" t="s">
        <v>441</v>
      </c>
    </row>
    <row r="678" spans="1:15" ht="24" x14ac:dyDescent="0.2">
      <c r="A678" s="417">
        <v>675</v>
      </c>
      <c r="B678" s="418">
        <v>45828</v>
      </c>
      <c r="C678" s="419">
        <v>45807</v>
      </c>
      <c r="D678" s="416" t="s">
        <v>245</v>
      </c>
      <c r="E678" s="420" t="s">
        <v>50</v>
      </c>
      <c r="F678" s="421">
        <v>52.91</v>
      </c>
      <c r="G678" s="416" t="s">
        <v>1538</v>
      </c>
      <c r="H678" s="416" t="s">
        <v>275</v>
      </c>
      <c r="I678" s="420" t="s">
        <v>497</v>
      </c>
      <c r="J678" s="423" t="s">
        <v>523</v>
      </c>
      <c r="K678" s="425" t="s">
        <v>587</v>
      </c>
      <c r="L678" s="424" t="s">
        <v>566</v>
      </c>
      <c r="M678" s="425" t="s">
        <v>277</v>
      </c>
      <c r="N678" s="418">
        <v>45807</v>
      </c>
      <c r="O678" s="418"/>
    </row>
    <row r="679" spans="1:15" ht="24" x14ac:dyDescent="0.2">
      <c r="A679" s="417">
        <v>676</v>
      </c>
      <c r="B679" s="418">
        <v>45828</v>
      </c>
      <c r="C679" s="419">
        <v>45807</v>
      </c>
      <c r="D679" s="416" t="s">
        <v>245</v>
      </c>
      <c r="E679" s="420" t="s">
        <v>50</v>
      </c>
      <c r="F679" s="421">
        <v>178.2</v>
      </c>
      <c r="G679" s="416" t="s">
        <v>1539</v>
      </c>
      <c r="H679" s="416" t="s">
        <v>275</v>
      </c>
      <c r="I679" s="420" t="s">
        <v>497</v>
      </c>
      <c r="J679" s="423" t="s">
        <v>523</v>
      </c>
      <c r="K679" s="425" t="s">
        <v>587</v>
      </c>
      <c r="L679" s="424" t="s">
        <v>566</v>
      </c>
      <c r="M679" s="425" t="s">
        <v>277</v>
      </c>
      <c r="N679" s="418">
        <v>45807</v>
      </c>
      <c r="O679" s="418"/>
    </row>
    <row r="680" spans="1:15" ht="36" x14ac:dyDescent="0.2">
      <c r="A680" s="417">
        <v>677</v>
      </c>
      <c r="B680" s="418">
        <v>45830</v>
      </c>
      <c r="C680" s="419">
        <v>45800</v>
      </c>
      <c r="D680" s="416" t="s">
        <v>245</v>
      </c>
      <c r="E680" s="420" t="s">
        <v>265</v>
      </c>
      <c r="F680" s="421">
        <v>1166.4000000000001</v>
      </c>
      <c r="G680" s="416" t="s">
        <v>1540</v>
      </c>
      <c r="H680" s="416" t="s">
        <v>459</v>
      </c>
      <c r="I680" s="420" t="s">
        <v>1100</v>
      </c>
      <c r="J680" s="423" t="s">
        <v>1067</v>
      </c>
      <c r="K680" s="425" t="s">
        <v>570</v>
      </c>
      <c r="L680" s="424" t="s">
        <v>32</v>
      </c>
      <c r="M680" s="425" t="s">
        <v>1423</v>
      </c>
      <c r="N680" s="418">
        <v>45800</v>
      </c>
      <c r="O680" s="418"/>
    </row>
    <row r="681" spans="1:15" ht="36" x14ac:dyDescent="0.2">
      <c r="A681" s="417">
        <v>678</v>
      </c>
      <c r="B681" s="418">
        <v>45831</v>
      </c>
      <c r="C681" s="419">
        <v>45828</v>
      </c>
      <c r="D681" s="416" t="s">
        <v>130</v>
      </c>
      <c r="E681" s="420" t="s">
        <v>207</v>
      </c>
      <c r="F681" s="421">
        <v>10766.26</v>
      </c>
      <c r="G681" s="416" t="s">
        <v>1391</v>
      </c>
      <c r="H681" s="416" t="s">
        <v>277</v>
      </c>
      <c r="I681" s="420" t="s">
        <v>1385</v>
      </c>
      <c r="J681" s="423" t="s">
        <v>1386</v>
      </c>
      <c r="K681" s="425" t="s">
        <v>570</v>
      </c>
      <c r="L681" s="424" t="s">
        <v>32</v>
      </c>
      <c r="M681" s="425" t="s">
        <v>1424</v>
      </c>
      <c r="N681" s="418">
        <v>45828</v>
      </c>
      <c r="O681" s="418"/>
    </row>
    <row r="682" spans="1:15" ht="36" x14ac:dyDescent="0.2">
      <c r="A682" s="417">
        <v>679</v>
      </c>
      <c r="B682" s="426">
        <v>45831</v>
      </c>
      <c r="C682" s="427">
        <v>45800</v>
      </c>
      <c r="D682" s="430" t="s">
        <v>245</v>
      </c>
      <c r="E682" s="420" t="s">
        <v>265</v>
      </c>
      <c r="F682" s="428">
        <v>480</v>
      </c>
      <c r="G682" s="430" t="s">
        <v>1460</v>
      </c>
      <c r="H682" s="430" t="s">
        <v>459</v>
      </c>
      <c r="I682" s="429" t="s">
        <v>1100</v>
      </c>
      <c r="J682" s="423" t="s">
        <v>1067</v>
      </c>
      <c r="K682" s="425" t="s">
        <v>570</v>
      </c>
      <c r="L682" s="424" t="s">
        <v>32</v>
      </c>
      <c r="M682" s="425" t="s">
        <v>1425</v>
      </c>
      <c r="N682" s="418">
        <v>45800</v>
      </c>
      <c r="O682" s="418"/>
    </row>
    <row r="683" spans="1:15" ht="108" x14ac:dyDescent="0.2">
      <c r="A683" s="417">
        <v>680</v>
      </c>
      <c r="B683" s="426">
        <v>45831</v>
      </c>
      <c r="C683" s="427">
        <v>45821</v>
      </c>
      <c r="D683" s="430" t="s">
        <v>245</v>
      </c>
      <c r="E683" s="420" t="s">
        <v>158</v>
      </c>
      <c r="F683" s="428">
        <v>65573.37</v>
      </c>
      <c r="G683" s="420" t="s">
        <v>1541</v>
      </c>
      <c r="H683" s="430" t="s">
        <v>456</v>
      </c>
      <c r="I683" s="420" t="s">
        <v>1065</v>
      </c>
      <c r="J683" s="423" t="s">
        <v>1066</v>
      </c>
      <c r="K683" s="425" t="s">
        <v>570</v>
      </c>
      <c r="L683" s="424" t="s">
        <v>32</v>
      </c>
      <c r="M683" s="425" t="s">
        <v>1426</v>
      </c>
      <c r="N683" s="418">
        <v>45821</v>
      </c>
      <c r="O683" s="418"/>
    </row>
    <row r="684" spans="1:15" ht="96" x14ac:dyDescent="0.2">
      <c r="A684" s="417">
        <v>681</v>
      </c>
      <c r="B684" s="418">
        <v>45831</v>
      </c>
      <c r="C684" s="419">
        <v>45821</v>
      </c>
      <c r="D684" s="416" t="s">
        <v>245</v>
      </c>
      <c r="E684" s="420" t="s">
        <v>158</v>
      </c>
      <c r="F684" s="421">
        <v>73364.19</v>
      </c>
      <c r="G684" s="416" t="s">
        <v>1542</v>
      </c>
      <c r="H684" s="416" t="s">
        <v>456</v>
      </c>
      <c r="I684" s="420" t="s">
        <v>1065</v>
      </c>
      <c r="J684" s="423" t="s">
        <v>1066</v>
      </c>
      <c r="K684" s="425" t="s">
        <v>570</v>
      </c>
      <c r="L684" s="424" t="s">
        <v>32</v>
      </c>
      <c r="M684" s="425" t="s">
        <v>1427</v>
      </c>
      <c r="N684" s="418">
        <v>45821</v>
      </c>
      <c r="O684" s="418"/>
    </row>
    <row r="685" spans="1:15" ht="24" x14ac:dyDescent="0.2">
      <c r="A685" s="417">
        <v>682</v>
      </c>
      <c r="B685" s="418">
        <v>45833</v>
      </c>
      <c r="C685" s="419">
        <v>45839</v>
      </c>
      <c r="D685" s="416" t="s">
        <v>163</v>
      </c>
      <c r="E685" s="420" t="s">
        <v>6</v>
      </c>
      <c r="F685" s="421">
        <v>20193</v>
      </c>
      <c r="G685" s="430" t="s">
        <v>1543</v>
      </c>
      <c r="H685" s="416" t="s">
        <v>277</v>
      </c>
      <c r="I685" s="420" t="s">
        <v>1101</v>
      </c>
      <c r="J685" s="423" t="s">
        <v>528</v>
      </c>
      <c r="K685" s="425" t="s">
        <v>573</v>
      </c>
      <c r="L685" s="425" t="s">
        <v>32</v>
      </c>
      <c r="M685" s="425" t="s">
        <v>1428</v>
      </c>
      <c r="N685" s="418">
        <v>45834</v>
      </c>
      <c r="O685" s="418"/>
    </row>
    <row r="686" spans="1:15" ht="60" x14ac:dyDescent="0.2">
      <c r="A686" s="417">
        <v>683</v>
      </c>
      <c r="B686" s="418">
        <v>45833</v>
      </c>
      <c r="C686" s="419">
        <v>45832</v>
      </c>
      <c r="D686" s="416" t="s">
        <v>245</v>
      </c>
      <c r="E686" s="420" t="s">
        <v>268</v>
      </c>
      <c r="F686" s="421">
        <v>836</v>
      </c>
      <c r="G686" s="416" t="s">
        <v>1545</v>
      </c>
      <c r="H686" s="416" t="s">
        <v>454</v>
      </c>
      <c r="I686" s="420" t="s">
        <v>1599</v>
      </c>
      <c r="J686" s="423" t="s">
        <v>1626</v>
      </c>
      <c r="K686" s="425" t="s">
        <v>574</v>
      </c>
      <c r="L686" s="424" t="s">
        <v>564</v>
      </c>
      <c r="M686" s="425" t="s">
        <v>277</v>
      </c>
      <c r="N686" s="418">
        <v>45832</v>
      </c>
      <c r="O686" s="418"/>
    </row>
    <row r="687" spans="1:15" ht="24" x14ac:dyDescent="0.2">
      <c r="A687" s="417">
        <v>684</v>
      </c>
      <c r="B687" s="418">
        <v>45833</v>
      </c>
      <c r="C687" s="419">
        <v>45839</v>
      </c>
      <c r="D687" s="416" t="s">
        <v>163</v>
      </c>
      <c r="E687" s="420" t="s">
        <v>146</v>
      </c>
      <c r="F687" s="421">
        <v>15574.5</v>
      </c>
      <c r="G687" s="416" t="s">
        <v>1544</v>
      </c>
      <c r="H687" s="416" t="s">
        <v>277</v>
      </c>
      <c r="I687" s="420" t="s">
        <v>503</v>
      </c>
      <c r="J687" s="423" t="s">
        <v>530</v>
      </c>
      <c r="K687" s="425" t="s">
        <v>573</v>
      </c>
      <c r="L687" s="425" t="s">
        <v>32</v>
      </c>
      <c r="M687" s="425" t="s">
        <v>1429</v>
      </c>
      <c r="N687" s="418">
        <v>45834</v>
      </c>
      <c r="O687" s="418"/>
    </row>
    <row r="688" spans="1:15" ht="24" x14ac:dyDescent="0.2">
      <c r="A688" s="417">
        <v>685</v>
      </c>
      <c r="B688" s="418">
        <v>45833</v>
      </c>
      <c r="C688" s="419">
        <v>45807</v>
      </c>
      <c r="D688" s="416" t="s">
        <v>327</v>
      </c>
      <c r="E688" s="420" t="s">
        <v>327</v>
      </c>
      <c r="F688" s="421">
        <v>-1591.7</v>
      </c>
      <c r="G688" s="416" t="s">
        <v>1546</v>
      </c>
      <c r="H688" s="416" t="s">
        <v>277</v>
      </c>
      <c r="I688" s="420" t="s">
        <v>497</v>
      </c>
      <c r="J688" s="423" t="s">
        <v>523</v>
      </c>
      <c r="K688" s="425" t="s">
        <v>587</v>
      </c>
      <c r="L688" s="424" t="s">
        <v>566</v>
      </c>
      <c r="M688" s="425" t="s">
        <v>277</v>
      </c>
      <c r="N688" s="418">
        <v>45807</v>
      </c>
      <c r="O688" s="418"/>
    </row>
    <row r="689" spans="1:15" ht="96" x14ac:dyDescent="0.2">
      <c r="A689" s="417">
        <v>686</v>
      </c>
      <c r="B689" s="418">
        <v>45835</v>
      </c>
      <c r="C689" s="419">
        <v>45825</v>
      </c>
      <c r="D689" s="416" t="s">
        <v>245</v>
      </c>
      <c r="E689" s="420" t="s">
        <v>158</v>
      </c>
      <c r="F689" s="421">
        <v>3250</v>
      </c>
      <c r="G689" s="416" t="s">
        <v>1547</v>
      </c>
      <c r="H689" s="416" t="s">
        <v>467</v>
      </c>
      <c r="I689" s="420" t="s">
        <v>1387</v>
      </c>
      <c r="J689" s="423" t="s">
        <v>1388</v>
      </c>
      <c r="K689" s="425" t="s">
        <v>570</v>
      </c>
      <c r="L689" s="424" t="s">
        <v>32</v>
      </c>
      <c r="M689" s="425" t="s">
        <v>1430</v>
      </c>
      <c r="N689" s="418">
        <v>45825</v>
      </c>
      <c r="O689" s="418"/>
    </row>
    <row r="690" spans="1:15" ht="24" x14ac:dyDescent="0.2">
      <c r="A690" s="417">
        <v>687</v>
      </c>
      <c r="B690" s="418">
        <v>45836</v>
      </c>
      <c r="C690" s="419">
        <v>45811</v>
      </c>
      <c r="D690" s="416" t="s">
        <v>163</v>
      </c>
      <c r="E690" s="420" t="s">
        <v>160</v>
      </c>
      <c r="F690" s="421">
        <v>537.63</v>
      </c>
      <c r="G690" s="416" t="s">
        <v>1548</v>
      </c>
      <c r="H690" s="416" t="s">
        <v>277</v>
      </c>
      <c r="I690" s="420" t="s">
        <v>678</v>
      </c>
      <c r="J690" s="423" t="s">
        <v>682</v>
      </c>
      <c r="K690" s="425" t="s">
        <v>573</v>
      </c>
      <c r="L690" s="424" t="s">
        <v>560</v>
      </c>
      <c r="M690" s="425" t="s">
        <v>1431</v>
      </c>
      <c r="N690" s="418">
        <v>45811</v>
      </c>
      <c r="O690" s="418"/>
    </row>
    <row r="691" spans="1:15" ht="24" x14ac:dyDescent="0.2">
      <c r="A691" s="417">
        <v>688</v>
      </c>
      <c r="B691" s="418">
        <v>45836</v>
      </c>
      <c r="C691" s="419">
        <v>45810</v>
      </c>
      <c r="D691" s="416" t="s">
        <v>245</v>
      </c>
      <c r="E691" s="420" t="s">
        <v>265</v>
      </c>
      <c r="F691" s="421">
        <v>4940.2</v>
      </c>
      <c r="G691" s="416" t="s">
        <v>1549</v>
      </c>
      <c r="H691" s="416" t="s">
        <v>458</v>
      </c>
      <c r="I691" s="420" t="s">
        <v>1389</v>
      </c>
      <c r="J691" s="423" t="s">
        <v>1390</v>
      </c>
      <c r="K691" s="425" t="s">
        <v>570</v>
      </c>
      <c r="L691" s="424" t="s">
        <v>32</v>
      </c>
      <c r="M691" s="425" t="s">
        <v>1432</v>
      </c>
      <c r="N691" s="418">
        <v>45810</v>
      </c>
      <c r="O691" s="418"/>
    </row>
    <row r="692" spans="1:15" ht="24" x14ac:dyDescent="0.2">
      <c r="A692" s="417">
        <v>689</v>
      </c>
      <c r="B692" s="418">
        <v>45838</v>
      </c>
      <c r="C692" s="419">
        <v>45838</v>
      </c>
      <c r="D692" s="416" t="s">
        <v>163</v>
      </c>
      <c r="E692" s="420" t="s">
        <v>1</v>
      </c>
      <c r="F692" s="421">
        <v>3933.41</v>
      </c>
      <c r="G692" s="416" t="s">
        <v>1484</v>
      </c>
      <c r="H692" s="416" t="s">
        <v>277</v>
      </c>
      <c r="I692" s="420" t="s">
        <v>478</v>
      </c>
      <c r="J692" s="423" t="s">
        <v>504</v>
      </c>
      <c r="K692" s="425" t="s">
        <v>574</v>
      </c>
      <c r="L692" s="425" t="s">
        <v>562</v>
      </c>
      <c r="M692" s="425" t="s">
        <v>277</v>
      </c>
      <c r="N692" s="418">
        <v>45838</v>
      </c>
      <c r="O692" s="418" t="s">
        <v>441</v>
      </c>
    </row>
    <row r="693" spans="1:15" ht="24" x14ac:dyDescent="0.2">
      <c r="A693" s="417">
        <v>690</v>
      </c>
      <c r="B693" s="418">
        <v>45838</v>
      </c>
      <c r="C693" s="419">
        <v>45838</v>
      </c>
      <c r="D693" s="416" t="s">
        <v>163</v>
      </c>
      <c r="E693" s="420" t="s">
        <v>1</v>
      </c>
      <c r="F693" s="421">
        <v>2396.34</v>
      </c>
      <c r="G693" s="416" t="s">
        <v>1513</v>
      </c>
      <c r="H693" s="416" t="s">
        <v>277</v>
      </c>
      <c r="I693" s="420" t="s">
        <v>1619</v>
      </c>
      <c r="J693" s="423" t="s">
        <v>1635</v>
      </c>
      <c r="K693" s="425" t="s">
        <v>574</v>
      </c>
      <c r="L693" s="425" t="s">
        <v>562</v>
      </c>
      <c r="M693" s="425" t="s">
        <v>277</v>
      </c>
      <c r="N693" s="418">
        <v>45838</v>
      </c>
      <c r="O693" s="418"/>
    </row>
    <row r="694" spans="1:15" ht="24" x14ac:dyDescent="0.2">
      <c r="A694" s="417">
        <v>691</v>
      </c>
      <c r="B694" s="418">
        <v>45838</v>
      </c>
      <c r="C694" s="419">
        <v>45838</v>
      </c>
      <c r="D694" s="416" t="s">
        <v>163</v>
      </c>
      <c r="E694" s="420" t="s">
        <v>1</v>
      </c>
      <c r="F694" s="421">
        <v>1725.15</v>
      </c>
      <c r="G694" s="416" t="s">
        <v>1473</v>
      </c>
      <c r="H694" s="416" t="s">
        <v>277</v>
      </c>
      <c r="I694" s="420" t="s">
        <v>1598</v>
      </c>
      <c r="J694" s="423" t="s">
        <v>1630</v>
      </c>
      <c r="K694" s="425" t="s">
        <v>574</v>
      </c>
      <c r="L694" s="425" t="s">
        <v>562</v>
      </c>
      <c r="M694" s="425" t="s">
        <v>277</v>
      </c>
      <c r="N694" s="418">
        <v>45838</v>
      </c>
      <c r="O694" s="418"/>
    </row>
    <row r="695" spans="1:15" ht="24" x14ac:dyDescent="0.2">
      <c r="A695" s="417">
        <v>692</v>
      </c>
      <c r="B695" s="418">
        <v>45838</v>
      </c>
      <c r="C695" s="419">
        <v>45838</v>
      </c>
      <c r="D695" s="416" t="s">
        <v>163</v>
      </c>
      <c r="E695" s="420" t="s">
        <v>1</v>
      </c>
      <c r="F695" s="421">
        <v>1927.6</v>
      </c>
      <c r="G695" s="416" t="s">
        <v>1485</v>
      </c>
      <c r="H695" s="416" t="s">
        <v>277</v>
      </c>
      <c r="I695" s="420" t="s">
        <v>478</v>
      </c>
      <c r="J695" s="423" t="s">
        <v>504</v>
      </c>
      <c r="K695" s="425" t="s">
        <v>574</v>
      </c>
      <c r="L695" s="425" t="s">
        <v>562</v>
      </c>
      <c r="M695" s="425" t="s">
        <v>277</v>
      </c>
      <c r="N695" s="418">
        <v>45838</v>
      </c>
      <c r="O695" s="418" t="s">
        <v>441</v>
      </c>
    </row>
    <row r="696" spans="1:15" ht="24" x14ac:dyDescent="0.2">
      <c r="A696" s="417">
        <v>693</v>
      </c>
      <c r="B696" s="418">
        <v>45838</v>
      </c>
      <c r="C696" s="419">
        <v>45838</v>
      </c>
      <c r="D696" s="416" t="s">
        <v>163</v>
      </c>
      <c r="E696" s="420" t="s">
        <v>1</v>
      </c>
      <c r="F696" s="421">
        <v>796.95</v>
      </c>
      <c r="G696" s="416" t="s">
        <v>1510</v>
      </c>
      <c r="H696" s="416" t="s">
        <v>277</v>
      </c>
      <c r="I696" s="420" t="s">
        <v>1618</v>
      </c>
      <c r="J696" s="423" t="s">
        <v>1647</v>
      </c>
      <c r="K696" s="425" t="s">
        <v>574</v>
      </c>
      <c r="L696" s="425" t="s">
        <v>562</v>
      </c>
      <c r="M696" s="425" t="s">
        <v>277</v>
      </c>
      <c r="N696" s="418">
        <v>45838</v>
      </c>
      <c r="O696" s="418"/>
    </row>
    <row r="697" spans="1:15" ht="24" x14ac:dyDescent="0.2">
      <c r="A697" s="417">
        <v>694</v>
      </c>
      <c r="B697" s="418">
        <v>45838</v>
      </c>
      <c r="C697" s="419">
        <v>45838</v>
      </c>
      <c r="D697" s="416" t="s">
        <v>163</v>
      </c>
      <c r="E697" s="420" t="s">
        <v>1</v>
      </c>
      <c r="F697" s="421">
        <v>1338.94</v>
      </c>
      <c r="G697" s="416" t="s">
        <v>1501</v>
      </c>
      <c r="H697" s="416" t="s">
        <v>277</v>
      </c>
      <c r="I697" s="429" t="s">
        <v>1612</v>
      </c>
      <c r="J697" s="423" t="s">
        <v>1644</v>
      </c>
      <c r="K697" s="425" t="s">
        <v>574</v>
      </c>
      <c r="L697" s="424" t="s">
        <v>562</v>
      </c>
      <c r="M697" s="425" t="s">
        <v>277</v>
      </c>
      <c r="N697" s="418">
        <v>45838</v>
      </c>
      <c r="O697" s="418"/>
    </row>
    <row r="698" spans="1:15" ht="24" x14ac:dyDescent="0.2">
      <c r="A698" s="417">
        <v>695</v>
      </c>
      <c r="B698" s="418">
        <v>45838</v>
      </c>
      <c r="C698" s="419">
        <v>45838</v>
      </c>
      <c r="D698" s="416" t="s">
        <v>163</v>
      </c>
      <c r="E698" s="420" t="s">
        <v>1</v>
      </c>
      <c r="F698" s="421">
        <v>989.07</v>
      </c>
      <c r="G698" s="416" t="s">
        <v>1507</v>
      </c>
      <c r="H698" s="416" t="s">
        <v>277</v>
      </c>
      <c r="I698" s="420" t="s">
        <v>1616</v>
      </c>
      <c r="J698" s="423" t="s">
        <v>1643</v>
      </c>
      <c r="K698" s="425" t="s">
        <v>574</v>
      </c>
      <c r="L698" s="425" t="s">
        <v>562</v>
      </c>
      <c r="M698" s="425" t="s">
        <v>277</v>
      </c>
      <c r="N698" s="418">
        <v>45838</v>
      </c>
      <c r="O698" s="418"/>
    </row>
    <row r="699" spans="1:15" ht="24" x14ac:dyDescent="0.2">
      <c r="A699" s="417">
        <v>696</v>
      </c>
      <c r="B699" s="418">
        <v>45838</v>
      </c>
      <c r="C699" s="419">
        <v>45838</v>
      </c>
      <c r="D699" s="416" t="s">
        <v>163</v>
      </c>
      <c r="E699" s="420" t="s">
        <v>1</v>
      </c>
      <c r="F699" s="421">
        <v>3068.74</v>
      </c>
      <c r="G699" s="416" t="s">
        <v>1499</v>
      </c>
      <c r="H699" s="416" t="s">
        <v>277</v>
      </c>
      <c r="I699" s="420" t="s">
        <v>1611</v>
      </c>
      <c r="J699" s="423" t="s">
        <v>1629</v>
      </c>
      <c r="K699" s="425" t="s">
        <v>574</v>
      </c>
      <c r="L699" s="425" t="s">
        <v>562</v>
      </c>
      <c r="M699" s="425" t="s">
        <v>277</v>
      </c>
      <c r="N699" s="418">
        <v>45838</v>
      </c>
      <c r="O699" s="418"/>
    </row>
    <row r="700" spans="1:15" ht="24" x14ac:dyDescent="0.2">
      <c r="A700" s="417">
        <v>697</v>
      </c>
      <c r="B700" s="418">
        <v>45838</v>
      </c>
      <c r="C700" s="419">
        <v>45838</v>
      </c>
      <c r="D700" s="416" t="s">
        <v>163</v>
      </c>
      <c r="E700" s="420" t="s">
        <v>1</v>
      </c>
      <c r="F700" s="421">
        <v>1003.87</v>
      </c>
      <c r="G700" s="416" t="s">
        <v>1477</v>
      </c>
      <c r="H700" s="416" t="s">
        <v>277</v>
      </c>
      <c r="I700" s="420" t="s">
        <v>1614</v>
      </c>
      <c r="J700" s="423" t="s">
        <v>1628</v>
      </c>
      <c r="K700" s="425" t="s">
        <v>574</v>
      </c>
      <c r="L700" s="425" t="s">
        <v>562</v>
      </c>
      <c r="M700" s="425" t="s">
        <v>277</v>
      </c>
      <c r="N700" s="418">
        <v>45838</v>
      </c>
      <c r="O700" s="418"/>
    </row>
    <row r="701" spans="1:15" ht="24" x14ac:dyDescent="0.2">
      <c r="A701" s="417">
        <v>698</v>
      </c>
      <c r="B701" s="418">
        <v>45838</v>
      </c>
      <c r="C701" s="419">
        <v>45832</v>
      </c>
      <c r="D701" s="416" t="s">
        <v>245</v>
      </c>
      <c r="E701" s="420" t="s">
        <v>76</v>
      </c>
      <c r="F701" s="421">
        <v>650.27</v>
      </c>
      <c r="G701" s="416" t="s">
        <v>1550</v>
      </c>
      <c r="H701" s="416" t="s">
        <v>275</v>
      </c>
      <c r="I701" s="420" t="s">
        <v>478</v>
      </c>
      <c r="J701" s="423" t="s">
        <v>504</v>
      </c>
      <c r="K701" s="425" t="s">
        <v>574</v>
      </c>
      <c r="L701" s="424" t="s">
        <v>32</v>
      </c>
      <c r="M701" s="425" t="s">
        <v>1433</v>
      </c>
      <c r="N701" s="418">
        <v>45832</v>
      </c>
      <c r="O701" s="418" t="s">
        <v>441</v>
      </c>
    </row>
    <row r="702" spans="1:15" ht="24" x14ac:dyDescent="0.2">
      <c r="A702" s="417">
        <v>699</v>
      </c>
      <c r="B702" s="418">
        <v>45838</v>
      </c>
      <c r="C702" s="419">
        <v>45838</v>
      </c>
      <c r="D702" s="416" t="s">
        <v>163</v>
      </c>
      <c r="E702" s="420" t="s">
        <v>1</v>
      </c>
      <c r="F702" s="421">
        <v>3068.74</v>
      </c>
      <c r="G702" s="416" t="s">
        <v>1503</v>
      </c>
      <c r="H702" s="416" t="s">
        <v>277</v>
      </c>
      <c r="I702" s="420" t="s">
        <v>1613</v>
      </c>
      <c r="J702" s="423" t="s">
        <v>1631</v>
      </c>
      <c r="K702" s="425" t="s">
        <v>574</v>
      </c>
      <c r="L702" s="425" t="s">
        <v>562</v>
      </c>
      <c r="M702" s="425" t="s">
        <v>277</v>
      </c>
      <c r="N702" s="418">
        <v>45838</v>
      </c>
      <c r="O702" s="418"/>
    </row>
    <row r="703" spans="1:15" ht="24" x14ac:dyDescent="0.2">
      <c r="A703" s="417">
        <v>700</v>
      </c>
      <c r="B703" s="418">
        <v>45838</v>
      </c>
      <c r="C703" s="419">
        <v>45838</v>
      </c>
      <c r="D703" s="416" t="s">
        <v>163</v>
      </c>
      <c r="E703" s="420" t="s">
        <v>1</v>
      </c>
      <c r="F703" s="421">
        <v>6169.11</v>
      </c>
      <c r="G703" s="416" t="s">
        <v>1509</v>
      </c>
      <c r="H703" s="416" t="s">
        <v>277</v>
      </c>
      <c r="I703" s="420" t="s">
        <v>1617</v>
      </c>
      <c r="J703" s="423" t="s">
        <v>1627</v>
      </c>
      <c r="K703" s="425" t="s">
        <v>574</v>
      </c>
      <c r="L703" s="425" t="s">
        <v>562</v>
      </c>
      <c r="M703" s="425" t="s">
        <v>277</v>
      </c>
      <c r="N703" s="418">
        <v>45838</v>
      </c>
      <c r="O703" s="418"/>
    </row>
    <row r="704" spans="1:15" ht="24" x14ac:dyDescent="0.2">
      <c r="A704" s="417">
        <v>701</v>
      </c>
      <c r="B704" s="418">
        <v>45838</v>
      </c>
      <c r="C704" s="419">
        <v>45838</v>
      </c>
      <c r="D704" s="416" t="s">
        <v>163</v>
      </c>
      <c r="E704" s="420" t="s">
        <v>1</v>
      </c>
      <c r="F704" s="421">
        <v>2529.3200000000002</v>
      </c>
      <c r="G704" s="416" t="s">
        <v>1492</v>
      </c>
      <c r="H704" s="416" t="s">
        <v>277</v>
      </c>
      <c r="I704" s="420" t="s">
        <v>1608</v>
      </c>
      <c r="J704" s="423" t="s">
        <v>1640</v>
      </c>
      <c r="K704" s="425" t="s">
        <v>574</v>
      </c>
      <c r="L704" s="425" t="s">
        <v>562</v>
      </c>
      <c r="M704" s="425" t="s">
        <v>277</v>
      </c>
      <c r="N704" s="418">
        <v>45838</v>
      </c>
      <c r="O704" s="418"/>
    </row>
    <row r="705" spans="1:15" ht="24" x14ac:dyDescent="0.2">
      <c r="A705" s="417">
        <v>702</v>
      </c>
      <c r="B705" s="418">
        <v>45838</v>
      </c>
      <c r="C705" s="419">
        <v>45838</v>
      </c>
      <c r="D705" s="416" t="s">
        <v>163</v>
      </c>
      <c r="E705" s="420" t="s">
        <v>1</v>
      </c>
      <c r="F705" s="421">
        <v>1214.9000000000001</v>
      </c>
      <c r="G705" s="416" t="s">
        <v>1477</v>
      </c>
      <c r="H705" s="416" t="s">
        <v>277</v>
      </c>
      <c r="I705" s="420" t="s">
        <v>1604</v>
      </c>
      <c r="J705" s="423" t="s">
        <v>1636</v>
      </c>
      <c r="K705" s="425" t="s">
        <v>574</v>
      </c>
      <c r="L705" s="425" t="s">
        <v>562</v>
      </c>
      <c r="M705" s="425" t="s">
        <v>277</v>
      </c>
      <c r="N705" s="418">
        <v>45838</v>
      </c>
      <c r="O705" s="418"/>
    </row>
    <row r="706" spans="1:15" ht="24" x14ac:dyDescent="0.2">
      <c r="A706" s="417">
        <v>703</v>
      </c>
      <c r="B706" s="418">
        <v>45838</v>
      </c>
      <c r="C706" s="419">
        <v>45838</v>
      </c>
      <c r="D706" s="416" t="s">
        <v>163</v>
      </c>
      <c r="E706" s="420" t="s">
        <v>1</v>
      </c>
      <c r="F706" s="421">
        <v>1043.67</v>
      </c>
      <c r="G706" s="416" t="s">
        <v>1488</v>
      </c>
      <c r="H706" s="416" t="s">
        <v>277</v>
      </c>
      <c r="I706" s="420" t="s">
        <v>1606</v>
      </c>
      <c r="J706" s="423" t="s">
        <v>1638</v>
      </c>
      <c r="K706" s="425" t="s">
        <v>574</v>
      </c>
      <c r="L706" s="425" t="s">
        <v>562</v>
      </c>
      <c r="M706" s="425" t="s">
        <v>277</v>
      </c>
      <c r="N706" s="418">
        <v>45838</v>
      </c>
      <c r="O706" s="418"/>
    </row>
    <row r="707" spans="1:15" ht="24" x14ac:dyDescent="0.2">
      <c r="A707" s="417">
        <v>704</v>
      </c>
      <c r="B707" s="418">
        <v>45838</v>
      </c>
      <c r="C707" s="419">
        <v>45778</v>
      </c>
      <c r="D707" s="416" t="s">
        <v>245</v>
      </c>
      <c r="E707" s="420" t="s">
        <v>76</v>
      </c>
      <c r="F707" s="421">
        <v>80.849999999999994</v>
      </c>
      <c r="G707" s="416" t="s">
        <v>1551</v>
      </c>
      <c r="H707" s="416" t="s">
        <v>275</v>
      </c>
      <c r="I707" s="420" t="s">
        <v>679</v>
      </c>
      <c r="J707" s="423" t="s">
        <v>683</v>
      </c>
      <c r="K707" s="425" t="s">
        <v>573</v>
      </c>
      <c r="L707" s="424" t="s">
        <v>32</v>
      </c>
      <c r="M707" s="425" t="s">
        <v>1434</v>
      </c>
      <c r="N707" s="418">
        <v>45824</v>
      </c>
      <c r="O707" s="418"/>
    </row>
    <row r="708" spans="1:15" ht="24" x14ac:dyDescent="0.2">
      <c r="A708" s="417">
        <v>705</v>
      </c>
      <c r="B708" s="418">
        <v>45838</v>
      </c>
      <c r="C708" s="419">
        <v>45838</v>
      </c>
      <c r="D708" s="416" t="s">
        <v>163</v>
      </c>
      <c r="E708" s="420" t="s">
        <v>1</v>
      </c>
      <c r="F708" s="421">
        <v>2344.1999999999998</v>
      </c>
      <c r="G708" s="416" t="s">
        <v>1482</v>
      </c>
      <c r="H708" s="416" t="s">
        <v>277</v>
      </c>
      <c r="I708" s="429" t="s">
        <v>1603</v>
      </c>
      <c r="J708" s="423" t="s">
        <v>1633</v>
      </c>
      <c r="K708" s="425" t="s">
        <v>574</v>
      </c>
      <c r="L708" s="425" t="s">
        <v>562</v>
      </c>
      <c r="M708" s="425" t="s">
        <v>277</v>
      </c>
      <c r="N708" s="418">
        <v>45838</v>
      </c>
      <c r="O708" s="418"/>
    </row>
    <row r="709" spans="1:15" ht="24" x14ac:dyDescent="0.2">
      <c r="A709" s="417">
        <v>706</v>
      </c>
      <c r="B709" s="418">
        <v>45838</v>
      </c>
      <c r="C709" s="419">
        <v>45838</v>
      </c>
      <c r="D709" s="416" t="s">
        <v>163</v>
      </c>
      <c r="E709" s="420" t="s">
        <v>1</v>
      </c>
      <c r="F709" s="421">
        <v>1037.24</v>
      </c>
      <c r="G709" s="420" t="s">
        <v>1504</v>
      </c>
      <c r="H709" s="416" t="s">
        <v>277</v>
      </c>
      <c r="I709" s="420" t="s">
        <v>1615</v>
      </c>
      <c r="J709" s="423" t="s">
        <v>1646</v>
      </c>
      <c r="K709" s="425" t="s">
        <v>574</v>
      </c>
      <c r="L709" s="424" t="s">
        <v>562</v>
      </c>
      <c r="M709" s="425" t="s">
        <v>277</v>
      </c>
      <c r="N709" s="418">
        <v>45838</v>
      </c>
      <c r="O709" s="418"/>
    </row>
    <row r="710" spans="1:15" ht="24" x14ac:dyDescent="0.2">
      <c r="A710" s="417">
        <v>707</v>
      </c>
      <c r="B710" s="418">
        <v>45838</v>
      </c>
      <c r="C710" s="419">
        <v>45838</v>
      </c>
      <c r="D710" s="416" t="s">
        <v>163</v>
      </c>
      <c r="E710" s="420" t="s">
        <v>1</v>
      </c>
      <c r="F710" s="421">
        <v>2344.1999999999998</v>
      </c>
      <c r="G710" s="416" t="s">
        <v>1475</v>
      </c>
      <c r="H710" s="416" t="s">
        <v>277</v>
      </c>
      <c r="I710" s="420" t="s">
        <v>1599</v>
      </c>
      <c r="J710" s="423" t="s">
        <v>1626</v>
      </c>
      <c r="K710" s="425" t="s">
        <v>574</v>
      </c>
      <c r="L710" s="425" t="s">
        <v>562</v>
      </c>
      <c r="M710" s="425" t="s">
        <v>277</v>
      </c>
      <c r="N710" s="418">
        <v>45838</v>
      </c>
      <c r="O710" s="418"/>
    </row>
    <row r="711" spans="1:15" ht="24" x14ac:dyDescent="0.2">
      <c r="A711" s="417">
        <v>708</v>
      </c>
      <c r="B711" s="418">
        <v>45838</v>
      </c>
      <c r="C711" s="419">
        <v>45838</v>
      </c>
      <c r="D711" s="416" t="s">
        <v>163</v>
      </c>
      <c r="E711" s="420" t="s">
        <v>1</v>
      </c>
      <c r="F711" s="421">
        <v>728.94</v>
      </c>
      <c r="G711" s="416" t="s">
        <v>1486</v>
      </c>
      <c r="H711" s="416" t="s">
        <v>277</v>
      </c>
      <c r="I711" s="420" t="s">
        <v>1605</v>
      </c>
      <c r="J711" s="423" t="s">
        <v>1645</v>
      </c>
      <c r="K711" s="425" t="s">
        <v>574</v>
      </c>
      <c r="L711" s="424" t="s">
        <v>562</v>
      </c>
      <c r="M711" s="425" t="s">
        <v>277</v>
      </c>
      <c r="N711" s="418">
        <v>45838</v>
      </c>
      <c r="O711" s="418"/>
    </row>
    <row r="712" spans="1:15" ht="24" x14ac:dyDescent="0.2">
      <c r="A712" s="417">
        <v>709</v>
      </c>
      <c r="B712" s="418">
        <v>45838</v>
      </c>
      <c r="C712" s="419">
        <v>45838</v>
      </c>
      <c r="D712" s="416" t="s">
        <v>163</v>
      </c>
      <c r="E712" s="420" t="s">
        <v>1</v>
      </c>
      <c r="F712" s="421">
        <v>714.01</v>
      </c>
      <c r="G712" s="416" t="s">
        <v>1477</v>
      </c>
      <c r="H712" s="416" t="s">
        <v>277</v>
      </c>
      <c r="I712" s="429" t="s">
        <v>1601</v>
      </c>
      <c r="J712" s="423" t="s">
        <v>1634</v>
      </c>
      <c r="K712" s="425" t="s">
        <v>574</v>
      </c>
      <c r="L712" s="424" t="s">
        <v>562</v>
      </c>
      <c r="M712" s="425" t="s">
        <v>277</v>
      </c>
      <c r="N712" s="418">
        <v>45838</v>
      </c>
      <c r="O712" s="418"/>
    </row>
    <row r="713" spans="1:15" ht="24" x14ac:dyDescent="0.2">
      <c r="A713" s="417">
        <v>710</v>
      </c>
      <c r="B713" s="418">
        <v>45838</v>
      </c>
      <c r="C713" s="419">
        <v>45839</v>
      </c>
      <c r="D713" s="416" t="s">
        <v>245</v>
      </c>
      <c r="E713" s="420" t="s">
        <v>69</v>
      </c>
      <c r="F713" s="421">
        <v>1015</v>
      </c>
      <c r="G713" s="416" t="s">
        <v>648</v>
      </c>
      <c r="H713" s="416" t="s">
        <v>457</v>
      </c>
      <c r="I713" s="420" t="s">
        <v>503</v>
      </c>
      <c r="J713" s="423" t="s">
        <v>530</v>
      </c>
      <c r="K713" s="425" t="s">
        <v>573</v>
      </c>
      <c r="L713" s="425" t="s">
        <v>32</v>
      </c>
      <c r="M713" s="425">
        <v>681332</v>
      </c>
      <c r="N713" s="418">
        <v>45840</v>
      </c>
      <c r="O713" s="418"/>
    </row>
    <row r="714" spans="1:15" ht="24" x14ac:dyDescent="0.2">
      <c r="A714" s="417">
        <v>711</v>
      </c>
      <c r="B714" s="418">
        <v>45838</v>
      </c>
      <c r="C714" s="419">
        <v>45778</v>
      </c>
      <c r="D714" s="416" t="s">
        <v>245</v>
      </c>
      <c r="E714" s="420" t="s">
        <v>285</v>
      </c>
      <c r="F714" s="421">
        <v>444.29</v>
      </c>
      <c r="G714" s="416" t="s">
        <v>1552</v>
      </c>
      <c r="H714" s="416" t="s">
        <v>275</v>
      </c>
      <c r="I714" s="420" t="s">
        <v>478</v>
      </c>
      <c r="J714" s="423" t="s">
        <v>504</v>
      </c>
      <c r="K714" s="425" t="s">
        <v>574</v>
      </c>
      <c r="L714" s="424" t="s">
        <v>32</v>
      </c>
      <c r="M714" s="425" t="s">
        <v>1435</v>
      </c>
      <c r="N714" s="418">
        <v>45809</v>
      </c>
      <c r="O714" s="418" t="s">
        <v>441</v>
      </c>
    </row>
    <row r="715" spans="1:15" ht="24" x14ac:dyDescent="0.2">
      <c r="A715" s="417">
        <v>712</v>
      </c>
      <c r="B715" s="418">
        <v>45838</v>
      </c>
      <c r="C715" s="419">
        <v>45838</v>
      </c>
      <c r="D715" s="416" t="s">
        <v>163</v>
      </c>
      <c r="E715" s="420" t="s">
        <v>1</v>
      </c>
      <c r="F715" s="421">
        <v>3068.74</v>
      </c>
      <c r="G715" s="416" t="s">
        <v>1494</v>
      </c>
      <c r="H715" s="416" t="s">
        <v>277</v>
      </c>
      <c r="I715" s="420" t="s">
        <v>1609</v>
      </c>
      <c r="J715" s="423" t="s">
        <v>1641</v>
      </c>
      <c r="K715" s="425" t="s">
        <v>574</v>
      </c>
      <c r="L715" s="425" t="s">
        <v>562</v>
      </c>
      <c r="M715" s="425" t="s">
        <v>277</v>
      </c>
      <c r="N715" s="418">
        <v>45838</v>
      </c>
      <c r="O715" s="418"/>
    </row>
    <row r="716" spans="1:15" ht="24" x14ac:dyDescent="0.2">
      <c r="A716" s="417">
        <v>713</v>
      </c>
      <c r="B716" s="418">
        <v>45838</v>
      </c>
      <c r="C716" s="419">
        <v>45813</v>
      </c>
      <c r="D716" s="416" t="s">
        <v>245</v>
      </c>
      <c r="E716" s="420" t="s">
        <v>287</v>
      </c>
      <c r="F716" s="421">
        <v>1114.6600000000001</v>
      </c>
      <c r="G716" s="416" t="s">
        <v>1553</v>
      </c>
      <c r="H716" s="416" t="s">
        <v>454</v>
      </c>
      <c r="I716" s="420" t="s">
        <v>897</v>
      </c>
      <c r="J716" s="423" t="s">
        <v>890</v>
      </c>
      <c r="K716" s="425" t="s">
        <v>573</v>
      </c>
      <c r="L716" s="424" t="s">
        <v>32</v>
      </c>
      <c r="M716" s="425" t="s">
        <v>1436</v>
      </c>
      <c r="N716" s="418">
        <v>45813</v>
      </c>
      <c r="O716" s="418"/>
    </row>
    <row r="717" spans="1:15" ht="24" x14ac:dyDescent="0.2">
      <c r="A717" s="417">
        <v>714</v>
      </c>
      <c r="B717" s="418">
        <v>45838</v>
      </c>
      <c r="C717" s="419">
        <v>45838</v>
      </c>
      <c r="D717" s="416" t="s">
        <v>163</v>
      </c>
      <c r="E717" s="420" t="s">
        <v>1</v>
      </c>
      <c r="F717" s="421">
        <v>2315.08</v>
      </c>
      <c r="G717" s="416" t="s">
        <v>1490</v>
      </c>
      <c r="H717" s="416" t="s">
        <v>277</v>
      </c>
      <c r="I717" s="420" t="s">
        <v>1607</v>
      </c>
      <c r="J717" s="423" t="s">
        <v>1637</v>
      </c>
      <c r="K717" s="425" t="s">
        <v>574</v>
      </c>
      <c r="L717" s="425" t="s">
        <v>562</v>
      </c>
      <c r="M717" s="425" t="s">
        <v>277</v>
      </c>
      <c r="N717" s="418">
        <v>45838</v>
      </c>
      <c r="O717" s="418"/>
    </row>
    <row r="718" spans="1:15" ht="36" x14ac:dyDescent="0.2">
      <c r="A718" s="417">
        <v>715</v>
      </c>
      <c r="B718" s="418">
        <v>45838</v>
      </c>
      <c r="C718" s="419">
        <v>45818</v>
      </c>
      <c r="D718" s="416" t="s">
        <v>245</v>
      </c>
      <c r="E718" s="420" t="s">
        <v>268</v>
      </c>
      <c r="F718" s="421">
        <v>375</v>
      </c>
      <c r="G718" s="416" t="s">
        <v>1554</v>
      </c>
      <c r="H718" s="416" t="s">
        <v>454</v>
      </c>
      <c r="I718" s="420" t="s">
        <v>1619</v>
      </c>
      <c r="J718" s="423" t="s">
        <v>1635</v>
      </c>
      <c r="K718" s="425" t="s">
        <v>574</v>
      </c>
      <c r="L718" s="424" t="s">
        <v>564</v>
      </c>
      <c r="M718" s="425" t="s">
        <v>277</v>
      </c>
      <c r="N718" s="418">
        <v>45818</v>
      </c>
      <c r="O718" s="418"/>
    </row>
    <row r="719" spans="1:15" ht="24" x14ac:dyDescent="0.2">
      <c r="A719" s="417">
        <v>716</v>
      </c>
      <c r="B719" s="418">
        <v>45838</v>
      </c>
      <c r="C719" s="419">
        <v>45838</v>
      </c>
      <c r="D719" s="416" t="s">
        <v>163</v>
      </c>
      <c r="E719" s="420" t="s">
        <v>1</v>
      </c>
      <c r="F719" s="421">
        <v>1217.31</v>
      </c>
      <c r="G719" s="416" t="s">
        <v>1480</v>
      </c>
      <c r="H719" s="416" t="s">
        <v>277</v>
      </c>
      <c r="I719" s="420" t="s">
        <v>1602</v>
      </c>
      <c r="J719" s="423" t="s">
        <v>1639</v>
      </c>
      <c r="K719" s="425" t="s">
        <v>574</v>
      </c>
      <c r="L719" s="425" t="s">
        <v>562</v>
      </c>
      <c r="M719" s="425" t="s">
        <v>277</v>
      </c>
      <c r="N719" s="418">
        <v>45838</v>
      </c>
      <c r="O719" s="418"/>
    </row>
    <row r="720" spans="1:15" ht="24" x14ac:dyDescent="0.2">
      <c r="A720" s="417">
        <v>717</v>
      </c>
      <c r="B720" s="418">
        <v>45838</v>
      </c>
      <c r="C720" s="419">
        <v>45838</v>
      </c>
      <c r="D720" s="416" t="s">
        <v>163</v>
      </c>
      <c r="E720" s="420" t="s">
        <v>1</v>
      </c>
      <c r="F720" s="421">
        <v>3819.72</v>
      </c>
      <c r="G720" s="416" t="s">
        <v>1497</v>
      </c>
      <c r="H720" s="416" t="s">
        <v>277</v>
      </c>
      <c r="I720" s="420" t="s">
        <v>1610</v>
      </c>
      <c r="J720" s="423" t="s">
        <v>1642</v>
      </c>
      <c r="K720" s="425" t="s">
        <v>574</v>
      </c>
      <c r="L720" s="425" t="s">
        <v>562</v>
      </c>
      <c r="M720" s="425" t="s">
        <v>277</v>
      </c>
      <c r="N720" s="418">
        <v>45838</v>
      </c>
      <c r="O720" s="418"/>
    </row>
    <row r="721" spans="1:15" ht="36" x14ac:dyDescent="0.2">
      <c r="A721" s="417">
        <v>718</v>
      </c>
      <c r="B721" s="418">
        <v>45838</v>
      </c>
      <c r="C721" s="419">
        <v>45809</v>
      </c>
      <c r="D721" s="416" t="s">
        <v>327</v>
      </c>
      <c r="E721" s="420" t="s">
        <v>327</v>
      </c>
      <c r="F721" s="421">
        <v>23928.51</v>
      </c>
      <c r="G721" s="416" t="s">
        <v>1438</v>
      </c>
      <c r="H721" s="416" t="s">
        <v>277</v>
      </c>
      <c r="I721" s="420" t="s">
        <v>478</v>
      </c>
      <c r="J721" s="423" t="s">
        <v>567</v>
      </c>
      <c r="K721" s="441" t="s">
        <v>670</v>
      </c>
      <c r="L721" s="425" t="s">
        <v>671</v>
      </c>
      <c r="M721" s="424" t="s">
        <v>277</v>
      </c>
      <c r="N721" s="418">
        <v>45838</v>
      </c>
      <c r="O721" s="418"/>
    </row>
    <row r="722" spans="1:15" ht="24" x14ac:dyDescent="0.2">
      <c r="A722" s="417">
        <v>719</v>
      </c>
      <c r="B722" s="418">
        <v>45838</v>
      </c>
      <c r="C722" s="419">
        <v>45809</v>
      </c>
      <c r="D722" s="416" t="s">
        <v>327</v>
      </c>
      <c r="E722" s="420" t="s">
        <v>327</v>
      </c>
      <c r="F722" s="421">
        <v>7488.96</v>
      </c>
      <c r="G722" s="416" t="s">
        <v>1439</v>
      </c>
      <c r="H722" s="416" t="s">
        <v>277</v>
      </c>
      <c r="I722" s="420" t="s">
        <v>478</v>
      </c>
      <c r="J722" s="423" t="s">
        <v>567</v>
      </c>
      <c r="K722" s="441" t="s">
        <v>691</v>
      </c>
      <c r="L722" s="425" t="s">
        <v>671</v>
      </c>
      <c r="M722" s="424" t="s">
        <v>277</v>
      </c>
      <c r="N722" s="418">
        <v>45838</v>
      </c>
      <c r="O722" s="418"/>
    </row>
    <row r="723" spans="1:15" x14ac:dyDescent="0.2">
      <c r="A723" s="417">
        <v>720</v>
      </c>
      <c r="B723" s="418">
        <v>45838</v>
      </c>
      <c r="C723" s="419">
        <v>45809</v>
      </c>
      <c r="D723" s="416" t="s">
        <v>327</v>
      </c>
      <c r="E723" s="420" t="s">
        <v>327</v>
      </c>
      <c r="F723" s="421">
        <v>-8005.57</v>
      </c>
      <c r="G723" s="416" t="s">
        <v>1440</v>
      </c>
      <c r="H723" s="416" t="s">
        <v>277</v>
      </c>
      <c r="I723" s="420" t="s">
        <v>481</v>
      </c>
      <c r="J723" s="423" t="s">
        <v>507</v>
      </c>
      <c r="K723" s="441" t="s">
        <v>577</v>
      </c>
      <c r="L723" s="425" t="s">
        <v>671</v>
      </c>
      <c r="M723" s="424" t="s">
        <v>277</v>
      </c>
      <c r="N723" s="418">
        <v>45838</v>
      </c>
      <c r="O723" s="418"/>
    </row>
    <row r="724" spans="1:15" hidden="1" x14ac:dyDescent="0.2">
      <c r="A724" s="417">
        <v>721</v>
      </c>
      <c r="B724" s="418"/>
      <c r="C724" s="419"/>
      <c r="D724" s="416"/>
      <c r="E724" s="420"/>
      <c r="F724" s="421"/>
      <c r="G724" s="416"/>
      <c r="H724" s="416"/>
      <c r="I724" s="420"/>
      <c r="J724" s="423"/>
      <c r="K724" s="441"/>
      <c r="L724" s="425"/>
      <c r="M724" s="424"/>
      <c r="N724" s="418"/>
      <c r="O724" s="418"/>
    </row>
    <row r="725" spans="1:15" hidden="1" x14ac:dyDescent="0.2">
      <c r="A725" s="417">
        <v>722</v>
      </c>
      <c r="B725" s="418"/>
      <c r="C725" s="419"/>
      <c r="D725" s="416"/>
      <c r="E725" s="420"/>
      <c r="F725" s="421"/>
      <c r="G725" s="416"/>
      <c r="H725" s="416"/>
      <c r="I725" s="420"/>
      <c r="J725" s="423"/>
      <c r="K725" s="441"/>
      <c r="L725" s="425"/>
      <c r="M725" s="424"/>
      <c r="N725" s="418"/>
      <c r="O725" s="418"/>
    </row>
    <row r="726" spans="1:15" hidden="1" x14ac:dyDescent="0.2">
      <c r="A726" s="417">
        <v>723</v>
      </c>
      <c r="B726" s="418"/>
      <c r="C726" s="419"/>
      <c r="D726" s="416"/>
      <c r="E726" s="420"/>
      <c r="F726" s="421"/>
      <c r="G726" s="416"/>
      <c r="H726" s="416"/>
      <c r="I726" s="420"/>
      <c r="J726" s="423"/>
      <c r="K726" s="441"/>
      <c r="L726" s="425"/>
      <c r="M726" s="424"/>
      <c r="N726" s="418"/>
      <c r="O726" s="418"/>
    </row>
    <row r="727" spans="1:15" hidden="1" x14ac:dyDescent="0.2">
      <c r="A727" s="417">
        <v>724</v>
      </c>
      <c r="B727" s="418"/>
      <c r="C727" s="419"/>
      <c r="D727" s="416"/>
      <c r="E727" s="420"/>
      <c r="F727" s="421"/>
      <c r="G727" s="416"/>
      <c r="H727" s="416"/>
      <c r="I727" s="420"/>
      <c r="J727" s="423" t="e">
        <f>IF(#REF!="","",IF(LEN(#REF!)&gt;14,IF(ISBLANK(#REF!),"",#REF!),REPLACE(REPLACE(#REF!,1,3,"XXX"),13,2,"XX")))</f>
        <v>#REF!</v>
      </c>
      <c r="K727" s="425"/>
      <c r="L727" s="424"/>
      <c r="M727" s="425"/>
      <c r="N727" s="418"/>
      <c r="O727" s="418"/>
    </row>
    <row r="728" spans="1:15" hidden="1" x14ac:dyDescent="0.2">
      <c r="A728" s="417">
        <v>725</v>
      </c>
      <c r="B728" s="418"/>
      <c r="C728" s="419"/>
      <c r="D728" s="416"/>
      <c r="E728" s="420"/>
      <c r="F728" s="421"/>
      <c r="G728" s="416"/>
      <c r="H728" s="416"/>
      <c r="I728" s="420"/>
      <c r="J728" s="423" t="e">
        <f>IF(#REF!="","",IF(LEN(#REF!)&gt;14,IF(ISBLANK(#REF!),"",#REF!),REPLACE(REPLACE(#REF!,1,3,"XXX"),13,2,"XX")))</f>
        <v>#REF!</v>
      </c>
      <c r="K728" s="425"/>
      <c r="L728" s="424"/>
      <c r="M728" s="425"/>
      <c r="N728" s="418"/>
      <c r="O728" s="418"/>
    </row>
    <row r="729" spans="1:15" hidden="1" x14ac:dyDescent="0.2">
      <c r="A729" s="417">
        <v>726</v>
      </c>
      <c r="B729" s="418"/>
      <c r="C729" s="419"/>
      <c r="D729" s="416"/>
      <c r="E729" s="420"/>
      <c r="F729" s="421"/>
      <c r="G729" s="416"/>
      <c r="H729" s="416"/>
      <c r="I729" s="420"/>
      <c r="J729" s="423" t="e">
        <f>IF(#REF!="","",IF(LEN(#REF!)&gt;14,IF(ISBLANK(#REF!),"",#REF!),REPLACE(REPLACE(#REF!,1,3,"XXX"),13,2,"XX")))</f>
        <v>#REF!</v>
      </c>
      <c r="K729" s="425"/>
      <c r="L729" s="424"/>
      <c r="M729" s="425"/>
      <c r="N729" s="418"/>
      <c r="O729" s="418"/>
    </row>
    <row r="730" spans="1:15" hidden="1" x14ac:dyDescent="0.2">
      <c r="A730" s="417">
        <v>727</v>
      </c>
      <c r="B730" s="418"/>
      <c r="C730" s="419"/>
      <c r="D730" s="416"/>
      <c r="E730" s="420"/>
      <c r="F730" s="421"/>
      <c r="G730" s="416"/>
      <c r="H730" s="416"/>
      <c r="I730" s="420"/>
      <c r="J730" s="423" t="e">
        <f>IF(#REF!="","",IF(LEN(#REF!)&gt;14,IF(ISBLANK(#REF!),"",#REF!),REPLACE(REPLACE(#REF!,1,3,"XXX"),13,2,"XX")))</f>
        <v>#REF!</v>
      </c>
      <c r="K730" s="425"/>
      <c r="L730" s="424"/>
      <c r="M730" s="425"/>
      <c r="N730" s="418"/>
      <c r="O730" s="418"/>
    </row>
    <row r="731" spans="1:15" hidden="1" x14ac:dyDescent="0.2">
      <c r="A731" s="417">
        <v>728</v>
      </c>
      <c r="B731" s="418"/>
      <c r="C731" s="419"/>
      <c r="D731" s="416"/>
      <c r="E731" s="420"/>
      <c r="F731" s="421"/>
      <c r="G731" s="416"/>
      <c r="H731" s="416"/>
      <c r="I731" s="420"/>
      <c r="J731" s="423" t="e">
        <f>IF(#REF!="","",IF(LEN(#REF!)&gt;14,IF(ISBLANK(#REF!),"",#REF!),REPLACE(REPLACE(#REF!,1,3,"XXX"),13,2,"XX")))</f>
        <v>#REF!</v>
      </c>
      <c r="K731" s="425"/>
      <c r="L731" s="424"/>
      <c r="M731" s="425"/>
      <c r="N731" s="418"/>
      <c r="O731" s="418"/>
    </row>
    <row r="732" spans="1:15" hidden="1" x14ac:dyDescent="0.2">
      <c r="A732" s="417">
        <v>729</v>
      </c>
      <c r="B732" s="418"/>
      <c r="C732" s="419"/>
      <c r="D732" s="416"/>
      <c r="E732" s="420"/>
      <c r="F732" s="421"/>
      <c r="G732" s="416"/>
      <c r="H732" s="416"/>
      <c r="I732" s="420"/>
      <c r="J732" s="423" t="e">
        <f>IF(#REF!="","",IF(LEN(#REF!)&gt;14,IF(ISBLANK(#REF!),"",#REF!),REPLACE(REPLACE(#REF!,1,3,"XXX"),13,2,"XX")))</f>
        <v>#REF!</v>
      </c>
      <c r="K732" s="425"/>
      <c r="L732" s="424"/>
      <c r="M732" s="425"/>
      <c r="N732" s="418"/>
      <c r="O732" s="418"/>
    </row>
    <row r="733" spans="1:15" hidden="1" x14ac:dyDescent="0.2">
      <c r="A733" s="417">
        <v>730</v>
      </c>
      <c r="B733" s="418"/>
      <c r="C733" s="419"/>
      <c r="D733" s="416"/>
      <c r="E733" s="420"/>
      <c r="F733" s="421"/>
      <c r="G733" s="416"/>
      <c r="H733" s="416"/>
      <c r="I733" s="420"/>
      <c r="J733" s="423" t="e">
        <f>IF(#REF!="","",IF(LEN(#REF!)&gt;14,IF(ISBLANK(#REF!),"",#REF!),REPLACE(REPLACE(#REF!,1,3,"XXX"),13,2,"XX")))</f>
        <v>#REF!</v>
      </c>
      <c r="K733" s="425"/>
      <c r="L733" s="424"/>
      <c r="M733" s="425"/>
      <c r="N733" s="418"/>
      <c r="O733" s="418"/>
    </row>
    <row r="734" spans="1:15" hidden="1" x14ac:dyDescent="0.2">
      <c r="A734" s="417">
        <v>731</v>
      </c>
      <c r="B734" s="418"/>
      <c r="C734" s="419"/>
      <c r="D734" s="416"/>
      <c r="E734" s="420"/>
      <c r="F734" s="421"/>
      <c r="G734" s="416"/>
      <c r="H734" s="416"/>
      <c r="I734" s="420"/>
      <c r="J734" s="423" t="e">
        <f>IF(#REF!="","",IF(LEN(#REF!)&gt;14,IF(ISBLANK(#REF!),"",#REF!),REPLACE(REPLACE(#REF!,1,3,"XXX"),13,2,"XX")))</f>
        <v>#REF!</v>
      </c>
      <c r="K734" s="425"/>
      <c r="L734" s="424"/>
      <c r="M734" s="425"/>
      <c r="N734" s="418"/>
      <c r="O734" s="418"/>
    </row>
    <row r="735" spans="1:15" hidden="1" x14ac:dyDescent="0.2">
      <c r="A735" s="417">
        <v>732</v>
      </c>
      <c r="B735" s="418"/>
      <c r="C735" s="419"/>
      <c r="D735" s="416"/>
      <c r="E735" s="420"/>
      <c r="F735" s="421"/>
      <c r="G735" s="416"/>
      <c r="H735" s="416"/>
      <c r="I735" s="420"/>
      <c r="J735" s="423" t="e">
        <f>IF(#REF!="","",IF(LEN(#REF!)&gt;14,IF(ISBLANK(#REF!),"",#REF!),REPLACE(REPLACE(#REF!,1,3,"XXX"),13,2,"XX")))</f>
        <v>#REF!</v>
      </c>
      <c r="K735" s="425"/>
      <c r="L735" s="424"/>
      <c r="M735" s="425"/>
      <c r="N735" s="418"/>
      <c r="O735" s="418"/>
    </row>
    <row r="736" spans="1:15" hidden="1" x14ac:dyDescent="0.2">
      <c r="A736" s="417">
        <v>733</v>
      </c>
      <c r="B736" s="418"/>
      <c r="C736" s="419"/>
      <c r="D736" s="416"/>
      <c r="E736" s="420"/>
      <c r="F736" s="421"/>
      <c r="G736" s="416"/>
      <c r="H736" s="416"/>
      <c r="I736" s="420"/>
      <c r="J736" s="423" t="e">
        <f>IF(#REF!="","",IF(LEN(#REF!)&gt;14,IF(ISBLANK(#REF!),"",#REF!),REPLACE(REPLACE(#REF!,1,3,"XXX"),13,2,"XX")))</f>
        <v>#REF!</v>
      </c>
      <c r="K736" s="425"/>
      <c r="L736" s="424"/>
      <c r="M736" s="425"/>
      <c r="N736" s="418"/>
      <c r="O736" s="418"/>
    </row>
    <row r="737" spans="1:15" hidden="1" x14ac:dyDescent="0.2">
      <c r="A737" s="417">
        <v>734</v>
      </c>
      <c r="B737" s="418"/>
      <c r="C737" s="419"/>
      <c r="D737" s="416"/>
      <c r="E737" s="420"/>
      <c r="F737" s="421"/>
      <c r="G737" s="416"/>
      <c r="H737" s="416"/>
      <c r="I737" s="420"/>
      <c r="J737" s="423" t="e">
        <f>IF(#REF!="","",IF(LEN(#REF!)&gt;14,IF(ISBLANK(#REF!),"",#REF!),REPLACE(REPLACE(#REF!,1,3,"XXX"),13,2,"XX")))</f>
        <v>#REF!</v>
      </c>
      <c r="K737" s="425"/>
      <c r="L737" s="424"/>
      <c r="M737" s="425"/>
      <c r="N737" s="418"/>
      <c r="O737" s="418"/>
    </row>
    <row r="738" spans="1:15" hidden="1" x14ac:dyDescent="0.2">
      <c r="A738" s="417">
        <v>735</v>
      </c>
      <c r="B738" s="418"/>
      <c r="C738" s="419"/>
      <c r="D738" s="416"/>
      <c r="E738" s="420"/>
      <c r="F738" s="421"/>
      <c r="G738" s="416"/>
      <c r="H738" s="416"/>
      <c r="I738" s="420"/>
      <c r="J738" s="423" t="e">
        <f>IF(#REF!="","",IF(LEN(#REF!)&gt;14,IF(ISBLANK(#REF!),"",#REF!),REPLACE(REPLACE(#REF!,1,3,"XXX"),13,2,"XX")))</f>
        <v>#REF!</v>
      </c>
      <c r="K738" s="425"/>
      <c r="L738" s="424"/>
      <c r="M738" s="425"/>
      <c r="N738" s="418"/>
      <c r="O738" s="418"/>
    </row>
    <row r="739" spans="1:15" hidden="1" x14ac:dyDescent="0.2">
      <c r="A739" s="417">
        <v>736</v>
      </c>
      <c r="B739" s="418"/>
      <c r="C739" s="419"/>
      <c r="D739" s="416"/>
      <c r="E739" s="420"/>
      <c r="F739" s="421"/>
      <c r="G739" s="416"/>
      <c r="H739" s="416"/>
      <c r="I739" s="420"/>
      <c r="J739" s="423" t="e">
        <f>IF(#REF!="","",IF(LEN(#REF!)&gt;14,IF(ISBLANK(#REF!),"",#REF!),REPLACE(REPLACE(#REF!,1,3,"XXX"),13,2,"XX")))</f>
        <v>#REF!</v>
      </c>
      <c r="K739" s="425"/>
      <c r="L739" s="424"/>
      <c r="M739" s="425"/>
      <c r="N739" s="418"/>
      <c r="O739" s="418"/>
    </row>
    <row r="740" spans="1:15" hidden="1" x14ac:dyDescent="0.2">
      <c r="A740" s="417">
        <v>737</v>
      </c>
      <c r="B740" s="418"/>
      <c r="C740" s="419"/>
      <c r="D740" s="416"/>
      <c r="E740" s="420"/>
      <c r="F740" s="421"/>
      <c r="G740" s="416"/>
      <c r="H740" s="416"/>
      <c r="I740" s="420"/>
      <c r="J740" s="423" t="e">
        <f>IF(#REF!="","",IF(LEN(#REF!)&gt;14,IF(ISBLANK(#REF!),"",#REF!),REPLACE(REPLACE(#REF!,1,3,"XXX"),13,2,"XX")))</f>
        <v>#REF!</v>
      </c>
      <c r="K740" s="425"/>
      <c r="L740" s="424"/>
      <c r="M740" s="425"/>
      <c r="N740" s="418"/>
      <c r="O740" s="418"/>
    </row>
    <row r="741" spans="1:15" hidden="1" x14ac:dyDescent="0.2">
      <c r="A741" s="417">
        <v>738</v>
      </c>
      <c r="B741" s="418"/>
      <c r="C741" s="419"/>
      <c r="D741" s="416"/>
      <c r="E741" s="420"/>
      <c r="F741" s="421"/>
      <c r="G741" s="416"/>
      <c r="H741" s="416"/>
      <c r="I741" s="420"/>
      <c r="J741" s="423" t="e">
        <f>IF(#REF!="","",IF(LEN(#REF!)&gt;14,IF(ISBLANK(#REF!),"",#REF!),REPLACE(REPLACE(#REF!,1,3,"XXX"),13,2,"XX")))</f>
        <v>#REF!</v>
      </c>
      <c r="K741" s="425"/>
      <c r="L741" s="424"/>
      <c r="M741" s="425"/>
      <c r="N741" s="418"/>
      <c r="O741" s="418"/>
    </row>
    <row r="742" spans="1:15" hidden="1" x14ac:dyDescent="0.2">
      <c r="A742" s="417">
        <v>739</v>
      </c>
      <c r="B742" s="418"/>
      <c r="C742" s="419"/>
      <c r="D742" s="416"/>
      <c r="E742" s="420"/>
      <c r="F742" s="421"/>
      <c r="G742" s="416"/>
      <c r="H742" s="416"/>
      <c r="I742" s="420"/>
      <c r="J742" s="423" t="e">
        <f>IF(#REF!="","",IF(LEN(#REF!)&gt;14,IF(ISBLANK(#REF!),"",#REF!),REPLACE(REPLACE(#REF!,1,3,"XXX"),13,2,"XX")))</f>
        <v>#REF!</v>
      </c>
      <c r="K742" s="425"/>
      <c r="L742" s="424"/>
      <c r="M742" s="425"/>
      <c r="N742" s="418"/>
      <c r="O742" s="418"/>
    </row>
    <row r="743" spans="1:15" hidden="1" x14ac:dyDescent="0.2">
      <c r="A743" s="417">
        <v>740</v>
      </c>
      <c r="B743" s="418"/>
      <c r="C743" s="419"/>
      <c r="D743" s="416"/>
      <c r="E743" s="420"/>
      <c r="F743" s="421"/>
      <c r="G743" s="416"/>
      <c r="H743" s="416"/>
      <c r="I743" s="420"/>
      <c r="J743" s="423" t="e">
        <f>IF(#REF!="","",IF(LEN(#REF!)&gt;14,IF(ISBLANK(#REF!),"",#REF!),REPLACE(REPLACE(#REF!,1,3,"XXX"),13,2,"XX")))</f>
        <v>#REF!</v>
      </c>
      <c r="K743" s="425"/>
      <c r="L743" s="424"/>
      <c r="M743" s="425"/>
      <c r="N743" s="418"/>
      <c r="O743" s="418"/>
    </row>
    <row r="744" spans="1:15" hidden="1" x14ac:dyDescent="0.2">
      <c r="A744" s="417">
        <v>741</v>
      </c>
      <c r="B744" s="418"/>
      <c r="C744" s="419"/>
      <c r="D744" s="416"/>
      <c r="E744" s="420"/>
      <c r="F744" s="421"/>
      <c r="G744" s="416"/>
      <c r="H744" s="416"/>
      <c r="I744" s="420"/>
      <c r="J744" s="423" t="e">
        <f>IF(#REF!="","",IF(LEN(#REF!)&gt;14,IF(ISBLANK(#REF!),"",#REF!),REPLACE(REPLACE(#REF!,1,3,"XXX"),13,2,"XX")))</f>
        <v>#REF!</v>
      </c>
      <c r="K744" s="425"/>
      <c r="L744" s="424"/>
      <c r="M744" s="425"/>
      <c r="N744" s="418"/>
      <c r="O744" s="418"/>
    </row>
    <row r="745" spans="1:15" hidden="1" x14ac:dyDescent="0.2">
      <c r="A745" s="417">
        <v>742</v>
      </c>
      <c r="B745" s="418"/>
      <c r="C745" s="419"/>
      <c r="D745" s="416"/>
      <c r="E745" s="420"/>
      <c r="F745" s="421"/>
      <c r="G745" s="416"/>
      <c r="H745" s="416"/>
      <c r="I745" s="420"/>
      <c r="J745" s="423" t="e">
        <f>IF(#REF!="","",IF(LEN(#REF!)&gt;14,IF(ISBLANK(#REF!),"",#REF!),REPLACE(REPLACE(#REF!,1,3,"XXX"),13,2,"XX")))</f>
        <v>#REF!</v>
      </c>
      <c r="K745" s="425"/>
      <c r="L745" s="424"/>
      <c r="M745" s="425"/>
      <c r="N745" s="418"/>
      <c r="O745" s="418"/>
    </row>
    <row r="746" spans="1:15" hidden="1" x14ac:dyDescent="0.2">
      <c r="A746" s="417">
        <v>743</v>
      </c>
      <c r="B746" s="418"/>
      <c r="C746" s="419"/>
      <c r="D746" s="416"/>
      <c r="E746" s="420"/>
      <c r="F746" s="421"/>
      <c r="G746" s="416"/>
      <c r="H746" s="416"/>
      <c r="I746" s="420"/>
      <c r="J746" s="423" t="e">
        <f>IF(#REF!="","",IF(LEN(#REF!)&gt;14,IF(ISBLANK(#REF!),"",#REF!),REPLACE(REPLACE(#REF!,1,3,"XXX"),13,2,"XX")))</f>
        <v>#REF!</v>
      </c>
      <c r="K746" s="425"/>
      <c r="L746" s="424"/>
      <c r="M746" s="425"/>
      <c r="N746" s="418"/>
      <c r="O746" s="418"/>
    </row>
    <row r="747" spans="1:15" hidden="1" x14ac:dyDescent="0.2">
      <c r="A747" s="417">
        <v>744</v>
      </c>
      <c r="B747" s="418"/>
      <c r="C747" s="419"/>
      <c r="D747" s="416"/>
      <c r="E747" s="420"/>
      <c r="F747" s="421"/>
      <c r="G747" s="416"/>
      <c r="H747" s="416"/>
      <c r="I747" s="420"/>
      <c r="J747" s="423" t="e">
        <f>IF(#REF!="","",IF(LEN(#REF!)&gt;14,IF(ISBLANK(#REF!),"",#REF!),REPLACE(REPLACE(#REF!,1,3,"XXX"),13,2,"XX")))</f>
        <v>#REF!</v>
      </c>
      <c r="K747" s="425"/>
      <c r="L747" s="424"/>
      <c r="M747" s="425"/>
      <c r="N747" s="418"/>
      <c r="O747" s="418"/>
    </row>
    <row r="748" spans="1:15" hidden="1" x14ac:dyDescent="0.2">
      <c r="A748" s="417">
        <v>745</v>
      </c>
      <c r="B748" s="418"/>
      <c r="C748" s="419"/>
      <c r="D748" s="416"/>
      <c r="E748" s="420"/>
      <c r="F748" s="421"/>
      <c r="G748" s="416"/>
      <c r="H748" s="416"/>
      <c r="I748" s="420"/>
      <c r="J748" s="423" t="e">
        <f>IF(#REF!="","",IF(LEN(#REF!)&gt;14,IF(ISBLANK(#REF!),"",#REF!),REPLACE(REPLACE(#REF!,1,3,"XXX"),13,2,"XX")))</f>
        <v>#REF!</v>
      </c>
      <c r="K748" s="425"/>
      <c r="L748" s="424"/>
      <c r="M748" s="425"/>
      <c r="N748" s="418"/>
      <c r="O748" s="418"/>
    </row>
    <row r="749" spans="1:15" hidden="1" x14ac:dyDescent="0.2">
      <c r="A749" s="417">
        <v>746</v>
      </c>
      <c r="B749" s="418"/>
      <c r="C749" s="419"/>
      <c r="D749" s="416"/>
      <c r="E749" s="420"/>
      <c r="F749" s="421"/>
      <c r="G749" s="416"/>
      <c r="H749" s="416"/>
      <c r="I749" s="420"/>
      <c r="J749" s="423" t="e">
        <f>IF(#REF!="","",IF(LEN(#REF!)&gt;14,IF(ISBLANK(#REF!),"",#REF!),REPLACE(REPLACE(#REF!,1,3,"XXX"),13,2,"XX")))</f>
        <v>#REF!</v>
      </c>
      <c r="K749" s="425"/>
      <c r="L749" s="424"/>
      <c r="M749" s="425"/>
      <c r="N749" s="418"/>
      <c r="O749" s="418"/>
    </row>
    <row r="750" spans="1:15" hidden="1" x14ac:dyDescent="0.2">
      <c r="A750" s="417">
        <v>747</v>
      </c>
      <c r="B750" s="418"/>
      <c r="C750" s="419"/>
      <c r="D750" s="416"/>
      <c r="E750" s="420"/>
      <c r="F750" s="421"/>
      <c r="G750" s="416"/>
      <c r="H750" s="416"/>
      <c r="I750" s="420"/>
      <c r="J750" s="423" t="e">
        <f>IF(#REF!="","",IF(LEN(#REF!)&gt;14,IF(ISBLANK(#REF!),"",#REF!),REPLACE(REPLACE(#REF!,1,3,"XXX"),13,2,"XX")))</f>
        <v>#REF!</v>
      </c>
      <c r="K750" s="425"/>
      <c r="L750" s="424"/>
      <c r="M750" s="425"/>
      <c r="N750" s="418"/>
      <c r="O750" s="418"/>
    </row>
    <row r="751" spans="1:15" hidden="1" x14ac:dyDescent="0.2">
      <c r="A751" s="417">
        <v>748</v>
      </c>
      <c r="B751" s="418"/>
      <c r="C751" s="419"/>
      <c r="D751" s="416"/>
      <c r="E751" s="420"/>
      <c r="F751" s="421"/>
      <c r="G751" s="416"/>
      <c r="H751" s="416"/>
      <c r="I751" s="420"/>
      <c r="J751" s="423" t="e">
        <f>IF(#REF!="","",IF(LEN(#REF!)&gt;14,IF(ISBLANK(#REF!),"",#REF!),REPLACE(REPLACE(#REF!,1,3,"XXX"),13,2,"XX")))</f>
        <v>#REF!</v>
      </c>
      <c r="K751" s="425"/>
      <c r="L751" s="424"/>
      <c r="M751" s="425"/>
      <c r="N751" s="418"/>
      <c r="O751" s="418"/>
    </row>
    <row r="752" spans="1:15" hidden="1" x14ac:dyDescent="0.2">
      <c r="A752" s="417">
        <v>749</v>
      </c>
      <c r="B752" s="418"/>
      <c r="C752" s="419"/>
      <c r="D752" s="416"/>
      <c r="E752" s="420"/>
      <c r="F752" s="421"/>
      <c r="G752" s="416"/>
      <c r="H752" s="416"/>
      <c r="I752" s="420"/>
      <c r="J752" s="423" t="e">
        <f>IF(#REF!="","",IF(LEN(#REF!)&gt;14,IF(ISBLANK(#REF!),"",#REF!),REPLACE(REPLACE(#REF!,1,3,"XXX"),13,2,"XX")))</f>
        <v>#REF!</v>
      </c>
      <c r="K752" s="425"/>
      <c r="L752" s="424"/>
      <c r="M752" s="425"/>
      <c r="N752" s="418"/>
      <c r="O752" s="418"/>
    </row>
    <row r="753" spans="1:15" hidden="1" x14ac:dyDescent="0.2">
      <c r="A753" s="417">
        <v>750</v>
      </c>
      <c r="B753" s="418"/>
      <c r="C753" s="419"/>
      <c r="D753" s="416"/>
      <c r="E753" s="420"/>
      <c r="F753" s="421"/>
      <c r="G753" s="416"/>
      <c r="H753" s="416"/>
      <c r="I753" s="420"/>
      <c r="J753" s="423" t="e">
        <f>IF(#REF!="","",IF(LEN(#REF!)&gt;14,IF(ISBLANK(#REF!),"",#REF!),REPLACE(REPLACE(#REF!,1,3,"XXX"),13,2,"XX")))</f>
        <v>#REF!</v>
      </c>
      <c r="K753" s="425"/>
      <c r="L753" s="424"/>
      <c r="M753" s="425"/>
      <c r="N753" s="418"/>
      <c r="O753" s="418"/>
    </row>
    <row r="754" spans="1:15" hidden="1" x14ac:dyDescent="0.2">
      <c r="A754" s="417">
        <v>751</v>
      </c>
      <c r="B754" s="418"/>
      <c r="C754" s="419"/>
      <c r="D754" s="416"/>
      <c r="E754" s="420"/>
      <c r="F754" s="421"/>
      <c r="G754" s="416"/>
      <c r="H754" s="416"/>
      <c r="I754" s="420"/>
      <c r="J754" s="423" t="e">
        <f>IF(#REF!="","",IF(LEN(#REF!)&gt;14,IF(ISBLANK(#REF!),"",#REF!),REPLACE(REPLACE(#REF!,1,3,"XXX"),13,2,"XX")))</f>
        <v>#REF!</v>
      </c>
      <c r="K754" s="425"/>
      <c r="L754" s="424"/>
      <c r="M754" s="425"/>
      <c r="N754" s="418"/>
      <c r="O754" s="418"/>
    </row>
    <row r="755" spans="1:15" hidden="1" x14ac:dyDescent="0.2">
      <c r="A755" s="417">
        <v>752</v>
      </c>
      <c r="B755" s="418"/>
      <c r="C755" s="419"/>
      <c r="D755" s="416"/>
      <c r="E755" s="420"/>
      <c r="F755" s="421"/>
      <c r="G755" s="416"/>
      <c r="H755" s="416"/>
      <c r="I755" s="420"/>
      <c r="J755" s="423" t="e">
        <f>IF(#REF!="","",IF(LEN(#REF!)&gt;14,IF(ISBLANK(#REF!),"",#REF!),REPLACE(REPLACE(#REF!,1,3,"XXX"),13,2,"XX")))</f>
        <v>#REF!</v>
      </c>
      <c r="K755" s="425"/>
      <c r="L755" s="424"/>
      <c r="M755" s="425"/>
      <c r="N755" s="418"/>
      <c r="O755" s="418"/>
    </row>
    <row r="756" spans="1:15" hidden="1" x14ac:dyDescent="0.2">
      <c r="A756" s="417">
        <v>753</v>
      </c>
      <c r="B756" s="418"/>
      <c r="C756" s="419"/>
      <c r="D756" s="416"/>
      <c r="E756" s="420"/>
      <c r="F756" s="421"/>
      <c r="G756" s="416"/>
      <c r="H756" s="416"/>
      <c r="I756" s="420"/>
      <c r="J756" s="423" t="e">
        <f>IF(#REF!="","",IF(LEN(#REF!)&gt;14,IF(ISBLANK(#REF!),"",#REF!),REPLACE(REPLACE(#REF!,1,3,"XXX"),13,2,"XX")))</f>
        <v>#REF!</v>
      </c>
      <c r="K756" s="425"/>
      <c r="L756" s="424"/>
      <c r="M756" s="425"/>
      <c r="N756" s="418"/>
      <c r="O756" s="418"/>
    </row>
    <row r="757" spans="1:15" hidden="1" x14ac:dyDescent="0.2">
      <c r="A757" s="417">
        <v>754</v>
      </c>
      <c r="B757" s="418"/>
      <c r="C757" s="419"/>
      <c r="D757" s="416"/>
      <c r="E757" s="420"/>
      <c r="F757" s="421"/>
      <c r="G757" s="416"/>
      <c r="H757" s="416"/>
      <c r="I757" s="420"/>
      <c r="J757" s="423" t="e">
        <f>IF(#REF!="","",IF(LEN(#REF!)&gt;14,IF(ISBLANK(#REF!),"",#REF!),REPLACE(REPLACE(#REF!,1,3,"XXX"),13,2,"XX")))</f>
        <v>#REF!</v>
      </c>
      <c r="K757" s="425"/>
      <c r="L757" s="424"/>
      <c r="M757" s="425"/>
      <c r="N757" s="418"/>
      <c r="O757" s="418"/>
    </row>
    <row r="758" spans="1:15" hidden="1" x14ac:dyDescent="0.2">
      <c r="A758" s="417">
        <v>755</v>
      </c>
      <c r="B758" s="418"/>
      <c r="C758" s="419"/>
      <c r="D758" s="416"/>
      <c r="E758" s="420"/>
      <c r="F758" s="421"/>
      <c r="G758" s="416"/>
      <c r="H758" s="416"/>
      <c r="I758" s="420"/>
      <c r="J758" s="423" t="e">
        <f>IF(#REF!="","",IF(LEN(#REF!)&gt;14,IF(ISBLANK(#REF!),"",#REF!),REPLACE(REPLACE(#REF!,1,3,"XXX"),13,2,"XX")))</f>
        <v>#REF!</v>
      </c>
      <c r="K758" s="425"/>
      <c r="L758" s="424"/>
      <c r="M758" s="425"/>
      <c r="N758" s="418"/>
      <c r="O758" s="418"/>
    </row>
    <row r="759" spans="1:15" hidden="1" x14ac:dyDescent="0.2">
      <c r="A759" s="417">
        <v>756</v>
      </c>
      <c r="B759" s="418"/>
      <c r="C759" s="419"/>
      <c r="D759" s="416"/>
      <c r="E759" s="420"/>
      <c r="F759" s="421"/>
      <c r="G759" s="416"/>
      <c r="H759" s="416"/>
      <c r="I759" s="420"/>
      <c r="J759" s="423" t="e">
        <f>IF(#REF!="","",IF(LEN(#REF!)&gt;14,IF(ISBLANK(#REF!),"",#REF!),REPLACE(REPLACE(#REF!,1,3,"XXX"),13,2,"XX")))</f>
        <v>#REF!</v>
      </c>
      <c r="K759" s="425"/>
      <c r="L759" s="424"/>
      <c r="M759" s="425"/>
      <c r="N759" s="418"/>
      <c r="O759" s="418"/>
    </row>
    <row r="760" spans="1:15" hidden="1" x14ac:dyDescent="0.2">
      <c r="A760" s="417">
        <v>757</v>
      </c>
      <c r="B760" s="418"/>
      <c r="C760" s="419"/>
      <c r="D760" s="416"/>
      <c r="E760" s="420"/>
      <c r="F760" s="421"/>
      <c r="G760" s="416"/>
      <c r="H760" s="416"/>
      <c r="I760" s="420"/>
      <c r="J760" s="423" t="e">
        <f>IF(#REF!="","",IF(LEN(#REF!)&gt;14,IF(ISBLANK(#REF!),"",#REF!),REPLACE(REPLACE(#REF!,1,3,"XXX"),13,2,"XX")))</f>
        <v>#REF!</v>
      </c>
      <c r="K760" s="425"/>
      <c r="L760" s="424"/>
      <c r="M760" s="425"/>
      <c r="N760" s="418"/>
      <c r="O760" s="418"/>
    </row>
    <row r="761" spans="1:15" hidden="1" x14ac:dyDescent="0.2">
      <c r="A761" s="417">
        <v>758</v>
      </c>
      <c r="B761" s="418"/>
      <c r="C761" s="419"/>
      <c r="D761" s="416"/>
      <c r="E761" s="420"/>
      <c r="F761" s="421"/>
      <c r="G761" s="416"/>
      <c r="H761" s="416"/>
      <c r="I761" s="420"/>
      <c r="J761" s="423" t="e">
        <f>IF(#REF!="","",IF(LEN(#REF!)&gt;14,IF(ISBLANK(#REF!),"",#REF!),REPLACE(REPLACE(#REF!,1,3,"XXX"),13,2,"XX")))</f>
        <v>#REF!</v>
      </c>
      <c r="K761" s="425"/>
      <c r="L761" s="424"/>
      <c r="M761" s="425"/>
      <c r="N761" s="418"/>
      <c r="O761" s="418"/>
    </row>
    <row r="762" spans="1:15" hidden="1" x14ac:dyDescent="0.2">
      <c r="A762" s="417">
        <v>759</v>
      </c>
      <c r="B762" s="418"/>
      <c r="C762" s="419"/>
      <c r="D762" s="416"/>
      <c r="E762" s="420"/>
      <c r="F762" s="421"/>
      <c r="G762" s="416"/>
      <c r="H762" s="416"/>
      <c r="I762" s="420"/>
      <c r="J762" s="423" t="e">
        <f>IF(#REF!="","",IF(LEN(#REF!)&gt;14,IF(ISBLANK(#REF!),"",#REF!),REPLACE(REPLACE(#REF!,1,3,"XXX"),13,2,"XX")))</f>
        <v>#REF!</v>
      </c>
      <c r="K762" s="425"/>
      <c r="L762" s="424"/>
      <c r="M762" s="425"/>
      <c r="N762" s="418"/>
      <c r="O762" s="418"/>
    </row>
    <row r="763" spans="1:15" hidden="1" x14ac:dyDescent="0.2">
      <c r="A763" s="417">
        <v>760</v>
      </c>
      <c r="B763" s="418"/>
      <c r="C763" s="419"/>
      <c r="D763" s="416"/>
      <c r="E763" s="420"/>
      <c r="F763" s="421"/>
      <c r="G763" s="416"/>
      <c r="H763" s="416"/>
      <c r="I763" s="420"/>
      <c r="J763" s="423" t="e">
        <f>IF(#REF!="","",IF(LEN(#REF!)&gt;14,IF(ISBLANK(#REF!),"",#REF!),REPLACE(REPLACE(#REF!,1,3,"XXX"),13,2,"XX")))</f>
        <v>#REF!</v>
      </c>
      <c r="K763" s="425"/>
      <c r="L763" s="424"/>
      <c r="M763" s="425"/>
      <c r="N763" s="418"/>
      <c r="O763" s="418"/>
    </row>
    <row r="764" spans="1:15" hidden="1" x14ac:dyDescent="0.2">
      <c r="A764" s="417">
        <v>761</v>
      </c>
      <c r="B764" s="418"/>
      <c r="C764" s="419"/>
      <c r="D764" s="416"/>
      <c r="E764" s="420"/>
      <c r="F764" s="421"/>
      <c r="G764" s="416"/>
      <c r="H764" s="416"/>
      <c r="I764" s="420"/>
      <c r="J764" s="423" t="e">
        <f>IF(#REF!="","",IF(LEN(#REF!)&gt;14,IF(ISBLANK(#REF!),"",#REF!),REPLACE(REPLACE(#REF!,1,3,"XXX"),13,2,"XX")))</f>
        <v>#REF!</v>
      </c>
      <c r="K764" s="425"/>
      <c r="L764" s="424"/>
      <c r="M764" s="425"/>
      <c r="N764" s="418"/>
      <c r="O764" s="418"/>
    </row>
    <row r="765" spans="1:15" hidden="1" x14ac:dyDescent="0.2">
      <c r="A765" s="417">
        <v>762</v>
      </c>
      <c r="B765" s="418"/>
      <c r="C765" s="419"/>
      <c r="D765" s="416"/>
      <c r="E765" s="420"/>
      <c r="F765" s="421"/>
      <c r="G765" s="416"/>
      <c r="H765" s="416"/>
      <c r="I765" s="420"/>
      <c r="J765" s="423" t="e">
        <f>IF(#REF!="","",IF(LEN(#REF!)&gt;14,IF(ISBLANK(#REF!),"",#REF!),REPLACE(REPLACE(#REF!,1,3,"XXX"),13,2,"XX")))</f>
        <v>#REF!</v>
      </c>
      <c r="K765" s="425"/>
      <c r="L765" s="424"/>
      <c r="M765" s="425"/>
      <c r="N765" s="418"/>
      <c r="O765" s="418"/>
    </row>
    <row r="766" spans="1:15" hidden="1" x14ac:dyDescent="0.2">
      <c r="A766" s="417">
        <v>763</v>
      </c>
      <c r="B766" s="418"/>
      <c r="C766" s="419"/>
      <c r="D766" s="416"/>
      <c r="E766" s="420"/>
      <c r="F766" s="421"/>
      <c r="G766" s="416"/>
      <c r="H766" s="416"/>
      <c r="I766" s="420"/>
      <c r="J766" s="423" t="e">
        <f>IF(#REF!="","",IF(LEN(#REF!)&gt;14,IF(ISBLANK(#REF!),"",#REF!),REPLACE(REPLACE(#REF!,1,3,"XXX"),13,2,"XX")))</f>
        <v>#REF!</v>
      </c>
      <c r="K766" s="425"/>
      <c r="L766" s="424"/>
      <c r="M766" s="425"/>
      <c r="N766" s="418"/>
      <c r="O766" s="418"/>
    </row>
    <row r="767" spans="1:15" hidden="1" x14ac:dyDescent="0.2">
      <c r="A767" s="417">
        <v>764</v>
      </c>
      <c r="B767" s="418"/>
      <c r="C767" s="419"/>
      <c r="D767" s="416"/>
      <c r="E767" s="420"/>
      <c r="F767" s="421"/>
      <c r="G767" s="416"/>
      <c r="H767" s="416"/>
      <c r="I767" s="420"/>
      <c r="J767" s="423" t="e">
        <f>IF(#REF!="","",IF(LEN(#REF!)&gt;14,IF(ISBLANK(#REF!),"",#REF!),REPLACE(REPLACE(#REF!,1,3,"XXX"),13,2,"XX")))</f>
        <v>#REF!</v>
      </c>
      <c r="K767" s="425"/>
      <c r="L767" s="424"/>
      <c r="M767" s="425"/>
      <c r="N767" s="418"/>
      <c r="O767" s="418"/>
    </row>
    <row r="768" spans="1:15" hidden="1" x14ac:dyDescent="0.2">
      <c r="A768" s="417">
        <v>765</v>
      </c>
      <c r="B768" s="418"/>
      <c r="C768" s="419"/>
      <c r="D768" s="416"/>
      <c r="E768" s="420"/>
      <c r="F768" s="421"/>
      <c r="G768" s="416"/>
      <c r="H768" s="416"/>
      <c r="I768" s="420"/>
      <c r="J768" s="423" t="e">
        <f>IF(#REF!="","",IF(LEN(#REF!)&gt;14,IF(ISBLANK(#REF!),"",#REF!),REPLACE(REPLACE(#REF!,1,3,"XXX"),13,2,"XX")))</f>
        <v>#REF!</v>
      </c>
      <c r="K768" s="425"/>
      <c r="L768" s="424"/>
      <c r="M768" s="425"/>
      <c r="N768" s="418"/>
      <c r="O768" s="418"/>
    </row>
    <row r="769" spans="1:15" hidden="1" x14ac:dyDescent="0.2">
      <c r="A769" s="417">
        <v>766</v>
      </c>
      <c r="B769" s="418"/>
      <c r="C769" s="419"/>
      <c r="D769" s="416"/>
      <c r="E769" s="420"/>
      <c r="F769" s="421"/>
      <c r="G769" s="416"/>
      <c r="H769" s="416"/>
      <c r="I769" s="420"/>
      <c r="J769" s="423" t="e">
        <f>IF(#REF!="","",IF(LEN(#REF!)&gt;14,IF(ISBLANK(#REF!),"",#REF!),REPLACE(REPLACE(#REF!,1,3,"XXX"),13,2,"XX")))</f>
        <v>#REF!</v>
      </c>
      <c r="K769" s="425"/>
      <c r="L769" s="424"/>
      <c r="M769" s="425"/>
      <c r="N769" s="418"/>
      <c r="O769" s="418"/>
    </row>
    <row r="770" spans="1:15" hidden="1" x14ac:dyDescent="0.2">
      <c r="A770" s="417">
        <v>767</v>
      </c>
      <c r="B770" s="418"/>
      <c r="C770" s="419"/>
      <c r="D770" s="416"/>
      <c r="E770" s="420"/>
      <c r="F770" s="421"/>
      <c r="G770" s="416"/>
      <c r="H770" s="416"/>
      <c r="I770" s="420"/>
      <c r="J770" s="423" t="e">
        <f>IF(#REF!="","",IF(LEN(#REF!)&gt;14,IF(ISBLANK(#REF!),"",#REF!),REPLACE(REPLACE(#REF!,1,3,"XXX"),13,2,"XX")))</f>
        <v>#REF!</v>
      </c>
      <c r="K770" s="425"/>
      <c r="L770" s="424"/>
      <c r="M770" s="425"/>
      <c r="N770" s="418"/>
      <c r="O770" s="418"/>
    </row>
    <row r="771" spans="1:15" hidden="1" x14ac:dyDescent="0.2">
      <c r="A771" s="417">
        <v>768</v>
      </c>
      <c r="B771" s="418"/>
      <c r="C771" s="419"/>
      <c r="D771" s="416"/>
      <c r="E771" s="420"/>
      <c r="F771" s="421"/>
      <c r="G771" s="416"/>
      <c r="H771" s="416"/>
      <c r="I771" s="420"/>
      <c r="J771" s="423" t="e">
        <f>IF(#REF!="","",IF(LEN(#REF!)&gt;14,IF(ISBLANK(#REF!),"",#REF!),REPLACE(REPLACE(#REF!,1,3,"XXX"),13,2,"XX")))</f>
        <v>#REF!</v>
      </c>
      <c r="K771" s="425"/>
      <c r="L771" s="424"/>
      <c r="M771" s="425"/>
      <c r="N771" s="418"/>
      <c r="O771" s="418"/>
    </row>
    <row r="772" spans="1:15" hidden="1" x14ac:dyDescent="0.2">
      <c r="A772" s="417">
        <v>769</v>
      </c>
      <c r="B772" s="418"/>
      <c r="C772" s="419"/>
      <c r="D772" s="416"/>
      <c r="E772" s="420"/>
      <c r="F772" s="421"/>
      <c r="G772" s="416"/>
      <c r="H772" s="416"/>
      <c r="I772" s="420"/>
      <c r="J772" s="423" t="e">
        <f>IF(#REF!="","",IF(LEN(#REF!)&gt;14,IF(ISBLANK(#REF!),"",#REF!),REPLACE(REPLACE(#REF!,1,3,"XXX"),13,2,"XX")))</f>
        <v>#REF!</v>
      </c>
      <c r="K772" s="425"/>
      <c r="L772" s="424"/>
      <c r="M772" s="425"/>
      <c r="N772" s="418"/>
      <c r="O772" s="418"/>
    </row>
    <row r="773" spans="1:15" hidden="1" x14ac:dyDescent="0.2">
      <c r="A773" s="417">
        <v>770</v>
      </c>
      <c r="B773" s="418"/>
      <c r="C773" s="419"/>
      <c r="D773" s="416"/>
      <c r="E773" s="420"/>
      <c r="F773" s="421"/>
      <c r="G773" s="416"/>
      <c r="H773" s="416"/>
      <c r="I773" s="420"/>
      <c r="J773" s="423" t="e">
        <f>IF(#REF!="","",IF(LEN(#REF!)&gt;14,IF(ISBLANK(#REF!),"",#REF!),REPLACE(REPLACE(#REF!,1,3,"XXX"),13,2,"XX")))</f>
        <v>#REF!</v>
      </c>
      <c r="K773" s="425"/>
      <c r="L773" s="424"/>
      <c r="M773" s="425"/>
      <c r="N773" s="418"/>
      <c r="O773" s="418"/>
    </row>
    <row r="774" spans="1:15" hidden="1" x14ac:dyDescent="0.2">
      <c r="A774" s="417">
        <v>771</v>
      </c>
      <c r="B774" s="418"/>
      <c r="C774" s="419"/>
      <c r="D774" s="416"/>
      <c r="E774" s="420"/>
      <c r="F774" s="421"/>
      <c r="G774" s="416"/>
      <c r="H774" s="416"/>
      <c r="I774" s="420"/>
      <c r="J774" s="423" t="e">
        <f>IF(#REF!="","",IF(LEN(#REF!)&gt;14,IF(ISBLANK(#REF!),"",#REF!),REPLACE(REPLACE(#REF!,1,3,"XXX"),13,2,"XX")))</f>
        <v>#REF!</v>
      </c>
      <c r="K774" s="425"/>
      <c r="L774" s="424"/>
      <c r="M774" s="425"/>
      <c r="N774" s="418"/>
      <c r="O774" s="418"/>
    </row>
    <row r="775" spans="1:15" hidden="1" x14ac:dyDescent="0.2">
      <c r="A775" s="417">
        <v>772</v>
      </c>
      <c r="B775" s="418"/>
      <c r="C775" s="419"/>
      <c r="D775" s="416"/>
      <c r="E775" s="420"/>
      <c r="F775" s="421"/>
      <c r="G775" s="416"/>
      <c r="H775" s="416"/>
      <c r="I775" s="420"/>
      <c r="J775" s="423" t="e">
        <f>IF(#REF!="","",IF(LEN(#REF!)&gt;14,IF(ISBLANK(#REF!),"",#REF!),REPLACE(REPLACE(#REF!,1,3,"XXX"),13,2,"XX")))</f>
        <v>#REF!</v>
      </c>
      <c r="K775" s="425"/>
      <c r="L775" s="424"/>
      <c r="M775" s="425"/>
      <c r="N775" s="418"/>
      <c r="O775" s="418"/>
    </row>
    <row r="776" spans="1:15" hidden="1" x14ac:dyDescent="0.2">
      <c r="A776" s="417">
        <v>773</v>
      </c>
      <c r="B776" s="418"/>
      <c r="C776" s="419"/>
      <c r="D776" s="416"/>
      <c r="E776" s="420"/>
      <c r="F776" s="421"/>
      <c r="G776" s="416"/>
      <c r="H776" s="416"/>
      <c r="I776" s="420"/>
      <c r="J776" s="423" t="e">
        <f>IF(#REF!="","",IF(LEN(#REF!)&gt;14,IF(ISBLANK(#REF!),"",#REF!),REPLACE(REPLACE(#REF!,1,3,"XXX"),13,2,"XX")))</f>
        <v>#REF!</v>
      </c>
      <c r="K776" s="425"/>
      <c r="L776" s="424"/>
      <c r="M776" s="425"/>
      <c r="N776" s="418"/>
      <c r="O776" s="418"/>
    </row>
    <row r="777" spans="1:15" hidden="1" x14ac:dyDescent="0.2">
      <c r="A777" s="417">
        <v>774</v>
      </c>
      <c r="B777" s="418"/>
      <c r="C777" s="419"/>
      <c r="D777" s="416"/>
      <c r="E777" s="420"/>
      <c r="F777" s="421"/>
      <c r="G777" s="416"/>
      <c r="H777" s="416"/>
      <c r="I777" s="420"/>
      <c r="J777" s="423" t="e">
        <f>IF(#REF!="","",IF(LEN(#REF!)&gt;14,IF(ISBLANK(#REF!),"",#REF!),REPLACE(REPLACE(#REF!,1,3,"XXX"),13,2,"XX")))</f>
        <v>#REF!</v>
      </c>
      <c r="K777" s="425"/>
      <c r="L777" s="424"/>
      <c r="M777" s="425"/>
      <c r="N777" s="418"/>
      <c r="O777" s="418"/>
    </row>
    <row r="778" spans="1:15" hidden="1" x14ac:dyDescent="0.2">
      <c r="A778" s="417">
        <v>775</v>
      </c>
      <c r="B778" s="418"/>
      <c r="C778" s="419"/>
      <c r="D778" s="416"/>
      <c r="E778" s="420"/>
      <c r="F778" s="421"/>
      <c r="G778" s="416"/>
      <c r="H778" s="416"/>
      <c r="I778" s="420"/>
      <c r="J778" s="423" t="e">
        <f>IF(#REF!="","",IF(LEN(#REF!)&gt;14,IF(ISBLANK(#REF!),"",#REF!),REPLACE(REPLACE(#REF!,1,3,"XXX"),13,2,"XX")))</f>
        <v>#REF!</v>
      </c>
      <c r="K778" s="425"/>
      <c r="L778" s="424"/>
      <c r="M778" s="425"/>
      <c r="N778" s="418"/>
      <c r="O778" s="418"/>
    </row>
    <row r="779" spans="1:15" hidden="1" x14ac:dyDescent="0.2">
      <c r="A779" s="417">
        <v>776</v>
      </c>
      <c r="B779" s="418"/>
      <c r="C779" s="419"/>
      <c r="D779" s="416"/>
      <c r="E779" s="420"/>
      <c r="F779" s="421"/>
      <c r="G779" s="416"/>
      <c r="H779" s="416"/>
      <c r="I779" s="420"/>
      <c r="J779" s="423" t="e">
        <f>IF(#REF!="","",IF(LEN(#REF!)&gt;14,IF(ISBLANK(#REF!),"",#REF!),REPLACE(REPLACE(#REF!,1,3,"XXX"),13,2,"XX")))</f>
        <v>#REF!</v>
      </c>
      <c r="K779" s="425"/>
      <c r="L779" s="424"/>
      <c r="M779" s="425"/>
      <c r="N779" s="418"/>
      <c r="O779" s="418"/>
    </row>
    <row r="780" spans="1:15" hidden="1" x14ac:dyDescent="0.2">
      <c r="A780" s="417">
        <v>777</v>
      </c>
      <c r="B780" s="418"/>
      <c r="C780" s="419"/>
      <c r="D780" s="416"/>
      <c r="E780" s="420"/>
      <c r="F780" s="421"/>
      <c r="G780" s="416"/>
      <c r="H780" s="416"/>
      <c r="I780" s="420"/>
      <c r="J780" s="423" t="e">
        <f>IF(#REF!="","",IF(LEN(#REF!)&gt;14,IF(ISBLANK(#REF!),"",#REF!),REPLACE(REPLACE(#REF!,1,3,"XXX"),13,2,"XX")))</f>
        <v>#REF!</v>
      </c>
      <c r="K780" s="425"/>
      <c r="L780" s="424"/>
      <c r="M780" s="425"/>
      <c r="N780" s="418"/>
      <c r="O780" s="418"/>
    </row>
    <row r="781" spans="1:15" hidden="1" x14ac:dyDescent="0.2">
      <c r="A781" s="417">
        <v>778</v>
      </c>
      <c r="B781" s="418"/>
      <c r="C781" s="419"/>
      <c r="D781" s="416"/>
      <c r="E781" s="420"/>
      <c r="F781" s="421"/>
      <c r="G781" s="416"/>
      <c r="H781" s="416"/>
      <c r="I781" s="420"/>
      <c r="J781" s="423" t="e">
        <f>IF(#REF!="","",IF(LEN(#REF!)&gt;14,IF(ISBLANK(#REF!),"",#REF!),REPLACE(REPLACE(#REF!,1,3,"XXX"),13,2,"XX")))</f>
        <v>#REF!</v>
      </c>
      <c r="K781" s="425"/>
      <c r="L781" s="424"/>
      <c r="M781" s="425"/>
      <c r="N781" s="418"/>
      <c r="O781" s="418"/>
    </row>
    <row r="782" spans="1:15" hidden="1" x14ac:dyDescent="0.2">
      <c r="A782" s="417">
        <v>779</v>
      </c>
      <c r="B782" s="418"/>
      <c r="C782" s="419"/>
      <c r="D782" s="416"/>
      <c r="E782" s="420"/>
      <c r="F782" s="421"/>
      <c r="G782" s="416"/>
      <c r="H782" s="416"/>
      <c r="I782" s="420"/>
      <c r="J782" s="423" t="e">
        <f>IF(#REF!="","",IF(LEN(#REF!)&gt;14,IF(ISBLANK(#REF!),"",#REF!),REPLACE(REPLACE(#REF!,1,3,"XXX"),13,2,"XX")))</f>
        <v>#REF!</v>
      </c>
      <c r="K782" s="425"/>
      <c r="L782" s="424"/>
      <c r="M782" s="425"/>
      <c r="N782" s="418"/>
      <c r="O782" s="418"/>
    </row>
    <row r="783" spans="1:15" hidden="1" x14ac:dyDescent="0.2">
      <c r="A783" s="417">
        <v>780</v>
      </c>
      <c r="B783" s="418"/>
      <c r="C783" s="419"/>
      <c r="D783" s="416"/>
      <c r="E783" s="420"/>
      <c r="F783" s="421"/>
      <c r="G783" s="416"/>
      <c r="H783" s="416"/>
      <c r="I783" s="420"/>
      <c r="J783" s="423" t="e">
        <f>IF(#REF!="","",IF(LEN(#REF!)&gt;14,IF(ISBLANK(#REF!),"",#REF!),REPLACE(REPLACE(#REF!,1,3,"XXX"),13,2,"XX")))</f>
        <v>#REF!</v>
      </c>
      <c r="K783" s="425"/>
      <c r="L783" s="424"/>
      <c r="M783" s="425"/>
      <c r="N783" s="418"/>
      <c r="O783" s="418"/>
    </row>
    <row r="784" spans="1:15" hidden="1" x14ac:dyDescent="0.2">
      <c r="A784" s="417">
        <v>781</v>
      </c>
      <c r="B784" s="418"/>
      <c r="C784" s="419"/>
      <c r="D784" s="416"/>
      <c r="E784" s="420"/>
      <c r="F784" s="421"/>
      <c r="G784" s="416"/>
      <c r="H784" s="416"/>
      <c r="I784" s="420"/>
      <c r="J784" s="423" t="e">
        <f>IF(#REF!="","",IF(LEN(#REF!)&gt;14,IF(ISBLANK(#REF!),"",#REF!),REPLACE(REPLACE(#REF!,1,3,"XXX"),13,2,"XX")))</f>
        <v>#REF!</v>
      </c>
      <c r="K784" s="425"/>
      <c r="L784" s="424"/>
      <c r="M784" s="425"/>
      <c r="N784" s="418"/>
      <c r="O784" s="418"/>
    </row>
    <row r="785" spans="1:15" hidden="1" x14ac:dyDescent="0.2">
      <c r="A785" s="417">
        <v>782</v>
      </c>
      <c r="B785" s="418"/>
      <c r="C785" s="419"/>
      <c r="D785" s="416"/>
      <c r="E785" s="420"/>
      <c r="F785" s="421"/>
      <c r="G785" s="416"/>
      <c r="H785" s="416"/>
      <c r="I785" s="420"/>
      <c r="J785" s="423" t="e">
        <f>IF(#REF!="","",IF(LEN(#REF!)&gt;14,IF(ISBLANK(#REF!),"",#REF!),REPLACE(REPLACE(#REF!,1,3,"XXX"),13,2,"XX")))</f>
        <v>#REF!</v>
      </c>
      <c r="K785" s="425"/>
      <c r="L785" s="424"/>
      <c r="M785" s="425"/>
      <c r="N785" s="418"/>
      <c r="O785" s="418"/>
    </row>
    <row r="786" spans="1:15" hidden="1" x14ac:dyDescent="0.2">
      <c r="A786" s="417">
        <v>783</v>
      </c>
      <c r="B786" s="418"/>
      <c r="C786" s="419"/>
      <c r="D786" s="416"/>
      <c r="E786" s="420"/>
      <c r="F786" s="421"/>
      <c r="G786" s="416"/>
      <c r="H786" s="416"/>
      <c r="I786" s="420"/>
      <c r="J786" s="423" t="e">
        <f>IF(#REF!="","",IF(LEN(#REF!)&gt;14,IF(ISBLANK(#REF!),"",#REF!),REPLACE(REPLACE(#REF!,1,3,"XXX"),13,2,"XX")))</f>
        <v>#REF!</v>
      </c>
      <c r="K786" s="425"/>
      <c r="L786" s="424"/>
      <c r="M786" s="425"/>
      <c r="N786" s="418"/>
      <c r="O786" s="418"/>
    </row>
    <row r="787" spans="1:15" hidden="1" x14ac:dyDescent="0.2">
      <c r="A787" s="417">
        <v>784</v>
      </c>
      <c r="B787" s="418"/>
      <c r="C787" s="419"/>
      <c r="D787" s="416"/>
      <c r="E787" s="420"/>
      <c r="F787" s="421"/>
      <c r="G787" s="416"/>
      <c r="H787" s="416"/>
      <c r="I787" s="420"/>
      <c r="J787" s="423" t="e">
        <f>IF(#REF!="","",IF(LEN(#REF!)&gt;14,IF(ISBLANK(#REF!),"",#REF!),REPLACE(REPLACE(#REF!,1,3,"XXX"),13,2,"XX")))</f>
        <v>#REF!</v>
      </c>
      <c r="K787" s="425"/>
      <c r="L787" s="424"/>
      <c r="M787" s="425"/>
      <c r="N787" s="418"/>
      <c r="O787" s="418"/>
    </row>
    <row r="788" spans="1:15" hidden="1" x14ac:dyDescent="0.2">
      <c r="A788" s="417">
        <v>785</v>
      </c>
      <c r="B788" s="418"/>
      <c r="C788" s="419"/>
      <c r="D788" s="416"/>
      <c r="E788" s="420"/>
      <c r="F788" s="421"/>
      <c r="G788" s="416"/>
      <c r="H788" s="416"/>
      <c r="I788" s="420"/>
      <c r="J788" s="423" t="e">
        <f>IF(#REF!="","",IF(LEN(#REF!)&gt;14,IF(ISBLANK(#REF!),"",#REF!),REPLACE(REPLACE(#REF!,1,3,"XXX"),13,2,"XX")))</f>
        <v>#REF!</v>
      </c>
      <c r="K788" s="425"/>
      <c r="L788" s="424"/>
      <c r="M788" s="425"/>
      <c r="N788" s="418"/>
      <c r="O788" s="418"/>
    </row>
    <row r="789" spans="1:15" hidden="1" x14ac:dyDescent="0.2">
      <c r="A789" s="417">
        <v>786</v>
      </c>
      <c r="B789" s="418"/>
      <c r="C789" s="419"/>
      <c r="D789" s="416"/>
      <c r="E789" s="420"/>
      <c r="F789" s="421"/>
      <c r="G789" s="416"/>
      <c r="H789" s="416"/>
      <c r="I789" s="420"/>
      <c r="J789" s="423" t="e">
        <f>IF(#REF!="","",IF(LEN(#REF!)&gt;14,IF(ISBLANK(#REF!),"",#REF!),REPLACE(REPLACE(#REF!,1,3,"XXX"),13,2,"XX")))</f>
        <v>#REF!</v>
      </c>
      <c r="K789" s="425"/>
      <c r="L789" s="424"/>
      <c r="M789" s="425"/>
      <c r="N789" s="418"/>
      <c r="O789" s="418"/>
    </row>
    <row r="790" spans="1:15" hidden="1" x14ac:dyDescent="0.2">
      <c r="A790" s="417">
        <v>787</v>
      </c>
      <c r="B790" s="418"/>
      <c r="C790" s="419"/>
      <c r="D790" s="416"/>
      <c r="E790" s="420"/>
      <c r="F790" s="421"/>
      <c r="G790" s="416"/>
      <c r="H790" s="416"/>
      <c r="I790" s="420"/>
      <c r="J790" s="423" t="e">
        <f>IF(#REF!="","",IF(LEN(#REF!)&gt;14,IF(ISBLANK(#REF!),"",#REF!),REPLACE(REPLACE(#REF!,1,3,"XXX"),13,2,"XX")))</f>
        <v>#REF!</v>
      </c>
      <c r="K790" s="425"/>
      <c r="L790" s="424"/>
      <c r="M790" s="425"/>
      <c r="N790" s="418"/>
      <c r="O790" s="418"/>
    </row>
    <row r="791" spans="1:15" hidden="1" x14ac:dyDescent="0.2">
      <c r="A791" s="417">
        <v>788</v>
      </c>
      <c r="B791" s="418"/>
      <c r="C791" s="419"/>
      <c r="D791" s="416"/>
      <c r="E791" s="420"/>
      <c r="F791" s="421"/>
      <c r="G791" s="416"/>
      <c r="H791" s="416"/>
      <c r="I791" s="420"/>
      <c r="J791" s="423" t="e">
        <f>IF(#REF!="","",IF(LEN(#REF!)&gt;14,IF(ISBLANK(#REF!),"",#REF!),REPLACE(REPLACE(#REF!,1,3,"XXX"),13,2,"XX")))</f>
        <v>#REF!</v>
      </c>
      <c r="K791" s="425"/>
      <c r="L791" s="424"/>
      <c r="M791" s="425"/>
      <c r="N791" s="418"/>
      <c r="O791" s="418"/>
    </row>
    <row r="792" spans="1:15" hidden="1" x14ac:dyDescent="0.2">
      <c r="A792" s="417">
        <v>789</v>
      </c>
      <c r="B792" s="418"/>
      <c r="C792" s="419"/>
      <c r="D792" s="416"/>
      <c r="E792" s="420"/>
      <c r="F792" s="421"/>
      <c r="G792" s="416"/>
      <c r="H792" s="416"/>
      <c r="I792" s="420"/>
      <c r="J792" s="423" t="e">
        <f>IF(#REF!="","",IF(LEN(#REF!)&gt;14,IF(ISBLANK(#REF!),"",#REF!),REPLACE(REPLACE(#REF!,1,3,"XXX"),13,2,"XX")))</f>
        <v>#REF!</v>
      </c>
      <c r="K792" s="425"/>
      <c r="L792" s="424"/>
      <c r="M792" s="425"/>
      <c r="N792" s="418"/>
      <c r="O792" s="418"/>
    </row>
    <row r="793" spans="1:15" hidden="1" x14ac:dyDescent="0.2">
      <c r="A793" s="417">
        <v>790</v>
      </c>
      <c r="B793" s="418"/>
      <c r="C793" s="419"/>
      <c r="D793" s="416"/>
      <c r="E793" s="420"/>
      <c r="F793" s="421"/>
      <c r="G793" s="416"/>
      <c r="H793" s="416"/>
      <c r="I793" s="420"/>
      <c r="J793" s="423" t="e">
        <f>IF(#REF!="","",IF(LEN(#REF!)&gt;14,IF(ISBLANK(#REF!),"",#REF!),REPLACE(REPLACE(#REF!,1,3,"XXX"),13,2,"XX")))</f>
        <v>#REF!</v>
      </c>
      <c r="K793" s="425"/>
      <c r="L793" s="424"/>
      <c r="M793" s="425"/>
      <c r="N793" s="418"/>
      <c r="O793" s="418"/>
    </row>
    <row r="794" spans="1:15" hidden="1" x14ac:dyDescent="0.2">
      <c r="A794" s="417">
        <v>791</v>
      </c>
      <c r="B794" s="418"/>
      <c r="C794" s="419"/>
      <c r="D794" s="416"/>
      <c r="E794" s="420"/>
      <c r="F794" s="421"/>
      <c r="G794" s="416"/>
      <c r="H794" s="416"/>
      <c r="I794" s="420"/>
      <c r="J794" s="423" t="e">
        <f>IF(#REF!="","",IF(LEN(#REF!)&gt;14,IF(ISBLANK(#REF!),"",#REF!),REPLACE(REPLACE(#REF!,1,3,"XXX"),13,2,"XX")))</f>
        <v>#REF!</v>
      </c>
      <c r="K794" s="425"/>
      <c r="L794" s="424"/>
      <c r="M794" s="425"/>
      <c r="N794" s="418"/>
      <c r="O794" s="418"/>
    </row>
    <row r="795" spans="1:15" hidden="1" x14ac:dyDescent="0.2">
      <c r="A795" s="417">
        <v>792</v>
      </c>
      <c r="B795" s="418"/>
      <c r="C795" s="419"/>
      <c r="D795" s="416"/>
      <c r="E795" s="420"/>
      <c r="F795" s="421"/>
      <c r="G795" s="416"/>
      <c r="H795" s="416"/>
      <c r="I795" s="420"/>
      <c r="J795" s="423" t="e">
        <f>IF(#REF!="","",IF(LEN(#REF!)&gt;14,IF(ISBLANK(#REF!),"",#REF!),REPLACE(REPLACE(#REF!,1,3,"XXX"),13,2,"XX")))</f>
        <v>#REF!</v>
      </c>
      <c r="K795" s="425"/>
      <c r="L795" s="424"/>
      <c r="M795" s="425"/>
      <c r="N795" s="418"/>
      <c r="O795" s="418"/>
    </row>
    <row r="796" spans="1:15" hidden="1" x14ac:dyDescent="0.2">
      <c r="A796" s="417">
        <v>793</v>
      </c>
      <c r="B796" s="418"/>
      <c r="C796" s="419"/>
      <c r="D796" s="416"/>
      <c r="E796" s="420"/>
      <c r="F796" s="421"/>
      <c r="G796" s="416"/>
      <c r="H796" s="416"/>
      <c r="I796" s="420"/>
      <c r="J796" s="423" t="e">
        <f>IF(#REF!="","",IF(LEN(#REF!)&gt;14,IF(ISBLANK(#REF!),"",#REF!),REPLACE(REPLACE(#REF!,1,3,"XXX"),13,2,"XX")))</f>
        <v>#REF!</v>
      </c>
      <c r="K796" s="425"/>
      <c r="L796" s="424"/>
      <c r="M796" s="425"/>
      <c r="N796" s="418"/>
      <c r="O796" s="418"/>
    </row>
    <row r="797" spans="1:15" hidden="1" x14ac:dyDescent="0.2">
      <c r="A797" s="417">
        <v>794</v>
      </c>
      <c r="B797" s="418"/>
      <c r="C797" s="419"/>
      <c r="D797" s="416"/>
      <c r="E797" s="420"/>
      <c r="F797" s="421"/>
      <c r="G797" s="416"/>
      <c r="H797" s="416"/>
      <c r="I797" s="420"/>
      <c r="J797" s="423" t="e">
        <f>IF(#REF!="","",IF(LEN(#REF!)&gt;14,IF(ISBLANK(#REF!),"",#REF!),REPLACE(REPLACE(#REF!,1,3,"XXX"),13,2,"XX")))</f>
        <v>#REF!</v>
      </c>
      <c r="K797" s="425"/>
      <c r="L797" s="424"/>
      <c r="M797" s="425"/>
      <c r="N797" s="418"/>
      <c r="O797" s="418"/>
    </row>
    <row r="798" spans="1:15" hidden="1" x14ac:dyDescent="0.2">
      <c r="A798" s="417">
        <v>795</v>
      </c>
      <c r="B798" s="418"/>
      <c r="C798" s="419"/>
      <c r="D798" s="416"/>
      <c r="E798" s="420"/>
      <c r="F798" s="421"/>
      <c r="G798" s="416"/>
      <c r="H798" s="416"/>
      <c r="I798" s="420"/>
      <c r="J798" s="423" t="e">
        <f>IF(#REF!="","",IF(LEN(#REF!)&gt;14,IF(ISBLANK(#REF!),"",#REF!),REPLACE(REPLACE(#REF!,1,3,"XXX"),13,2,"XX")))</f>
        <v>#REF!</v>
      </c>
      <c r="K798" s="425"/>
      <c r="L798" s="424"/>
      <c r="M798" s="425"/>
      <c r="N798" s="418"/>
      <c r="O798" s="418"/>
    </row>
    <row r="799" spans="1:15" hidden="1" x14ac:dyDescent="0.2">
      <c r="A799" s="417">
        <v>796</v>
      </c>
      <c r="B799" s="418"/>
      <c r="C799" s="419"/>
      <c r="D799" s="416"/>
      <c r="E799" s="420"/>
      <c r="F799" s="421"/>
      <c r="G799" s="416"/>
      <c r="H799" s="416"/>
      <c r="I799" s="420"/>
      <c r="J799" s="423" t="e">
        <f>IF(#REF!="","",IF(LEN(#REF!)&gt;14,IF(ISBLANK(#REF!),"",#REF!),REPLACE(REPLACE(#REF!,1,3,"XXX"),13,2,"XX")))</f>
        <v>#REF!</v>
      </c>
      <c r="K799" s="425"/>
      <c r="L799" s="424"/>
      <c r="M799" s="425"/>
      <c r="N799" s="418"/>
      <c r="O799" s="418"/>
    </row>
    <row r="800" spans="1:15" hidden="1" x14ac:dyDescent="0.2">
      <c r="A800" s="417">
        <v>797</v>
      </c>
      <c r="B800" s="418"/>
      <c r="C800" s="419"/>
      <c r="D800" s="416"/>
      <c r="E800" s="420"/>
      <c r="F800" s="421"/>
      <c r="G800" s="416"/>
      <c r="H800" s="416"/>
      <c r="I800" s="420"/>
      <c r="J800" s="423" t="e">
        <f>IF(#REF!="","",IF(LEN(#REF!)&gt;14,IF(ISBLANK(#REF!),"",#REF!),REPLACE(REPLACE(#REF!,1,3,"XXX"),13,2,"XX")))</f>
        <v>#REF!</v>
      </c>
      <c r="K800" s="425"/>
      <c r="L800" s="424"/>
      <c r="M800" s="425"/>
      <c r="N800" s="418"/>
      <c r="O800" s="418"/>
    </row>
    <row r="801" spans="1:15" hidden="1" x14ac:dyDescent="0.2">
      <c r="A801" s="417">
        <v>798</v>
      </c>
      <c r="B801" s="418"/>
      <c r="C801" s="419"/>
      <c r="D801" s="416"/>
      <c r="E801" s="420"/>
      <c r="F801" s="421"/>
      <c r="G801" s="416"/>
      <c r="H801" s="416"/>
      <c r="I801" s="420"/>
      <c r="J801" s="423" t="e">
        <f>IF(#REF!="","",IF(LEN(#REF!)&gt;14,IF(ISBLANK(#REF!),"",#REF!),REPLACE(REPLACE(#REF!,1,3,"XXX"),13,2,"XX")))</f>
        <v>#REF!</v>
      </c>
      <c r="K801" s="425"/>
      <c r="L801" s="424"/>
      <c r="M801" s="425"/>
      <c r="N801" s="418"/>
      <c r="O801" s="418"/>
    </row>
    <row r="802" spans="1:15" hidden="1" x14ac:dyDescent="0.2">
      <c r="A802" s="417">
        <v>799</v>
      </c>
      <c r="B802" s="418"/>
      <c r="C802" s="419"/>
      <c r="D802" s="416"/>
      <c r="E802" s="420"/>
      <c r="F802" s="421"/>
      <c r="G802" s="416"/>
      <c r="H802" s="416"/>
      <c r="I802" s="420"/>
      <c r="J802" s="423" t="e">
        <f>IF(#REF!="","",IF(LEN(#REF!)&gt;14,IF(ISBLANK(#REF!),"",#REF!),REPLACE(REPLACE(#REF!,1,3,"XXX"),13,2,"XX")))</f>
        <v>#REF!</v>
      </c>
      <c r="K802" s="425"/>
      <c r="L802" s="424"/>
      <c r="M802" s="425"/>
      <c r="N802" s="418"/>
      <c r="O802" s="418"/>
    </row>
    <row r="803" spans="1:15" hidden="1" x14ac:dyDescent="0.2">
      <c r="A803" s="417">
        <v>800</v>
      </c>
      <c r="B803" s="418"/>
      <c r="C803" s="419"/>
      <c r="D803" s="416"/>
      <c r="E803" s="420"/>
      <c r="F803" s="421"/>
      <c r="G803" s="416"/>
      <c r="H803" s="416"/>
      <c r="I803" s="420"/>
      <c r="J803" s="423" t="e">
        <f>IF(#REF!="","",IF(LEN(#REF!)&gt;14,IF(ISBLANK(#REF!),"",#REF!),REPLACE(REPLACE(#REF!,1,3,"XXX"),13,2,"XX")))</f>
        <v>#REF!</v>
      </c>
      <c r="K803" s="425"/>
      <c r="L803" s="424"/>
      <c r="M803" s="425"/>
      <c r="N803" s="418"/>
      <c r="O803" s="418"/>
    </row>
    <row r="804" spans="1:15" hidden="1" x14ac:dyDescent="0.2">
      <c r="A804" s="417">
        <v>801</v>
      </c>
      <c r="B804" s="418"/>
      <c r="C804" s="419"/>
      <c r="D804" s="416"/>
      <c r="E804" s="420"/>
      <c r="F804" s="421"/>
      <c r="G804" s="416"/>
      <c r="H804" s="416"/>
      <c r="I804" s="420"/>
      <c r="J804" s="423" t="e">
        <f>IF(#REF!="","",IF(LEN(#REF!)&gt;14,IF(ISBLANK(#REF!),"",#REF!),REPLACE(REPLACE(#REF!,1,3,"XXX"),13,2,"XX")))</f>
        <v>#REF!</v>
      </c>
      <c r="K804" s="425"/>
      <c r="L804" s="424"/>
      <c r="M804" s="425"/>
      <c r="N804" s="418"/>
      <c r="O804" s="418"/>
    </row>
    <row r="805" spans="1:15" hidden="1" x14ac:dyDescent="0.2">
      <c r="A805" s="417">
        <v>802</v>
      </c>
      <c r="B805" s="418"/>
      <c r="C805" s="419"/>
      <c r="D805" s="416"/>
      <c r="E805" s="420"/>
      <c r="F805" s="421"/>
      <c r="G805" s="416"/>
      <c r="H805" s="416"/>
      <c r="I805" s="420"/>
      <c r="J805" s="423" t="e">
        <f>IF(#REF!="","",IF(LEN(#REF!)&gt;14,IF(ISBLANK(#REF!),"",#REF!),REPLACE(REPLACE(#REF!,1,3,"XXX"),13,2,"XX")))</f>
        <v>#REF!</v>
      </c>
      <c r="K805" s="425"/>
      <c r="L805" s="424"/>
      <c r="M805" s="425"/>
      <c r="N805" s="418"/>
      <c r="O805" s="418"/>
    </row>
    <row r="806" spans="1:15" hidden="1" x14ac:dyDescent="0.2">
      <c r="A806" s="417">
        <v>803</v>
      </c>
      <c r="B806" s="418"/>
      <c r="C806" s="419"/>
      <c r="D806" s="416"/>
      <c r="E806" s="420"/>
      <c r="F806" s="421"/>
      <c r="G806" s="416"/>
      <c r="H806" s="416"/>
      <c r="I806" s="420"/>
      <c r="J806" s="423" t="e">
        <f>IF(#REF!="","",IF(LEN(#REF!)&gt;14,IF(ISBLANK(#REF!),"",#REF!),REPLACE(REPLACE(#REF!,1,3,"XXX"),13,2,"XX")))</f>
        <v>#REF!</v>
      </c>
      <c r="K806" s="425"/>
      <c r="L806" s="424"/>
      <c r="M806" s="425"/>
      <c r="N806" s="418"/>
      <c r="O806" s="418"/>
    </row>
    <row r="807" spans="1:15" hidden="1" x14ac:dyDescent="0.2">
      <c r="A807" s="417">
        <v>804</v>
      </c>
      <c r="B807" s="418"/>
      <c r="C807" s="419"/>
      <c r="D807" s="416"/>
      <c r="E807" s="420"/>
      <c r="F807" s="421"/>
      <c r="G807" s="416"/>
      <c r="H807" s="416"/>
      <c r="I807" s="420"/>
      <c r="J807" s="423" t="e">
        <f>IF(#REF!="","",IF(LEN(#REF!)&gt;14,IF(ISBLANK(#REF!),"",#REF!),REPLACE(REPLACE(#REF!,1,3,"XXX"),13,2,"XX")))</f>
        <v>#REF!</v>
      </c>
      <c r="K807" s="425"/>
      <c r="L807" s="424"/>
      <c r="M807" s="425"/>
      <c r="N807" s="418"/>
      <c r="O807" s="418"/>
    </row>
    <row r="808" spans="1:15" hidden="1" x14ac:dyDescent="0.2">
      <c r="A808" s="417">
        <v>805</v>
      </c>
      <c r="B808" s="418"/>
      <c r="C808" s="419"/>
      <c r="D808" s="416"/>
      <c r="E808" s="420"/>
      <c r="F808" s="421"/>
      <c r="G808" s="416"/>
      <c r="H808" s="416"/>
      <c r="I808" s="420"/>
      <c r="J808" s="423" t="e">
        <f>IF(#REF!="","",IF(LEN(#REF!)&gt;14,IF(ISBLANK(#REF!),"",#REF!),REPLACE(REPLACE(#REF!,1,3,"XXX"),13,2,"XX")))</f>
        <v>#REF!</v>
      </c>
      <c r="K808" s="425"/>
      <c r="L808" s="424"/>
      <c r="M808" s="425"/>
      <c r="N808" s="418"/>
      <c r="O808" s="418"/>
    </row>
    <row r="809" spans="1:15" hidden="1" x14ac:dyDescent="0.2">
      <c r="A809" s="417">
        <v>806</v>
      </c>
      <c r="B809" s="418"/>
      <c r="C809" s="419"/>
      <c r="D809" s="416"/>
      <c r="E809" s="420"/>
      <c r="F809" s="421"/>
      <c r="G809" s="416"/>
      <c r="H809" s="416"/>
      <c r="I809" s="420"/>
      <c r="J809" s="423" t="e">
        <f>IF(#REF!="","",IF(LEN(#REF!)&gt;14,IF(ISBLANK(#REF!),"",#REF!),REPLACE(REPLACE(#REF!,1,3,"XXX"),13,2,"XX")))</f>
        <v>#REF!</v>
      </c>
      <c r="K809" s="425"/>
      <c r="L809" s="424"/>
      <c r="M809" s="425"/>
      <c r="N809" s="418"/>
      <c r="O809" s="418"/>
    </row>
    <row r="810" spans="1:15" hidden="1" x14ac:dyDescent="0.2">
      <c r="A810" s="417">
        <v>807</v>
      </c>
      <c r="B810" s="418"/>
      <c r="C810" s="419"/>
      <c r="D810" s="416"/>
      <c r="E810" s="420"/>
      <c r="F810" s="421"/>
      <c r="G810" s="416"/>
      <c r="H810" s="416"/>
      <c r="I810" s="420"/>
      <c r="J810" s="423" t="e">
        <f>IF(#REF!="","",IF(LEN(#REF!)&gt;14,IF(ISBLANK(#REF!),"",#REF!),REPLACE(REPLACE(#REF!,1,3,"XXX"),13,2,"XX")))</f>
        <v>#REF!</v>
      </c>
      <c r="K810" s="425"/>
      <c r="L810" s="424"/>
      <c r="M810" s="425"/>
      <c r="N810" s="418"/>
      <c r="O810" s="418"/>
    </row>
    <row r="811" spans="1:15" hidden="1" x14ac:dyDescent="0.2">
      <c r="A811" s="417">
        <v>808</v>
      </c>
      <c r="B811" s="418"/>
      <c r="C811" s="419"/>
      <c r="D811" s="416"/>
      <c r="E811" s="420"/>
      <c r="F811" s="421"/>
      <c r="G811" s="416"/>
      <c r="H811" s="416"/>
      <c r="I811" s="420"/>
      <c r="J811" s="423" t="e">
        <f>IF(#REF!="","",IF(LEN(#REF!)&gt;14,IF(ISBLANK(#REF!),"",#REF!),REPLACE(REPLACE(#REF!,1,3,"XXX"),13,2,"XX")))</f>
        <v>#REF!</v>
      </c>
      <c r="K811" s="425"/>
      <c r="L811" s="424"/>
      <c r="M811" s="425"/>
      <c r="N811" s="418"/>
      <c r="O811" s="418"/>
    </row>
    <row r="812" spans="1:15" hidden="1" x14ac:dyDescent="0.2">
      <c r="A812" s="417">
        <v>809</v>
      </c>
      <c r="B812" s="418"/>
      <c r="C812" s="419"/>
      <c r="D812" s="416"/>
      <c r="E812" s="420"/>
      <c r="F812" s="421"/>
      <c r="G812" s="416"/>
      <c r="H812" s="416"/>
      <c r="I812" s="420"/>
      <c r="J812" s="423" t="e">
        <f>IF(#REF!="","",IF(LEN(#REF!)&gt;14,IF(ISBLANK(#REF!),"",#REF!),REPLACE(REPLACE(#REF!,1,3,"XXX"),13,2,"XX")))</f>
        <v>#REF!</v>
      </c>
      <c r="K812" s="425"/>
      <c r="L812" s="424"/>
      <c r="M812" s="425"/>
      <c r="N812" s="418"/>
      <c r="O812" s="418"/>
    </row>
    <row r="813" spans="1:15" hidden="1" x14ac:dyDescent="0.2">
      <c r="A813" s="417">
        <v>810</v>
      </c>
      <c r="B813" s="418"/>
      <c r="C813" s="419"/>
      <c r="D813" s="416"/>
      <c r="E813" s="420"/>
      <c r="F813" s="421"/>
      <c r="G813" s="416"/>
      <c r="H813" s="416"/>
      <c r="I813" s="420"/>
      <c r="J813" s="423" t="e">
        <f>IF(#REF!="","",IF(LEN(#REF!)&gt;14,IF(ISBLANK(#REF!),"",#REF!),REPLACE(REPLACE(#REF!,1,3,"XXX"),13,2,"XX")))</f>
        <v>#REF!</v>
      </c>
      <c r="K813" s="425"/>
      <c r="L813" s="424"/>
      <c r="M813" s="425"/>
      <c r="N813" s="418"/>
      <c r="O813" s="418"/>
    </row>
    <row r="814" spans="1:15" hidden="1" x14ac:dyDescent="0.2">
      <c r="A814" s="417">
        <v>811</v>
      </c>
      <c r="B814" s="418"/>
      <c r="C814" s="419"/>
      <c r="D814" s="416"/>
      <c r="E814" s="420"/>
      <c r="F814" s="421"/>
      <c r="G814" s="416"/>
      <c r="H814" s="416"/>
      <c r="I814" s="420"/>
      <c r="J814" s="423" t="e">
        <f>IF(#REF!="","",IF(LEN(#REF!)&gt;14,IF(ISBLANK(#REF!),"",#REF!),REPLACE(REPLACE(#REF!,1,3,"XXX"),13,2,"XX")))</f>
        <v>#REF!</v>
      </c>
      <c r="K814" s="425"/>
      <c r="L814" s="424"/>
      <c r="M814" s="425"/>
      <c r="N814" s="418"/>
      <c r="O814" s="418"/>
    </row>
    <row r="815" spans="1:15" hidden="1" x14ac:dyDescent="0.2">
      <c r="A815" s="417">
        <v>812</v>
      </c>
      <c r="B815" s="418"/>
      <c r="C815" s="419"/>
      <c r="D815" s="416"/>
      <c r="E815" s="420"/>
      <c r="F815" s="421"/>
      <c r="G815" s="416"/>
      <c r="H815" s="416"/>
      <c r="I815" s="420"/>
      <c r="J815" s="423" t="e">
        <f>IF(#REF!="","",IF(LEN(#REF!)&gt;14,IF(ISBLANK(#REF!),"",#REF!),REPLACE(REPLACE(#REF!,1,3,"XXX"),13,2,"XX")))</f>
        <v>#REF!</v>
      </c>
      <c r="K815" s="425"/>
      <c r="L815" s="424"/>
      <c r="M815" s="425"/>
      <c r="N815" s="418"/>
      <c r="O815" s="418"/>
    </row>
    <row r="816" spans="1:15" hidden="1" x14ac:dyDescent="0.2">
      <c r="A816" s="417">
        <v>813</v>
      </c>
      <c r="B816" s="418"/>
      <c r="C816" s="419"/>
      <c r="D816" s="416"/>
      <c r="E816" s="420"/>
      <c r="F816" s="421"/>
      <c r="G816" s="416"/>
      <c r="H816" s="416"/>
      <c r="I816" s="420"/>
      <c r="J816" s="423" t="e">
        <f>IF(#REF!="","",IF(LEN(#REF!)&gt;14,IF(ISBLANK(#REF!),"",#REF!),REPLACE(REPLACE(#REF!,1,3,"XXX"),13,2,"XX")))</f>
        <v>#REF!</v>
      </c>
      <c r="K816" s="425"/>
      <c r="L816" s="424"/>
      <c r="M816" s="425"/>
      <c r="N816" s="418"/>
      <c r="O816" s="418"/>
    </row>
    <row r="817" spans="1:15" hidden="1" x14ac:dyDescent="0.2">
      <c r="A817" s="417">
        <v>814</v>
      </c>
      <c r="B817" s="418"/>
      <c r="C817" s="419"/>
      <c r="D817" s="416"/>
      <c r="E817" s="420"/>
      <c r="F817" s="421"/>
      <c r="G817" s="416"/>
      <c r="H817" s="416"/>
      <c r="I817" s="420"/>
      <c r="J817" s="423" t="e">
        <f>IF(#REF!="","",IF(LEN(#REF!)&gt;14,IF(ISBLANK(#REF!),"",#REF!),REPLACE(REPLACE(#REF!,1,3,"XXX"),13,2,"XX")))</f>
        <v>#REF!</v>
      </c>
      <c r="K817" s="425"/>
      <c r="L817" s="424"/>
      <c r="M817" s="425"/>
      <c r="N817" s="418"/>
      <c r="O817" s="418"/>
    </row>
    <row r="818" spans="1:15" hidden="1" x14ac:dyDescent="0.2">
      <c r="A818" s="417">
        <v>815</v>
      </c>
      <c r="B818" s="418"/>
      <c r="C818" s="419"/>
      <c r="D818" s="416"/>
      <c r="E818" s="420"/>
      <c r="F818" s="421"/>
      <c r="G818" s="416"/>
      <c r="H818" s="416"/>
      <c r="I818" s="420"/>
      <c r="J818" s="423" t="e">
        <f>IF(#REF!="","",IF(LEN(#REF!)&gt;14,IF(ISBLANK(#REF!),"",#REF!),REPLACE(REPLACE(#REF!,1,3,"XXX"),13,2,"XX")))</f>
        <v>#REF!</v>
      </c>
      <c r="K818" s="425"/>
      <c r="L818" s="424"/>
      <c r="M818" s="425"/>
      <c r="N818" s="418"/>
      <c r="O818" s="418"/>
    </row>
    <row r="819" spans="1:15" hidden="1" x14ac:dyDescent="0.2">
      <c r="A819" s="417">
        <v>816</v>
      </c>
      <c r="B819" s="418"/>
      <c r="C819" s="419"/>
      <c r="D819" s="416"/>
      <c r="E819" s="420"/>
      <c r="F819" s="421"/>
      <c r="G819" s="416"/>
      <c r="H819" s="416"/>
      <c r="I819" s="420"/>
      <c r="J819" s="423" t="e">
        <f>IF(#REF!="","",IF(LEN(#REF!)&gt;14,IF(ISBLANK(#REF!),"",#REF!),REPLACE(REPLACE(#REF!,1,3,"XXX"),13,2,"XX")))</f>
        <v>#REF!</v>
      </c>
      <c r="K819" s="425"/>
      <c r="L819" s="424"/>
      <c r="M819" s="425"/>
      <c r="N819" s="418"/>
      <c r="O819" s="418"/>
    </row>
    <row r="820" spans="1:15" hidden="1" x14ac:dyDescent="0.2">
      <c r="A820" s="417">
        <v>817</v>
      </c>
      <c r="B820" s="418"/>
      <c r="C820" s="419"/>
      <c r="D820" s="416"/>
      <c r="E820" s="420"/>
      <c r="F820" s="421"/>
      <c r="G820" s="416"/>
      <c r="H820" s="416"/>
      <c r="I820" s="420"/>
      <c r="J820" s="423" t="e">
        <f>IF(#REF!="","",IF(LEN(#REF!)&gt;14,IF(ISBLANK(#REF!),"",#REF!),REPLACE(REPLACE(#REF!,1,3,"XXX"),13,2,"XX")))</f>
        <v>#REF!</v>
      </c>
      <c r="K820" s="425"/>
      <c r="L820" s="424"/>
      <c r="M820" s="425"/>
      <c r="N820" s="418"/>
      <c r="O820" s="418"/>
    </row>
    <row r="821" spans="1:15" hidden="1" x14ac:dyDescent="0.2">
      <c r="A821" s="417">
        <v>818</v>
      </c>
      <c r="B821" s="418"/>
      <c r="C821" s="419"/>
      <c r="D821" s="416"/>
      <c r="E821" s="420"/>
      <c r="F821" s="421"/>
      <c r="G821" s="416"/>
      <c r="H821" s="416"/>
      <c r="I821" s="420"/>
      <c r="J821" s="423" t="e">
        <f>IF(#REF!="","",IF(LEN(#REF!)&gt;14,IF(ISBLANK(#REF!),"",#REF!),REPLACE(REPLACE(#REF!,1,3,"XXX"),13,2,"XX")))</f>
        <v>#REF!</v>
      </c>
      <c r="K821" s="425"/>
      <c r="L821" s="424"/>
      <c r="M821" s="425"/>
      <c r="N821" s="418"/>
      <c r="O821" s="418"/>
    </row>
    <row r="822" spans="1:15" hidden="1" x14ac:dyDescent="0.2">
      <c r="A822" s="417">
        <v>819</v>
      </c>
      <c r="B822" s="418"/>
      <c r="C822" s="419"/>
      <c r="D822" s="416"/>
      <c r="E822" s="420"/>
      <c r="F822" s="421"/>
      <c r="G822" s="416"/>
      <c r="H822" s="416"/>
      <c r="I822" s="420"/>
      <c r="J822" s="423" t="e">
        <f>IF(#REF!="","",IF(LEN(#REF!)&gt;14,IF(ISBLANK(#REF!),"",#REF!),REPLACE(REPLACE(#REF!,1,3,"XXX"),13,2,"XX")))</f>
        <v>#REF!</v>
      </c>
      <c r="K822" s="425"/>
      <c r="L822" s="424"/>
      <c r="M822" s="425"/>
      <c r="N822" s="418"/>
      <c r="O822" s="418"/>
    </row>
    <row r="823" spans="1:15" hidden="1" x14ac:dyDescent="0.2">
      <c r="A823" s="417">
        <v>820</v>
      </c>
      <c r="B823" s="418"/>
      <c r="C823" s="419"/>
      <c r="D823" s="416"/>
      <c r="E823" s="420"/>
      <c r="F823" s="421"/>
      <c r="G823" s="416"/>
      <c r="H823" s="416"/>
      <c r="I823" s="420"/>
      <c r="J823" s="423" t="e">
        <f>IF(#REF!="","",IF(LEN(#REF!)&gt;14,IF(ISBLANK(#REF!),"",#REF!),REPLACE(REPLACE(#REF!,1,3,"XXX"),13,2,"XX")))</f>
        <v>#REF!</v>
      </c>
      <c r="K823" s="425"/>
      <c r="L823" s="424"/>
      <c r="M823" s="425"/>
      <c r="N823" s="418"/>
      <c r="O823" s="418"/>
    </row>
    <row r="824" spans="1:15" hidden="1" x14ac:dyDescent="0.2">
      <c r="A824" s="417">
        <v>821</v>
      </c>
      <c r="B824" s="418"/>
      <c r="C824" s="419"/>
      <c r="D824" s="416"/>
      <c r="E824" s="420"/>
      <c r="F824" s="421"/>
      <c r="G824" s="416"/>
      <c r="H824" s="416"/>
      <c r="I824" s="420"/>
      <c r="J824" s="423" t="e">
        <f>IF(#REF!="","",IF(LEN(#REF!)&gt;14,IF(ISBLANK(#REF!),"",#REF!),REPLACE(REPLACE(#REF!,1,3,"XXX"),13,2,"XX")))</f>
        <v>#REF!</v>
      </c>
      <c r="K824" s="425"/>
      <c r="L824" s="424"/>
      <c r="M824" s="425"/>
      <c r="N824" s="418"/>
      <c r="O824" s="418"/>
    </row>
    <row r="825" spans="1:15" hidden="1" x14ac:dyDescent="0.2">
      <c r="A825" s="417">
        <v>822</v>
      </c>
      <c r="B825" s="418"/>
      <c r="C825" s="419"/>
      <c r="D825" s="416"/>
      <c r="E825" s="420"/>
      <c r="F825" s="421"/>
      <c r="G825" s="416"/>
      <c r="H825" s="416"/>
      <c r="I825" s="420"/>
      <c r="J825" s="423" t="e">
        <f>IF(#REF!="","",IF(LEN(#REF!)&gt;14,IF(ISBLANK(#REF!),"",#REF!),REPLACE(REPLACE(#REF!,1,3,"XXX"),13,2,"XX")))</f>
        <v>#REF!</v>
      </c>
      <c r="K825" s="425"/>
      <c r="L825" s="424"/>
      <c r="M825" s="425"/>
      <c r="N825" s="418"/>
      <c r="O825" s="418"/>
    </row>
    <row r="826" spans="1:15" hidden="1" x14ac:dyDescent="0.2">
      <c r="A826" s="417">
        <v>823</v>
      </c>
      <c r="B826" s="418"/>
      <c r="C826" s="419"/>
      <c r="D826" s="416"/>
      <c r="E826" s="420"/>
      <c r="F826" s="421"/>
      <c r="G826" s="416"/>
      <c r="H826" s="416"/>
      <c r="I826" s="420"/>
      <c r="J826" s="423" t="e">
        <f>IF(#REF!="","",IF(LEN(#REF!)&gt;14,IF(ISBLANK(#REF!),"",#REF!),REPLACE(REPLACE(#REF!,1,3,"XXX"),13,2,"XX")))</f>
        <v>#REF!</v>
      </c>
      <c r="K826" s="425"/>
      <c r="L826" s="424"/>
      <c r="M826" s="425"/>
      <c r="N826" s="418"/>
      <c r="O826" s="418"/>
    </row>
    <row r="827" spans="1:15" hidden="1" x14ac:dyDescent="0.2">
      <c r="A827" s="417">
        <v>824</v>
      </c>
      <c r="B827" s="418"/>
      <c r="C827" s="419"/>
      <c r="D827" s="416"/>
      <c r="E827" s="420"/>
      <c r="F827" s="421"/>
      <c r="G827" s="416"/>
      <c r="H827" s="416"/>
      <c r="I827" s="420"/>
      <c r="J827" s="423" t="e">
        <f>IF(#REF!="","",IF(LEN(#REF!)&gt;14,IF(ISBLANK(#REF!),"",#REF!),REPLACE(REPLACE(#REF!,1,3,"XXX"),13,2,"XX")))</f>
        <v>#REF!</v>
      </c>
      <c r="K827" s="425"/>
      <c r="L827" s="424"/>
      <c r="M827" s="425"/>
      <c r="N827" s="418"/>
      <c r="O827" s="418"/>
    </row>
    <row r="828" spans="1:15" hidden="1" x14ac:dyDescent="0.2">
      <c r="A828" s="417">
        <v>825</v>
      </c>
      <c r="B828" s="418"/>
      <c r="C828" s="419"/>
      <c r="D828" s="416"/>
      <c r="E828" s="420"/>
      <c r="F828" s="421"/>
      <c r="G828" s="416"/>
      <c r="H828" s="416"/>
      <c r="I828" s="420"/>
      <c r="J828" s="423" t="e">
        <f>IF(#REF!="","",IF(LEN(#REF!)&gt;14,IF(ISBLANK(#REF!),"",#REF!),REPLACE(REPLACE(#REF!,1,3,"XXX"),13,2,"XX")))</f>
        <v>#REF!</v>
      </c>
      <c r="K828" s="425"/>
      <c r="L828" s="424"/>
      <c r="M828" s="425"/>
      <c r="N828" s="418"/>
      <c r="O828" s="418"/>
    </row>
    <row r="829" spans="1:15" hidden="1" x14ac:dyDescent="0.2">
      <c r="A829" s="417">
        <v>826</v>
      </c>
      <c r="B829" s="418"/>
      <c r="C829" s="419"/>
      <c r="D829" s="416"/>
      <c r="E829" s="420"/>
      <c r="F829" s="421"/>
      <c r="G829" s="416"/>
      <c r="H829" s="416"/>
      <c r="I829" s="420"/>
      <c r="J829" s="423" t="e">
        <f>IF(#REF!="","",IF(LEN(#REF!)&gt;14,IF(ISBLANK(#REF!),"",#REF!),REPLACE(REPLACE(#REF!,1,3,"XXX"),13,2,"XX")))</f>
        <v>#REF!</v>
      </c>
      <c r="K829" s="425"/>
      <c r="L829" s="424"/>
      <c r="M829" s="425"/>
      <c r="N829" s="418"/>
      <c r="O829" s="418"/>
    </row>
    <row r="830" spans="1:15" hidden="1" x14ac:dyDescent="0.2">
      <c r="A830" s="417">
        <v>827</v>
      </c>
      <c r="B830" s="418"/>
      <c r="C830" s="419"/>
      <c r="D830" s="416"/>
      <c r="E830" s="420"/>
      <c r="F830" s="421"/>
      <c r="G830" s="416"/>
      <c r="H830" s="416"/>
      <c r="I830" s="420"/>
      <c r="J830" s="423" t="e">
        <f>IF(#REF!="","",IF(LEN(#REF!)&gt;14,IF(ISBLANK(#REF!),"",#REF!),REPLACE(REPLACE(#REF!,1,3,"XXX"),13,2,"XX")))</f>
        <v>#REF!</v>
      </c>
      <c r="K830" s="425"/>
      <c r="L830" s="424"/>
      <c r="M830" s="425"/>
      <c r="N830" s="418"/>
      <c r="O830" s="418"/>
    </row>
    <row r="831" spans="1:15" hidden="1" x14ac:dyDescent="0.2">
      <c r="A831" s="417">
        <v>828</v>
      </c>
      <c r="B831" s="418"/>
      <c r="C831" s="419"/>
      <c r="D831" s="416"/>
      <c r="E831" s="420"/>
      <c r="F831" s="421"/>
      <c r="G831" s="416"/>
      <c r="H831" s="416"/>
      <c r="I831" s="420"/>
      <c r="J831" s="423" t="e">
        <f>IF(#REF!="","",IF(LEN(#REF!)&gt;14,IF(ISBLANK(#REF!),"",#REF!),REPLACE(REPLACE(#REF!,1,3,"XXX"),13,2,"XX")))</f>
        <v>#REF!</v>
      </c>
      <c r="K831" s="425"/>
      <c r="L831" s="424"/>
      <c r="M831" s="425"/>
      <c r="N831" s="418"/>
      <c r="O831" s="418"/>
    </row>
    <row r="832" spans="1:15" hidden="1" x14ac:dyDescent="0.2">
      <c r="A832" s="417">
        <v>829</v>
      </c>
      <c r="B832" s="418"/>
      <c r="C832" s="419"/>
      <c r="D832" s="416"/>
      <c r="E832" s="420"/>
      <c r="F832" s="421"/>
      <c r="G832" s="416"/>
      <c r="H832" s="416"/>
      <c r="I832" s="420"/>
      <c r="J832" s="423" t="e">
        <f>IF(#REF!="","",IF(LEN(#REF!)&gt;14,IF(ISBLANK(#REF!),"",#REF!),REPLACE(REPLACE(#REF!,1,3,"XXX"),13,2,"XX")))</f>
        <v>#REF!</v>
      </c>
      <c r="K832" s="425"/>
      <c r="L832" s="424"/>
      <c r="M832" s="425"/>
      <c r="N832" s="418"/>
      <c r="O832" s="418"/>
    </row>
    <row r="833" spans="1:15" hidden="1" x14ac:dyDescent="0.2">
      <c r="A833" s="417">
        <v>830</v>
      </c>
      <c r="B833" s="418"/>
      <c r="C833" s="419"/>
      <c r="D833" s="416"/>
      <c r="E833" s="420"/>
      <c r="F833" s="421"/>
      <c r="G833" s="416"/>
      <c r="H833" s="416"/>
      <c r="I833" s="420"/>
      <c r="J833" s="423" t="e">
        <f>IF(#REF!="","",IF(LEN(#REF!)&gt;14,IF(ISBLANK(#REF!),"",#REF!),REPLACE(REPLACE(#REF!,1,3,"XXX"),13,2,"XX")))</f>
        <v>#REF!</v>
      </c>
      <c r="K833" s="425"/>
      <c r="L833" s="424"/>
      <c r="M833" s="425"/>
      <c r="N833" s="418"/>
      <c r="O833" s="418"/>
    </row>
    <row r="834" spans="1:15" hidden="1" x14ac:dyDescent="0.2">
      <c r="A834" s="417">
        <v>831</v>
      </c>
      <c r="B834" s="418"/>
      <c r="C834" s="419"/>
      <c r="D834" s="416"/>
      <c r="E834" s="420"/>
      <c r="F834" s="421"/>
      <c r="G834" s="416"/>
      <c r="H834" s="416"/>
      <c r="I834" s="420"/>
      <c r="J834" s="423" t="e">
        <f>IF(#REF!="","",IF(LEN(#REF!)&gt;14,IF(ISBLANK(#REF!),"",#REF!),REPLACE(REPLACE(#REF!,1,3,"XXX"),13,2,"XX")))</f>
        <v>#REF!</v>
      </c>
      <c r="K834" s="425"/>
      <c r="L834" s="424"/>
      <c r="M834" s="425"/>
      <c r="N834" s="418"/>
      <c r="O834" s="418"/>
    </row>
    <row r="835" spans="1:15" hidden="1" x14ac:dyDescent="0.2">
      <c r="A835" s="417">
        <v>832</v>
      </c>
      <c r="B835" s="418"/>
      <c r="C835" s="419"/>
      <c r="D835" s="416"/>
      <c r="E835" s="420"/>
      <c r="F835" s="421"/>
      <c r="G835" s="416"/>
      <c r="H835" s="416"/>
      <c r="I835" s="420"/>
      <c r="J835" s="423" t="e">
        <f>IF(#REF!="","",IF(LEN(#REF!)&gt;14,IF(ISBLANK(#REF!),"",#REF!),REPLACE(REPLACE(#REF!,1,3,"XXX"),13,2,"XX")))</f>
        <v>#REF!</v>
      </c>
      <c r="K835" s="425"/>
      <c r="L835" s="424"/>
      <c r="M835" s="425"/>
      <c r="N835" s="418"/>
      <c r="O835" s="418"/>
    </row>
    <row r="836" spans="1:15" hidden="1" x14ac:dyDescent="0.2">
      <c r="A836" s="417">
        <v>833</v>
      </c>
      <c r="B836" s="418"/>
      <c r="C836" s="419"/>
      <c r="D836" s="416"/>
      <c r="E836" s="420"/>
      <c r="F836" s="421"/>
      <c r="G836" s="416"/>
      <c r="H836" s="416"/>
      <c r="I836" s="420"/>
      <c r="J836" s="423" t="e">
        <f>IF(#REF!="","",IF(LEN(#REF!)&gt;14,IF(ISBLANK(#REF!),"",#REF!),REPLACE(REPLACE(#REF!,1,3,"XXX"),13,2,"XX")))</f>
        <v>#REF!</v>
      </c>
      <c r="K836" s="425"/>
      <c r="L836" s="424"/>
      <c r="M836" s="425"/>
      <c r="N836" s="418"/>
      <c r="O836" s="418"/>
    </row>
    <row r="837" spans="1:15" hidden="1" x14ac:dyDescent="0.2">
      <c r="A837" s="417">
        <v>834</v>
      </c>
      <c r="B837" s="418"/>
      <c r="C837" s="419"/>
      <c r="D837" s="416"/>
      <c r="E837" s="420"/>
      <c r="F837" s="421"/>
      <c r="G837" s="416"/>
      <c r="H837" s="416"/>
      <c r="I837" s="420"/>
      <c r="J837" s="423" t="e">
        <f>IF(#REF!="","",IF(LEN(#REF!)&gt;14,IF(ISBLANK(#REF!),"",#REF!),REPLACE(REPLACE(#REF!,1,3,"XXX"),13,2,"XX")))</f>
        <v>#REF!</v>
      </c>
      <c r="K837" s="425"/>
      <c r="L837" s="424"/>
      <c r="M837" s="425"/>
      <c r="N837" s="418"/>
      <c r="O837" s="418"/>
    </row>
    <row r="838" spans="1:15" hidden="1" x14ac:dyDescent="0.2">
      <c r="A838" s="417">
        <v>835</v>
      </c>
      <c r="B838" s="418"/>
      <c r="C838" s="419"/>
      <c r="D838" s="416"/>
      <c r="E838" s="420"/>
      <c r="F838" s="421"/>
      <c r="G838" s="416"/>
      <c r="H838" s="416"/>
      <c r="I838" s="420"/>
      <c r="J838" s="423" t="e">
        <f>IF(#REF!="","",IF(LEN(#REF!)&gt;14,IF(ISBLANK(#REF!),"",#REF!),REPLACE(REPLACE(#REF!,1,3,"XXX"),13,2,"XX")))</f>
        <v>#REF!</v>
      </c>
      <c r="K838" s="425"/>
      <c r="L838" s="424"/>
      <c r="M838" s="425"/>
      <c r="N838" s="418"/>
      <c r="O838" s="418"/>
    </row>
    <row r="839" spans="1:15" hidden="1" x14ac:dyDescent="0.2">
      <c r="A839" s="417">
        <v>836</v>
      </c>
      <c r="B839" s="418"/>
      <c r="C839" s="419"/>
      <c r="D839" s="416"/>
      <c r="E839" s="420"/>
      <c r="F839" s="421"/>
      <c r="G839" s="416"/>
      <c r="H839" s="416"/>
      <c r="I839" s="420"/>
      <c r="J839" s="423" t="e">
        <f>IF(#REF!="","",IF(LEN(#REF!)&gt;14,IF(ISBLANK(#REF!),"",#REF!),REPLACE(REPLACE(#REF!,1,3,"XXX"),13,2,"XX")))</f>
        <v>#REF!</v>
      </c>
      <c r="K839" s="425"/>
      <c r="L839" s="424"/>
      <c r="M839" s="425"/>
      <c r="N839" s="418"/>
      <c r="O839" s="418"/>
    </row>
    <row r="840" spans="1:15" hidden="1" x14ac:dyDescent="0.2">
      <c r="A840" s="417">
        <v>837</v>
      </c>
      <c r="B840" s="418"/>
      <c r="C840" s="419"/>
      <c r="D840" s="416"/>
      <c r="E840" s="420"/>
      <c r="F840" s="421"/>
      <c r="G840" s="416"/>
      <c r="H840" s="416"/>
      <c r="I840" s="420"/>
      <c r="J840" s="423" t="e">
        <f>IF(#REF!="","",IF(LEN(#REF!)&gt;14,IF(ISBLANK(#REF!),"",#REF!),REPLACE(REPLACE(#REF!,1,3,"XXX"),13,2,"XX")))</f>
        <v>#REF!</v>
      </c>
      <c r="K840" s="425"/>
      <c r="L840" s="424"/>
      <c r="M840" s="425"/>
      <c r="N840" s="418"/>
      <c r="O840" s="418"/>
    </row>
    <row r="841" spans="1:15" hidden="1" x14ac:dyDescent="0.2">
      <c r="A841" s="417">
        <v>838</v>
      </c>
      <c r="B841" s="418"/>
      <c r="C841" s="419"/>
      <c r="D841" s="416"/>
      <c r="E841" s="420"/>
      <c r="F841" s="421"/>
      <c r="G841" s="416"/>
      <c r="H841" s="416"/>
      <c r="I841" s="420"/>
      <c r="J841" s="423" t="e">
        <f>IF(#REF!="","",IF(LEN(#REF!)&gt;14,IF(ISBLANK(#REF!),"",#REF!),REPLACE(REPLACE(#REF!,1,3,"XXX"),13,2,"XX")))</f>
        <v>#REF!</v>
      </c>
      <c r="K841" s="425"/>
      <c r="L841" s="424"/>
      <c r="M841" s="425"/>
      <c r="N841" s="418"/>
      <c r="O841" s="418"/>
    </row>
    <row r="842" spans="1:15" hidden="1" x14ac:dyDescent="0.2">
      <c r="A842" s="417">
        <v>839</v>
      </c>
      <c r="B842" s="418"/>
      <c r="C842" s="419"/>
      <c r="D842" s="416"/>
      <c r="E842" s="420"/>
      <c r="F842" s="421"/>
      <c r="G842" s="416"/>
      <c r="H842" s="416"/>
      <c r="I842" s="420"/>
      <c r="J842" s="423" t="e">
        <f>IF(#REF!="","",IF(LEN(#REF!)&gt;14,IF(ISBLANK(#REF!),"",#REF!),REPLACE(REPLACE(#REF!,1,3,"XXX"),13,2,"XX")))</f>
        <v>#REF!</v>
      </c>
      <c r="K842" s="425"/>
      <c r="L842" s="424"/>
      <c r="M842" s="425"/>
      <c r="N842" s="418"/>
      <c r="O842" s="418"/>
    </row>
    <row r="843" spans="1:15" hidden="1" x14ac:dyDescent="0.2">
      <c r="A843" s="417">
        <v>840</v>
      </c>
      <c r="B843" s="418"/>
      <c r="C843" s="419"/>
      <c r="D843" s="416"/>
      <c r="E843" s="420"/>
      <c r="F843" s="421"/>
      <c r="G843" s="416"/>
      <c r="H843" s="416"/>
      <c r="I843" s="420"/>
      <c r="J843" s="423" t="e">
        <f>IF(#REF!="","",IF(LEN(#REF!)&gt;14,IF(ISBLANK(#REF!),"",#REF!),REPLACE(REPLACE(#REF!,1,3,"XXX"),13,2,"XX")))</f>
        <v>#REF!</v>
      </c>
      <c r="K843" s="425"/>
      <c r="L843" s="424"/>
      <c r="M843" s="425"/>
      <c r="N843" s="418"/>
      <c r="O843" s="418"/>
    </row>
    <row r="844" spans="1:15" hidden="1" x14ac:dyDescent="0.2">
      <c r="A844" s="417">
        <v>841</v>
      </c>
      <c r="B844" s="418"/>
      <c r="C844" s="419"/>
      <c r="D844" s="416"/>
      <c r="E844" s="420"/>
      <c r="F844" s="421"/>
      <c r="G844" s="416"/>
      <c r="H844" s="416"/>
      <c r="I844" s="420"/>
      <c r="J844" s="423" t="e">
        <f>IF(#REF!="","",IF(LEN(#REF!)&gt;14,IF(ISBLANK(#REF!),"",#REF!),REPLACE(REPLACE(#REF!,1,3,"XXX"),13,2,"XX")))</f>
        <v>#REF!</v>
      </c>
      <c r="K844" s="425"/>
      <c r="L844" s="424"/>
      <c r="M844" s="425"/>
      <c r="N844" s="418"/>
      <c r="O844" s="418"/>
    </row>
    <row r="845" spans="1:15" hidden="1" x14ac:dyDescent="0.2">
      <c r="A845" s="417">
        <v>842</v>
      </c>
      <c r="B845" s="418"/>
      <c r="C845" s="419"/>
      <c r="D845" s="416"/>
      <c r="E845" s="420"/>
      <c r="F845" s="421"/>
      <c r="G845" s="416"/>
      <c r="H845" s="416"/>
      <c r="I845" s="420"/>
      <c r="J845" s="423" t="e">
        <f>IF(#REF!="","",IF(LEN(#REF!)&gt;14,IF(ISBLANK(#REF!),"",#REF!),REPLACE(REPLACE(#REF!,1,3,"XXX"),13,2,"XX")))</f>
        <v>#REF!</v>
      </c>
      <c r="K845" s="425"/>
      <c r="L845" s="424"/>
      <c r="M845" s="425"/>
      <c r="N845" s="418"/>
      <c r="O845" s="418"/>
    </row>
    <row r="846" spans="1:15" hidden="1" x14ac:dyDescent="0.2">
      <c r="A846" s="417">
        <v>843</v>
      </c>
      <c r="B846" s="418"/>
      <c r="C846" s="419"/>
      <c r="D846" s="416"/>
      <c r="E846" s="420"/>
      <c r="F846" s="421"/>
      <c r="G846" s="416"/>
      <c r="H846" s="416"/>
      <c r="I846" s="420"/>
      <c r="J846" s="423" t="e">
        <f>IF(#REF!="","",IF(LEN(#REF!)&gt;14,IF(ISBLANK(#REF!),"",#REF!),REPLACE(REPLACE(#REF!,1,3,"XXX"),13,2,"XX")))</f>
        <v>#REF!</v>
      </c>
      <c r="K846" s="425"/>
      <c r="L846" s="424"/>
      <c r="M846" s="425"/>
      <c r="N846" s="418"/>
      <c r="O846" s="418"/>
    </row>
    <row r="847" spans="1:15" hidden="1" x14ac:dyDescent="0.2">
      <c r="A847" s="417">
        <v>844</v>
      </c>
      <c r="B847" s="418"/>
      <c r="C847" s="419"/>
      <c r="D847" s="416"/>
      <c r="E847" s="420"/>
      <c r="F847" s="421"/>
      <c r="G847" s="416"/>
      <c r="H847" s="416"/>
      <c r="I847" s="420"/>
      <c r="J847" s="423" t="e">
        <f>IF(#REF!="","",IF(LEN(#REF!)&gt;14,IF(ISBLANK(#REF!),"",#REF!),REPLACE(REPLACE(#REF!,1,3,"XXX"),13,2,"XX")))</f>
        <v>#REF!</v>
      </c>
      <c r="K847" s="425"/>
      <c r="L847" s="424"/>
      <c r="M847" s="425"/>
      <c r="N847" s="418"/>
      <c r="O847" s="418"/>
    </row>
    <row r="848" spans="1:15" hidden="1" x14ac:dyDescent="0.2">
      <c r="A848" s="417">
        <v>845</v>
      </c>
      <c r="B848" s="418"/>
      <c r="C848" s="419"/>
      <c r="D848" s="416"/>
      <c r="E848" s="420"/>
      <c r="F848" s="421"/>
      <c r="G848" s="416"/>
      <c r="H848" s="416"/>
      <c r="I848" s="420"/>
      <c r="J848" s="423" t="e">
        <f>IF(#REF!="","",IF(LEN(#REF!)&gt;14,IF(ISBLANK(#REF!),"",#REF!),REPLACE(REPLACE(#REF!,1,3,"XXX"),13,2,"XX")))</f>
        <v>#REF!</v>
      </c>
      <c r="K848" s="425"/>
      <c r="L848" s="424"/>
      <c r="M848" s="425"/>
      <c r="N848" s="418"/>
      <c r="O848" s="418"/>
    </row>
    <row r="849" spans="1:15" hidden="1" x14ac:dyDescent="0.2">
      <c r="A849" s="417">
        <v>846</v>
      </c>
      <c r="B849" s="418"/>
      <c r="C849" s="419"/>
      <c r="D849" s="416"/>
      <c r="E849" s="420"/>
      <c r="F849" s="421"/>
      <c r="G849" s="416"/>
      <c r="H849" s="416"/>
      <c r="I849" s="420"/>
      <c r="J849" s="423" t="e">
        <f>IF(#REF!="","",IF(LEN(#REF!)&gt;14,IF(ISBLANK(#REF!),"",#REF!),REPLACE(REPLACE(#REF!,1,3,"XXX"),13,2,"XX")))</f>
        <v>#REF!</v>
      </c>
      <c r="K849" s="425"/>
      <c r="L849" s="424"/>
      <c r="M849" s="425"/>
      <c r="N849" s="418"/>
      <c r="O849" s="418"/>
    </row>
    <row r="850" spans="1:15" hidden="1" x14ac:dyDescent="0.2">
      <c r="A850" s="417">
        <v>847</v>
      </c>
      <c r="B850" s="418"/>
      <c r="C850" s="419"/>
      <c r="D850" s="416"/>
      <c r="E850" s="420"/>
      <c r="F850" s="421"/>
      <c r="G850" s="416"/>
      <c r="H850" s="416"/>
      <c r="I850" s="420"/>
      <c r="J850" s="423" t="e">
        <f>IF(#REF!="","",IF(LEN(#REF!)&gt;14,IF(ISBLANK(#REF!),"",#REF!),REPLACE(REPLACE(#REF!,1,3,"XXX"),13,2,"XX")))</f>
        <v>#REF!</v>
      </c>
      <c r="K850" s="425"/>
      <c r="L850" s="424"/>
      <c r="M850" s="425"/>
      <c r="N850" s="418"/>
      <c r="O850" s="418"/>
    </row>
    <row r="851" spans="1:15" hidden="1" x14ac:dyDescent="0.2">
      <c r="A851" s="417">
        <v>848</v>
      </c>
      <c r="B851" s="418"/>
      <c r="C851" s="419"/>
      <c r="D851" s="416"/>
      <c r="E851" s="420"/>
      <c r="F851" s="421"/>
      <c r="G851" s="416"/>
      <c r="H851" s="416"/>
      <c r="I851" s="420"/>
      <c r="J851" s="423" t="e">
        <f>IF(#REF!="","",IF(LEN(#REF!)&gt;14,IF(ISBLANK(#REF!),"",#REF!),REPLACE(REPLACE(#REF!,1,3,"XXX"),13,2,"XX")))</f>
        <v>#REF!</v>
      </c>
      <c r="K851" s="425"/>
      <c r="L851" s="424"/>
      <c r="M851" s="425"/>
      <c r="N851" s="418"/>
      <c r="O851" s="418"/>
    </row>
    <row r="852" spans="1:15" hidden="1" x14ac:dyDescent="0.2">
      <c r="A852" s="417">
        <v>849</v>
      </c>
      <c r="B852" s="418"/>
      <c r="C852" s="419"/>
      <c r="D852" s="416"/>
      <c r="E852" s="420"/>
      <c r="F852" s="421"/>
      <c r="G852" s="416"/>
      <c r="H852" s="416"/>
      <c r="I852" s="420"/>
      <c r="J852" s="423" t="e">
        <f>IF(#REF!="","",IF(LEN(#REF!)&gt;14,IF(ISBLANK(#REF!),"",#REF!),REPLACE(REPLACE(#REF!,1,3,"XXX"),13,2,"XX")))</f>
        <v>#REF!</v>
      </c>
      <c r="K852" s="425"/>
      <c r="L852" s="424"/>
      <c r="M852" s="425"/>
      <c r="N852" s="418"/>
      <c r="O852" s="418"/>
    </row>
    <row r="853" spans="1:15" hidden="1" x14ac:dyDescent="0.2">
      <c r="A853" s="417">
        <v>850</v>
      </c>
      <c r="B853" s="418"/>
      <c r="C853" s="419"/>
      <c r="D853" s="416"/>
      <c r="E853" s="420"/>
      <c r="F853" s="421"/>
      <c r="G853" s="416"/>
      <c r="H853" s="416"/>
      <c r="I853" s="420"/>
      <c r="J853" s="423" t="e">
        <f>IF(#REF!="","",IF(LEN(#REF!)&gt;14,IF(ISBLANK(#REF!),"",#REF!),REPLACE(REPLACE(#REF!,1,3,"XXX"),13,2,"XX")))</f>
        <v>#REF!</v>
      </c>
      <c r="K853" s="425"/>
      <c r="L853" s="424"/>
      <c r="M853" s="425"/>
      <c r="N853" s="418"/>
      <c r="O853" s="418"/>
    </row>
    <row r="854" spans="1:15" hidden="1" x14ac:dyDescent="0.2">
      <c r="A854" s="417">
        <v>851</v>
      </c>
      <c r="B854" s="418"/>
      <c r="C854" s="419"/>
      <c r="D854" s="416"/>
      <c r="E854" s="420"/>
      <c r="F854" s="421"/>
      <c r="G854" s="416"/>
      <c r="H854" s="416"/>
      <c r="I854" s="420"/>
      <c r="J854" s="423" t="e">
        <f>IF(#REF!="","",IF(LEN(#REF!)&gt;14,IF(ISBLANK(#REF!),"",#REF!),REPLACE(REPLACE(#REF!,1,3,"XXX"),13,2,"XX")))</f>
        <v>#REF!</v>
      </c>
      <c r="K854" s="425"/>
      <c r="L854" s="424"/>
      <c r="M854" s="425"/>
      <c r="N854" s="418"/>
      <c r="O854" s="418"/>
    </row>
    <row r="855" spans="1:15" hidden="1" x14ac:dyDescent="0.2">
      <c r="A855" s="417">
        <v>852</v>
      </c>
      <c r="B855" s="418"/>
      <c r="C855" s="419"/>
      <c r="D855" s="416"/>
      <c r="E855" s="420"/>
      <c r="F855" s="421"/>
      <c r="G855" s="416"/>
      <c r="H855" s="416"/>
      <c r="I855" s="420"/>
      <c r="J855" s="423" t="e">
        <f>IF(#REF!="","",IF(LEN(#REF!)&gt;14,IF(ISBLANK(#REF!),"",#REF!),REPLACE(REPLACE(#REF!,1,3,"XXX"),13,2,"XX")))</f>
        <v>#REF!</v>
      </c>
      <c r="K855" s="425"/>
      <c r="L855" s="424"/>
      <c r="M855" s="425"/>
      <c r="N855" s="418"/>
      <c r="O855" s="418"/>
    </row>
    <row r="856" spans="1:15" hidden="1" x14ac:dyDescent="0.2">
      <c r="A856" s="417">
        <v>853</v>
      </c>
      <c r="B856" s="418"/>
      <c r="C856" s="419"/>
      <c r="D856" s="416"/>
      <c r="E856" s="420"/>
      <c r="F856" s="421"/>
      <c r="G856" s="416"/>
      <c r="H856" s="416"/>
      <c r="I856" s="420"/>
      <c r="J856" s="423" t="e">
        <f>IF(#REF!="","",IF(LEN(#REF!)&gt;14,IF(ISBLANK(#REF!),"",#REF!),REPLACE(REPLACE(#REF!,1,3,"XXX"),13,2,"XX")))</f>
        <v>#REF!</v>
      </c>
      <c r="K856" s="425"/>
      <c r="L856" s="424"/>
      <c r="M856" s="425"/>
      <c r="N856" s="418"/>
      <c r="O856" s="418"/>
    </row>
    <row r="857" spans="1:15" hidden="1" x14ac:dyDescent="0.2">
      <c r="A857" s="417">
        <v>854</v>
      </c>
      <c r="B857" s="418"/>
      <c r="C857" s="419"/>
      <c r="D857" s="416"/>
      <c r="E857" s="420"/>
      <c r="F857" s="421"/>
      <c r="G857" s="416"/>
      <c r="H857" s="416"/>
      <c r="I857" s="420"/>
      <c r="J857" s="423" t="e">
        <f>IF(#REF!="","",IF(LEN(#REF!)&gt;14,IF(ISBLANK(#REF!),"",#REF!),REPLACE(REPLACE(#REF!,1,3,"XXX"),13,2,"XX")))</f>
        <v>#REF!</v>
      </c>
      <c r="K857" s="425"/>
      <c r="L857" s="424"/>
      <c r="M857" s="425"/>
      <c r="N857" s="418"/>
      <c r="O857" s="418"/>
    </row>
    <row r="858" spans="1:15" hidden="1" x14ac:dyDescent="0.2">
      <c r="A858" s="417">
        <v>855</v>
      </c>
      <c r="B858" s="418"/>
      <c r="C858" s="419"/>
      <c r="D858" s="416"/>
      <c r="E858" s="420"/>
      <c r="F858" s="421"/>
      <c r="G858" s="416"/>
      <c r="H858" s="416"/>
      <c r="I858" s="420"/>
      <c r="J858" s="423" t="e">
        <f>IF(#REF!="","",IF(LEN(#REF!)&gt;14,IF(ISBLANK(#REF!),"",#REF!),REPLACE(REPLACE(#REF!,1,3,"XXX"),13,2,"XX")))</f>
        <v>#REF!</v>
      </c>
      <c r="K858" s="425"/>
      <c r="L858" s="424"/>
      <c r="M858" s="425"/>
      <c r="N858" s="418"/>
      <c r="O858" s="418"/>
    </row>
    <row r="859" spans="1:15" hidden="1" x14ac:dyDescent="0.2">
      <c r="A859" s="417">
        <v>856</v>
      </c>
      <c r="B859" s="418"/>
      <c r="C859" s="419"/>
      <c r="D859" s="416"/>
      <c r="E859" s="420"/>
      <c r="F859" s="421"/>
      <c r="G859" s="416"/>
      <c r="H859" s="416"/>
      <c r="I859" s="420"/>
      <c r="J859" s="423" t="e">
        <f>IF(#REF!="","",IF(LEN(#REF!)&gt;14,IF(ISBLANK(#REF!),"",#REF!),REPLACE(REPLACE(#REF!,1,3,"XXX"),13,2,"XX")))</f>
        <v>#REF!</v>
      </c>
      <c r="K859" s="425"/>
      <c r="L859" s="424"/>
      <c r="M859" s="425"/>
      <c r="N859" s="418"/>
      <c r="O859" s="418"/>
    </row>
    <row r="860" spans="1:15" hidden="1" x14ac:dyDescent="0.2">
      <c r="A860" s="417">
        <v>857</v>
      </c>
      <c r="B860" s="418"/>
      <c r="C860" s="419"/>
      <c r="D860" s="416"/>
      <c r="E860" s="420"/>
      <c r="F860" s="421"/>
      <c r="G860" s="416"/>
      <c r="H860" s="416"/>
      <c r="I860" s="420"/>
      <c r="J860" s="423" t="e">
        <f>IF(#REF!="","",IF(LEN(#REF!)&gt;14,IF(ISBLANK(#REF!),"",#REF!),REPLACE(REPLACE(#REF!,1,3,"XXX"),13,2,"XX")))</f>
        <v>#REF!</v>
      </c>
      <c r="K860" s="425"/>
      <c r="L860" s="424"/>
      <c r="M860" s="425"/>
      <c r="N860" s="418"/>
      <c r="O860" s="418"/>
    </row>
    <row r="861" spans="1:15" hidden="1" x14ac:dyDescent="0.2">
      <c r="A861" s="417">
        <v>858</v>
      </c>
      <c r="B861" s="418"/>
      <c r="C861" s="419"/>
      <c r="D861" s="416"/>
      <c r="E861" s="420"/>
      <c r="F861" s="421"/>
      <c r="G861" s="416"/>
      <c r="H861" s="416"/>
      <c r="I861" s="420"/>
      <c r="J861" s="423" t="e">
        <f>IF(#REF!="","",IF(LEN(#REF!)&gt;14,IF(ISBLANK(#REF!),"",#REF!),REPLACE(REPLACE(#REF!,1,3,"XXX"),13,2,"XX")))</f>
        <v>#REF!</v>
      </c>
      <c r="K861" s="425"/>
      <c r="L861" s="424"/>
      <c r="M861" s="425"/>
      <c r="N861" s="418"/>
      <c r="O861" s="418"/>
    </row>
    <row r="862" spans="1:15" hidden="1" x14ac:dyDescent="0.2">
      <c r="A862" s="417">
        <v>859</v>
      </c>
      <c r="B862" s="418"/>
      <c r="C862" s="419"/>
      <c r="D862" s="416"/>
      <c r="E862" s="420"/>
      <c r="F862" s="421"/>
      <c r="G862" s="416"/>
      <c r="H862" s="416"/>
      <c r="I862" s="420"/>
      <c r="J862" s="423" t="e">
        <f>IF(#REF!="","",IF(LEN(#REF!)&gt;14,IF(ISBLANK(#REF!),"",#REF!),REPLACE(REPLACE(#REF!,1,3,"XXX"),13,2,"XX")))</f>
        <v>#REF!</v>
      </c>
      <c r="K862" s="425"/>
      <c r="L862" s="424"/>
      <c r="M862" s="425"/>
      <c r="N862" s="418"/>
      <c r="O862" s="418"/>
    </row>
    <row r="863" spans="1:15" hidden="1" x14ac:dyDescent="0.2">
      <c r="A863" s="417">
        <v>860</v>
      </c>
      <c r="B863" s="418"/>
      <c r="C863" s="419"/>
      <c r="D863" s="416"/>
      <c r="E863" s="420"/>
      <c r="F863" s="421"/>
      <c r="G863" s="416"/>
      <c r="H863" s="416"/>
      <c r="I863" s="420"/>
      <c r="J863" s="423" t="e">
        <f>IF(#REF!="","",IF(LEN(#REF!)&gt;14,IF(ISBLANK(#REF!),"",#REF!),REPLACE(REPLACE(#REF!,1,3,"XXX"),13,2,"XX")))</f>
        <v>#REF!</v>
      </c>
      <c r="K863" s="425"/>
      <c r="L863" s="424"/>
      <c r="M863" s="425"/>
      <c r="N863" s="418"/>
      <c r="O863" s="418"/>
    </row>
    <row r="864" spans="1:15" hidden="1" x14ac:dyDescent="0.2">
      <c r="A864" s="417">
        <v>861</v>
      </c>
      <c r="B864" s="418"/>
      <c r="C864" s="419"/>
      <c r="D864" s="416"/>
      <c r="E864" s="420"/>
      <c r="F864" s="421"/>
      <c r="G864" s="416"/>
      <c r="H864" s="416"/>
      <c r="I864" s="420"/>
      <c r="J864" s="423" t="e">
        <f>IF(#REF!="","",IF(LEN(#REF!)&gt;14,IF(ISBLANK(#REF!),"",#REF!),REPLACE(REPLACE(#REF!,1,3,"XXX"),13,2,"XX")))</f>
        <v>#REF!</v>
      </c>
      <c r="K864" s="425"/>
      <c r="L864" s="424"/>
      <c r="M864" s="425"/>
      <c r="N864" s="418"/>
      <c r="O864" s="418"/>
    </row>
    <row r="865" spans="1:15" hidden="1" x14ac:dyDescent="0.2">
      <c r="A865" s="417">
        <v>862</v>
      </c>
      <c r="B865" s="418"/>
      <c r="C865" s="419"/>
      <c r="D865" s="416"/>
      <c r="E865" s="420"/>
      <c r="F865" s="421"/>
      <c r="G865" s="416"/>
      <c r="H865" s="416"/>
      <c r="I865" s="420"/>
      <c r="J865" s="423" t="e">
        <f>IF(#REF!="","",IF(LEN(#REF!)&gt;14,IF(ISBLANK(#REF!),"",#REF!),REPLACE(REPLACE(#REF!,1,3,"XXX"),13,2,"XX")))</f>
        <v>#REF!</v>
      </c>
      <c r="K865" s="425"/>
      <c r="L865" s="424"/>
      <c r="M865" s="425"/>
      <c r="N865" s="418"/>
      <c r="O865" s="418"/>
    </row>
    <row r="866" spans="1:15" hidden="1" x14ac:dyDescent="0.2">
      <c r="A866" s="417">
        <v>863</v>
      </c>
      <c r="B866" s="418"/>
      <c r="C866" s="419"/>
      <c r="D866" s="416"/>
      <c r="E866" s="420"/>
      <c r="F866" s="421"/>
      <c r="G866" s="416"/>
      <c r="H866" s="416"/>
      <c r="I866" s="420"/>
      <c r="J866" s="423" t="e">
        <f>IF(#REF!="","",IF(LEN(#REF!)&gt;14,IF(ISBLANK(#REF!),"",#REF!),REPLACE(REPLACE(#REF!,1,3,"XXX"),13,2,"XX")))</f>
        <v>#REF!</v>
      </c>
      <c r="K866" s="425"/>
      <c r="L866" s="424"/>
      <c r="M866" s="425"/>
      <c r="N866" s="418"/>
      <c r="O866" s="418"/>
    </row>
    <row r="867" spans="1:15" hidden="1" x14ac:dyDescent="0.2">
      <c r="A867" s="417">
        <v>864</v>
      </c>
      <c r="B867" s="418"/>
      <c r="C867" s="419"/>
      <c r="D867" s="416"/>
      <c r="E867" s="420"/>
      <c r="F867" s="421"/>
      <c r="G867" s="416"/>
      <c r="H867" s="416"/>
      <c r="I867" s="420"/>
      <c r="J867" s="423" t="e">
        <f>IF(#REF!="","",IF(LEN(#REF!)&gt;14,IF(ISBLANK(#REF!),"",#REF!),REPLACE(REPLACE(#REF!,1,3,"XXX"),13,2,"XX")))</f>
        <v>#REF!</v>
      </c>
      <c r="K867" s="425"/>
      <c r="L867" s="424"/>
      <c r="M867" s="425"/>
      <c r="N867" s="418"/>
      <c r="O867" s="418"/>
    </row>
    <row r="868" spans="1:15" hidden="1" x14ac:dyDescent="0.2">
      <c r="A868" s="417">
        <v>865</v>
      </c>
      <c r="B868" s="418"/>
      <c r="C868" s="419"/>
      <c r="D868" s="416"/>
      <c r="E868" s="420"/>
      <c r="F868" s="421"/>
      <c r="G868" s="416"/>
      <c r="H868" s="416"/>
      <c r="I868" s="420"/>
      <c r="J868" s="423" t="e">
        <f>IF(#REF!="","",IF(LEN(#REF!)&gt;14,IF(ISBLANK(#REF!),"",#REF!),REPLACE(REPLACE(#REF!,1,3,"XXX"),13,2,"XX")))</f>
        <v>#REF!</v>
      </c>
      <c r="K868" s="425"/>
      <c r="L868" s="424"/>
      <c r="M868" s="425"/>
      <c r="N868" s="418"/>
      <c r="O868" s="418"/>
    </row>
    <row r="869" spans="1:15" hidden="1" x14ac:dyDescent="0.2">
      <c r="A869" s="417">
        <v>866</v>
      </c>
      <c r="B869" s="418"/>
      <c r="C869" s="419"/>
      <c r="D869" s="416"/>
      <c r="E869" s="420"/>
      <c r="F869" s="421"/>
      <c r="G869" s="416"/>
      <c r="H869" s="416"/>
      <c r="I869" s="420"/>
      <c r="J869" s="423" t="e">
        <f>IF(#REF!="","",IF(LEN(#REF!)&gt;14,IF(ISBLANK(#REF!),"",#REF!),REPLACE(REPLACE(#REF!,1,3,"XXX"),13,2,"XX")))</f>
        <v>#REF!</v>
      </c>
      <c r="K869" s="425"/>
      <c r="L869" s="424"/>
      <c r="M869" s="425"/>
      <c r="N869" s="418"/>
      <c r="O869" s="418"/>
    </row>
    <row r="870" spans="1:15" hidden="1" x14ac:dyDescent="0.2">
      <c r="A870" s="417">
        <v>867</v>
      </c>
      <c r="B870" s="418"/>
      <c r="C870" s="419"/>
      <c r="D870" s="416"/>
      <c r="E870" s="420"/>
      <c r="F870" s="421"/>
      <c r="G870" s="416"/>
      <c r="H870" s="416"/>
      <c r="I870" s="420"/>
      <c r="J870" s="423" t="e">
        <f>IF(#REF!="","",IF(LEN(#REF!)&gt;14,IF(ISBLANK(#REF!),"",#REF!),REPLACE(REPLACE(#REF!,1,3,"XXX"),13,2,"XX")))</f>
        <v>#REF!</v>
      </c>
      <c r="K870" s="425"/>
      <c r="L870" s="424"/>
      <c r="M870" s="425"/>
      <c r="N870" s="418"/>
      <c r="O870" s="418"/>
    </row>
    <row r="871" spans="1:15" hidden="1" x14ac:dyDescent="0.2">
      <c r="A871" s="417">
        <v>868</v>
      </c>
      <c r="B871" s="418"/>
      <c r="C871" s="419"/>
      <c r="D871" s="416"/>
      <c r="E871" s="420"/>
      <c r="F871" s="421"/>
      <c r="G871" s="416"/>
      <c r="H871" s="416"/>
      <c r="I871" s="420"/>
      <c r="J871" s="423" t="e">
        <f>IF(#REF!="","",IF(LEN(#REF!)&gt;14,IF(ISBLANK(#REF!),"",#REF!),REPLACE(REPLACE(#REF!,1,3,"XXX"),13,2,"XX")))</f>
        <v>#REF!</v>
      </c>
      <c r="K871" s="425"/>
      <c r="L871" s="424"/>
      <c r="M871" s="425"/>
      <c r="N871" s="418"/>
      <c r="O871" s="418"/>
    </row>
    <row r="872" spans="1:15" hidden="1" x14ac:dyDescent="0.2">
      <c r="A872" s="417">
        <v>869</v>
      </c>
      <c r="B872" s="418"/>
      <c r="C872" s="419"/>
      <c r="D872" s="416"/>
      <c r="E872" s="420"/>
      <c r="F872" s="421"/>
      <c r="G872" s="416"/>
      <c r="H872" s="416"/>
      <c r="I872" s="420"/>
      <c r="J872" s="423" t="e">
        <f>IF(#REF!="","",IF(LEN(#REF!)&gt;14,IF(ISBLANK(#REF!),"",#REF!),REPLACE(REPLACE(#REF!,1,3,"XXX"),13,2,"XX")))</f>
        <v>#REF!</v>
      </c>
      <c r="K872" s="425"/>
      <c r="L872" s="424"/>
      <c r="M872" s="425"/>
      <c r="N872" s="418"/>
      <c r="O872" s="418"/>
    </row>
    <row r="873" spans="1:15" hidden="1" x14ac:dyDescent="0.2">
      <c r="A873" s="417">
        <v>870</v>
      </c>
      <c r="B873" s="418"/>
      <c r="C873" s="419"/>
      <c r="D873" s="416"/>
      <c r="E873" s="420"/>
      <c r="F873" s="421"/>
      <c r="G873" s="416"/>
      <c r="H873" s="416"/>
      <c r="I873" s="420"/>
      <c r="J873" s="423" t="e">
        <f>IF(#REF!="","",IF(LEN(#REF!)&gt;14,IF(ISBLANK(#REF!),"",#REF!),REPLACE(REPLACE(#REF!,1,3,"XXX"),13,2,"XX")))</f>
        <v>#REF!</v>
      </c>
      <c r="K873" s="425"/>
      <c r="L873" s="424"/>
      <c r="M873" s="425"/>
      <c r="N873" s="418"/>
      <c r="O873" s="418"/>
    </row>
    <row r="874" spans="1:15" hidden="1" x14ac:dyDescent="0.2">
      <c r="A874" s="417">
        <v>871</v>
      </c>
      <c r="B874" s="418"/>
      <c r="C874" s="419"/>
      <c r="D874" s="416"/>
      <c r="E874" s="420"/>
      <c r="F874" s="421"/>
      <c r="G874" s="416"/>
      <c r="H874" s="416"/>
      <c r="I874" s="420"/>
      <c r="J874" s="423" t="e">
        <f>IF(#REF!="","",IF(LEN(#REF!)&gt;14,IF(ISBLANK(#REF!),"",#REF!),REPLACE(REPLACE(#REF!,1,3,"XXX"),13,2,"XX")))</f>
        <v>#REF!</v>
      </c>
      <c r="K874" s="425"/>
      <c r="L874" s="424"/>
      <c r="M874" s="425"/>
      <c r="N874" s="418"/>
      <c r="O874" s="418"/>
    </row>
    <row r="875" spans="1:15" hidden="1" x14ac:dyDescent="0.2">
      <c r="A875" s="417">
        <v>872</v>
      </c>
      <c r="B875" s="418"/>
      <c r="C875" s="419"/>
      <c r="D875" s="416"/>
      <c r="E875" s="420"/>
      <c r="F875" s="421"/>
      <c r="G875" s="416"/>
      <c r="H875" s="416"/>
      <c r="I875" s="420"/>
      <c r="J875" s="423" t="e">
        <f>IF(#REF!="","",IF(LEN(#REF!)&gt;14,IF(ISBLANK(#REF!),"",#REF!),REPLACE(REPLACE(#REF!,1,3,"XXX"),13,2,"XX")))</f>
        <v>#REF!</v>
      </c>
      <c r="K875" s="425"/>
      <c r="L875" s="424"/>
      <c r="M875" s="425"/>
      <c r="N875" s="418"/>
      <c r="O875" s="418"/>
    </row>
    <row r="876" spans="1:15" hidden="1" x14ac:dyDescent="0.2">
      <c r="A876" s="417">
        <v>873</v>
      </c>
      <c r="B876" s="418"/>
      <c r="C876" s="419"/>
      <c r="D876" s="416"/>
      <c r="E876" s="420"/>
      <c r="F876" s="421"/>
      <c r="G876" s="416"/>
      <c r="H876" s="416"/>
      <c r="I876" s="420"/>
      <c r="J876" s="423" t="e">
        <f>IF(#REF!="","",IF(LEN(#REF!)&gt;14,IF(ISBLANK(#REF!),"",#REF!),REPLACE(REPLACE(#REF!,1,3,"XXX"),13,2,"XX")))</f>
        <v>#REF!</v>
      </c>
      <c r="K876" s="425"/>
      <c r="L876" s="424"/>
      <c r="M876" s="425"/>
      <c r="N876" s="418"/>
      <c r="O876" s="418"/>
    </row>
    <row r="877" spans="1:15" hidden="1" x14ac:dyDescent="0.2">
      <c r="A877" s="417">
        <v>874</v>
      </c>
      <c r="B877" s="418"/>
      <c r="C877" s="419"/>
      <c r="D877" s="416"/>
      <c r="E877" s="420"/>
      <c r="F877" s="421"/>
      <c r="G877" s="416"/>
      <c r="H877" s="416"/>
      <c r="I877" s="420"/>
      <c r="J877" s="423" t="e">
        <f>IF(#REF!="","",IF(LEN(#REF!)&gt;14,IF(ISBLANK(#REF!),"",#REF!),REPLACE(REPLACE(#REF!,1,3,"XXX"),13,2,"XX")))</f>
        <v>#REF!</v>
      </c>
      <c r="K877" s="425"/>
      <c r="L877" s="424"/>
      <c r="M877" s="425"/>
      <c r="N877" s="418"/>
      <c r="O877" s="418"/>
    </row>
    <row r="878" spans="1:15" hidden="1" x14ac:dyDescent="0.2">
      <c r="A878" s="417">
        <v>875</v>
      </c>
      <c r="B878" s="418"/>
      <c r="C878" s="419"/>
      <c r="D878" s="416"/>
      <c r="E878" s="420"/>
      <c r="F878" s="421"/>
      <c r="G878" s="416"/>
      <c r="H878" s="416"/>
      <c r="I878" s="420"/>
      <c r="J878" s="423" t="e">
        <f>IF(#REF!="","",IF(LEN(#REF!)&gt;14,IF(ISBLANK(#REF!),"",#REF!),REPLACE(REPLACE(#REF!,1,3,"XXX"),13,2,"XX")))</f>
        <v>#REF!</v>
      </c>
      <c r="K878" s="425"/>
      <c r="L878" s="424"/>
      <c r="M878" s="425"/>
      <c r="N878" s="418"/>
      <c r="O878" s="418"/>
    </row>
    <row r="879" spans="1:15" hidden="1" x14ac:dyDescent="0.2">
      <c r="A879" s="417">
        <v>876</v>
      </c>
      <c r="B879" s="418"/>
      <c r="C879" s="419"/>
      <c r="D879" s="416"/>
      <c r="E879" s="420"/>
      <c r="F879" s="421"/>
      <c r="G879" s="416"/>
      <c r="H879" s="416"/>
      <c r="I879" s="420"/>
      <c r="J879" s="423" t="e">
        <f>IF(#REF!="","",IF(LEN(#REF!)&gt;14,IF(ISBLANK(#REF!),"",#REF!),REPLACE(REPLACE(#REF!,1,3,"XXX"),13,2,"XX")))</f>
        <v>#REF!</v>
      </c>
      <c r="K879" s="425"/>
      <c r="L879" s="424"/>
      <c r="M879" s="425"/>
      <c r="N879" s="418"/>
      <c r="O879" s="418"/>
    </row>
    <row r="880" spans="1:15" hidden="1" x14ac:dyDescent="0.2">
      <c r="A880" s="417">
        <v>877</v>
      </c>
      <c r="B880" s="418"/>
      <c r="C880" s="419"/>
      <c r="D880" s="416"/>
      <c r="E880" s="420"/>
      <c r="F880" s="421"/>
      <c r="G880" s="416"/>
      <c r="H880" s="416"/>
      <c r="I880" s="420"/>
      <c r="J880" s="423" t="e">
        <f>IF(#REF!="","",IF(LEN(#REF!)&gt;14,IF(ISBLANK(#REF!),"",#REF!),REPLACE(REPLACE(#REF!,1,3,"XXX"),13,2,"XX")))</f>
        <v>#REF!</v>
      </c>
      <c r="K880" s="425"/>
      <c r="L880" s="424"/>
      <c r="M880" s="425"/>
      <c r="N880" s="418"/>
      <c r="O880" s="418"/>
    </row>
    <row r="881" spans="1:15" hidden="1" x14ac:dyDescent="0.2">
      <c r="A881" s="417">
        <v>878</v>
      </c>
      <c r="B881" s="418"/>
      <c r="C881" s="419"/>
      <c r="D881" s="416"/>
      <c r="E881" s="420"/>
      <c r="F881" s="421"/>
      <c r="G881" s="416"/>
      <c r="H881" s="416"/>
      <c r="I881" s="420"/>
      <c r="J881" s="423" t="e">
        <f>IF(#REF!="","",IF(LEN(#REF!)&gt;14,IF(ISBLANK(#REF!),"",#REF!),REPLACE(REPLACE(#REF!,1,3,"XXX"),13,2,"XX")))</f>
        <v>#REF!</v>
      </c>
      <c r="K881" s="425"/>
      <c r="L881" s="424"/>
      <c r="M881" s="425"/>
      <c r="N881" s="418"/>
      <c r="O881" s="418"/>
    </row>
    <row r="882" spans="1:15" hidden="1" x14ac:dyDescent="0.2">
      <c r="A882" s="417">
        <v>879</v>
      </c>
      <c r="B882" s="418"/>
      <c r="C882" s="419"/>
      <c r="D882" s="416"/>
      <c r="E882" s="420"/>
      <c r="F882" s="421"/>
      <c r="G882" s="416"/>
      <c r="H882" s="416"/>
      <c r="I882" s="420"/>
      <c r="J882" s="423" t="e">
        <f>IF(#REF!="","",IF(LEN(#REF!)&gt;14,IF(ISBLANK(#REF!),"",#REF!),REPLACE(REPLACE(#REF!,1,3,"XXX"),13,2,"XX")))</f>
        <v>#REF!</v>
      </c>
      <c r="K882" s="425"/>
      <c r="L882" s="424"/>
      <c r="M882" s="425"/>
      <c r="N882" s="418"/>
      <c r="O882" s="418"/>
    </row>
    <row r="883" spans="1:15" hidden="1" x14ac:dyDescent="0.2">
      <c r="A883" s="417">
        <v>880</v>
      </c>
      <c r="B883" s="418"/>
      <c r="C883" s="419"/>
      <c r="D883" s="416"/>
      <c r="E883" s="420"/>
      <c r="F883" s="421"/>
      <c r="G883" s="416"/>
      <c r="H883" s="416"/>
      <c r="I883" s="420"/>
      <c r="J883" s="423" t="e">
        <f>IF(#REF!="","",IF(LEN(#REF!)&gt;14,IF(ISBLANK(#REF!),"",#REF!),REPLACE(REPLACE(#REF!,1,3,"XXX"),13,2,"XX")))</f>
        <v>#REF!</v>
      </c>
      <c r="K883" s="425"/>
      <c r="L883" s="424"/>
      <c r="M883" s="425"/>
      <c r="N883" s="418"/>
      <c r="O883" s="418"/>
    </row>
    <row r="884" spans="1:15" hidden="1" x14ac:dyDescent="0.2">
      <c r="A884" s="417">
        <v>881</v>
      </c>
      <c r="B884" s="418"/>
      <c r="C884" s="419"/>
      <c r="D884" s="416"/>
      <c r="E884" s="420"/>
      <c r="F884" s="421"/>
      <c r="G884" s="416"/>
      <c r="H884" s="416"/>
      <c r="I884" s="420"/>
      <c r="J884" s="423" t="e">
        <f>IF(#REF!="","",IF(LEN(#REF!)&gt;14,IF(ISBLANK(#REF!),"",#REF!),REPLACE(REPLACE(#REF!,1,3,"XXX"),13,2,"XX")))</f>
        <v>#REF!</v>
      </c>
      <c r="K884" s="425"/>
      <c r="L884" s="424"/>
      <c r="M884" s="425"/>
      <c r="N884" s="418"/>
      <c r="O884" s="418"/>
    </row>
    <row r="885" spans="1:15" hidden="1" x14ac:dyDescent="0.2">
      <c r="A885" s="417">
        <v>882</v>
      </c>
      <c r="B885" s="418"/>
      <c r="C885" s="419"/>
      <c r="D885" s="416"/>
      <c r="E885" s="420"/>
      <c r="F885" s="421"/>
      <c r="G885" s="416"/>
      <c r="H885" s="416"/>
      <c r="I885" s="420"/>
      <c r="J885" s="423" t="e">
        <f>IF(#REF!="","",IF(LEN(#REF!)&gt;14,IF(ISBLANK(#REF!),"",#REF!),REPLACE(REPLACE(#REF!,1,3,"XXX"),13,2,"XX")))</f>
        <v>#REF!</v>
      </c>
      <c r="K885" s="425"/>
      <c r="L885" s="424"/>
      <c r="M885" s="425"/>
      <c r="N885" s="418"/>
      <c r="O885" s="418"/>
    </row>
    <row r="886" spans="1:15" hidden="1" x14ac:dyDescent="0.2">
      <c r="A886" s="417">
        <v>883</v>
      </c>
      <c r="B886" s="418"/>
      <c r="C886" s="419"/>
      <c r="D886" s="416"/>
      <c r="E886" s="420"/>
      <c r="F886" s="421"/>
      <c r="G886" s="416"/>
      <c r="H886" s="416"/>
      <c r="I886" s="420"/>
      <c r="J886" s="423" t="e">
        <f>IF(#REF!="","",IF(LEN(#REF!)&gt;14,IF(ISBLANK(#REF!),"",#REF!),REPLACE(REPLACE(#REF!,1,3,"XXX"),13,2,"XX")))</f>
        <v>#REF!</v>
      </c>
      <c r="K886" s="425"/>
      <c r="L886" s="424"/>
      <c r="M886" s="425"/>
      <c r="N886" s="418"/>
      <c r="O886" s="418"/>
    </row>
    <row r="887" spans="1:15" hidden="1" x14ac:dyDescent="0.2">
      <c r="A887" s="417">
        <v>884</v>
      </c>
      <c r="B887" s="418"/>
      <c r="C887" s="419"/>
      <c r="D887" s="416"/>
      <c r="E887" s="420"/>
      <c r="F887" s="421"/>
      <c r="G887" s="416"/>
      <c r="H887" s="416"/>
      <c r="I887" s="420"/>
      <c r="J887" s="423" t="e">
        <f>IF(#REF!="","",IF(LEN(#REF!)&gt;14,IF(ISBLANK(#REF!),"",#REF!),REPLACE(REPLACE(#REF!,1,3,"XXX"),13,2,"XX")))</f>
        <v>#REF!</v>
      </c>
      <c r="K887" s="425"/>
      <c r="L887" s="424"/>
      <c r="M887" s="425"/>
      <c r="N887" s="418"/>
      <c r="O887" s="418"/>
    </row>
    <row r="888" spans="1:15" hidden="1" x14ac:dyDescent="0.2">
      <c r="A888" s="417">
        <v>885</v>
      </c>
      <c r="B888" s="418"/>
      <c r="C888" s="419"/>
      <c r="D888" s="416"/>
      <c r="E888" s="420"/>
      <c r="F888" s="421"/>
      <c r="G888" s="416"/>
      <c r="H888" s="416"/>
      <c r="I888" s="420"/>
      <c r="J888" s="423" t="e">
        <f>IF(#REF!="","",IF(LEN(#REF!)&gt;14,IF(ISBLANK(#REF!),"",#REF!),REPLACE(REPLACE(#REF!,1,3,"XXX"),13,2,"XX")))</f>
        <v>#REF!</v>
      </c>
      <c r="K888" s="425"/>
      <c r="L888" s="424"/>
      <c r="M888" s="425"/>
      <c r="N888" s="418"/>
      <c r="O888" s="418"/>
    </row>
    <row r="889" spans="1:15" hidden="1" x14ac:dyDescent="0.2">
      <c r="A889" s="417">
        <v>886</v>
      </c>
      <c r="B889" s="418"/>
      <c r="C889" s="419"/>
      <c r="D889" s="416"/>
      <c r="E889" s="420"/>
      <c r="F889" s="421"/>
      <c r="G889" s="416"/>
      <c r="H889" s="416"/>
      <c r="I889" s="420"/>
      <c r="J889" s="423" t="e">
        <f>IF(#REF!="","",IF(LEN(#REF!)&gt;14,IF(ISBLANK(#REF!),"",#REF!),REPLACE(REPLACE(#REF!,1,3,"XXX"),13,2,"XX")))</f>
        <v>#REF!</v>
      </c>
      <c r="K889" s="425"/>
      <c r="L889" s="424"/>
      <c r="M889" s="425"/>
      <c r="N889" s="418"/>
      <c r="O889" s="418"/>
    </row>
    <row r="890" spans="1:15" hidden="1" x14ac:dyDescent="0.2">
      <c r="A890" s="417">
        <v>887</v>
      </c>
      <c r="B890" s="418"/>
      <c r="C890" s="419"/>
      <c r="D890" s="416"/>
      <c r="E890" s="420"/>
      <c r="F890" s="421"/>
      <c r="G890" s="416"/>
      <c r="H890" s="416"/>
      <c r="I890" s="420"/>
      <c r="J890" s="423" t="e">
        <f>IF(#REF!="","",IF(LEN(#REF!)&gt;14,IF(ISBLANK(#REF!),"",#REF!),REPLACE(REPLACE(#REF!,1,3,"XXX"),13,2,"XX")))</f>
        <v>#REF!</v>
      </c>
      <c r="K890" s="425"/>
      <c r="L890" s="424"/>
      <c r="M890" s="425"/>
      <c r="N890" s="418"/>
      <c r="O890" s="418"/>
    </row>
    <row r="891" spans="1:15" hidden="1" x14ac:dyDescent="0.2">
      <c r="A891" s="417">
        <v>888</v>
      </c>
      <c r="B891" s="418"/>
      <c r="C891" s="419"/>
      <c r="D891" s="416"/>
      <c r="E891" s="420"/>
      <c r="F891" s="421"/>
      <c r="G891" s="416"/>
      <c r="H891" s="416"/>
      <c r="I891" s="420"/>
      <c r="J891" s="423" t="e">
        <f>IF(#REF!="","",IF(LEN(#REF!)&gt;14,IF(ISBLANK(#REF!),"",#REF!),REPLACE(REPLACE(#REF!,1,3,"XXX"),13,2,"XX")))</f>
        <v>#REF!</v>
      </c>
      <c r="K891" s="425"/>
      <c r="L891" s="424"/>
      <c r="M891" s="425"/>
      <c r="N891" s="418"/>
      <c r="O891" s="418"/>
    </row>
    <row r="892" spans="1:15" hidden="1" x14ac:dyDescent="0.2">
      <c r="A892" s="417">
        <v>889</v>
      </c>
      <c r="B892" s="418"/>
      <c r="C892" s="419"/>
      <c r="D892" s="416"/>
      <c r="E892" s="420"/>
      <c r="F892" s="421"/>
      <c r="G892" s="416"/>
      <c r="H892" s="416"/>
      <c r="I892" s="420"/>
      <c r="J892" s="423" t="e">
        <f>IF(#REF!="","",IF(LEN(#REF!)&gt;14,IF(ISBLANK(#REF!),"",#REF!),REPLACE(REPLACE(#REF!,1,3,"XXX"),13,2,"XX")))</f>
        <v>#REF!</v>
      </c>
      <c r="K892" s="425"/>
      <c r="L892" s="424"/>
      <c r="M892" s="425"/>
      <c r="N892" s="418"/>
      <c r="O892" s="418"/>
    </row>
    <row r="893" spans="1:15" hidden="1" x14ac:dyDescent="0.2">
      <c r="A893" s="417">
        <v>890</v>
      </c>
      <c r="B893" s="418"/>
      <c r="C893" s="419"/>
      <c r="D893" s="416"/>
      <c r="E893" s="420"/>
      <c r="F893" s="421"/>
      <c r="G893" s="416"/>
      <c r="H893" s="416"/>
      <c r="I893" s="420"/>
      <c r="J893" s="423" t="e">
        <f>IF(#REF!="","",IF(LEN(#REF!)&gt;14,IF(ISBLANK(#REF!),"",#REF!),REPLACE(REPLACE(#REF!,1,3,"XXX"),13,2,"XX")))</f>
        <v>#REF!</v>
      </c>
      <c r="K893" s="425"/>
      <c r="L893" s="424"/>
      <c r="M893" s="425"/>
      <c r="N893" s="418"/>
      <c r="O893" s="418"/>
    </row>
    <row r="894" spans="1:15" hidden="1" x14ac:dyDescent="0.2">
      <c r="A894" s="417">
        <v>891</v>
      </c>
      <c r="B894" s="418"/>
      <c r="C894" s="419"/>
      <c r="D894" s="416"/>
      <c r="E894" s="420"/>
      <c r="F894" s="421"/>
      <c r="G894" s="416"/>
      <c r="H894" s="416"/>
      <c r="I894" s="420"/>
      <c r="J894" s="423" t="e">
        <f>IF(#REF!="","",IF(LEN(#REF!)&gt;14,IF(ISBLANK(#REF!),"",#REF!),REPLACE(REPLACE(#REF!,1,3,"XXX"),13,2,"XX")))</f>
        <v>#REF!</v>
      </c>
      <c r="K894" s="425"/>
      <c r="L894" s="424"/>
      <c r="M894" s="425"/>
      <c r="N894" s="418"/>
      <c r="O894" s="418"/>
    </row>
    <row r="895" spans="1:15" hidden="1" x14ac:dyDescent="0.2">
      <c r="A895" s="417">
        <v>892</v>
      </c>
      <c r="B895" s="418"/>
      <c r="C895" s="419"/>
      <c r="D895" s="416"/>
      <c r="E895" s="420"/>
      <c r="F895" s="421"/>
      <c r="G895" s="416"/>
      <c r="H895" s="416"/>
      <c r="I895" s="420"/>
      <c r="J895" s="423" t="e">
        <f>IF(#REF!="","",IF(LEN(#REF!)&gt;14,IF(ISBLANK(#REF!),"",#REF!),REPLACE(REPLACE(#REF!,1,3,"XXX"),13,2,"XX")))</f>
        <v>#REF!</v>
      </c>
      <c r="K895" s="425"/>
      <c r="L895" s="424"/>
      <c r="M895" s="425"/>
      <c r="N895" s="418"/>
      <c r="O895" s="418"/>
    </row>
    <row r="896" spans="1:15" hidden="1" x14ac:dyDescent="0.2">
      <c r="A896" s="417">
        <v>893</v>
      </c>
      <c r="B896" s="418"/>
      <c r="C896" s="419"/>
      <c r="D896" s="416"/>
      <c r="E896" s="420"/>
      <c r="F896" s="421"/>
      <c r="G896" s="416"/>
      <c r="H896" s="416"/>
      <c r="I896" s="420"/>
      <c r="J896" s="423" t="e">
        <f>IF(#REF!="","",IF(LEN(#REF!)&gt;14,IF(ISBLANK(#REF!),"",#REF!),REPLACE(REPLACE(#REF!,1,3,"XXX"),13,2,"XX")))</f>
        <v>#REF!</v>
      </c>
      <c r="K896" s="425"/>
      <c r="L896" s="424"/>
      <c r="M896" s="425"/>
      <c r="N896" s="418"/>
      <c r="O896" s="418"/>
    </row>
    <row r="897" spans="1:15" hidden="1" x14ac:dyDescent="0.2">
      <c r="A897" s="417">
        <v>894</v>
      </c>
      <c r="B897" s="418"/>
      <c r="C897" s="419"/>
      <c r="D897" s="416"/>
      <c r="E897" s="420"/>
      <c r="F897" s="421"/>
      <c r="G897" s="416"/>
      <c r="H897" s="416"/>
      <c r="I897" s="420"/>
      <c r="J897" s="423" t="e">
        <f>IF(#REF!="","",IF(LEN(#REF!)&gt;14,IF(ISBLANK(#REF!),"",#REF!),REPLACE(REPLACE(#REF!,1,3,"XXX"),13,2,"XX")))</f>
        <v>#REF!</v>
      </c>
      <c r="K897" s="425"/>
      <c r="L897" s="424"/>
      <c r="M897" s="425"/>
      <c r="N897" s="418"/>
      <c r="O897" s="418"/>
    </row>
    <row r="898" spans="1:15" hidden="1" x14ac:dyDescent="0.2">
      <c r="A898" s="417">
        <v>895</v>
      </c>
      <c r="B898" s="418"/>
      <c r="C898" s="419"/>
      <c r="D898" s="416"/>
      <c r="E898" s="420"/>
      <c r="F898" s="421"/>
      <c r="G898" s="416"/>
      <c r="H898" s="416"/>
      <c r="I898" s="420"/>
      <c r="J898" s="423" t="e">
        <f>IF(#REF!="","",IF(LEN(#REF!)&gt;14,IF(ISBLANK(#REF!),"",#REF!),REPLACE(REPLACE(#REF!,1,3,"XXX"),13,2,"XX")))</f>
        <v>#REF!</v>
      </c>
      <c r="K898" s="425"/>
      <c r="L898" s="424"/>
      <c r="M898" s="425"/>
      <c r="N898" s="418"/>
      <c r="O898" s="418"/>
    </row>
    <row r="899" spans="1:15" hidden="1" x14ac:dyDescent="0.2">
      <c r="A899" s="417">
        <v>896</v>
      </c>
      <c r="B899" s="418"/>
      <c r="C899" s="419"/>
      <c r="D899" s="416"/>
      <c r="E899" s="420"/>
      <c r="F899" s="421"/>
      <c r="G899" s="416"/>
      <c r="H899" s="416"/>
      <c r="I899" s="420"/>
      <c r="J899" s="423" t="e">
        <f>IF(#REF!="","",IF(LEN(#REF!)&gt;14,IF(ISBLANK(#REF!),"",#REF!),REPLACE(REPLACE(#REF!,1,3,"XXX"),13,2,"XX")))</f>
        <v>#REF!</v>
      </c>
      <c r="K899" s="425"/>
      <c r="L899" s="424"/>
      <c r="M899" s="425"/>
      <c r="N899" s="418"/>
      <c r="O899" s="418"/>
    </row>
    <row r="900" spans="1:15" hidden="1" x14ac:dyDescent="0.2">
      <c r="A900" s="417">
        <v>897</v>
      </c>
      <c r="B900" s="418"/>
      <c r="C900" s="419"/>
      <c r="D900" s="416"/>
      <c r="E900" s="420"/>
      <c r="F900" s="421"/>
      <c r="G900" s="416"/>
      <c r="H900" s="416"/>
      <c r="I900" s="420"/>
      <c r="J900" s="423" t="e">
        <f>IF(#REF!="","",IF(LEN(#REF!)&gt;14,IF(ISBLANK(#REF!),"",#REF!),REPLACE(REPLACE(#REF!,1,3,"XXX"),13,2,"XX")))</f>
        <v>#REF!</v>
      </c>
      <c r="K900" s="425"/>
      <c r="L900" s="424"/>
      <c r="M900" s="425"/>
      <c r="N900" s="418"/>
      <c r="O900" s="418"/>
    </row>
    <row r="901" spans="1:15" hidden="1" x14ac:dyDescent="0.2">
      <c r="A901" s="417">
        <v>898</v>
      </c>
      <c r="B901" s="418"/>
      <c r="C901" s="419"/>
      <c r="D901" s="416"/>
      <c r="E901" s="420"/>
      <c r="F901" s="421"/>
      <c r="G901" s="416"/>
      <c r="H901" s="416"/>
      <c r="I901" s="420"/>
      <c r="J901" s="423" t="e">
        <f>IF(#REF!="","",IF(LEN(#REF!)&gt;14,IF(ISBLANK(#REF!),"",#REF!),REPLACE(REPLACE(#REF!,1,3,"XXX"),13,2,"XX")))</f>
        <v>#REF!</v>
      </c>
      <c r="K901" s="425"/>
      <c r="L901" s="424"/>
      <c r="M901" s="425"/>
      <c r="N901" s="418"/>
      <c r="O901" s="418"/>
    </row>
    <row r="902" spans="1:15" hidden="1" x14ac:dyDescent="0.2">
      <c r="A902" s="417">
        <v>899</v>
      </c>
      <c r="B902" s="418"/>
      <c r="C902" s="419"/>
      <c r="D902" s="416"/>
      <c r="E902" s="420"/>
      <c r="F902" s="421"/>
      <c r="G902" s="416"/>
      <c r="H902" s="416"/>
      <c r="I902" s="420"/>
      <c r="J902" s="423" t="e">
        <f>IF(#REF!="","",IF(LEN(#REF!)&gt;14,IF(ISBLANK(#REF!),"",#REF!),REPLACE(REPLACE(#REF!,1,3,"XXX"),13,2,"XX")))</f>
        <v>#REF!</v>
      </c>
      <c r="K902" s="425"/>
      <c r="L902" s="424"/>
      <c r="M902" s="425"/>
      <c r="N902" s="418"/>
      <c r="O902" s="418"/>
    </row>
    <row r="903" spans="1:15" hidden="1" x14ac:dyDescent="0.2">
      <c r="A903" s="417">
        <v>900</v>
      </c>
      <c r="B903" s="418"/>
      <c r="C903" s="419"/>
      <c r="D903" s="416"/>
      <c r="E903" s="420"/>
      <c r="F903" s="421"/>
      <c r="G903" s="416"/>
      <c r="H903" s="416"/>
      <c r="I903" s="420"/>
      <c r="J903" s="423" t="e">
        <f>IF(#REF!="","",IF(LEN(#REF!)&gt;14,IF(ISBLANK(#REF!),"",#REF!),REPLACE(REPLACE(#REF!,1,3,"XXX"),13,2,"XX")))</f>
        <v>#REF!</v>
      </c>
      <c r="K903" s="425"/>
      <c r="L903" s="424"/>
      <c r="M903" s="425"/>
      <c r="N903" s="418"/>
      <c r="O903" s="418"/>
    </row>
    <row r="904" spans="1:15" hidden="1" x14ac:dyDescent="0.2">
      <c r="A904" s="417">
        <v>901</v>
      </c>
      <c r="B904" s="418"/>
      <c r="C904" s="419"/>
      <c r="D904" s="416"/>
      <c r="E904" s="420"/>
      <c r="F904" s="421"/>
      <c r="G904" s="416"/>
      <c r="H904" s="416"/>
      <c r="I904" s="420"/>
      <c r="J904" s="423" t="e">
        <f>IF(#REF!="","",IF(LEN(#REF!)&gt;14,IF(ISBLANK(#REF!),"",#REF!),REPLACE(REPLACE(#REF!,1,3,"XXX"),13,2,"XX")))</f>
        <v>#REF!</v>
      </c>
      <c r="K904" s="425"/>
      <c r="L904" s="424"/>
      <c r="M904" s="425"/>
      <c r="N904" s="418"/>
      <c r="O904" s="418"/>
    </row>
    <row r="905" spans="1:15" hidden="1" x14ac:dyDescent="0.2">
      <c r="A905" s="417">
        <v>902</v>
      </c>
      <c r="B905" s="418"/>
      <c r="C905" s="419"/>
      <c r="D905" s="416"/>
      <c r="E905" s="420"/>
      <c r="F905" s="421"/>
      <c r="G905" s="416"/>
      <c r="H905" s="416"/>
      <c r="I905" s="420"/>
      <c r="J905" s="423" t="e">
        <f>IF(#REF!="","",IF(LEN(#REF!)&gt;14,IF(ISBLANK(#REF!),"",#REF!),REPLACE(REPLACE(#REF!,1,3,"XXX"),13,2,"XX")))</f>
        <v>#REF!</v>
      </c>
      <c r="K905" s="425"/>
      <c r="L905" s="424"/>
      <c r="M905" s="425"/>
      <c r="N905" s="418"/>
      <c r="O905" s="418"/>
    </row>
    <row r="906" spans="1:15" hidden="1" x14ac:dyDescent="0.2">
      <c r="A906" s="417">
        <v>903</v>
      </c>
      <c r="B906" s="418"/>
      <c r="C906" s="419"/>
      <c r="D906" s="416"/>
      <c r="E906" s="420"/>
      <c r="F906" s="421"/>
      <c r="G906" s="416"/>
      <c r="H906" s="416"/>
      <c r="I906" s="420"/>
      <c r="J906" s="423" t="e">
        <f>IF(#REF!="","",IF(LEN(#REF!)&gt;14,IF(ISBLANK(#REF!),"",#REF!),REPLACE(REPLACE(#REF!,1,3,"XXX"),13,2,"XX")))</f>
        <v>#REF!</v>
      </c>
      <c r="K906" s="425"/>
      <c r="L906" s="424"/>
      <c r="M906" s="425"/>
      <c r="N906" s="418"/>
      <c r="O906" s="418"/>
    </row>
    <row r="907" spans="1:15" hidden="1" x14ac:dyDescent="0.2">
      <c r="A907" s="417">
        <v>904</v>
      </c>
      <c r="B907" s="418"/>
      <c r="C907" s="419"/>
      <c r="D907" s="416"/>
      <c r="E907" s="420"/>
      <c r="F907" s="421"/>
      <c r="G907" s="416"/>
      <c r="H907" s="416"/>
      <c r="I907" s="420"/>
      <c r="J907" s="423" t="e">
        <f>IF(#REF!="","",IF(LEN(#REF!)&gt;14,IF(ISBLANK(#REF!),"",#REF!),REPLACE(REPLACE(#REF!,1,3,"XXX"),13,2,"XX")))</f>
        <v>#REF!</v>
      </c>
      <c r="K907" s="425"/>
      <c r="L907" s="424"/>
      <c r="M907" s="425"/>
      <c r="N907" s="418"/>
      <c r="O907" s="418"/>
    </row>
    <row r="908" spans="1:15" hidden="1" x14ac:dyDescent="0.2">
      <c r="A908" s="417">
        <v>905</v>
      </c>
      <c r="B908" s="418"/>
      <c r="C908" s="419"/>
      <c r="D908" s="416"/>
      <c r="E908" s="420"/>
      <c r="F908" s="421"/>
      <c r="G908" s="416"/>
      <c r="H908" s="416"/>
      <c r="I908" s="420"/>
      <c r="J908" s="423" t="e">
        <f>IF(#REF!="","",IF(LEN(#REF!)&gt;14,IF(ISBLANK(#REF!),"",#REF!),REPLACE(REPLACE(#REF!,1,3,"XXX"),13,2,"XX")))</f>
        <v>#REF!</v>
      </c>
      <c r="K908" s="425"/>
      <c r="L908" s="424"/>
      <c r="M908" s="425"/>
      <c r="N908" s="418"/>
      <c r="O908" s="418"/>
    </row>
    <row r="909" spans="1:15" hidden="1" x14ac:dyDescent="0.2">
      <c r="A909" s="417">
        <v>906</v>
      </c>
      <c r="B909" s="418"/>
      <c r="C909" s="419"/>
      <c r="D909" s="416"/>
      <c r="E909" s="420"/>
      <c r="F909" s="421"/>
      <c r="G909" s="416"/>
      <c r="H909" s="416"/>
      <c r="I909" s="420"/>
      <c r="J909" s="423" t="e">
        <f>IF(#REF!="","",IF(LEN(#REF!)&gt;14,IF(ISBLANK(#REF!),"",#REF!),REPLACE(REPLACE(#REF!,1,3,"XXX"),13,2,"XX")))</f>
        <v>#REF!</v>
      </c>
      <c r="K909" s="425"/>
      <c r="L909" s="424"/>
      <c r="M909" s="425"/>
      <c r="N909" s="418"/>
      <c r="O909" s="418"/>
    </row>
    <row r="910" spans="1:15" hidden="1" x14ac:dyDescent="0.2">
      <c r="A910" s="417">
        <v>907</v>
      </c>
      <c r="B910" s="418"/>
      <c r="C910" s="419"/>
      <c r="D910" s="416"/>
      <c r="E910" s="420"/>
      <c r="F910" s="421"/>
      <c r="G910" s="416"/>
      <c r="H910" s="416"/>
      <c r="I910" s="420"/>
      <c r="J910" s="423" t="e">
        <f>IF(#REF!="","",IF(LEN(#REF!)&gt;14,IF(ISBLANK(#REF!),"",#REF!),REPLACE(REPLACE(#REF!,1,3,"XXX"),13,2,"XX")))</f>
        <v>#REF!</v>
      </c>
      <c r="K910" s="425"/>
      <c r="L910" s="424"/>
      <c r="M910" s="425"/>
      <c r="N910" s="418"/>
      <c r="O910" s="418"/>
    </row>
    <row r="911" spans="1:15" hidden="1" x14ac:dyDescent="0.2">
      <c r="A911" s="417">
        <v>908</v>
      </c>
      <c r="B911" s="418"/>
      <c r="C911" s="419"/>
      <c r="D911" s="416"/>
      <c r="E911" s="420"/>
      <c r="F911" s="421"/>
      <c r="G911" s="416"/>
      <c r="H911" s="416"/>
      <c r="I911" s="420"/>
      <c r="J911" s="423" t="e">
        <f>IF(#REF!="","",IF(LEN(#REF!)&gt;14,IF(ISBLANK(#REF!),"",#REF!),REPLACE(REPLACE(#REF!,1,3,"XXX"),13,2,"XX")))</f>
        <v>#REF!</v>
      </c>
      <c r="K911" s="425"/>
      <c r="L911" s="424"/>
      <c r="M911" s="425"/>
      <c r="N911" s="418"/>
      <c r="O911" s="418"/>
    </row>
    <row r="912" spans="1:15" hidden="1" x14ac:dyDescent="0.2">
      <c r="A912" s="417">
        <v>909</v>
      </c>
      <c r="B912" s="418"/>
      <c r="C912" s="419"/>
      <c r="D912" s="416"/>
      <c r="E912" s="420"/>
      <c r="F912" s="421"/>
      <c r="G912" s="416"/>
      <c r="H912" s="416"/>
      <c r="I912" s="420"/>
      <c r="J912" s="423" t="e">
        <f>IF(#REF!="","",IF(LEN(#REF!)&gt;14,IF(ISBLANK(#REF!),"",#REF!),REPLACE(REPLACE(#REF!,1,3,"XXX"),13,2,"XX")))</f>
        <v>#REF!</v>
      </c>
      <c r="K912" s="425"/>
      <c r="L912" s="424"/>
      <c r="M912" s="425"/>
      <c r="N912" s="418"/>
      <c r="O912" s="418"/>
    </row>
    <row r="913" spans="1:15" hidden="1" x14ac:dyDescent="0.2">
      <c r="A913" s="417">
        <v>910</v>
      </c>
      <c r="B913" s="418"/>
      <c r="C913" s="419"/>
      <c r="D913" s="416"/>
      <c r="E913" s="420"/>
      <c r="F913" s="421"/>
      <c r="G913" s="416"/>
      <c r="H913" s="416"/>
      <c r="I913" s="420"/>
      <c r="J913" s="423" t="e">
        <f>IF(#REF!="","",IF(LEN(#REF!)&gt;14,IF(ISBLANK(#REF!),"",#REF!),REPLACE(REPLACE(#REF!,1,3,"XXX"),13,2,"XX")))</f>
        <v>#REF!</v>
      </c>
      <c r="K913" s="425"/>
      <c r="L913" s="424"/>
      <c r="M913" s="425"/>
      <c r="N913" s="418"/>
      <c r="O913" s="418"/>
    </row>
    <row r="914" spans="1:15" hidden="1" x14ac:dyDescent="0.2">
      <c r="A914" s="417">
        <v>911</v>
      </c>
      <c r="B914" s="418"/>
      <c r="C914" s="419"/>
      <c r="D914" s="416"/>
      <c r="E914" s="420"/>
      <c r="F914" s="421"/>
      <c r="G914" s="416"/>
      <c r="H914" s="416"/>
      <c r="I914" s="420"/>
      <c r="J914" s="423" t="e">
        <f>IF(#REF!="","",IF(LEN(#REF!)&gt;14,IF(ISBLANK(#REF!),"",#REF!),REPLACE(REPLACE(#REF!,1,3,"XXX"),13,2,"XX")))</f>
        <v>#REF!</v>
      </c>
      <c r="K914" s="425"/>
      <c r="L914" s="424"/>
      <c r="M914" s="425"/>
      <c r="N914" s="418"/>
      <c r="O914" s="418"/>
    </row>
    <row r="915" spans="1:15" hidden="1" x14ac:dyDescent="0.2">
      <c r="A915" s="417">
        <v>912</v>
      </c>
      <c r="B915" s="418"/>
      <c r="C915" s="419"/>
      <c r="D915" s="416"/>
      <c r="E915" s="420"/>
      <c r="F915" s="421"/>
      <c r="G915" s="416"/>
      <c r="H915" s="416"/>
      <c r="I915" s="420"/>
      <c r="J915" s="423" t="e">
        <f>IF(#REF!="","",IF(LEN(#REF!)&gt;14,IF(ISBLANK(#REF!),"",#REF!),REPLACE(REPLACE(#REF!,1,3,"XXX"),13,2,"XX")))</f>
        <v>#REF!</v>
      </c>
      <c r="K915" s="425"/>
      <c r="L915" s="424"/>
      <c r="M915" s="425"/>
      <c r="N915" s="418"/>
      <c r="O915" s="418"/>
    </row>
    <row r="916" spans="1:15" hidden="1" x14ac:dyDescent="0.2">
      <c r="A916" s="417">
        <v>913</v>
      </c>
      <c r="B916" s="418"/>
      <c r="C916" s="419"/>
      <c r="D916" s="416"/>
      <c r="E916" s="420"/>
      <c r="F916" s="421"/>
      <c r="G916" s="416"/>
      <c r="H916" s="416"/>
      <c r="I916" s="420"/>
      <c r="J916" s="423" t="e">
        <f>IF(#REF!="","",IF(LEN(#REF!)&gt;14,IF(ISBLANK(#REF!),"",#REF!),REPLACE(REPLACE(#REF!,1,3,"XXX"),13,2,"XX")))</f>
        <v>#REF!</v>
      </c>
      <c r="K916" s="425"/>
      <c r="L916" s="424"/>
      <c r="M916" s="425"/>
      <c r="N916" s="418"/>
      <c r="O916" s="418"/>
    </row>
    <row r="917" spans="1:15" hidden="1" x14ac:dyDescent="0.2">
      <c r="A917" s="417">
        <v>914</v>
      </c>
      <c r="B917" s="418"/>
      <c r="C917" s="419"/>
      <c r="D917" s="416"/>
      <c r="E917" s="420"/>
      <c r="F917" s="421"/>
      <c r="G917" s="416"/>
      <c r="H917" s="416"/>
      <c r="I917" s="420"/>
      <c r="J917" s="423" t="e">
        <f>IF(#REF!="","",IF(LEN(#REF!)&gt;14,IF(ISBLANK(#REF!),"",#REF!),REPLACE(REPLACE(#REF!,1,3,"XXX"),13,2,"XX")))</f>
        <v>#REF!</v>
      </c>
      <c r="K917" s="425"/>
      <c r="L917" s="424"/>
      <c r="M917" s="425"/>
      <c r="N917" s="418"/>
      <c r="O917" s="418"/>
    </row>
    <row r="918" spans="1:15" hidden="1" x14ac:dyDescent="0.2">
      <c r="A918" s="417">
        <v>915</v>
      </c>
      <c r="B918" s="418"/>
      <c r="C918" s="419"/>
      <c r="D918" s="416"/>
      <c r="E918" s="420"/>
      <c r="F918" s="421"/>
      <c r="G918" s="416"/>
      <c r="H918" s="416"/>
      <c r="I918" s="420"/>
      <c r="J918" s="423" t="e">
        <f>IF(#REF!="","",IF(LEN(#REF!)&gt;14,IF(ISBLANK(#REF!),"",#REF!),REPLACE(REPLACE(#REF!,1,3,"XXX"),13,2,"XX")))</f>
        <v>#REF!</v>
      </c>
      <c r="K918" s="425"/>
      <c r="L918" s="424"/>
      <c r="M918" s="425"/>
      <c r="N918" s="418"/>
      <c r="O918" s="418"/>
    </row>
    <row r="919" spans="1:15" hidden="1" x14ac:dyDescent="0.2">
      <c r="A919" s="417">
        <v>916</v>
      </c>
      <c r="B919" s="418"/>
      <c r="C919" s="419"/>
      <c r="D919" s="416"/>
      <c r="E919" s="420"/>
      <c r="F919" s="421"/>
      <c r="G919" s="416"/>
      <c r="H919" s="416"/>
      <c r="I919" s="420"/>
      <c r="J919" s="423" t="e">
        <f>IF(#REF!="","",IF(LEN(#REF!)&gt;14,IF(ISBLANK(#REF!),"",#REF!),REPLACE(REPLACE(#REF!,1,3,"XXX"),13,2,"XX")))</f>
        <v>#REF!</v>
      </c>
      <c r="K919" s="425"/>
      <c r="L919" s="424"/>
      <c r="M919" s="425"/>
      <c r="N919" s="418"/>
      <c r="O919" s="418"/>
    </row>
    <row r="920" spans="1:15" hidden="1" x14ac:dyDescent="0.2">
      <c r="A920" s="417">
        <v>917</v>
      </c>
      <c r="B920" s="418"/>
      <c r="C920" s="419"/>
      <c r="D920" s="416"/>
      <c r="E920" s="420"/>
      <c r="F920" s="421"/>
      <c r="G920" s="416"/>
      <c r="H920" s="416"/>
      <c r="I920" s="420"/>
      <c r="J920" s="423" t="e">
        <f>IF(#REF!="","",IF(LEN(#REF!)&gt;14,IF(ISBLANK(#REF!),"",#REF!),REPLACE(REPLACE(#REF!,1,3,"XXX"),13,2,"XX")))</f>
        <v>#REF!</v>
      </c>
      <c r="K920" s="425"/>
      <c r="L920" s="424"/>
      <c r="M920" s="425"/>
      <c r="N920" s="418"/>
      <c r="O920" s="418"/>
    </row>
    <row r="921" spans="1:15" hidden="1" x14ac:dyDescent="0.2">
      <c r="A921" s="417">
        <v>918</v>
      </c>
      <c r="B921" s="418"/>
      <c r="C921" s="419"/>
      <c r="D921" s="416"/>
      <c r="E921" s="420"/>
      <c r="F921" s="421"/>
      <c r="G921" s="416"/>
      <c r="H921" s="416"/>
      <c r="I921" s="420"/>
      <c r="J921" s="423" t="e">
        <f>IF(#REF!="","",IF(LEN(#REF!)&gt;14,IF(ISBLANK(#REF!),"",#REF!),REPLACE(REPLACE(#REF!,1,3,"XXX"),13,2,"XX")))</f>
        <v>#REF!</v>
      </c>
      <c r="K921" s="425"/>
      <c r="L921" s="424"/>
      <c r="M921" s="425"/>
      <c r="N921" s="418"/>
      <c r="O921" s="418"/>
    </row>
    <row r="922" spans="1:15" hidden="1" x14ac:dyDescent="0.2">
      <c r="A922" s="417">
        <v>919</v>
      </c>
      <c r="B922" s="418"/>
      <c r="C922" s="419"/>
      <c r="D922" s="416"/>
      <c r="E922" s="420"/>
      <c r="F922" s="421"/>
      <c r="G922" s="416"/>
      <c r="H922" s="416"/>
      <c r="I922" s="420"/>
      <c r="J922" s="423" t="e">
        <f>IF(#REF!="","",IF(LEN(#REF!)&gt;14,IF(ISBLANK(#REF!),"",#REF!),REPLACE(REPLACE(#REF!,1,3,"XXX"),13,2,"XX")))</f>
        <v>#REF!</v>
      </c>
      <c r="K922" s="425"/>
      <c r="L922" s="424"/>
      <c r="M922" s="425"/>
      <c r="N922" s="418"/>
      <c r="O922" s="418"/>
    </row>
    <row r="923" spans="1:15" hidden="1" x14ac:dyDescent="0.2">
      <c r="A923" s="417">
        <v>920</v>
      </c>
      <c r="B923" s="418"/>
      <c r="C923" s="419"/>
      <c r="D923" s="416"/>
      <c r="E923" s="420"/>
      <c r="F923" s="421"/>
      <c r="G923" s="416"/>
      <c r="H923" s="416"/>
      <c r="I923" s="420"/>
      <c r="J923" s="423" t="e">
        <f>IF(#REF!="","",IF(LEN(#REF!)&gt;14,IF(ISBLANK(#REF!),"",#REF!),REPLACE(REPLACE(#REF!,1,3,"XXX"),13,2,"XX")))</f>
        <v>#REF!</v>
      </c>
      <c r="K923" s="425"/>
      <c r="L923" s="424"/>
      <c r="M923" s="425"/>
      <c r="N923" s="418"/>
      <c r="O923" s="418"/>
    </row>
    <row r="924" spans="1:15" hidden="1" x14ac:dyDescent="0.2">
      <c r="A924" s="417">
        <v>921</v>
      </c>
      <c r="B924" s="418"/>
      <c r="C924" s="419"/>
      <c r="D924" s="416"/>
      <c r="E924" s="420"/>
      <c r="F924" s="421"/>
      <c r="G924" s="416"/>
      <c r="H924" s="416"/>
      <c r="I924" s="420"/>
      <c r="J924" s="423" t="e">
        <f>IF(#REF!="","",IF(LEN(#REF!)&gt;14,IF(ISBLANK(#REF!),"",#REF!),REPLACE(REPLACE(#REF!,1,3,"XXX"),13,2,"XX")))</f>
        <v>#REF!</v>
      </c>
      <c r="K924" s="425"/>
      <c r="L924" s="424"/>
      <c r="M924" s="425"/>
      <c r="N924" s="418"/>
      <c r="O924" s="418"/>
    </row>
    <row r="925" spans="1:15" hidden="1" x14ac:dyDescent="0.2">
      <c r="A925" s="417">
        <v>922</v>
      </c>
      <c r="B925" s="418"/>
      <c r="C925" s="419"/>
      <c r="D925" s="416"/>
      <c r="E925" s="420"/>
      <c r="F925" s="421"/>
      <c r="G925" s="416"/>
      <c r="H925" s="416"/>
      <c r="I925" s="420"/>
      <c r="J925" s="423" t="e">
        <f>IF(#REF!="","",IF(LEN(#REF!)&gt;14,IF(ISBLANK(#REF!),"",#REF!),REPLACE(REPLACE(#REF!,1,3,"XXX"),13,2,"XX")))</f>
        <v>#REF!</v>
      </c>
      <c r="K925" s="425"/>
      <c r="L925" s="424"/>
      <c r="M925" s="425"/>
      <c r="N925" s="418"/>
      <c r="O925" s="418"/>
    </row>
    <row r="926" spans="1:15" hidden="1" x14ac:dyDescent="0.2">
      <c r="A926" s="417">
        <v>923</v>
      </c>
      <c r="B926" s="418"/>
      <c r="C926" s="419"/>
      <c r="D926" s="416"/>
      <c r="E926" s="420"/>
      <c r="F926" s="421"/>
      <c r="G926" s="416"/>
      <c r="H926" s="416"/>
      <c r="I926" s="420"/>
      <c r="J926" s="423" t="e">
        <f>IF(#REF!="","",IF(LEN(#REF!)&gt;14,IF(ISBLANK(#REF!),"",#REF!),REPLACE(REPLACE(#REF!,1,3,"XXX"),13,2,"XX")))</f>
        <v>#REF!</v>
      </c>
      <c r="K926" s="425"/>
      <c r="L926" s="424"/>
      <c r="M926" s="425"/>
      <c r="N926" s="418"/>
      <c r="O926" s="418"/>
    </row>
    <row r="927" spans="1:15" hidden="1" x14ac:dyDescent="0.2">
      <c r="A927" s="417">
        <v>924</v>
      </c>
      <c r="B927" s="418"/>
      <c r="C927" s="419"/>
      <c r="D927" s="416"/>
      <c r="E927" s="420"/>
      <c r="F927" s="421"/>
      <c r="G927" s="416"/>
      <c r="H927" s="416"/>
      <c r="I927" s="420"/>
      <c r="J927" s="423" t="e">
        <f>IF(#REF!="","",IF(LEN(#REF!)&gt;14,IF(ISBLANK(#REF!),"",#REF!),REPLACE(REPLACE(#REF!,1,3,"XXX"),13,2,"XX")))</f>
        <v>#REF!</v>
      </c>
      <c r="K927" s="425"/>
      <c r="L927" s="424"/>
      <c r="M927" s="425"/>
      <c r="N927" s="418"/>
      <c r="O927" s="418"/>
    </row>
    <row r="928" spans="1:15" hidden="1" x14ac:dyDescent="0.2">
      <c r="A928" s="417">
        <v>925</v>
      </c>
      <c r="B928" s="418"/>
      <c r="C928" s="419"/>
      <c r="D928" s="416"/>
      <c r="E928" s="420"/>
      <c r="F928" s="421"/>
      <c r="G928" s="416"/>
      <c r="H928" s="416"/>
      <c r="I928" s="420"/>
      <c r="J928" s="423" t="e">
        <f>IF(#REF!="","",IF(LEN(#REF!)&gt;14,IF(ISBLANK(#REF!),"",#REF!),REPLACE(REPLACE(#REF!,1,3,"XXX"),13,2,"XX")))</f>
        <v>#REF!</v>
      </c>
      <c r="K928" s="425"/>
      <c r="L928" s="424"/>
      <c r="M928" s="425"/>
      <c r="N928" s="418"/>
      <c r="O928" s="418"/>
    </row>
    <row r="929" spans="1:15" hidden="1" x14ac:dyDescent="0.2">
      <c r="A929" s="417">
        <v>926</v>
      </c>
      <c r="B929" s="418"/>
      <c r="C929" s="419"/>
      <c r="D929" s="416"/>
      <c r="E929" s="420"/>
      <c r="F929" s="421"/>
      <c r="G929" s="416"/>
      <c r="H929" s="416"/>
      <c r="I929" s="420"/>
      <c r="J929" s="423" t="e">
        <f>IF(#REF!="","",IF(LEN(#REF!)&gt;14,IF(ISBLANK(#REF!),"",#REF!),REPLACE(REPLACE(#REF!,1,3,"XXX"),13,2,"XX")))</f>
        <v>#REF!</v>
      </c>
      <c r="K929" s="425"/>
      <c r="L929" s="424"/>
      <c r="M929" s="425"/>
      <c r="N929" s="418"/>
      <c r="O929" s="418"/>
    </row>
    <row r="930" spans="1:15" hidden="1" x14ac:dyDescent="0.2">
      <c r="A930" s="417">
        <v>927</v>
      </c>
      <c r="B930" s="418"/>
      <c r="C930" s="419"/>
      <c r="D930" s="416"/>
      <c r="E930" s="420"/>
      <c r="F930" s="421"/>
      <c r="G930" s="416"/>
      <c r="H930" s="416"/>
      <c r="I930" s="420"/>
      <c r="J930" s="423" t="e">
        <f>IF(#REF!="","",IF(LEN(#REF!)&gt;14,IF(ISBLANK(#REF!),"",#REF!),REPLACE(REPLACE(#REF!,1,3,"XXX"),13,2,"XX")))</f>
        <v>#REF!</v>
      </c>
      <c r="K930" s="425"/>
      <c r="L930" s="424"/>
      <c r="M930" s="425"/>
      <c r="N930" s="418"/>
      <c r="O930" s="418"/>
    </row>
    <row r="931" spans="1:15" hidden="1" x14ac:dyDescent="0.2">
      <c r="A931" s="417">
        <v>928</v>
      </c>
      <c r="B931" s="418"/>
      <c r="C931" s="419"/>
      <c r="D931" s="416"/>
      <c r="E931" s="420"/>
      <c r="F931" s="421"/>
      <c r="G931" s="416"/>
      <c r="H931" s="416"/>
      <c r="I931" s="420"/>
      <c r="J931" s="423" t="e">
        <f>IF(#REF!="","",IF(LEN(#REF!)&gt;14,IF(ISBLANK(#REF!),"",#REF!),REPLACE(REPLACE(#REF!,1,3,"XXX"),13,2,"XX")))</f>
        <v>#REF!</v>
      </c>
      <c r="K931" s="425"/>
      <c r="L931" s="424"/>
      <c r="M931" s="425"/>
      <c r="N931" s="418"/>
      <c r="O931" s="418"/>
    </row>
    <row r="932" spans="1:15" hidden="1" x14ac:dyDescent="0.2">
      <c r="A932" s="417">
        <v>929</v>
      </c>
      <c r="B932" s="418"/>
      <c r="C932" s="419"/>
      <c r="D932" s="416"/>
      <c r="E932" s="420"/>
      <c r="F932" s="421"/>
      <c r="G932" s="416"/>
      <c r="H932" s="416"/>
      <c r="I932" s="420"/>
      <c r="J932" s="423" t="e">
        <f>IF(#REF!="","",IF(LEN(#REF!)&gt;14,IF(ISBLANK(#REF!),"",#REF!),REPLACE(REPLACE(#REF!,1,3,"XXX"),13,2,"XX")))</f>
        <v>#REF!</v>
      </c>
      <c r="K932" s="425"/>
      <c r="L932" s="424"/>
      <c r="M932" s="425"/>
      <c r="N932" s="418"/>
      <c r="O932" s="418"/>
    </row>
    <row r="933" spans="1:15" hidden="1" x14ac:dyDescent="0.2">
      <c r="A933" s="417">
        <v>930</v>
      </c>
      <c r="B933" s="418"/>
      <c r="C933" s="419"/>
      <c r="D933" s="416"/>
      <c r="E933" s="420"/>
      <c r="F933" s="421"/>
      <c r="G933" s="416"/>
      <c r="H933" s="416"/>
      <c r="I933" s="420"/>
      <c r="J933" s="423" t="e">
        <f>IF(#REF!="","",IF(LEN(#REF!)&gt;14,IF(ISBLANK(#REF!),"",#REF!),REPLACE(REPLACE(#REF!,1,3,"XXX"),13,2,"XX")))</f>
        <v>#REF!</v>
      </c>
      <c r="K933" s="425"/>
      <c r="L933" s="424"/>
      <c r="M933" s="425"/>
      <c r="N933" s="418"/>
      <c r="O933" s="418"/>
    </row>
    <row r="934" spans="1:15" hidden="1" x14ac:dyDescent="0.2">
      <c r="A934" s="417">
        <v>931</v>
      </c>
      <c r="B934" s="418"/>
      <c r="C934" s="419"/>
      <c r="D934" s="416"/>
      <c r="E934" s="420"/>
      <c r="F934" s="421"/>
      <c r="G934" s="416"/>
      <c r="H934" s="416"/>
      <c r="I934" s="420"/>
      <c r="J934" s="423" t="e">
        <f>IF(#REF!="","",IF(LEN(#REF!)&gt;14,IF(ISBLANK(#REF!),"",#REF!),REPLACE(REPLACE(#REF!,1,3,"XXX"),13,2,"XX")))</f>
        <v>#REF!</v>
      </c>
      <c r="K934" s="425"/>
      <c r="L934" s="424"/>
      <c r="M934" s="425"/>
      <c r="N934" s="418"/>
      <c r="O934" s="418"/>
    </row>
    <row r="935" spans="1:15" hidden="1" x14ac:dyDescent="0.2">
      <c r="A935" s="417">
        <v>932</v>
      </c>
      <c r="B935" s="418"/>
      <c r="C935" s="419"/>
      <c r="D935" s="416"/>
      <c r="E935" s="420"/>
      <c r="F935" s="421"/>
      <c r="G935" s="416"/>
      <c r="H935" s="416"/>
      <c r="I935" s="420"/>
      <c r="J935" s="423" t="e">
        <f>IF(#REF!="","",IF(LEN(#REF!)&gt;14,IF(ISBLANK(#REF!),"",#REF!),REPLACE(REPLACE(#REF!,1,3,"XXX"),13,2,"XX")))</f>
        <v>#REF!</v>
      </c>
      <c r="K935" s="425"/>
      <c r="L935" s="424"/>
      <c r="M935" s="425"/>
      <c r="N935" s="418"/>
      <c r="O935" s="418"/>
    </row>
    <row r="936" spans="1:15" hidden="1" x14ac:dyDescent="0.2">
      <c r="A936" s="417">
        <v>933</v>
      </c>
      <c r="B936" s="418"/>
      <c r="C936" s="419"/>
      <c r="D936" s="416"/>
      <c r="E936" s="420"/>
      <c r="F936" s="421"/>
      <c r="G936" s="416"/>
      <c r="H936" s="416"/>
      <c r="I936" s="420"/>
      <c r="J936" s="423" t="e">
        <f>IF(#REF!="","",IF(LEN(#REF!)&gt;14,IF(ISBLANK(#REF!),"",#REF!),REPLACE(REPLACE(#REF!,1,3,"XXX"),13,2,"XX")))</f>
        <v>#REF!</v>
      </c>
      <c r="K936" s="425"/>
      <c r="L936" s="424"/>
      <c r="M936" s="425"/>
      <c r="N936" s="418"/>
      <c r="O936" s="418"/>
    </row>
    <row r="937" spans="1:15" hidden="1" x14ac:dyDescent="0.2">
      <c r="A937" s="417">
        <v>934</v>
      </c>
      <c r="B937" s="418"/>
      <c r="C937" s="419"/>
      <c r="D937" s="416"/>
      <c r="E937" s="420"/>
      <c r="F937" s="421"/>
      <c r="G937" s="416"/>
      <c r="H937" s="416"/>
      <c r="I937" s="420"/>
      <c r="J937" s="423" t="e">
        <f>IF(#REF!="","",IF(LEN(#REF!)&gt;14,IF(ISBLANK(#REF!),"",#REF!),REPLACE(REPLACE(#REF!,1,3,"XXX"),13,2,"XX")))</f>
        <v>#REF!</v>
      </c>
      <c r="K937" s="425"/>
      <c r="L937" s="424"/>
      <c r="M937" s="425"/>
      <c r="N937" s="418"/>
      <c r="O937" s="418"/>
    </row>
    <row r="938" spans="1:15" hidden="1" x14ac:dyDescent="0.2">
      <c r="A938" s="417">
        <v>935</v>
      </c>
      <c r="B938" s="418"/>
      <c r="C938" s="419"/>
      <c r="D938" s="416"/>
      <c r="E938" s="420"/>
      <c r="F938" s="421"/>
      <c r="G938" s="416"/>
      <c r="H938" s="416"/>
      <c r="I938" s="420"/>
      <c r="J938" s="423" t="e">
        <f>IF(#REF!="","",IF(LEN(#REF!)&gt;14,IF(ISBLANK(#REF!),"",#REF!),REPLACE(REPLACE(#REF!,1,3,"XXX"),13,2,"XX")))</f>
        <v>#REF!</v>
      </c>
      <c r="K938" s="425"/>
      <c r="L938" s="424"/>
      <c r="M938" s="425"/>
      <c r="N938" s="418"/>
      <c r="O938" s="418"/>
    </row>
    <row r="939" spans="1:15" hidden="1" x14ac:dyDescent="0.2">
      <c r="A939" s="417">
        <v>936</v>
      </c>
      <c r="B939" s="418"/>
      <c r="C939" s="419"/>
      <c r="D939" s="416"/>
      <c r="E939" s="420"/>
      <c r="F939" s="421"/>
      <c r="G939" s="416"/>
      <c r="H939" s="416"/>
      <c r="I939" s="420"/>
      <c r="J939" s="423" t="e">
        <f>IF(#REF!="","",IF(LEN(#REF!)&gt;14,IF(ISBLANK(#REF!),"",#REF!),REPLACE(REPLACE(#REF!,1,3,"XXX"),13,2,"XX")))</f>
        <v>#REF!</v>
      </c>
      <c r="K939" s="425"/>
      <c r="L939" s="424"/>
      <c r="M939" s="425"/>
      <c r="N939" s="418"/>
      <c r="O939" s="418"/>
    </row>
    <row r="940" spans="1:15" hidden="1" x14ac:dyDescent="0.2">
      <c r="A940" s="417">
        <v>937</v>
      </c>
      <c r="B940" s="418"/>
      <c r="C940" s="419"/>
      <c r="D940" s="416"/>
      <c r="E940" s="420"/>
      <c r="F940" s="421"/>
      <c r="G940" s="416"/>
      <c r="H940" s="416"/>
      <c r="I940" s="420"/>
      <c r="J940" s="423" t="e">
        <f>IF(#REF!="","",IF(LEN(#REF!)&gt;14,IF(ISBLANK(#REF!),"",#REF!),REPLACE(REPLACE(#REF!,1,3,"XXX"),13,2,"XX")))</f>
        <v>#REF!</v>
      </c>
      <c r="K940" s="425"/>
      <c r="L940" s="424"/>
      <c r="M940" s="425"/>
      <c r="N940" s="418"/>
      <c r="O940" s="418"/>
    </row>
    <row r="941" spans="1:15" hidden="1" x14ac:dyDescent="0.2">
      <c r="A941" s="417">
        <v>938</v>
      </c>
      <c r="B941" s="418"/>
      <c r="C941" s="419"/>
      <c r="D941" s="416"/>
      <c r="E941" s="420"/>
      <c r="F941" s="421"/>
      <c r="G941" s="416"/>
      <c r="H941" s="416"/>
      <c r="I941" s="420"/>
      <c r="J941" s="423" t="e">
        <f>IF(#REF!="","",IF(LEN(#REF!)&gt;14,IF(ISBLANK(#REF!),"",#REF!),REPLACE(REPLACE(#REF!,1,3,"XXX"),13,2,"XX")))</f>
        <v>#REF!</v>
      </c>
      <c r="K941" s="425"/>
      <c r="L941" s="424"/>
      <c r="M941" s="425"/>
      <c r="N941" s="418"/>
      <c r="O941" s="418"/>
    </row>
    <row r="942" spans="1:15" hidden="1" x14ac:dyDescent="0.2">
      <c r="A942" s="417">
        <v>939</v>
      </c>
      <c r="B942" s="418"/>
      <c r="C942" s="419"/>
      <c r="D942" s="416"/>
      <c r="E942" s="420"/>
      <c r="F942" s="421"/>
      <c r="G942" s="416"/>
      <c r="H942" s="416"/>
      <c r="I942" s="420"/>
      <c r="J942" s="423" t="e">
        <f>IF(#REF!="","",IF(LEN(#REF!)&gt;14,IF(ISBLANK(#REF!),"",#REF!),REPLACE(REPLACE(#REF!,1,3,"XXX"),13,2,"XX")))</f>
        <v>#REF!</v>
      </c>
      <c r="K942" s="425"/>
      <c r="L942" s="424"/>
      <c r="M942" s="425"/>
      <c r="N942" s="418"/>
      <c r="O942" s="418"/>
    </row>
    <row r="943" spans="1:15" hidden="1" x14ac:dyDescent="0.2">
      <c r="A943" s="417">
        <v>940</v>
      </c>
      <c r="B943" s="418"/>
      <c r="C943" s="419"/>
      <c r="D943" s="416"/>
      <c r="E943" s="420"/>
      <c r="F943" s="421"/>
      <c r="G943" s="416"/>
      <c r="H943" s="416"/>
      <c r="I943" s="420"/>
      <c r="J943" s="423" t="e">
        <f>IF(#REF!="","",IF(LEN(#REF!)&gt;14,IF(ISBLANK(#REF!),"",#REF!),REPLACE(REPLACE(#REF!,1,3,"XXX"),13,2,"XX")))</f>
        <v>#REF!</v>
      </c>
      <c r="K943" s="425"/>
      <c r="L943" s="424"/>
      <c r="M943" s="425"/>
      <c r="N943" s="418"/>
      <c r="O943" s="418"/>
    </row>
    <row r="944" spans="1:15" hidden="1" x14ac:dyDescent="0.2">
      <c r="A944" s="417">
        <v>941</v>
      </c>
      <c r="B944" s="418"/>
      <c r="C944" s="419"/>
      <c r="D944" s="416"/>
      <c r="E944" s="420"/>
      <c r="F944" s="421"/>
      <c r="G944" s="416"/>
      <c r="H944" s="416"/>
      <c r="I944" s="420"/>
      <c r="J944" s="423" t="e">
        <f>IF(#REF!="","",IF(LEN(#REF!)&gt;14,IF(ISBLANK(#REF!),"",#REF!),REPLACE(REPLACE(#REF!,1,3,"XXX"),13,2,"XX")))</f>
        <v>#REF!</v>
      </c>
      <c r="K944" s="425"/>
      <c r="L944" s="424"/>
      <c r="M944" s="425"/>
      <c r="N944" s="418"/>
      <c r="O944" s="418"/>
    </row>
    <row r="945" spans="1:15" hidden="1" x14ac:dyDescent="0.2">
      <c r="A945" s="417">
        <v>942</v>
      </c>
      <c r="B945" s="418"/>
      <c r="C945" s="419"/>
      <c r="D945" s="416"/>
      <c r="E945" s="420"/>
      <c r="F945" s="421"/>
      <c r="G945" s="416"/>
      <c r="H945" s="416"/>
      <c r="I945" s="420"/>
      <c r="J945" s="423" t="e">
        <f>IF(#REF!="","",IF(LEN(#REF!)&gt;14,IF(ISBLANK(#REF!),"",#REF!),REPLACE(REPLACE(#REF!,1,3,"XXX"),13,2,"XX")))</f>
        <v>#REF!</v>
      </c>
      <c r="K945" s="425"/>
      <c r="L945" s="424"/>
      <c r="M945" s="425"/>
      <c r="N945" s="418"/>
      <c r="O945" s="418"/>
    </row>
    <row r="946" spans="1:15" hidden="1" x14ac:dyDescent="0.2">
      <c r="A946" s="417">
        <v>943</v>
      </c>
      <c r="B946" s="418"/>
      <c r="C946" s="419"/>
      <c r="D946" s="416"/>
      <c r="E946" s="420"/>
      <c r="F946" s="421"/>
      <c r="G946" s="416"/>
      <c r="H946" s="416"/>
      <c r="I946" s="420"/>
      <c r="J946" s="423" t="e">
        <f>IF(#REF!="","",IF(LEN(#REF!)&gt;14,IF(ISBLANK(#REF!),"",#REF!),REPLACE(REPLACE(#REF!,1,3,"XXX"),13,2,"XX")))</f>
        <v>#REF!</v>
      </c>
      <c r="K946" s="425"/>
      <c r="L946" s="424"/>
      <c r="M946" s="425"/>
      <c r="N946" s="418"/>
      <c r="O946" s="418"/>
    </row>
    <row r="947" spans="1:15" hidden="1" x14ac:dyDescent="0.2">
      <c r="A947" s="417">
        <v>944</v>
      </c>
      <c r="B947" s="418"/>
      <c r="C947" s="419"/>
      <c r="D947" s="416"/>
      <c r="E947" s="420"/>
      <c r="F947" s="421"/>
      <c r="G947" s="416"/>
      <c r="H947" s="416"/>
      <c r="I947" s="420"/>
      <c r="J947" s="423" t="e">
        <f>IF(#REF!="","",IF(LEN(#REF!)&gt;14,IF(ISBLANK(#REF!),"",#REF!),REPLACE(REPLACE(#REF!,1,3,"XXX"),13,2,"XX")))</f>
        <v>#REF!</v>
      </c>
      <c r="K947" s="425"/>
      <c r="L947" s="424"/>
      <c r="M947" s="425"/>
      <c r="N947" s="418"/>
      <c r="O947" s="418"/>
    </row>
    <row r="948" spans="1:15" hidden="1" x14ac:dyDescent="0.2">
      <c r="A948" s="417">
        <v>945</v>
      </c>
      <c r="B948" s="418"/>
      <c r="C948" s="419"/>
      <c r="D948" s="416"/>
      <c r="E948" s="420"/>
      <c r="F948" s="421"/>
      <c r="G948" s="416"/>
      <c r="H948" s="416"/>
      <c r="I948" s="420"/>
      <c r="J948" s="423" t="e">
        <f>IF(#REF!="","",IF(LEN(#REF!)&gt;14,IF(ISBLANK(#REF!),"",#REF!),REPLACE(REPLACE(#REF!,1,3,"XXX"),13,2,"XX")))</f>
        <v>#REF!</v>
      </c>
      <c r="K948" s="425"/>
      <c r="L948" s="424"/>
      <c r="M948" s="425"/>
      <c r="N948" s="418"/>
      <c r="O948" s="418"/>
    </row>
    <row r="949" spans="1:15" hidden="1" x14ac:dyDescent="0.2">
      <c r="A949" s="417">
        <v>946</v>
      </c>
      <c r="B949" s="418"/>
      <c r="C949" s="419"/>
      <c r="D949" s="416"/>
      <c r="E949" s="420"/>
      <c r="F949" s="421"/>
      <c r="G949" s="416"/>
      <c r="H949" s="416"/>
      <c r="I949" s="420"/>
      <c r="J949" s="423" t="e">
        <f>IF(#REF!="","",IF(LEN(#REF!)&gt;14,IF(ISBLANK(#REF!),"",#REF!),REPLACE(REPLACE(#REF!,1,3,"XXX"),13,2,"XX")))</f>
        <v>#REF!</v>
      </c>
      <c r="K949" s="425"/>
      <c r="L949" s="424"/>
      <c r="M949" s="425"/>
      <c r="N949" s="418"/>
      <c r="O949" s="418"/>
    </row>
    <row r="950" spans="1:15" hidden="1" x14ac:dyDescent="0.2">
      <c r="A950" s="417">
        <v>947</v>
      </c>
      <c r="B950" s="418"/>
      <c r="C950" s="419"/>
      <c r="D950" s="416"/>
      <c r="E950" s="420"/>
      <c r="F950" s="421"/>
      <c r="G950" s="416"/>
      <c r="H950" s="416"/>
      <c r="I950" s="420"/>
      <c r="J950" s="423" t="e">
        <f>IF(#REF!="","",IF(LEN(#REF!)&gt;14,IF(ISBLANK(#REF!),"",#REF!),REPLACE(REPLACE(#REF!,1,3,"XXX"),13,2,"XX")))</f>
        <v>#REF!</v>
      </c>
      <c r="K950" s="425"/>
      <c r="L950" s="424"/>
      <c r="M950" s="425"/>
      <c r="N950" s="418"/>
      <c r="O950" s="418"/>
    </row>
    <row r="951" spans="1:15" hidden="1" x14ac:dyDescent="0.2">
      <c r="A951" s="417">
        <v>948</v>
      </c>
      <c r="B951" s="418"/>
      <c r="C951" s="419"/>
      <c r="D951" s="416"/>
      <c r="E951" s="420"/>
      <c r="F951" s="421"/>
      <c r="G951" s="416"/>
      <c r="H951" s="416"/>
      <c r="I951" s="420"/>
      <c r="J951" s="423" t="e">
        <f>IF(#REF!="","",IF(LEN(#REF!)&gt;14,IF(ISBLANK(#REF!),"",#REF!),REPLACE(REPLACE(#REF!,1,3,"XXX"),13,2,"XX")))</f>
        <v>#REF!</v>
      </c>
      <c r="K951" s="425"/>
      <c r="L951" s="424"/>
      <c r="M951" s="425"/>
      <c r="N951" s="418"/>
      <c r="O951" s="418"/>
    </row>
    <row r="952" spans="1:15" hidden="1" x14ac:dyDescent="0.2">
      <c r="A952" s="417">
        <v>949</v>
      </c>
      <c r="B952" s="418"/>
      <c r="C952" s="419"/>
      <c r="D952" s="416"/>
      <c r="E952" s="420"/>
      <c r="F952" s="421"/>
      <c r="G952" s="416"/>
      <c r="H952" s="416"/>
      <c r="I952" s="420"/>
      <c r="J952" s="423" t="e">
        <f>IF(#REF!="","",IF(LEN(#REF!)&gt;14,IF(ISBLANK(#REF!),"",#REF!),REPLACE(REPLACE(#REF!,1,3,"XXX"),13,2,"XX")))</f>
        <v>#REF!</v>
      </c>
      <c r="K952" s="425"/>
      <c r="L952" s="424"/>
      <c r="M952" s="425"/>
      <c r="N952" s="418"/>
      <c r="O952" s="418"/>
    </row>
    <row r="953" spans="1:15" hidden="1" x14ac:dyDescent="0.2">
      <c r="A953" s="417">
        <v>950</v>
      </c>
      <c r="B953" s="418"/>
      <c r="C953" s="419"/>
      <c r="D953" s="416"/>
      <c r="E953" s="420"/>
      <c r="F953" s="421"/>
      <c r="G953" s="416"/>
      <c r="H953" s="416"/>
      <c r="I953" s="420"/>
      <c r="J953" s="423" t="e">
        <f>IF(#REF!="","",IF(LEN(#REF!)&gt;14,IF(ISBLANK(#REF!),"",#REF!),REPLACE(REPLACE(#REF!,1,3,"XXX"),13,2,"XX")))</f>
        <v>#REF!</v>
      </c>
      <c r="K953" s="425"/>
      <c r="L953" s="424"/>
      <c r="M953" s="425"/>
      <c r="N953" s="418"/>
      <c r="O953" s="418"/>
    </row>
    <row r="954" spans="1:15" hidden="1" x14ac:dyDescent="0.2">
      <c r="A954" s="417">
        <v>951</v>
      </c>
      <c r="B954" s="418"/>
      <c r="C954" s="419"/>
      <c r="D954" s="416"/>
      <c r="E954" s="420"/>
      <c r="F954" s="421"/>
      <c r="G954" s="416"/>
      <c r="H954" s="416"/>
      <c r="I954" s="420"/>
      <c r="J954" s="423" t="e">
        <f>IF(#REF!="","",IF(LEN(#REF!)&gt;14,IF(ISBLANK(#REF!),"",#REF!),REPLACE(REPLACE(#REF!,1,3,"XXX"),13,2,"XX")))</f>
        <v>#REF!</v>
      </c>
      <c r="K954" s="425"/>
      <c r="L954" s="424"/>
      <c r="M954" s="425"/>
      <c r="N954" s="418"/>
      <c r="O954" s="418"/>
    </row>
    <row r="955" spans="1:15" hidden="1" x14ac:dyDescent="0.2">
      <c r="A955" s="417">
        <v>952</v>
      </c>
      <c r="B955" s="418"/>
      <c r="C955" s="419"/>
      <c r="D955" s="416"/>
      <c r="E955" s="420"/>
      <c r="F955" s="421"/>
      <c r="G955" s="416"/>
      <c r="H955" s="416"/>
      <c r="I955" s="420"/>
      <c r="J955" s="423" t="e">
        <f>IF(#REF!="","",IF(LEN(#REF!)&gt;14,IF(ISBLANK(#REF!),"",#REF!),REPLACE(REPLACE(#REF!,1,3,"XXX"),13,2,"XX")))</f>
        <v>#REF!</v>
      </c>
      <c r="K955" s="425"/>
      <c r="L955" s="424"/>
      <c r="M955" s="425"/>
      <c r="N955" s="418"/>
      <c r="O955" s="418"/>
    </row>
    <row r="956" spans="1:15" hidden="1" x14ac:dyDescent="0.2">
      <c r="A956" s="417">
        <v>953</v>
      </c>
      <c r="B956" s="418"/>
      <c r="C956" s="419"/>
      <c r="D956" s="416"/>
      <c r="E956" s="420"/>
      <c r="F956" s="421"/>
      <c r="G956" s="416"/>
      <c r="H956" s="416"/>
      <c r="I956" s="420"/>
      <c r="J956" s="423" t="e">
        <f>IF(#REF!="","",IF(LEN(#REF!)&gt;14,IF(ISBLANK(#REF!),"",#REF!),REPLACE(REPLACE(#REF!,1,3,"XXX"),13,2,"XX")))</f>
        <v>#REF!</v>
      </c>
      <c r="K956" s="425"/>
      <c r="L956" s="424"/>
      <c r="M956" s="425"/>
      <c r="N956" s="418"/>
      <c r="O956" s="418"/>
    </row>
    <row r="957" spans="1:15" hidden="1" x14ac:dyDescent="0.2">
      <c r="A957" s="417">
        <v>954</v>
      </c>
      <c r="B957" s="418"/>
      <c r="C957" s="419"/>
      <c r="D957" s="416"/>
      <c r="E957" s="420"/>
      <c r="F957" s="421"/>
      <c r="G957" s="416"/>
      <c r="H957" s="416"/>
      <c r="I957" s="420"/>
      <c r="J957" s="423" t="e">
        <f>IF(#REF!="","",IF(LEN(#REF!)&gt;14,IF(ISBLANK(#REF!),"",#REF!),REPLACE(REPLACE(#REF!,1,3,"XXX"),13,2,"XX")))</f>
        <v>#REF!</v>
      </c>
      <c r="K957" s="425"/>
      <c r="L957" s="424"/>
      <c r="M957" s="425"/>
      <c r="N957" s="418"/>
      <c r="O957" s="418"/>
    </row>
    <row r="958" spans="1:15" hidden="1" x14ac:dyDescent="0.2">
      <c r="A958" s="417">
        <v>955</v>
      </c>
      <c r="B958" s="418"/>
      <c r="C958" s="419"/>
      <c r="D958" s="416"/>
      <c r="E958" s="420"/>
      <c r="F958" s="421"/>
      <c r="G958" s="416"/>
      <c r="H958" s="416"/>
      <c r="I958" s="420"/>
      <c r="J958" s="423" t="e">
        <f>IF(#REF!="","",IF(LEN(#REF!)&gt;14,IF(ISBLANK(#REF!),"",#REF!),REPLACE(REPLACE(#REF!,1,3,"XXX"),13,2,"XX")))</f>
        <v>#REF!</v>
      </c>
      <c r="K958" s="425"/>
      <c r="L958" s="424"/>
      <c r="M958" s="425"/>
      <c r="N958" s="418"/>
      <c r="O958" s="418"/>
    </row>
    <row r="959" spans="1:15" hidden="1" x14ac:dyDescent="0.2">
      <c r="A959" s="417">
        <v>956</v>
      </c>
      <c r="B959" s="418"/>
      <c r="C959" s="419"/>
      <c r="D959" s="416"/>
      <c r="E959" s="420"/>
      <c r="F959" s="421"/>
      <c r="G959" s="416"/>
      <c r="H959" s="416"/>
      <c r="I959" s="420"/>
      <c r="J959" s="423" t="e">
        <f>IF(#REF!="","",IF(LEN(#REF!)&gt;14,IF(ISBLANK(#REF!),"",#REF!),REPLACE(REPLACE(#REF!,1,3,"XXX"),13,2,"XX")))</f>
        <v>#REF!</v>
      </c>
      <c r="K959" s="425"/>
      <c r="L959" s="424"/>
      <c r="M959" s="425"/>
      <c r="N959" s="418"/>
      <c r="O959" s="418"/>
    </row>
    <row r="960" spans="1:15" hidden="1" x14ac:dyDescent="0.2">
      <c r="A960" s="417">
        <v>957</v>
      </c>
      <c r="B960" s="418"/>
      <c r="C960" s="419"/>
      <c r="D960" s="416"/>
      <c r="E960" s="420"/>
      <c r="F960" s="421"/>
      <c r="G960" s="416"/>
      <c r="H960" s="416"/>
      <c r="I960" s="420"/>
      <c r="J960" s="423" t="e">
        <f>IF(#REF!="","",IF(LEN(#REF!)&gt;14,IF(ISBLANK(#REF!),"",#REF!),REPLACE(REPLACE(#REF!,1,3,"XXX"),13,2,"XX")))</f>
        <v>#REF!</v>
      </c>
      <c r="K960" s="425"/>
      <c r="L960" s="424"/>
      <c r="M960" s="425"/>
      <c r="N960" s="418"/>
      <c r="O960" s="418"/>
    </row>
    <row r="961" spans="1:15" hidden="1" x14ac:dyDescent="0.2">
      <c r="A961" s="417">
        <v>958</v>
      </c>
      <c r="B961" s="418"/>
      <c r="C961" s="419"/>
      <c r="D961" s="416"/>
      <c r="E961" s="420"/>
      <c r="F961" s="421"/>
      <c r="G961" s="416"/>
      <c r="H961" s="416"/>
      <c r="I961" s="420"/>
      <c r="J961" s="423" t="e">
        <f>IF(#REF!="","",IF(LEN(#REF!)&gt;14,IF(ISBLANK(#REF!),"",#REF!),REPLACE(REPLACE(#REF!,1,3,"XXX"),13,2,"XX")))</f>
        <v>#REF!</v>
      </c>
      <c r="K961" s="425"/>
      <c r="L961" s="424"/>
      <c r="M961" s="425"/>
      <c r="N961" s="418"/>
      <c r="O961" s="418"/>
    </row>
    <row r="962" spans="1:15" hidden="1" x14ac:dyDescent="0.2">
      <c r="A962" s="417">
        <v>959</v>
      </c>
      <c r="B962" s="418"/>
      <c r="C962" s="419"/>
      <c r="D962" s="416"/>
      <c r="E962" s="420"/>
      <c r="F962" s="421"/>
      <c r="G962" s="416"/>
      <c r="H962" s="416"/>
      <c r="I962" s="420"/>
      <c r="J962" s="423" t="e">
        <f>IF(#REF!="","",IF(LEN(#REF!)&gt;14,IF(ISBLANK(#REF!),"",#REF!),REPLACE(REPLACE(#REF!,1,3,"XXX"),13,2,"XX")))</f>
        <v>#REF!</v>
      </c>
      <c r="K962" s="425"/>
      <c r="L962" s="424"/>
      <c r="M962" s="425"/>
      <c r="N962" s="418"/>
      <c r="O962" s="418"/>
    </row>
    <row r="963" spans="1:15" hidden="1" x14ac:dyDescent="0.2">
      <c r="A963" s="417">
        <v>960</v>
      </c>
      <c r="B963" s="418"/>
      <c r="C963" s="419"/>
      <c r="D963" s="416"/>
      <c r="E963" s="420"/>
      <c r="F963" s="421"/>
      <c r="G963" s="416"/>
      <c r="H963" s="416"/>
      <c r="I963" s="420"/>
      <c r="J963" s="423" t="e">
        <f>IF(#REF!="","",IF(LEN(#REF!)&gt;14,IF(ISBLANK(#REF!),"",#REF!),REPLACE(REPLACE(#REF!,1,3,"XXX"),13,2,"XX")))</f>
        <v>#REF!</v>
      </c>
      <c r="K963" s="425"/>
      <c r="L963" s="424"/>
      <c r="M963" s="425"/>
      <c r="N963" s="418"/>
      <c r="O963" s="418"/>
    </row>
    <row r="964" spans="1:15" hidden="1" x14ac:dyDescent="0.2">
      <c r="A964" s="417">
        <v>961</v>
      </c>
      <c r="B964" s="418"/>
      <c r="C964" s="419"/>
      <c r="D964" s="416"/>
      <c r="E964" s="420"/>
      <c r="F964" s="421"/>
      <c r="G964" s="416"/>
      <c r="H964" s="416"/>
      <c r="I964" s="420"/>
      <c r="J964" s="423" t="e">
        <f>IF(#REF!="","",IF(LEN(#REF!)&gt;14,IF(ISBLANK(#REF!),"",#REF!),REPLACE(REPLACE(#REF!,1,3,"XXX"),13,2,"XX")))</f>
        <v>#REF!</v>
      </c>
      <c r="K964" s="425"/>
      <c r="L964" s="424"/>
      <c r="M964" s="425"/>
      <c r="N964" s="418"/>
      <c r="O964" s="418"/>
    </row>
    <row r="965" spans="1:15" hidden="1" x14ac:dyDescent="0.2">
      <c r="A965" s="417">
        <v>962</v>
      </c>
      <c r="B965" s="418"/>
      <c r="C965" s="419"/>
      <c r="D965" s="416"/>
      <c r="E965" s="420"/>
      <c r="F965" s="421"/>
      <c r="G965" s="416"/>
      <c r="H965" s="416"/>
      <c r="I965" s="420"/>
      <c r="J965" s="423" t="e">
        <f>IF(#REF!="","",IF(LEN(#REF!)&gt;14,IF(ISBLANK(#REF!),"",#REF!),REPLACE(REPLACE(#REF!,1,3,"XXX"),13,2,"XX")))</f>
        <v>#REF!</v>
      </c>
      <c r="K965" s="425"/>
      <c r="L965" s="424"/>
      <c r="M965" s="425"/>
      <c r="N965" s="418"/>
      <c r="O965" s="418"/>
    </row>
    <row r="966" spans="1:15" hidden="1" x14ac:dyDescent="0.2">
      <c r="A966" s="417">
        <v>963</v>
      </c>
      <c r="B966" s="418"/>
      <c r="C966" s="419"/>
      <c r="D966" s="416"/>
      <c r="E966" s="420"/>
      <c r="F966" s="421"/>
      <c r="G966" s="416"/>
      <c r="H966" s="416"/>
      <c r="I966" s="420"/>
      <c r="J966" s="423" t="e">
        <f>IF(#REF!="","",IF(LEN(#REF!)&gt;14,IF(ISBLANK(#REF!),"",#REF!),REPLACE(REPLACE(#REF!,1,3,"XXX"),13,2,"XX")))</f>
        <v>#REF!</v>
      </c>
      <c r="K966" s="425"/>
      <c r="L966" s="424"/>
      <c r="M966" s="425"/>
      <c r="N966" s="418"/>
      <c r="O966" s="418"/>
    </row>
    <row r="967" spans="1:15" hidden="1" x14ac:dyDescent="0.2">
      <c r="A967" s="417">
        <v>964</v>
      </c>
      <c r="B967" s="418"/>
      <c r="C967" s="419"/>
      <c r="D967" s="416"/>
      <c r="E967" s="420"/>
      <c r="F967" s="421"/>
      <c r="G967" s="416"/>
      <c r="H967" s="416"/>
      <c r="I967" s="420"/>
      <c r="J967" s="423" t="e">
        <f>IF(#REF!="","",IF(LEN(#REF!)&gt;14,IF(ISBLANK(#REF!),"",#REF!),REPLACE(REPLACE(#REF!,1,3,"XXX"),13,2,"XX")))</f>
        <v>#REF!</v>
      </c>
      <c r="K967" s="425"/>
      <c r="L967" s="424"/>
      <c r="M967" s="425"/>
      <c r="N967" s="418"/>
      <c r="O967" s="418"/>
    </row>
    <row r="968" spans="1:15" hidden="1" x14ac:dyDescent="0.2">
      <c r="A968" s="417">
        <v>965</v>
      </c>
      <c r="B968" s="418"/>
      <c r="C968" s="419"/>
      <c r="D968" s="416"/>
      <c r="E968" s="420"/>
      <c r="F968" s="421"/>
      <c r="G968" s="416"/>
      <c r="H968" s="416"/>
      <c r="I968" s="420"/>
      <c r="J968" s="423" t="e">
        <f>IF(#REF!="","",IF(LEN(#REF!)&gt;14,IF(ISBLANK(#REF!),"",#REF!),REPLACE(REPLACE(#REF!,1,3,"XXX"),13,2,"XX")))</f>
        <v>#REF!</v>
      </c>
      <c r="K968" s="425"/>
      <c r="L968" s="424"/>
      <c r="M968" s="425"/>
      <c r="N968" s="418"/>
      <c r="O968" s="418"/>
    </row>
    <row r="969" spans="1:15" hidden="1" x14ac:dyDescent="0.2">
      <c r="A969" s="417">
        <v>966</v>
      </c>
      <c r="B969" s="418"/>
      <c r="C969" s="419"/>
      <c r="D969" s="416"/>
      <c r="E969" s="420"/>
      <c r="F969" s="421"/>
      <c r="G969" s="416"/>
      <c r="H969" s="416"/>
      <c r="I969" s="420"/>
      <c r="J969" s="423" t="e">
        <f>IF(#REF!="","",IF(LEN(#REF!)&gt;14,IF(ISBLANK(#REF!),"",#REF!),REPLACE(REPLACE(#REF!,1,3,"XXX"),13,2,"XX")))</f>
        <v>#REF!</v>
      </c>
      <c r="K969" s="425"/>
      <c r="L969" s="424"/>
      <c r="M969" s="425"/>
      <c r="N969" s="418"/>
      <c r="O969" s="418"/>
    </row>
    <row r="970" spans="1:15" hidden="1" x14ac:dyDescent="0.2">
      <c r="A970" s="417">
        <v>967</v>
      </c>
      <c r="B970" s="418"/>
      <c r="C970" s="419"/>
      <c r="D970" s="416"/>
      <c r="E970" s="420"/>
      <c r="F970" s="421"/>
      <c r="G970" s="416"/>
      <c r="H970" s="416"/>
      <c r="I970" s="420"/>
      <c r="J970" s="423" t="e">
        <f>IF(#REF!="","",IF(LEN(#REF!)&gt;14,IF(ISBLANK(#REF!),"",#REF!),REPLACE(REPLACE(#REF!,1,3,"XXX"),13,2,"XX")))</f>
        <v>#REF!</v>
      </c>
      <c r="K970" s="425"/>
      <c r="L970" s="424"/>
      <c r="M970" s="425"/>
      <c r="N970" s="418"/>
      <c r="O970" s="418"/>
    </row>
    <row r="971" spans="1:15" hidden="1" x14ac:dyDescent="0.2">
      <c r="A971" s="417">
        <v>968</v>
      </c>
      <c r="B971" s="418"/>
      <c r="C971" s="419"/>
      <c r="D971" s="416"/>
      <c r="E971" s="420"/>
      <c r="F971" s="421"/>
      <c r="G971" s="416"/>
      <c r="H971" s="416"/>
      <c r="I971" s="420"/>
      <c r="J971" s="423" t="e">
        <f>IF(#REF!="","",IF(LEN(#REF!)&gt;14,IF(ISBLANK(#REF!),"",#REF!),REPLACE(REPLACE(#REF!,1,3,"XXX"),13,2,"XX")))</f>
        <v>#REF!</v>
      </c>
      <c r="K971" s="425"/>
      <c r="L971" s="424"/>
      <c r="M971" s="425"/>
      <c r="N971" s="418"/>
      <c r="O971" s="418"/>
    </row>
    <row r="972" spans="1:15" hidden="1" x14ac:dyDescent="0.2">
      <c r="A972" s="417">
        <v>969</v>
      </c>
      <c r="B972" s="418"/>
      <c r="C972" s="419"/>
      <c r="D972" s="416"/>
      <c r="E972" s="420"/>
      <c r="F972" s="421"/>
      <c r="G972" s="416"/>
      <c r="H972" s="416"/>
      <c r="I972" s="420"/>
      <c r="J972" s="423" t="e">
        <f>IF(#REF!="","",IF(LEN(#REF!)&gt;14,IF(ISBLANK(#REF!),"",#REF!),REPLACE(REPLACE(#REF!,1,3,"XXX"),13,2,"XX")))</f>
        <v>#REF!</v>
      </c>
      <c r="K972" s="425"/>
      <c r="L972" s="424"/>
      <c r="M972" s="425"/>
      <c r="N972" s="418"/>
      <c r="O972" s="418"/>
    </row>
    <row r="973" spans="1:15" hidden="1" x14ac:dyDescent="0.2">
      <c r="A973" s="417">
        <v>970</v>
      </c>
      <c r="B973" s="418"/>
      <c r="C973" s="419"/>
      <c r="D973" s="416"/>
      <c r="E973" s="420"/>
      <c r="F973" s="421"/>
      <c r="G973" s="416"/>
      <c r="H973" s="416"/>
      <c r="I973" s="420"/>
      <c r="J973" s="423" t="e">
        <f>IF(#REF!="","",IF(LEN(#REF!)&gt;14,IF(ISBLANK(#REF!),"",#REF!),REPLACE(REPLACE(#REF!,1,3,"XXX"),13,2,"XX")))</f>
        <v>#REF!</v>
      </c>
      <c r="K973" s="425"/>
      <c r="L973" s="424"/>
      <c r="M973" s="425"/>
      <c r="N973" s="418"/>
      <c r="O973" s="418"/>
    </row>
    <row r="974" spans="1:15" hidden="1" x14ac:dyDescent="0.2">
      <c r="A974" s="417">
        <v>971</v>
      </c>
      <c r="B974" s="418"/>
      <c r="C974" s="419"/>
      <c r="D974" s="416"/>
      <c r="E974" s="420"/>
      <c r="F974" s="421"/>
      <c r="G974" s="416"/>
      <c r="H974" s="416"/>
      <c r="I974" s="420"/>
      <c r="J974" s="423" t="e">
        <f>IF(#REF!="","",IF(LEN(#REF!)&gt;14,IF(ISBLANK(#REF!),"",#REF!),REPLACE(REPLACE(#REF!,1,3,"XXX"),13,2,"XX")))</f>
        <v>#REF!</v>
      </c>
      <c r="K974" s="425"/>
      <c r="L974" s="424"/>
      <c r="M974" s="425"/>
      <c r="N974" s="418"/>
      <c r="O974" s="418"/>
    </row>
    <row r="975" spans="1:15" hidden="1" x14ac:dyDescent="0.2">
      <c r="A975" s="417">
        <v>972</v>
      </c>
      <c r="B975" s="418"/>
      <c r="C975" s="419"/>
      <c r="D975" s="416"/>
      <c r="E975" s="420"/>
      <c r="F975" s="421"/>
      <c r="G975" s="416"/>
      <c r="H975" s="416"/>
      <c r="I975" s="420"/>
      <c r="J975" s="423" t="e">
        <f>IF(#REF!="","",IF(LEN(#REF!)&gt;14,IF(ISBLANK(#REF!),"",#REF!),REPLACE(REPLACE(#REF!,1,3,"XXX"),13,2,"XX")))</f>
        <v>#REF!</v>
      </c>
      <c r="K975" s="425"/>
      <c r="L975" s="424"/>
      <c r="M975" s="425"/>
      <c r="N975" s="418"/>
      <c r="O975" s="418"/>
    </row>
    <row r="976" spans="1:15" hidden="1" x14ac:dyDescent="0.2">
      <c r="A976" s="417">
        <v>973</v>
      </c>
      <c r="B976" s="418"/>
      <c r="C976" s="419"/>
      <c r="D976" s="416"/>
      <c r="E976" s="420"/>
      <c r="F976" s="421"/>
      <c r="G976" s="416"/>
      <c r="H976" s="416"/>
      <c r="I976" s="420"/>
      <c r="J976" s="423" t="e">
        <f>IF(#REF!="","",IF(LEN(#REF!)&gt;14,IF(ISBLANK(#REF!),"",#REF!),REPLACE(REPLACE(#REF!,1,3,"XXX"),13,2,"XX")))</f>
        <v>#REF!</v>
      </c>
      <c r="K976" s="425"/>
      <c r="L976" s="424"/>
      <c r="M976" s="425"/>
      <c r="N976" s="418"/>
      <c r="O976" s="418"/>
    </row>
    <row r="977" spans="1:15" hidden="1" x14ac:dyDescent="0.2">
      <c r="A977" s="417">
        <v>974</v>
      </c>
      <c r="B977" s="418"/>
      <c r="C977" s="419"/>
      <c r="D977" s="416"/>
      <c r="E977" s="420"/>
      <c r="F977" s="421"/>
      <c r="G977" s="416"/>
      <c r="H977" s="416"/>
      <c r="I977" s="420"/>
      <c r="J977" s="423" t="e">
        <f>IF(#REF!="","",IF(LEN(#REF!)&gt;14,IF(ISBLANK(#REF!),"",#REF!),REPLACE(REPLACE(#REF!,1,3,"XXX"),13,2,"XX")))</f>
        <v>#REF!</v>
      </c>
      <c r="K977" s="425"/>
      <c r="L977" s="424"/>
      <c r="M977" s="425"/>
      <c r="N977" s="418"/>
      <c r="O977" s="418"/>
    </row>
    <row r="978" spans="1:15" hidden="1" x14ac:dyDescent="0.2">
      <c r="A978" s="417">
        <v>975</v>
      </c>
      <c r="B978" s="418"/>
      <c r="C978" s="419"/>
      <c r="D978" s="416"/>
      <c r="E978" s="420"/>
      <c r="F978" s="421"/>
      <c r="G978" s="416"/>
      <c r="H978" s="416"/>
      <c r="I978" s="420"/>
      <c r="J978" s="423" t="e">
        <f>IF(#REF!="","",IF(LEN(#REF!)&gt;14,IF(ISBLANK(#REF!),"",#REF!),REPLACE(REPLACE(#REF!,1,3,"XXX"),13,2,"XX")))</f>
        <v>#REF!</v>
      </c>
      <c r="K978" s="425"/>
      <c r="L978" s="424"/>
      <c r="M978" s="425"/>
      <c r="N978" s="418"/>
      <c r="O978" s="418"/>
    </row>
    <row r="979" spans="1:15" hidden="1" x14ac:dyDescent="0.2">
      <c r="A979" s="417">
        <v>976</v>
      </c>
      <c r="B979" s="418"/>
      <c r="C979" s="419"/>
      <c r="D979" s="416"/>
      <c r="E979" s="420"/>
      <c r="F979" s="421"/>
      <c r="G979" s="416"/>
      <c r="H979" s="416"/>
      <c r="I979" s="420"/>
      <c r="J979" s="423" t="e">
        <f>IF(#REF!="","",IF(LEN(#REF!)&gt;14,IF(ISBLANK(#REF!),"",#REF!),REPLACE(REPLACE(#REF!,1,3,"XXX"),13,2,"XX")))</f>
        <v>#REF!</v>
      </c>
      <c r="K979" s="425"/>
      <c r="L979" s="424"/>
      <c r="M979" s="425"/>
      <c r="N979" s="418"/>
      <c r="O979" s="418"/>
    </row>
    <row r="980" spans="1:15" hidden="1" x14ac:dyDescent="0.2">
      <c r="A980" s="417">
        <v>977</v>
      </c>
      <c r="B980" s="418"/>
      <c r="C980" s="419"/>
      <c r="D980" s="416"/>
      <c r="E980" s="420"/>
      <c r="F980" s="421"/>
      <c r="G980" s="416"/>
      <c r="H980" s="416"/>
      <c r="I980" s="420"/>
      <c r="J980" s="423" t="e">
        <f>IF(#REF!="","",IF(LEN(#REF!)&gt;14,IF(ISBLANK(#REF!),"",#REF!),REPLACE(REPLACE(#REF!,1,3,"XXX"),13,2,"XX")))</f>
        <v>#REF!</v>
      </c>
      <c r="K980" s="425"/>
      <c r="L980" s="424"/>
      <c r="M980" s="425"/>
      <c r="N980" s="418"/>
      <c r="O980" s="418"/>
    </row>
    <row r="981" spans="1:15" hidden="1" x14ac:dyDescent="0.2">
      <c r="A981" s="417">
        <v>978</v>
      </c>
      <c r="B981" s="418"/>
      <c r="C981" s="419"/>
      <c r="D981" s="416"/>
      <c r="E981" s="420"/>
      <c r="F981" s="421"/>
      <c r="G981" s="416"/>
      <c r="H981" s="416"/>
      <c r="I981" s="420"/>
      <c r="J981" s="423" t="e">
        <f>IF(#REF!="","",IF(LEN(#REF!)&gt;14,IF(ISBLANK(#REF!),"",#REF!),REPLACE(REPLACE(#REF!,1,3,"XXX"),13,2,"XX")))</f>
        <v>#REF!</v>
      </c>
      <c r="K981" s="425"/>
      <c r="L981" s="424"/>
      <c r="M981" s="425"/>
      <c r="N981" s="418"/>
      <c r="O981" s="418"/>
    </row>
    <row r="982" spans="1:15" hidden="1" x14ac:dyDescent="0.2">
      <c r="A982" s="417">
        <v>979</v>
      </c>
      <c r="B982" s="418"/>
      <c r="C982" s="419"/>
      <c r="D982" s="416"/>
      <c r="E982" s="420"/>
      <c r="F982" s="421"/>
      <c r="G982" s="416"/>
      <c r="H982" s="416"/>
      <c r="I982" s="420"/>
      <c r="J982" s="423" t="e">
        <f>IF(#REF!="","",IF(LEN(#REF!)&gt;14,IF(ISBLANK(#REF!),"",#REF!),REPLACE(REPLACE(#REF!,1,3,"XXX"),13,2,"XX")))</f>
        <v>#REF!</v>
      </c>
      <c r="K982" s="425"/>
      <c r="L982" s="424"/>
      <c r="M982" s="425"/>
      <c r="N982" s="418"/>
      <c r="O982" s="418"/>
    </row>
    <row r="983" spans="1:15" hidden="1" x14ac:dyDescent="0.2">
      <c r="A983" s="417">
        <v>980</v>
      </c>
      <c r="B983" s="418"/>
      <c r="C983" s="419"/>
      <c r="D983" s="416"/>
      <c r="E983" s="420"/>
      <c r="F983" s="421"/>
      <c r="G983" s="416"/>
      <c r="H983" s="416"/>
      <c r="I983" s="420"/>
      <c r="J983" s="423" t="e">
        <f>IF(#REF!="","",IF(LEN(#REF!)&gt;14,IF(ISBLANK(#REF!),"",#REF!),REPLACE(REPLACE(#REF!,1,3,"XXX"),13,2,"XX")))</f>
        <v>#REF!</v>
      </c>
      <c r="K983" s="425"/>
      <c r="L983" s="424"/>
      <c r="M983" s="425"/>
      <c r="N983" s="418"/>
      <c r="O983" s="418"/>
    </row>
    <row r="984" spans="1:15" hidden="1" x14ac:dyDescent="0.2">
      <c r="A984" s="417">
        <v>981</v>
      </c>
      <c r="B984" s="418"/>
      <c r="C984" s="419"/>
      <c r="D984" s="416"/>
      <c r="E984" s="420"/>
      <c r="F984" s="421"/>
      <c r="G984" s="416"/>
      <c r="H984" s="416"/>
      <c r="I984" s="420"/>
      <c r="J984" s="423" t="e">
        <f>IF(#REF!="","",IF(LEN(#REF!)&gt;14,IF(ISBLANK(#REF!),"",#REF!),REPLACE(REPLACE(#REF!,1,3,"XXX"),13,2,"XX")))</f>
        <v>#REF!</v>
      </c>
      <c r="K984" s="425"/>
      <c r="L984" s="424"/>
      <c r="M984" s="425"/>
      <c r="N984" s="418"/>
      <c r="O984" s="418"/>
    </row>
    <row r="985" spans="1:15" hidden="1" x14ac:dyDescent="0.2">
      <c r="A985" s="417">
        <v>982</v>
      </c>
      <c r="B985" s="418"/>
      <c r="C985" s="419"/>
      <c r="D985" s="416"/>
      <c r="E985" s="420"/>
      <c r="F985" s="421"/>
      <c r="G985" s="416"/>
      <c r="H985" s="416"/>
      <c r="I985" s="420"/>
      <c r="J985" s="423" t="e">
        <f>IF(#REF!="","",IF(LEN(#REF!)&gt;14,IF(ISBLANK(#REF!),"",#REF!),REPLACE(REPLACE(#REF!,1,3,"XXX"),13,2,"XX")))</f>
        <v>#REF!</v>
      </c>
      <c r="K985" s="425"/>
      <c r="L985" s="424"/>
      <c r="M985" s="425"/>
      <c r="N985" s="418"/>
      <c r="O985" s="418"/>
    </row>
    <row r="986" spans="1:15" hidden="1" x14ac:dyDescent="0.2">
      <c r="A986" s="417">
        <v>983</v>
      </c>
      <c r="B986" s="418"/>
      <c r="C986" s="419"/>
      <c r="D986" s="416"/>
      <c r="E986" s="420"/>
      <c r="F986" s="421"/>
      <c r="G986" s="416"/>
      <c r="H986" s="416"/>
      <c r="I986" s="420"/>
      <c r="J986" s="423" t="e">
        <f>IF(#REF!="","",IF(LEN(#REF!)&gt;14,IF(ISBLANK(#REF!),"",#REF!),REPLACE(REPLACE(#REF!,1,3,"XXX"),13,2,"XX")))</f>
        <v>#REF!</v>
      </c>
      <c r="K986" s="425"/>
      <c r="L986" s="424"/>
      <c r="M986" s="425"/>
      <c r="N986" s="418"/>
      <c r="O986" s="418"/>
    </row>
    <row r="987" spans="1:15" hidden="1" x14ac:dyDescent="0.2">
      <c r="A987" s="417">
        <v>984</v>
      </c>
      <c r="B987" s="418"/>
      <c r="C987" s="419"/>
      <c r="D987" s="416"/>
      <c r="E987" s="420"/>
      <c r="F987" s="421"/>
      <c r="G987" s="416"/>
      <c r="H987" s="416"/>
      <c r="I987" s="420"/>
      <c r="J987" s="423" t="e">
        <f>IF(#REF!="","",IF(LEN(#REF!)&gt;14,IF(ISBLANK(#REF!),"",#REF!),REPLACE(REPLACE(#REF!,1,3,"XXX"),13,2,"XX")))</f>
        <v>#REF!</v>
      </c>
      <c r="K987" s="425"/>
      <c r="L987" s="424"/>
      <c r="M987" s="425"/>
      <c r="N987" s="418"/>
      <c r="O987" s="418"/>
    </row>
    <row r="988" spans="1:15" hidden="1" x14ac:dyDescent="0.2">
      <c r="A988" s="417">
        <v>985</v>
      </c>
      <c r="B988" s="418"/>
      <c r="C988" s="419"/>
      <c r="D988" s="416"/>
      <c r="E988" s="420"/>
      <c r="F988" s="421"/>
      <c r="G988" s="416"/>
      <c r="H988" s="416"/>
      <c r="I988" s="420"/>
      <c r="J988" s="423" t="e">
        <f>IF(#REF!="","",IF(LEN(#REF!)&gt;14,IF(ISBLANK(#REF!),"",#REF!),REPLACE(REPLACE(#REF!,1,3,"XXX"),13,2,"XX")))</f>
        <v>#REF!</v>
      </c>
      <c r="K988" s="425"/>
      <c r="L988" s="424"/>
      <c r="M988" s="425"/>
      <c r="N988" s="418"/>
      <c r="O988" s="418"/>
    </row>
    <row r="989" spans="1:15" hidden="1" x14ac:dyDescent="0.2">
      <c r="A989" s="417">
        <v>986</v>
      </c>
      <c r="B989" s="418"/>
      <c r="C989" s="419"/>
      <c r="D989" s="416"/>
      <c r="E989" s="420"/>
      <c r="F989" s="421"/>
      <c r="G989" s="416"/>
      <c r="H989" s="416"/>
      <c r="I989" s="420"/>
      <c r="J989" s="423" t="e">
        <f>IF(#REF!="","",IF(LEN(#REF!)&gt;14,IF(ISBLANK(#REF!),"",#REF!),REPLACE(REPLACE(#REF!,1,3,"XXX"),13,2,"XX")))</f>
        <v>#REF!</v>
      </c>
      <c r="K989" s="425"/>
      <c r="L989" s="424"/>
      <c r="M989" s="425"/>
      <c r="N989" s="418"/>
      <c r="O989" s="418"/>
    </row>
    <row r="990" spans="1:15" hidden="1" x14ac:dyDescent="0.2">
      <c r="A990" s="417">
        <v>987</v>
      </c>
      <c r="B990" s="418"/>
      <c r="C990" s="419"/>
      <c r="D990" s="416"/>
      <c r="E990" s="420"/>
      <c r="F990" s="421"/>
      <c r="G990" s="416"/>
      <c r="H990" s="416"/>
      <c r="I990" s="420"/>
      <c r="J990" s="423" t="e">
        <f>IF(#REF!="","",IF(LEN(#REF!)&gt;14,IF(ISBLANK(#REF!),"",#REF!),REPLACE(REPLACE(#REF!,1,3,"XXX"),13,2,"XX")))</f>
        <v>#REF!</v>
      </c>
      <c r="K990" s="425"/>
      <c r="L990" s="424"/>
      <c r="M990" s="425"/>
      <c r="N990" s="418"/>
      <c r="O990" s="418"/>
    </row>
    <row r="991" spans="1:15" hidden="1" x14ac:dyDescent="0.2">
      <c r="A991" s="417">
        <v>988</v>
      </c>
      <c r="B991" s="418"/>
      <c r="C991" s="419"/>
      <c r="D991" s="416"/>
      <c r="E991" s="420"/>
      <c r="F991" s="421"/>
      <c r="G991" s="416"/>
      <c r="H991" s="416"/>
      <c r="I991" s="420"/>
      <c r="J991" s="423" t="e">
        <f>IF(#REF!="","",IF(LEN(#REF!)&gt;14,IF(ISBLANK(#REF!),"",#REF!),REPLACE(REPLACE(#REF!,1,3,"XXX"),13,2,"XX")))</f>
        <v>#REF!</v>
      </c>
      <c r="K991" s="425"/>
      <c r="L991" s="424"/>
      <c r="M991" s="425"/>
      <c r="N991" s="418"/>
      <c r="O991" s="418"/>
    </row>
    <row r="992" spans="1:15" hidden="1" x14ac:dyDescent="0.2">
      <c r="A992" s="417">
        <v>989</v>
      </c>
      <c r="B992" s="418"/>
      <c r="C992" s="419"/>
      <c r="D992" s="416"/>
      <c r="E992" s="420"/>
      <c r="F992" s="421"/>
      <c r="G992" s="416"/>
      <c r="H992" s="416"/>
      <c r="I992" s="420"/>
      <c r="J992" s="423" t="e">
        <f>IF(#REF!="","",IF(LEN(#REF!)&gt;14,IF(ISBLANK(#REF!),"",#REF!),REPLACE(REPLACE(#REF!,1,3,"XXX"),13,2,"XX")))</f>
        <v>#REF!</v>
      </c>
      <c r="K992" s="425"/>
      <c r="L992" s="424"/>
      <c r="M992" s="425"/>
      <c r="N992" s="418"/>
      <c r="O992" s="418"/>
    </row>
    <row r="993" spans="1:15" hidden="1" x14ac:dyDescent="0.2">
      <c r="A993" s="417">
        <v>990</v>
      </c>
      <c r="B993" s="418"/>
      <c r="C993" s="419"/>
      <c r="D993" s="416"/>
      <c r="E993" s="420"/>
      <c r="F993" s="421"/>
      <c r="G993" s="416"/>
      <c r="H993" s="416"/>
      <c r="I993" s="420"/>
      <c r="J993" s="423" t="e">
        <f>IF(#REF!="","",IF(LEN(#REF!)&gt;14,IF(ISBLANK(#REF!),"",#REF!),REPLACE(REPLACE(#REF!,1,3,"XXX"),13,2,"XX")))</f>
        <v>#REF!</v>
      </c>
      <c r="K993" s="425"/>
      <c r="L993" s="424"/>
      <c r="M993" s="425"/>
      <c r="N993" s="418"/>
      <c r="O993" s="418"/>
    </row>
    <row r="994" spans="1:15" hidden="1" x14ac:dyDescent="0.2">
      <c r="A994" s="417">
        <v>991</v>
      </c>
      <c r="B994" s="418"/>
      <c r="C994" s="419"/>
      <c r="D994" s="416"/>
      <c r="E994" s="420"/>
      <c r="F994" s="421"/>
      <c r="G994" s="416"/>
      <c r="H994" s="416"/>
      <c r="I994" s="420"/>
      <c r="J994" s="423" t="e">
        <f>IF(#REF!="","",IF(LEN(#REF!)&gt;14,IF(ISBLANK(#REF!),"",#REF!),REPLACE(REPLACE(#REF!,1,3,"XXX"),13,2,"XX")))</f>
        <v>#REF!</v>
      </c>
      <c r="K994" s="425"/>
      <c r="L994" s="424"/>
      <c r="M994" s="425"/>
      <c r="N994" s="418"/>
      <c r="O994" s="418"/>
    </row>
    <row r="995" spans="1:15" hidden="1" x14ac:dyDescent="0.2">
      <c r="A995" s="417">
        <v>992</v>
      </c>
      <c r="B995" s="418"/>
      <c r="C995" s="419"/>
      <c r="D995" s="416"/>
      <c r="E995" s="420"/>
      <c r="F995" s="421"/>
      <c r="G995" s="416"/>
      <c r="H995" s="416"/>
      <c r="I995" s="420"/>
      <c r="J995" s="423" t="e">
        <f>IF(#REF!="","",IF(LEN(#REF!)&gt;14,IF(ISBLANK(#REF!),"",#REF!),REPLACE(REPLACE(#REF!,1,3,"XXX"),13,2,"XX")))</f>
        <v>#REF!</v>
      </c>
      <c r="K995" s="425"/>
      <c r="L995" s="424"/>
      <c r="M995" s="425"/>
      <c r="N995" s="418"/>
      <c r="O995" s="418"/>
    </row>
    <row r="996" spans="1:15" hidden="1" x14ac:dyDescent="0.2">
      <c r="A996" s="417">
        <v>993</v>
      </c>
      <c r="B996" s="418"/>
      <c r="C996" s="419"/>
      <c r="D996" s="416"/>
      <c r="E996" s="420"/>
      <c r="F996" s="421"/>
      <c r="G996" s="416"/>
      <c r="H996" s="416"/>
      <c r="I996" s="420"/>
      <c r="J996" s="423" t="e">
        <f>IF(#REF!="","",IF(LEN(#REF!)&gt;14,IF(ISBLANK(#REF!),"",#REF!),REPLACE(REPLACE(#REF!,1,3,"XXX"),13,2,"XX")))</f>
        <v>#REF!</v>
      </c>
      <c r="K996" s="425"/>
      <c r="L996" s="424"/>
      <c r="M996" s="425"/>
      <c r="N996" s="418"/>
      <c r="O996" s="418"/>
    </row>
    <row r="997" spans="1:15" hidden="1" x14ac:dyDescent="0.2">
      <c r="A997" s="417">
        <v>994</v>
      </c>
      <c r="B997" s="418"/>
      <c r="C997" s="419"/>
      <c r="D997" s="416"/>
      <c r="E997" s="420"/>
      <c r="F997" s="421"/>
      <c r="G997" s="416"/>
      <c r="H997" s="416"/>
      <c r="I997" s="420"/>
      <c r="J997" s="423" t="e">
        <f>IF(#REF!="","",IF(LEN(#REF!)&gt;14,IF(ISBLANK(#REF!),"",#REF!),REPLACE(REPLACE(#REF!,1,3,"XXX"),13,2,"XX")))</f>
        <v>#REF!</v>
      </c>
      <c r="K997" s="425"/>
      <c r="L997" s="424"/>
      <c r="M997" s="425"/>
      <c r="N997" s="418"/>
      <c r="O997" s="418"/>
    </row>
    <row r="998" spans="1:15" hidden="1" x14ac:dyDescent="0.2">
      <c r="A998" s="417">
        <v>995</v>
      </c>
      <c r="B998" s="418"/>
      <c r="C998" s="419"/>
      <c r="D998" s="416"/>
      <c r="E998" s="420"/>
      <c r="F998" s="421"/>
      <c r="G998" s="416"/>
      <c r="H998" s="416"/>
      <c r="I998" s="420"/>
      <c r="J998" s="423" t="e">
        <f>IF(#REF!="","",IF(LEN(#REF!)&gt;14,IF(ISBLANK(#REF!),"",#REF!),REPLACE(REPLACE(#REF!,1,3,"XXX"),13,2,"XX")))</f>
        <v>#REF!</v>
      </c>
      <c r="K998" s="425"/>
      <c r="L998" s="424"/>
      <c r="M998" s="425"/>
      <c r="N998" s="418"/>
      <c r="O998" s="418"/>
    </row>
    <row r="999" spans="1:15" hidden="1" x14ac:dyDescent="0.2">
      <c r="A999" s="417">
        <v>996</v>
      </c>
      <c r="B999" s="418"/>
      <c r="C999" s="419"/>
      <c r="D999" s="416"/>
      <c r="E999" s="420"/>
      <c r="F999" s="421"/>
      <c r="G999" s="416"/>
      <c r="H999" s="416"/>
      <c r="I999" s="420"/>
      <c r="J999" s="423" t="e">
        <f>IF(#REF!="","",IF(LEN(#REF!)&gt;14,IF(ISBLANK(#REF!),"",#REF!),REPLACE(REPLACE(#REF!,1,3,"XXX"),13,2,"XX")))</f>
        <v>#REF!</v>
      </c>
      <c r="K999" s="425"/>
      <c r="L999" s="424"/>
      <c r="M999" s="425"/>
      <c r="N999" s="418"/>
      <c r="O999" s="418"/>
    </row>
    <row r="1000" spans="1:15" hidden="1" x14ac:dyDescent="0.2">
      <c r="A1000" s="417">
        <v>997</v>
      </c>
      <c r="B1000" s="418"/>
      <c r="C1000" s="419"/>
      <c r="D1000" s="416"/>
      <c r="E1000" s="420"/>
      <c r="F1000" s="421"/>
      <c r="G1000" s="416"/>
      <c r="H1000" s="416"/>
      <c r="I1000" s="420"/>
      <c r="J1000" s="423" t="e">
        <f>IF(#REF!="","",IF(LEN(#REF!)&gt;14,IF(ISBLANK(#REF!),"",#REF!),REPLACE(REPLACE(#REF!,1,3,"XXX"),13,2,"XX")))</f>
        <v>#REF!</v>
      </c>
      <c r="K1000" s="425"/>
      <c r="L1000" s="424"/>
      <c r="M1000" s="425"/>
      <c r="N1000" s="418"/>
      <c r="O1000" s="418"/>
    </row>
    <row r="1001" spans="1:15" hidden="1" x14ac:dyDescent="0.2">
      <c r="A1001" s="417">
        <v>998</v>
      </c>
      <c r="B1001" s="418"/>
      <c r="C1001" s="419"/>
      <c r="D1001" s="416"/>
      <c r="E1001" s="420"/>
      <c r="F1001" s="421"/>
      <c r="G1001" s="416"/>
      <c r="H1001" s="416"/>
      <c r="I1001" s="420"/>
      <c r="J1001" s="423" t="e">
        <f>IF(#REF!="","",IF(LEN(#REF!)&gt;14,IF(ISBLANK(#REF!),"",#REF!),REPLACE(REPLACE(#REF!,1,3,"XXX"),13,2,"XX")))</f>
        <v>#REF!</v>
      </c>
      <c r="K1001" s="425"/>
      <c r="L1001" s="424"/>
      <c r="M1001" s="425"/>
      <c r="N1001" s="418"/>
      <c r="O1001" s="418"/>
    </row>
    <row r="1002" spans="1:15" hidden="1" x14ac:dyDescent="0.2">
      <c r="A1002" s="417">
        <v>999</v>
      </c>
      <c r="B1002" s="418"/>
      <c r="C1002" s="419"/>
      <c r="D1002" s="416"/>
      <c r="E1002" s="420"/>
      <c r="F1002" s="421"/>
      <c r="G1002" s="416"/>
      <c r="H1002" s="416"/>
      <c r="I1002" s="420"/>
      <c r="J1002" s="423" t="e">
        <f>IF(#REF!="","",IF(LEN(#REF!)&gt;14,IF(ISBLANK(#REF!),"",#REF!),REPLACE(REPLACE(#REF!,1,3,"XXX"),13,2,"XX")))</f>
        <v>#REF!</v>
      </c>
      <c r="K1002" s="425"/>
      <c r="L1002" s="424"/>
      <c r="M1002" s="425"/>
      <c r="N1002" s="418"/>
      <c r="O1002" s="418"/>
    </row>
    <row r="1003" spans="1:15" hidden="1" x14ac:dyDescent="0.2">
      <c r="A1003" s="417">
        <v>1000</v>
      </c>
      <c r="B1003" s="418"/>
      <c r="C1003" s="419"/>
      <c r="D1003" s="416"/>
      <c r="E1003" s="420"/>
      <c r="F1003" s="421"/>
      <c r="G1003" s="416"/>
      <c r="H1003" s="416"/>
      <c r="I1003" s="420"/>
      <c r="J1003" s="423" t="e">
        <f>IF(#REF!="","",IF(LEN(#REF!)&gt;14,IF(ISBLANK(#REF!),"",#REF!),REPLACE(REPLACE(#REF!,1,3,"XXX"),13,2,"XX")))</f>
        <v>#REF!</v>
      </c>
      <c r="K1003" s="425"/>
      <c r="L1003" s="424"/>
      <c r="M1003" s="425"/>
      <c r="N1003" s="418"/>
      <c r="O1003" s="418"/>
    </row>
    <row r="1004" spans="1:15" hidden="1" x14ac:dyDescent="0.2">
      <c r="A1004" s="417">
        <v>1001</v>
      </c>
      <c r="B1004" s="418"/>
      <c r="C1004" s="419"/>
      <c r="D1004" s="416"/>
      <c r="E1004" s="420"/>
      <c r="F1004" s="421"/>
      <c r="G1004" s="416"/>
      <c r="H1004" s="416"/>
      <c r="I1004" s="420"/>
      <c r="J1004" s="423" t="e">
        <f>IF(#REF!="","",IF(LEN(#REF!)&gt;14,IF(ISBLANK(#REF!),"",#REF!),REPLACE(REPLACE(#REF!,1,3,"XXX"),13,2,"XX")))</f>
        <v>#REF!</v>
      </c>
      <c r="K1004" s="425"/>
      <c r="L1004" s="424"/>
      <c r="M1004" s="425"/>
      <c r="N1004" s="418"/>
      <c r="O1004" s="418"/>
    </row>
    <row r="1005" spans="1:15" hidden="1" x14ac:dyDescent="0.2">
      <c r="A1005" s="417">
        <v>1002</v>
      </c>
      <c r="B1005" s="418"/>
      <c r="C1005" s="419"/>
      <c r="D1005" s="416"/>
      <c r="E1005" s="420"/>
      <c r="F1005" s="421"/>
      <c r="G1005" s="416"/>
      <c r="H1005" s="416"/>
      <c r="I1005" s="420"/>
      <c r="J1005" s="423" t="e">
        <f>IF(#REF!="","",IF(LEN(#REF!)&gt;14,IF(ISBLANK(#REF!),"",#REF!),REPLACE(REPLACE(#REF!,1,3,"XXX"),13,2,"XX")))</f>
        <v>#REF!</v>
      </c>
      <c r="K1005" s="425"/>
      <c r="L1005" s="424"/>
      <c r="M1005" s="425"/>
      <c r="N1005" s="418"/>
      <c r="O1005" s="418"/>
    </row>
    <row r="1006" spans="1:15" hidden="1" x14ac:dyDescent="0.2">
      <c r="A1006" s="417">
        <v>1003</v>
      </c>
      <c r="B1006" s="418"/>
      <c r="C1006" s="419"/>
      <c r="D1006" s="416"/>
      <c r="E1006" s="420"/>
      <c r="F1006" s="421"/>
      <c r="G1006" s="416"/>
      <c r="H1006" s="416"/>
      <c r="I1006" s="420"/>
      <c r="J1006" s="423" t="e">
        <f>IF(#REF!="","",IF(LEN(#REF!)&gt;14,IF(ISBLANK(#REF!),"",#REF!),REPLACE(REPLACE(#REF!,1,3,"XXX"),13,2,"XX")))</f>
        <v>#REF!</v>
      </c>
      <c r="K1006" s="425"/>
      <c r="L1006" s="424"/>
      <c r="M1006" s="425"/>
      <c r="N1006" s="418"/>
      <c r="O1006" s="418"/>
    </row>
    <row r="1007" spans="1:15" hidden="1" x14ac:dyDescent="0.2">
      <c r="A1007" s="417">
        <v>1004</v>
      </c>
      <c r="B1007" s="418"/>
      <c r="C1007" s="419"/>
      <c r="D1007" s="416"/>
      <c r="E1007" s="420"/>
      <c r="F1007" s="421"/>
      <c r="G1007" s="416"/>
      <c r="H1007" s="416"/>
      <c r="I1007" s="420"/>
      <c r="J1007" s="423" t="e">
        <f>IF(#REF!="","",IF(LEN(#REF!)&gt;14,IF(ISBLANK(#REF!),"",#REF!),REPLACE(REPLACE(#REF!,1,3,"XXX"),13,2,"XX")))</f>
        <v>#REF!</v>
      </c>
      <c r="K1007" s="425"/>
      <c r="L1007" s="424"/>
      <c r="M1007" s="425"/>
      <c r="N1007" s="418"/>
      <c r="O1007" s="418"/>
    </row>
    <row r="1008" spans="1:15" hidden="1" x14ac:dyDescent="0.2">
      <c r="A1008" s="417">
        <v>1005</v>
      </c>
      <c r="B1008" s="418"/>
      <c r="C1008" s="419"/>
      <c r="D1008" s="416"/>
      <c r="E1008" s="420"/>
      <c r="F1008" s="421"/>
      <c r="G1008" s="416"/>
      <c r="H1008" s="416"/>
      <c r="I1008" s="420"/>
      <c r="J1008" s="423" t="e">
        <f>IF(#REF!="","",IF(LEN(#REF!)&gt;14,IF(ISBLANK(#REF!),"",#REF!),REPLACE(REPLACE(#REF!,1,3,"XXX"),13,2,"XX")))</f>
        <v>#REF!</v>
      </c>
      <c r="K1008" s="425"/>
      <c r="L1008" s="424"/>
      <c r="M1008" s="425"/>
      <c r="N1008" s="418"/>
      <c r="O1008" s="418"/>
    </row>
    <row r="1009" spans="1:15" hidden="1" x14ac:dyDescent="0.2">
      <c r="A1009" s="417">
        <v>1006</v>
      </c>
      <c r="B1009" s="418"/>
      <c r="C1009" s="419"/>
      <c r="D1009" s="416"/>
      <c r="E1009" s="420"/>
      <c r="F1009" s="421"/>
      <c r="G1009" s="416"/>
      <c r="H1009" s="416"/>
      <c r="I1009" s="420"/>
      <c r="J1009" s="423" t="e">
        <f>IF(#REF!="","",IF(LEN(#REF!)&gt;14,IF(ISBLANK(#REF!),"",#REF!),REPLACE(REPLACE(#REF!,1,3,"XXX"),13,2,"XX")))</f>
        <v>#REF!</v>
      </c>
      <c r="K1009" s="425"/>
      <c r="L1009" s="424"/>
      <c r="M1009" s="425"/>
      <c r="N1009" s="418"/>
      <c r="O1009" s="418"/>
    </row>
    <row r="1010" spans="1:15" hidden="1" x14ac:dyDescent="0.2">
      <c r="A1010" s="417">
        <v>1007</v>
      </c>
      <c r="B1010" s="418"/>
      <c r="C1010" s="419"/>
      <c r="D1010" s="416"/>
      <c r="E1010" s="420"/>
      <c r="F1010" s="421"/>
      <c r="G1010" s="416"/>
      <c r="H1010" s="416"/>
      <c r="I1010" s="420"/>
      <c r="J1010" s="423" t="e">
        <f>IF(#REF!="","",IF(LEN(#REF!)&gt;14,IF(ISBLANK(#REF!),"",#REF!),REPLACE(REPLACE(#REF!,1,3,"XXX"),13,2,"XX")))</f>
        <v>#REF!</v>
      </c>
      <c r="K1010" s="425"/>
      <c r="L1010" s="424"/>
      <c r="M1010" s="425"/>
      <c r="N1010" s="418"/>
      <c r="O1010" s="418"/>
    </row>
    <row r="1011" spans="1:15" hidden="1" x14ac:dyDescent="0.2">
      <c r="A1011" s="417">
        <v>1008</v>
      </c>
      <c r="B1011" s="418"/>
      <c r="C1011" s="419"/>
      <c r="D1011" s="416"/>
      <c r="E1011" s="420"/>
      <c r="F1011" s="421"/>
      <c r="G1011" s="416"/>
      <c r="H1011" s="416"/>
      <c r="I1011" s="420"/>
      <c r="J1011" s="423" t="e">
        <f>IF(#REF!="","",IF(LEN(#REF!)&gt;14,IF(ISBLANK(#REF!),"",#REF!),REPLACE(REPLACE(#REF!,1,3,"XXX"),13,2,"XX")))</f>
        <v>#REF!</v>
      </c>
      <c r="K1011" s="425"/>
      <c r="L1011" s="424"/>
      <c r="M1011" s="425"/>
      <c r="N1011" s="418"/>
      <c r="O1011" s="418"/>
    </row>
    <row r="1012" spans="1:15" hidden="1" x14ac:dyDescent="0.2">
      <c r="A1012" s="417">
        <v>1009</v>
      </c>
      <c r="B1012" s="418"/>
      <c r="C1012" s="419"/>
      <c r="D1012" s="416"/>
      <c r="E1012" s="420"/>
      <c r="F1012" s="421"/>
      <c r="G1012" s="416"/>
      <c r="H1012" s="416"/>
      <c r="I1012" s="420"/>
      <c r="J1012" s="423" t="e">
        <f>IF(#REF!="","",IF(LEN(#REF!)&gt;14,IF(ISBLANK(#REF!),"",#REF!),REPLACE(REPLACE(#REF!,1,3,"XXX"),13,2,"XX")))</f>
        <v>#REF!</v>
      </c>
      <c r="K1012" s="425"/>
      <c r="L1012" s="424"/>
      <c r="M1012" s="425"/>
      <c r="N1012" s="418"/>
      <c r="O1012" s="418"/>
    </row>
    <row r="1013" spans="1:15" hidden="1" x14ac:dyDescent="0.2">
      <c r="A1013" s="417">
        <v>1010</v>
      </c>
      <c r="B1013" s="418"/>
      <c r="C1013" s="419"/>
      <c r="D1013" s="416"/>
      <c r="E1013" s="420"/>
      <c r="F1013" s="421"/>
      <c r="G1013" s="416"/>
      <c r="H1013" s="416"/>
      <c r="I1013" s="420"/>
      <c r="J1013" s="423" t="e">
        <f>IF(#REF!="","",IF(LEN(#REF!)&gt;14,IF(ISBLANK(#REF!),"",#REF!),REPLACE(REPLACE(#REF!,1,3,"XXX"),13,2,"XX")))</f>
        <v>#REF!</v>
      </c>
      <c r="K1013" s="425"/>
      <c r="L1013" s="424"/>
      <c r="M1013" s="425"/>
      <c r="N1013" s="418"/>
      <c r="O1013" s="418"/>
    </row>
    <row r="1014" spans="1:15" hidden="1" x14ac:dyDescent="0.2">
      <c r="A1014" s="417">
        <v>1011</v>
      </c>
      <c r="B1014" s="418"/>
      <c r="C1014" s="419"/>
      <c r="D1014" s="416"/>
      <c r="E1014" s="420"/>
      <c r="F1014" s="421"/>
      <c r="G1014" s="416"/>
      <c r="H1014" s="416"/>
      <c r="I1014" s="420"/>
      <c r="J1014" s="423" t="e">
        <f>IF(#REF!="","",IF(LEN(#REF!)&gt;14,IF(ISBLANK(#REF!),"",#REF!),REPLACE(REPLACE(#REF!,1,3,"XXX"),13,2,"XX")))</f>
        <v>#REF!</v>
      </c>
      <c r="K1014" s="425"/>
      <c r="L1014" s="424"/>
      <c r="M1014" s="425"/>
      <c r="N1014" s="418"/>
      <c r="O1014" s="418"/>
    </row>
    <row r="1015" spans="1:15" hidden="1" x14ac:dyDescent="0.2">
      <c r="A1015" s="417">
        <v>1012</v>
      </c>
      <c r="B1015" s="418"/>
      <c r="C1015" s="419"/>
      <c r="D1015" s="416"/>
      <c r="E1015" s="420"/>
      <c r="F1015" s="421"/>
      <c r="G1015" s="416"/>
      <c r="H1015" s="416"/>
      <c r="I1015" s="420"/>
      <c r="J1015" s="423" t="e">
        <f>IF(#REF!="","",IF(LEN(#REF!)&gt;14,IF(ISBLANK(#REF!),"",#REF!),REPLACE(REPLACE(#REF!,1,3,"XXX"),13,2,"XX")))</f>
        <v>#REF!</v>
      </c>
      <c r="K1015" s="425"/>
      <c r="L1015" s="424"/>
      <c r="M1015" s="425"/>
      <c r="N1015" s="418"/>
      <c r="O1015" s="418"/>
    </row>
    <row r="1016" spans="1:15" hidden="1" x14ac:dyDescent="0.2">
      <c r="A1016" s="417">
        <v>1013</v>
      </c>
      <c r="B1016" s="418"/>
      <c r="C1016" s="419"/>
      <c r="D1016" s="416"/>
      <c r="E1016" s="420"/>
      <c r="F1016" s="421"/>
      <c r="G1016" s="416"/>
      <c r="H1016" s="416"/>
      <c r="I1016" s="420"/>
      <c r="J1016" s="423" t="e">
        <f>IF(#REF!="","",IF(LEN(#REF!)&gt;14,IF(ISBLANK(#REF!),"",#REF!),REPLACE(REPLACE(#REF!,1,3,"XXX"),13,2,"XX")))</f>
        <v>#REF!</v>
      </c>
      <c r="K1016" s="425"/>
      <c r="L1016" s="424"/>
      <c r="M1016" s="425"/>
      <c r="N1016" s="418"/>
      <c r="O1016" s="418"/>
    </row>
    <row r="1017" spans="1:15" hidden="1" x14ac:dyDescent="0.2">
      <c r="A1017" s="417">
        <v>1014</v>
      </c>
      <c r="B1017" s="418"/>
      <c r="C1017" s="419"/>
      <c r="D1017" s="416"/>
      <c r="E1017" s="420"/>
      <c r="F1017" s="421"/>
      <c r="G1017" s="416"/>
      <c r="H1017" s="416"/>
      <c r="I1017" s="420"/>
      <c r="J1017" s="423" t="e">
        <f>IF(#REF!="","",IF(LEN(#REF!)&gt;14,IF(ISBLANK(#REF!),"",#REF!),REPLACE(REPLACE(#REF!,1,3,"XXX"),13,2,"XX")))</f>
        <v>#REF!</v>
      </c>
      <c r="K1017" s="425"/>
      <c r="L1017" s="424"/>
      <c r="M1017" s="425"/>
      <c r="N1017" s="418"/>
      <c r="O1017" s="418"/>
    </row>
    <row r="1018" spans="1:15" hidden="1" x14ac:dyDescent="0.2">
      <c r="A1018" s="417">
        <v>1015</v>
      </c>
      <c r="B1018" s="418"/>
      <c r="C1018" s="419"/>
      <c r="D1018" s="416"/>
      <c r="E1018" s="420"/>
      <c r="F1018" s="421"/>
      <c r="G1018" s="416"/>
      <c r="H1018" s="416"/>
      <c r="I1018" s="420"/>
      <c r="J1018" s="423" t="e">
        <f>IF(#REF!="","",IF(LEN(#REF!)&gt;14,IF(ISBLANK(#REF!),"",#REF!),REPLACE(REPLACE(#REF!,1,3,"XXX"),13,2,"XX")))</f>
        <v>#REF!</v>
      </c>
      <c r="K1018" s="425"/>
      <c r="L1018" s="424"/>
      <c r="M1018" s="425"/>
      <c r="N1018" s="418"/>
      <c r="O1018" s="418"/>
    </row>
    <row r="1019" spans="1:15" hidden="1" x14ac:dyDescent="0.2">
      <c r="A1019" s="417">
        <v>1016</v>
      </c>
      <c r="B1019" s="418"/>
      <c r="C1019" s="419"/>
      <c r="D1019" s="416"/>
      <c r="E1019" s="420"/>
      <c r="F1019" s="421"/>
      <c r="G1019" s="416"/>
      <c r="H1019" s="416"/>
      <c r="I1019" s="420"/>
      <c r="J1019" s="423" t="e">
        <f>IF(#REF!="","",IF(LEN(#REF!)&gt;14,IF(ISBLANK(#REF!),"",#REF!),REPLACE(REPLACE(#REF!,1,3,"XXX"),13,2,"XX")))</f>
        <v>#REF!</v>
      </c>
      <c r="K1019" s="425"/>
      <c r="L1019" s="424"/>
      <c r="M1019" s="425"/>
      <c r="N1019" s="418"/>
      <c r="O1019" s="418"/>
    </row>
    <row r="1020" spans="1:15" hidden="1" x14ac:dyDescent="0.2">
      <c r="A1020" s="417">
        <v>1017</v>
      </c>
      <c r="B1020" s="418"/>
      <c r="C1020" s="419"/>
      <c r="D1020" s="416"/>
      <c r="E1020" s="420"/>
      <c r="F1020" s="421"/>
      <c r="G1020" s="416"/>
      <c r="H1020" s="416"/>
      <c r="I1020" s="420"/>
      <c r="J1020" s="423" t="e">
        <f>IF(#REF!="","",IF(LEN(#REF!)&gt;14,IF(ISBLANK(#REF!),"",#REF!),REPLACE(REPLACE(#REF!,1,3,"XXX"),13,2,"XX")))</f>
        <v>#REF!</v>
      </c>
      <c r="K1020" s="425"/>
      <c r="L1020" s="424"/>
      <c r="M1020" s="425"/>
      <c r="N1020" s="418"/>
      <c r="O1020" s="418"/>
    </row>
    <row r="1021" spans="1:15" hidden="1" x14ac:dyDescent="0.2">
      <c r="A1021" s="417">
        <v>1018</v>
      </c>
      <c r="B1021" s="418"/>
      <c r="C1021" s="419"/>
      <c r="D1021" s="416"/>
      <c r="E1021" s="420"/>
      <c r="F1021" s="421"/>
      <c r="G1021" s="416"/>
      <c r="H1021" s="416"/>
      <c r="I1021" s="420"/>
      <c r="J1021" s="423" t="e">
        <f>IF(#REF!="","",IF(LEN(#REF!)&gt;14,IF(ISBLANK(#REF!),"",#REF!),REPLACE(REPLACE(#REF!,1,3,"XXX"),13,2,"XX")))</f>
        <v>#REF!</v>
      </c>
      <c r="K1021" s="425"/>
      <c r="L1021" s="424"/>
      <c r="M1021" s="425"/>
      <c r="N1021" s="418"/>
      <c r="O1021" s="418"/>
    </row>
    <row r="1022" spans="1:15" hidden="1" x14ac:dyDescent="0.2">
      <c r="A1022" s="417">
        <v>1019</v>
      </c>
      <c r="B1022" s="418"/>
      <c r="C1022" s="419"/>
      <c r="D1022" s="416"/>
      <c r="E1022" s="420"/>
      <c r="F1022" s="421"/>
      <c r="G1022" s="416"/>
      <c r="H1022" s="416"/>
      <c r="I1022" s="420"/>
      <c r="J1022" s="423" t="e">
        <f>IF(#REF!="","",IF(LEN(#REF!)&gt;14,IF(ISBLANK(#REF!),"",#REF!),REPLACE(REPLACE(#REF!,1,3,"XXX"),13,2,"XX")))</f>
        <v>#REF!</v>
      </c>
      <c r="K1022" s="425"/>
      <c r="L1022" s="424"/>
      <c r="M1022" s="425"/>
      <c r="N1022" s="418"/>
      <c r="O1022" s="418"/>
    </row>
    <row r="1023" spans="1:15" hidden="1" x14ac:dyDescent="0.2">
      <c r="A1023" s="417">
        <v>1020</v>
      </c>
      <c r="B1023" s="418"/>
      <c r="C1023" s="419"/>
      <c r="D1023" s="416"/>
      <c r="E1023" s="420"/>
      <c r="F1023" s="421"/>
      <c r="G1023" s="416"/>
      <c r="H1023" s="416"/>
      <c r="I1023" s="420"/>
      <c r="J1023" s="423" t="e">
        <f>IF(#REF!="","",IF(LEN(#REF!)&gt;14,IF(ISBLANK(#REF!),"",#REF!),REPLACE(REPLACE(#REF!,1,3,"XXX"),13,2,"XX")))</f>
        <v>#REF!</v>
      </c>
      <c r="K1023" s="425"/>
      <c r="L1023" s="424"/>
      <c r="M1023" s="425"/>
      <c r="N1023" s="418"/>
      <c r="O1023" s="418"/>
    </row>
    <row r="1024" spans="1:15" hidden="1" x14ac:dyDescent="0.2">
      <c r="A1024" s="417">
        <v>1021</v>
      </c>
      <c r="B1024" s="418"/>
      <c r="C1024" s="419"/>
      <c r="D1024" s="416"/>
      <c r="E1024" s="420"/>
      <c r="F1024" s="421"/>
      <c r="G1024" s="416"/>
      <c r="H1024" s="416"/>
      <c r="I1024" s="420"/>
      <c r="J1024" s="423" t="e">
        <f>IF(#REF!="","",IF(LEN(#REF!)&gt;14,IF(ISBLANK(#REF!),"",#REF!),REPLACE(REPLACE(#REF!,1,3,"XXX"),13,2,"XX")))</f>
        <v>#REF!</v>
      </c>
      <c r="K1024" s="425"/>
      <c r="L1024" s="424"/>
      <c r="M1024" s="425"/>
      <c r="N1024" s="418"/>
      <c r="O1024" s="418"/>
    </row>
    <row r="1025" spans="1:15" hidden="1" x14ac:dyDescent="0.2">
      <c r="A1025" s="417">
        <v>1022</v>
      </c>
      <c r="B1025" s="418"/>
      <c r="C1025" s="419"/>
      <c r="D1025" s="416"/>
      <c r="E1025" s="420"/>
      <c r="F1025" s="421"/>
      <c r="G1025" s="416"/>
      <c r="H1025" s="416"/>
      <c r="I1025" s="420"/>
      <c r="J1025" s="423" t="e">
        <f>IF(#REF!="","",IF(LEN(#REF!)&gt;14,IF(ISBLANK(#REF!),"",#REF!),REPLACE(REPLACE(#REF!,1,3,"XXX"),13,2,"XX")))</f>
        <v>#REF!</v>
      </c>
      <c r="K1025" s="425"/>
      <c r="L1025" s="424"/>
      <c r="M1025" s="425"/>
      <c r="N1025" s="418"/>
      <c r="O1025" s="418"/>
    </row>
    <row r="1026" spans="1:15" hidden="1" x14ac:dyDescent="0.2">
      <c r="A1026" s="417">
        <v>1023</v>
      </c>
      <c r="B1026" s="418"/>
      <c r="C1026" s="419"/>
      <c r="D1026" s="416"/>
      <c r="E1026" s="420"/>
      <c r="F1026" s="421"/>
      <c r="G1026" s="416"/>
      <c r="H1026" s="416"/>
      <c r="I1026" s="420"/>
      <c r="J1026" s="423" t="e">
        <f>IF(#REF!="","",IF(LEN(#REF!)&gt;14,IF(ISBLANK(#REF!),"",#REF!),REPLACE(REPLACE(#REF!,1,3,"XXX"),13,2,"XX")))</f>
        <v>#REF!</v>
      </c>
      <c r="K1026" s="425"/>
      <c r="L1026" s="424"/>
      <c r="M1026" s="425"/>
      <c r="N1026" s="418"/>
      <c r="O1026" s="418"/>
    </row>
    <row r="1027" spans="1:15" hidden="1" x14ac:dyDescent="0.2">
      <c r="A1027" s="417">
        <v>1024</v>
      </c>
      <c r="B1027" s="418"/>
      <c r="C1027" s="419"/>
      <c r="D1027" s="416"/>
      <c r="E1027" s="420"/>
      <c r="F1027" s="421"/>
      <c r="G1027" s="416"/>
      <c r="H1027" s="416"/>
      <c r="I1027" s="420"/>
      <c r="J1027" s="423" t="e">
        <f>IF(#REF!="","",IF(LEN(#REF!)&gt;14,IF(ISBLANK(#REF!),"",#REF!),REPLACE(REPLACE(#REF!,1,3,"XXX"),13,2,"XX")))</f>
        <v>#REF!</v>
      </c>
      <c r="K1027" s="425"/>
      <c r="L1027" s="424"/>
      <c r="M1027" s="425"/>
      <c r="N1027" s="418"/>
      <c r="O1027" s="418"/>
    </row>
    <row r="1028" spans="1:15" hidden="1" x14ac:dyDescent="0.2">
      <c r="A1028" s="417">
        <v>1025</v>
      </c>
      <c r="B1028" s="418"/>
      <c r="C1028" s="419"/>
      <c r="D1028" s="416"/>
      <c r="E1028" s="420"/>
      <c r="F1028" s="421"/>
      <c r="G1028" s="416"/>
      <c r="H1028" s="416"/>
      <c r="I1028" s="420"/>
      <c r="J1028" s="423" t="e">
        <f>IF(#REF!="","",IF(LEN(#REF!)&gt;14,IF(ISBLANK(#REF!),"",#REF!),REPLACE(REPLACE(#REF!,1,3,"XXX"),13,2,"XX")))</f>
        <v>#REF!</v>
      </c>
      <c r="K1028" s="425"/>
      <c r="L1028" s="424"/>
      <c r="M1028" s="425"/>
      <c r="N1028" s="418"/>
      <c r="O1028" s="418"/>
    </row>
    <row r="1029" spans="1:15" hidden="1" x14ac:dyDescent="0.2">
      <c r="A1029" s="417">
        <v>1026</v>
      </c>
      <c r="B1029" s="418"/>
      <c r="C1029" s="419"/>
      <c r="D1029" s="416"/>
      <c r="E1029" s="420"/>
      <c r="F1029" s="421"/>
      <c r="G1029" s="416"/>
      <c r="H1029" s="416"/>
      <c r="I1029" s="420"/>
      <c r="J1029" s="423" t="e">
        <f>IF(#REF!="","",IF(LEN(#REF!)&gt;14,IF(ISBLANK(#REF!),"",#REF!),REPLACE(REPLACE(#REF!,1,3,"XXX"),13,2,"XX")))</f>
        <v>#REF!</v>
      </c>
      <c r="K1029" s="425"/>
      <c r="L1029" s="424"/>
      <c r="M1029" s="425"/>
      <c r="N1029" s="418"/>
      <c r="O1029" s="418"/>
    </row>
    <row r="1030" spans="1:15" hidden="1" x14ac:dyDescent="0.2">
      <c r="A1030" s="417">
        <v>1027</v>
      </c>
      <c r="B1030" s="418"/>
      <c r="C1030" s="419"/>
      <c r="D1030" s="416"/>
      <c r="E1030" s="420"/>
      <c r="F1030" s="421"/>
      <c r="G1030" s="416"/>
      <c r="H1030" s="416"/>
      <c r="I1030" s="420"/>
      <c r="J1030" s="423" t="e">
        <f>IF(#REF!="","",IF(LEN(#REF!)&gt;14,IF(ISBLANK(#REF!),"",#REF!),REPLACE(REPLACE(#REF!,1,3,"XXX"),13,2,"XX")))</f>
        <v>#REF!</v>
      </c>
      <c r="K1030" s="425"/>
      <c r="L1030" s="424"/>
      <c r="M1030" s="425"/>
      <c r="N1030" s="418"/>
      <c r="O1030" s="418"/>
    </row>
    <row r="1031" spans="1:15" hidden="1" x14ac:dyDescent="0.2">
      <c r="A1031" s="417">
        <v>1028</v>
      </c>
      <c r="B1031" s="418"/>
      <c r="C1031" s="419"/>
      <c r="D1031" s="416"/>
      <c r="E1031" s="420"/>
      <c r="F1031" s="421"/>
      <c r="G1031" s="416"/>
      <c r="H1031" s="416"/>
      <c r="I1031" s="420"/>
      <c r="J1031" s="423" t="e">
        <f>IF(#REF!="","",IF(LEN(#REF!)&gt;14,IF(ISBLANK(#REF!),"",#REF!),REPLACE(REPLACE(#REF!,1,3,"XXX"),13,2,"XX")))</f>
        <v>#REF!</v>
      </c>
      <c r="K1031" s="425"/>
      <c r="L1031" s="424"/>
      <c r="M1031" s="425"/>
      <c r="N1031" s="418"/>
      <c r="O1031" s="418"/>
    </row>
    <row r="1032" spans="1:15" hidden="1" x14ac:dyDescent="0.2">
      <c r="A1032" s="417">
        <v>1029</v>
      </c>
      <c r="B1032" s="418"/>
      <c r="C1032" s="419"/>
      <c r="D1032" s="416"/>
      <c r="E1032" s="420"/>
      <c r="F1032" s="421"/>
      <c r="G1032" s="416"/>
      <c r="H1032" s="416"/>
      <c r="I1032" s="420"/>
      <c r="J1032" s="423" t="e">
        <f>IF(#REF!="","",IF(LEN(#REF!)&gt;14,IF(ISBLANK(#REF!),"",#REF!),REPLACE(REPLACE(#REF!,1,3,"XXX"),13,2,"XX")))</f>
        <v>#REF!</v>
      </c>
      <c r="K1032" s="425"/>
      <c r="L1032" s="424"/>
      <c r="M1032" s="425"/>
      <c r="N1032" s="418"/>
      <c r="O1032" s="418"/>
    </row>
    <row r="1033" spans="1:15" hidden="1" x14ac:dyDescent="0.2">
      <c r="A1033" s="417">
        <v>1030</v>
      </c>
      <c r="B1033" s="418"/>
      <c r="C1033" s="419"/>
      <c r="D1033" s="416"/>
      <c r="E1033" s="420"/>
      <c r="F1033" s="421"/>
      <c r="G1033" s="416"/>
      <c r="H1033" s="416"/>
      <c r="I1033" s="420"/>
      <c r="J1033" s="423" t="e">
        <f>IF(#REF!="","",IF(LEN(#REF!)&gt;14,IF(ISBLANK(#REF!),"",#REF!),REPLACE(REPLACE(#REF!,1,3,"XXX"),13,2,"XX")))</f>
        <v>#REF!</v>
      </c>
      <c r="K1033" s="425"/>
      <c r="L1033" s="424"/>
      <c r="M1033" s="425"/>
      <c r="N1033" s="418"/>
      <c r="O1033" s="418"/>
    </row>
    <row r="1034" spans="1:15" hidden="1" x14ac:dyDescent="0.2">
      <c r="A1034" s="417">
        <v>1031</v>
      </c>
      <c r="B1034" s="418"/>
      <c r="C1034" s="419"/>
      <c r="D1034" s="416"/>
      <c r="E1034" s="420"/>
      <c r="F1034" s="421"/>
      <c r="G1034" s="416"/>
      <c r="H1034" s="416"/>
      <c r="I1034" s="420"/>
      <c r="J1034" s="423" t="e">
        <f>IF(#REF!="","",IF(LEN(#REF!)&gt;14,IF(ISBLANK(#REF!),"",#REF!),REPLACE(REPLACE(#REF!,1,3,"XXX"),13,2,"XX")))</f>
        <v>#REF!</v>
      </c>
      <c r="K1034" s="425"/>
      <c r="L1034" s="424"/>
      <c r="M1034" s="425"/>
      <c r="N1034" s="418"/>
      <c r="O1034" s="418"/>
    </row>
    <row r="1035" spans="1:15" hidden="1" x14ac:dyDescent="0.2">
      <c r="A1035" s="417">
        <v>1032</v>
      </c>
      <c r="B1035" s="418"/>
      <c r="C1035" s="419"/>
      <c r="D1035" s="416"/>
      <c r="E1035" s="420"/>
      <c r="F1035" s="421"/>
      <c r="G1035" s="416"/>
      <c r="H1035" s="416"/>
      <c r="I1035" s="420"/>
      <c r="J1035" s="423" t="e">
        <f>IF(#REF!="","",IF(LEN(#REF!)&gt;14,IF(ISBLANK(#REF!),"",#REF!),REPLACE(REPLACE(#REF!,1,3,"XXX"),13,2,"XX")))</f>
        <v>#REF!</v>
      </c>
      <c r="K1035" s="425"/>
      <c r="L1035" s="424"/>
      <c r="M1035" s="425"/>
      <c r="N1035" s="418"/>
      <c r="O1035" s="418"/>
    </row>
    <row r="1036" spans="1:15" hidden="1" x14ac:dyDescent="0.2">
      <c r="A1036" s="417">
        <v>1033</v>
      </c>
      <c r="B1036" s="418"/>
      <c r="C1036" s="419"/>
      <c r="D1036" s="416"/>
      <c r="E1036" s="420"/>
      <c r="F1036" s="421"/>
      <c r="G1036" s="416"/>
      <c r="H1036" s="416"/>
      <c r="I1036" s="420"/>
      <c r="J1036" s="423" t="e">
        <f>IF(#REF!="","",IF(LEN(#REF!)&gt;14,IF(ISBLANK(#REF!),"",#REF!),REPLACE(REPLACE(#REF!,1,3,"XXX"),13,2,"XX")))</f>
        <v>#REF!</v>
      </c>
      <c r="K1036" s="425"/>
      <c r="L1036" s="424"/>
      <c r="M1036" s="425"/>
      <c r="N1036" s="418"/>
      <c r="O1036" s="418"/>
    </row>
    <row r="1037" spans="1:15" hidden="1" x14ac:dyDescent="0.2">
      <c r="A1037" s="417">
        <v>1034</v>
      </c>
      <c r="B1037" s="418"/>
      <c r="C1037" s="419"/>
      <c r="D1037" s="416"/>
      <c r="E1037" s="420"/>
      <c r="F1037" s="421"/>
      <c r="G1037" s="416"/>
      <c r="H1037" s="416"/>
      <c r="I1037" s="420"/>
      <c r="J1037" s="423" t="e">
        <f>IF(#REF!="","",IF(LEN(#REF!)&gt;14,IF(ISBLANK(#REF!),"",#REF!),REPLACE(REPLACE(#REF!,1,3,"XXX"),13,2,"XX")))</f>
        <v>#REF!</v>
      </c>
      <c r="K1037" s="425"/>
      <c r="L1037" s="424"/>
      <c r="M1037" s="425"/>
      <c r="N1037" s="418"/>
      <c r="O1037" s="418"/>
    </row>
    <row r="1038" spans="1:15" hidden="1" x14ac:dyDescent="0.2">
      <c r="A1038" s="417">
        <v>1035</v>
      </c>
      <c r="B1038" s="418"/>
      <c r="C1038" s="419"/>
      <c r="D1038" s="416"/>
      <c r="E1038" s="420"/>
      <c r="F1038" s="421"/>
      <c r="G1038" s="416"/>
      <c r="H1038" s="416"/>
      <c r="I1038" s="420"/>
      <c r="J1038" s="423" t="e">
        <f>IF(#REF!="","",IF(LEN(#REF!)&gt;14,IF(ISBLANK(#REF!),"",#REF!),REPLACE(REPLACE(#REF!,1,3,"XXX"),13,2,"XX")))</f>
        <v>#REF!</v>
      </c>
      <c r="K1038" s="425"/>
      <c r="L1038" s="424"/>
      <c r="M1038" s="425"/>
      <c r="N1038" s="418"/>
      <c r="O1038" s="418"/>
    </row>
    <row r="1039" spans="1:15" hidden="1" x14ac:dyDescent="0.2">
      <c r="A1039" s="417">
        <v>1036</v>
      </c>
      <c r="B1039" s="418"/>
      <c r="C1039" s="419"/>
      <c r="D1039" s="416"/>
      <c r="E1039" s="420"/>
      <c r="F1039" s="421"/>
      <c r="G1039" s="416"/>
      <c r="H1039" s="416"/>
      <c r="I1039" s="420"/>
      <c r="J1039" s="423" t="e">
        <f>IF(#REF!="","",IF(LEN(#REF!)&gt;14,IF(ISBLANK(#REF!),"",#REF!),REPLACE(REPLACE(#REF!,1,3,"XXX"),13,2,"XX")))</f>
        <v>#REF!</v>
      </c>
      <c r="K1039" s="425"/>
      <c r="L1039" s="424"/>
      <c r="M1039" s="425"/>
      <c r="N1039" s="418"/>
      <c r="O1039" s="418"/>
    </row>
    <row r="1040" spans="1:15" hidden="1" x14ac:dyDescent="0.2">
      <c r="A1040" s="417">
        <v>1037</v>
      </c>
      <c r="B1040" s="418"/>
      <c r="C1040" s="419"/>
      <c r="D1040" s="416"/>
      <c r="E1040" s="420"/>
      <c r="F1040" s="421"/>
      <c r="G1040" s="416"/>
      <c r="H1040" s="416"/>
      <c r="I1040" s="420"/>
      <c r="J1040" s="423" t="e">
        <f>IF(#REF!="","",IF(LEN(#REF!)&gt;14,IF(ISBLANK(#REF!),"",#REF!),REPLACE(REPLACE(#REF!,1,3,"XXX"),13,2,"XX")))</f>
        <v>#REF!</v>
      </c>
      <c r="K1040" s="425"/>
      <c r="L1040" s="424"/>
      <c r="M1040" s="425"/>
      <c r="N1040" s="418"/>
      <c r="O1040" s="418"/>
    </row>
    <row r="1041" spans="1:15" hidden="1" x14ac:dyDescent="0.2">
      <c r="A1041" s="417">
        <v>1038</v>
      </c>
      <c r="B1041" s="418"/>
      <c r="C1041" s="419"/>
      <c r="D1041" s="416"/>
      <c r="E1041" s="420"/>
      <c r="F1041" s="421"/>
      <c r="G1041" s="416"/>
      <c r="H1041" s="416"/>
      <c r="I1041" s="420"/>
      <c r="J1041" s="423" t="e">
        <f>IF(#REF!="","",IF(LEN(#REF!)&gt;14,IF(ISBLANK(#REF!),"",#REF!),REPLACE(REPLACE(#REF!,1,3,"XXX"),13,2,"XX")))</f>
        <v>#REF!</v>
      </c>
      <c r="K1041" s="425"/>
      <c r="L1041" s="424"/>
      <c r="M1041" s="425"/>
      <c r="N1041" s="418"/>
      <c r="O1041" s="418"/>
    </row>
    <row r="1042" spans="1:15" hidden="1" x14ac:dyDescent="0.2">
      <c r="A1042" s="417">
        <v>1039</v>
      </c>
      <c r="B1042" s="418"/>
      <c r="C1042" s="419"/>
      <c r="D1042" s="416"/>
      <c r="E1042" s="420"/>
      <c r="F1042" s="421"/>
      <c r="G1042" s="416"/>
      <c r="H1042" s="416"/>
      <c r="I1042" s="420"/>
      <c r="J1042" s="423" t="e">
        <f>IF(#REF!="","",IF(LEN(#REF!)&gt;14,IF(ISBLANK(#REF!),"",#REF!),REPLACE(REPLACE(#REF!,1,3,"XXX"),13,2,"XX")))</f>
        <v>#REF!</v>
      </c>
      <c r="K1042" s="425"/>
      <c r="L1042" s="424"/>
      <c r="M1042" s="425"/>
      <c r="N1042" s="418"/>
      <c r="O1042" s="418"/>
    </row>
    <row r="1043" spans="1:15" hidden="1" x14ac:dyDescent="0.2">
      <c r="A1043" s="417">
        <v>1040</v>
      </c>
      <c r="B1043" s="418"/>
      <c r="C1043" s="419"/>
      <c r="D1043" s="416"/>
      <c r="E1043" s="420"/>
      <c r="F1043" s="421"/>
      <c r="G1043" s="416"/>
      <c r="H1043" s="416"/>
      <c r="I1043" s="420"/>
      <c r="J1043" s="423" t="e">
        <f>IF(#REF!="","",IF(LEN(#REF!)&gt;14,IF(ISBLANK(#REF!),"",#REF!),REPLACE(REPLACE(#REF!,1,3,"XXX"),13,2,"XX")))</f>
        <v>#REF!</v>
      </c>
      <c r="K1043" s="425"/>
      <c r="L1043" s="424"/>
      <c r="M1043" s="425"/>
      <c r="N1043" s="418"/>
      <c r="O1043" s="418"/>
    </row>
    <row r="1044" spans="1:15" hidden="1" x14ac:dyDescent="0.2">
      <c r="A1044" s="417">
        <v>1041</v>
      </c>
      <c r="B1044" s="418"/>
      <c r="C1044" s="419"/>
      <c r="D1044" s="416"/>
      <c r="E1044" s="420"/>
      <c r="F1044" s="421"/>
      <c r="G1044" s="416"/>
      <c r="H1044" s="416"/>
      <c r="I1044" s="420"/>
      <c r="J1044" s="423" t="e">
        <f>IF(#REF!="","",IF(LEN(#REF!)&gt;14,IF(ISBLANK(#REF!),"",#REF!),REPLACE(REPLACE(#REF!,1,3,"XXX"),13,2,"XX")))</f>
        <v>#REF!</v>
      </c>
      <c r="K1044" s="425"/>
      <c r="L1044" s="424"/>
      <c r="M1044" s="425"/>
      <c r="N1044" s="418"/>
      <c r="O1044" s="418"/>
    </row>
    <row r="1045" spans="1:15" hidden="1" x14ac:dyDescent="0.2">
      <c r="A1045" s="417">
        <v>1042</v>
      </c>
      <c r="B1045" s="418"/>
      <c r="C1045" s="419"/>
      <c r="D1045" s="416"/>
      <c r="E1045" s="420"/>
      <c r="F1045" s="421"/>
      <c r="G1045" s="416"/>
      <c r="H1045" s="416"/>
      <c r="I1045" s="420"/>
      <c r="J1045" s="423" t="e">
        <f>IF(#REF!="","",IF(LEN(#REF!)&gt;14,IF(ISBLANK(#REF!),"",#REF!),REPLACE(REPLACE(#REF!,1,3,"XXX"),13,2,"XX")))</f>
        <v>#REF!</v>
      </c>
      <c r="K1045" s="425"/>
      <c r="L1045" s="424"/>
      <c r="M1045" s="425"/>
      <c r="N1045" s="418"/>
      <c r="O1045" s="418"/>
    </row>
    <row r="1046" spans="1:15" hidden="1" x14ac:dyDescent="0.2">
      <c r="A1046" s="417">
        <v>1043</v>
      </c>
      <c r="B1046" s="418"/>
      <c r="C1046" s="419"/>
      <c r="D1046" s="416"/>
      <c r="E1046" s="420"/>
      <c r="F1046" s="421"/>
      <c r="G1046" s="416"/>
      <c r="H1046" s="416"/>
      <c r="I1046" s="420"/>
      <c r="J1046" s="423" t="e">
        <f>IF(#REF!="","",IF(LEN(#REF!)&gt;14,IF(ISBLANK(#REF!),"",#REF!),REPLACE(REPLACE(#REF!,1,3,"XXX"),13,2,"XX")))</f>
        <v>#REF!</v>
      </c>
      <c r="K1046" s="425"/>
      <c r="L1046" s="424"/>
      <c r="M1046" s="425"/>
      <c r="N1046" s="418"/>
      <c r="O1046" s="418"/>
    </row>
    <row r="1047" spans="1:15" hidden="1" x14ac:dyDescent="0.2">
      <c r="A1047" s="417">
        <v>1044</v>
      </c>
      <c r="B1047" s="418"/>
      <c r="C1047" s="419"/>
      <c r="D1047" s="416"/>
      <c r="E1047" s="420"/>
      <c r="F1047" s="421"/>
      <c r="G1047" s="416"/>
      <c r="H1047" s="416"/>
      <c r="I1047" s="420"/>
      <c r="J1047" s="423" t="e">
        <f>IF(#REF!="","",IF(LEN(#REF!)&gt;14,IF(ISBLANK(#REF!),"",#REF!),REPLACE(REPLACE(#REF!,1,3,"XXX"),13,2,"XX")))</f>
        <v>#REF!</v>
      </c>
      <c r="K1047" s="425"/>
      <c r="L1047" s="424"/>
      <c r="M1047" s="425"/>
      <c r="N1047" s="418"/>
      <c r="O1047" s="418"/>
    </row>
    <row r="1048" spans="1:15" hidden="1" x14ac:dyDescent="0.2">
      <c r="A1048" s="417">
        <v>1045</v>
      </c>
      <c r="B1048" s="418"/>
      <c r="C1048" s="419"/>
      <c r="D1048" s="416"/>
      <c r="E1048" s="420"/>
      <c r="F1048" s="421"/>
      <c r="G1048" s="416"/>
      <c r="H1048" s="416"/>
      <c r="I1048" s="420"/>
      <c r="J1048" s="423" t="e">
        <f>IF(#REF!="","",IF(LEN(#REF!)&gt;14,IF(ISBLANK(#REF!),"",#REF!),REPLACE(REPLACE(#REF!,1,3,"XXX"),13,2,"XX")))</f>
        <v>#REF!</v>
      </c>
      <c r="K1048" s="425"/>
      <c r="L1048" s="424"/>
      <c r="M1048" s="425"/>
      <c r="N1048" s="418"/>
      <c r="O1048" s="418"/>
    </row>
    <row r="1049" spans="1:15" hidden="1" x14ac:dyDescent="0.2">
      <c r="A1049" s="417">
        <v>1046</v>
      </c>
      <c r="B1049" s="418"/>
      <c r="C1049" s="419"/>
      <c r="D1049" s="416"/>
      <c r="E1049" s="420"/>
      <c r="F1049" s="421"/>
      <c r="G1049" s="416"/>
      <c r="H1049" s="416"/>
      <c r="I1049" s="420"/>
      <c r="J1049" s="423" t="e">
        <f>IF(#REF!="","",IF(LEN(#REF!)&gt;14,IF(ISBLANK(#REF!),"",#REF!),REPLACE(REPLACE(#REF!,1,3,"XXX"),13,2,"XX")))</f>
        <v>#REF!</v>
      </c>
      <c r="K1049" s="425"/>
      <c r="L1049" s="424"/>
      <c r="M1049" s="425"/>
      <c r="N1049" s="418"/>
      <c r="O1049" s="418"/>
    </row>
    <row r="1050" spans="1:15" hidden="1" x14ac:dyDescent="0.2">
      <c r="A1050" s="417">
        <v>1047</v>
      </c>
      <c r="B1050" s="418"/>
      <c r="C1050" s="419"/>
      <c r="D1050" s="416"/>
      <c r="E1050" s="420"/>
      <c r="F1050" s="421"/>
      <c r="G1050" s="416"/>
      <c r="H1050" s="416"/>
      <c r="I1050" s="420"/>
      <c r="J1050" s="423" t="e">
        <f>IF(#REF!="","",IF(LEN(#REF!)&gt;14,IF(ISBLANK(#REF!),"",#REF!),REPLACE(REPLACE(#REF!,1,3,"XXX"),13,2,"XX")))</f>
        <v>#REF!</v>
      </c>
      <c r="K1050" s="425"/>
      <c r="L1050" s="424"/>
      <c r="M1050" s="425"/>
      <c r="N1050" s="418"/>
      <c r="O1050" s="418"/>
    </row>
    <row r="1051" spans="1:15" hidden="1" x14ac:dyDescent="0.2">
      <c r="A1051" s="417">
        <v>1048</v>
      </c>
      <c r="B1051" s="418"/>
      <c r="C1051" s="419"/>
      <c r="D1051" s="416"/>
      <c r="E1051" s="420"/>
      <c r="F1051" s="421"/>
      <c r="G1051" s="416"/>
      <c r="H1051" s="416"/>
      <c r="I1051" s="420"/>
      <c r="J1051" s="423" t="e">
        <f>IF(#REF!="","",IF(LEN(#REF!)&gt;14,IF(ISBLANK(#REF!),"",#REF!),REPLACE(REPLACE(#REF!,1,3,"XXX"),13,2,"XX")))</f>
        <v>#REF!</v>
      </c>
      <c r="K1051" s="425"/>
      <c r="L1051" s="424"/>
      <c r="M1051" s="425"/>
      <c r="N1051" s="418"/>
      <c r="O1051" s="418"/>
    </row>
    <row r="1052" spans="1:15" hidden="1" x14ac:dyDescent="0.2">
      <c r="A1052" s="417">
        <v>1049</v>
      </c>
      <c r="B1052" s="418"/>
      <c r="C1052" s="419"/>
      <c r="D1052" s="416"/>
      <c r="E1052" s="420"/>
      <c r="F1052" s="421"/>
      <c r="G1052" s="416"/>
      <c r="H1052" s="416"/>
      <c r="I1052" s="420"/>
      <c r="J1052" s="423" t="e">
        <f>IF(#REF!="","",IF(LEN(#REF!)&gt;14,IF(ISBLANK(#REF!),"",#REF!),REPLACE(REPLACE(#REF!,1,3,"XXX"),13,2,"XX")))</f>
        <v>#REF!</v>
      </c>
      <c r="K1052" s="425"/>
      <c r="L1052" s="424"/>
      <c r="M1052" s="425"/>
      <c r="N1052" s="418"/>
      <c r="O1052" s="418"/>
    </row>
    <row r="1053" spans="1:15" hidden="1" x14ac:dyDescent="0.2">
      <c r="A1053" s="417">
        <v>1050</v>
      </c>
      <c r="B1053" s="418"/>
      <c r="C1053" s="419"/>
      <c r="D1053" s="416"/>
      <c r="E1053" s="420"/>
      <c r="F1053" s="421"/>
      <c r="G1053" s="416"/>
      <c r="H1053" s="416"/>
      <c r="I1053" s="420"/>
      <c r="J1053" s="423" t="e">
        <f>IF(#REF!="","",IF(LEN(#REF!)&gt;14,IF(ISBLANK(#REF!),"",#REF!),REPLACE(REPLACE(#REF!,1,3,"XXX"),13,2,"XX")))</f>
        <v>#REF!</v>
      </c>
      <c r="K1053" s="425"/>
      <c r="L1053" s="424"/>
      <c r="M1053" s="425"/>
      <c r="N1053" s="418"/>
      <c r="O1053" s="418"/>
    </row>
    <row r="1054" spans="1:15" hidden="1" x14ac:dyDescent="0.2">
      <c r="A1054" s="417">
        <v>1051</v>
      </c>
      <c r="B1054" s="418"/>
      <c r="C1054" s="419"/>
      <c r="D1054" s="416"/>
      <c r="E1054" s="420"/>
      <c r="F1054" s="421"/>
      <c r="G1054" s="416"/>
      <c r="H1054" s="416"/>
      <c r="I1054" s="420"/>
      <c r="J1054" s="423" t="e">
        <f>IF(#REF!="","",IF(LEN(#REF!)&gt;14,IF(ISBLANK(#REF!),"",#REF!),REPLACE(REPLACE(#REF!,1,3,"XXX"),13,2,"XX")))</f>
        <v>#REF!</v>
      </c>
      <c r="K1054" s="425"/>
      <c r="L1054" s="424"/>
      <c r="M1054" s="425"/>
      <c r="N1054" s="418"/>
      <c r="O1054" s="418"/>
    </row>
    <row r="1055" spans="1:15" hidden="1" x14ac:dyDescent="0.2">
      <c r="A1055" s="417">
        <v>1052</v>
      </c>
      <c r="B1055" s="418"/>
      <c r="C1055" s="419"/>
      <c r="D1055" s="416"/>
      <c r="E1055" s="420"/>
      <c r="F1055" s="421"/>
      <c r="G1055" s="416"/>
      <c r="H1055" s="416"/>
      <c r="I1055" s="420"/>
      <c r="J1055" s="423" t="e">
        <f>IF(#REF!="","",IF(LEN(#REF!)&gt;14,IF(ISBLANK(#REF!),"",#REF!),REPLACE(REPLACE(#REF!,1,3,"XXX"),13,2,"XX")))</f>
        <v>#REF!</v>
      </c>
      <c r="K1055" s="425"/>
      <c r="L1055" s="424"/>
      <c r="M1055" s="425"/>
      <c r="N1055" s="418"/>
      <c r="O1055" s="418"/>
    </row>
    <row r="1056" spans="1:15" hidden="1" x14ac:dyDescent="0.2">
      <c r="A1056" s="417">
        <v>1053</v>
      </c>
      <c r="B1056" s="418"/>
      <c r="C1056" s="419"/>
      <c r="D1056" s="416"/>
      <c r="E1056" s="420"/>
      <c r="F1056" s="421"/>
      <c r="G1056" s="416"/>
      <c r="H1056" s="416"/>
      <c r="I1056" s="420"/>
      <c r="J1056" s="423" t="e">
        <f>IF(#REF!="","",IF(LEN(#REF!)&gt;14,IF(ISBLANK(#REF!),"",#REF!),REPLACE(REPLACE(#REF!,1,3,"XXX"),13,2,"XX")))</f>
        <v>#REF!</v>
      </c>
      <c r="K1056" s="425"/>
      <c r="L1056" s="424"/>
      <c r="M1056" s="425"/>
      <c r="N1056" s="418"/>
      <c r="O1056" s="418"/>
    </row>
    <row r="1057" spans="1:15" hidden="1" x14ac:dyDescent="0.2">
      <c r="A1057" s="417">
        <v>1054</v>
      </c>
      <c r="B1057" s="418"/>
      <c r="C1057" s="419"/>
      <c r="D1057" s="416"/>
      <c r="E1057" s="420"/>
      <c r="F1057" s="421"/>
      <c r="G1057" s="416"/>
      <c r="H1057" s="416"/>
      <c r="I1057" s="420"/>
      <c r="J1057" s="423" t="e">
        <f>IF(#REF!="","",IF(LEN(#REF!)&gt;14,IF(ISBLANK(#REF!),"",#REF!),REPLACE(REPLACE(#REF!,1,3,"XXX"),13,2,"XX")))</f>
        <v>#REF!</v>
      </c>
      <c r="K1057" s="425"/>
      <c r="L1057" s="424"/>
      <c r="M1057" s="425"/>
      <c r="N1057" s="418"/>
      <c r="O1057" s="418"/>
    </row>
    <row r="1058" spans="1:15" hidden="1" x14ac:dyDescent="0.2">
      <c r="A1058" s="417">
        <v>1055</v>
      </c>
      <c r="B1058" s="418"/>
      <c r="C1058" s="419"/>
      <c r="D1058" s="416"/>
      <c r="E1058" s="420"/>
      <c r="F1058" s="421"/>
      <c r="G1058" s="416"/>
      <c r="H1058" s="416"/>
      <c r="I1058" s="420"/>
      <c r="J1058" s="423" t="e">
        <f>IF(#REF!="","",IF(LEN(#REF!)&gt;14,IF(ISBLANK(#REF!),"",#REF!),REPLACE(REPLACE(#REF!,1,3,"XXX"),13,2,"XX")))</f>
        <v>#REF!</v>
      </c>
      <c r="K1058" s="425"/>
      <c r="L1058" s="424"/>
      <c r="M1058" s="425"/>
      <c r="N1058" s="418"/>
      <c r="O1058" s="418"/>
    </row>
    <row r="1059" spans="1:15" hidden="1" x14ac:dyDescent="0.2">
      <c r="A1059" s="417">
        <v>1056</v>
      </c>
      <c r="B1059" s="418"/>
      <c r="C1059" s="419"/>
      <c r="D1059" s="416"/>
      <c r="E1059" s="420"/>
      <c r="F1059" s="421"/>
      <c r="G1059" s="416"/>
      <c r="H1059" s="416"/>
      <c r="I1059" s="420"/>
      <c r="J1059" s="423" t="e">
        <f>IF(#REF!="","",IF(LEN(#REF!)&gt;14,IF(ISBLANK(#REF!),"",#REF!),REPLACE(REPLACE(#REF!,1,3,"XXX"),13,2,"XX")))</f>
        <v>#REF!</v>
      </c>
      <c r="K1059" s="425"/>
      <c r="L1059" s="424"/>
      <c r="M1059" s="425"/>
      <c r="N1059" s="418"/>
      <c r="O1059" s="418"/>
    </row>
    <row r="1060" spans="1:15" hidden="1" x14ac:dyDescent="0.2">
      <c r="A1060" s="417">
        <v>1057</v>
      </c>
      <c r="B1060" s="418"/>
      <c r="C1060" s="419"/>
      <c r="D1060" s="416"/>
      <c r="E1060" s="420"/>
      <c r="F1060" s="421"/>
      <c r="G1060" s="416"/>
      <c r="H1060" s="416"/>
      <c r="I1060" s="420"/>
      <c r="J1060" s="423" t="e">
        <f>IF(#REF!="","",IF(LEN(#REF!)&gt;14,IF(ISBLANK(#REF!),"",#REF!),REPLACE(REPLACE(#REF!,1,3,"XXX"),13,2,"XX")))</f>
        <v>#REF!</v>
      </c>
      <c r="K1060" s="425"/>
      <c r="L1060" s="424"/>
      <c r="M1060" s="425"/>
      <c r="N1060" s="418"/>
      <c r="O1060" s="418"/>
    </row>
    <row r="1061" spans="1:15" hidden="1" x14ac:dyDescent="0.2">
      <c r="A1061" s="417">
        <v>1058</v>
      </c>
      <c r="B1061" s="418"/>
      <c r="C1061" s="419"/>
      <c r="D1061" s="416"/>
      <c r="E1061" s="420"/>
      <c r="F1061" s="421"/>
      <c r="G1061" s="416"/>
      <c r="H1061" s="416"/>
      <c r="I1061" s="420"/>
      <c r="J1061" s="423" t="e">
        <f>IF(#REF!="","",IF(LEN(#REF!)&gt;14,IF(ISBLANK(#REF!),"",#REF!),REPLACE(REPLACE(#REF!,1,3,"XXX"),13,2,"XX")))</f>
        <v>#REF!</v>
      </c>
      <c r="K1061" s="425"/>
      <c r="L1061" s="424"/>
      <c r="M1061" s="425"/>
      <c r="N1061" s="418"/>
      <c r="O1061" s="418"/>
    </row>
    <row r="1062" spans="1:15" hidden="1" x14ac:dyDescent="0.2">
      <c r="A1062" s="417">
        <v>1059</v>
      </c>
      <c r="B1062" s="418"/>
      <c r="C1062" s="419"/>
      <c r="D1062" s="416"/>
      <c r="E1062" s="420"/>
      <c r="F1062" s="421"/>
      <c r="G1062" s="416"/>
      <c r="H1062" s="416"/>
      <c r="I1062" s="420"/>
      <c r="J1062" s="423" t="e">
        <f>IF(#REF!="","",IF(LEN(#REF!)&gt;14,IF(ISBLANK(#REF!),"",#REF!),REPLACE(REPLACE(#REF!,1,3,"XXX"),13,2,"XX")))</f>
        <v>#REF!</v>
      </c>
      <c r="K1062" s="425"/>
      <c r="L1062" s="424"/>
      <c r="M1062" s="425"/>
      <c r="N1062" s="418"/>
      <c r="O1062" s="418"/>
    </row>
    <row r="1063" spans="1:15" hidden="1" x14ac:dyDescent="0.2">
      <c r="A1063" s="417">
        <v>1060</v>
      </c>
      <c r="B1063" s="418"/>
      <c r="C1063" s="419"/>
      <c r="D1063" s="416"/>
      <c r="E1063" s="420"/>
      <c r="F1063" s="421"/>
      <c r="G1063" s="416"/>
      <c r="H1063" s="416"/>
      <c r="I1063" s="420"/>
      <c r="J1063" s="423" t="e">
        <f>IF(#REF!="","",IF(LEN(#REF!)&gt;14,IF(ISBLANK(#REF!),"",#REF!),REPLACE(REPLACE(#REF!,1,3,"XXX"),13,2,"XX")))</f>
        <v>#REF!</v>
      </c>
      <c r="K1063" s="425"/>
      <c r="L1063" s="424"/>
      <c r="M1063" s="425"/>
      <c r="N1063" s="418"/>
      <c r="O1063" s="418"/>
    </row>
    <row r="1064" spans="1:15" hidden="1" x14ac:dyDescent="0.2">
      <c r="A1064" s="417">
        <v>1061</v>
      </c>
      <c r="B1064" s="418"/>
      <c r="C1064" s="419"/>
      <c r="D1064" s="416"/>
      <c r="E1064" s="420"/>
      <c r="F1064" s="421"/>
      <c r="G1064" s="416"/>
      <c r="H1064" s="416"/>
      <c r="I1064" s="420"/>
      <c r="J1064" s="423" t="e">
        <f>IF(#REF!="","",IF(LEN(#REF!)&gt;14,IF(ISBLANK(#REF!),"",#REF!),REPLACE(REPLACE(#REF!,1,3,"XXX"),13,2,"XX")))</f>
        <v>#REF!</v>
      </c>
      <c r="K1064" s="425"/>
      <c r="L1064" s="424"/>
      <c r="M1064" s="425"/>
      <c r="N1064" s="418"/>
      <c r="O1064" s="418"/>
    </row>
    <row r="1065" spans="1:15" hidden="1" x14ac:dyDescent="0.2">
      <c r="A1065" s="417">
        <v>1062</v>
      </c>
      <c r="B1065" s="418"/>
      <c r="C1065" s="419"/>
      <c r="D1065" s="416"/>
      <c r="E1065" s="420"/>
      <c r="F1065" s="421"/>
      <c r="G1065" s="416"/>
      <c r="H1065" s="416"/>
      <c r="I1065" s="420"/>
      <c r="J1065" s="423" t="e">
        <f>IF(#REF!="","",IF(LEN(#REF!)&gt;14,IF(ISBLANK(#REF!),"",#REF!),REPLACE(REPLACE(#REF!,1,3,"XXX"),13,2,"XX")))</f>
        <v>#REF!</v>
      </c>
      <c r="K1065" s="425"/>
      <c r="L1065" s="424"/>
      <c r="M1065" s="425"/>
      <c r="N1065" s="418"/>
      <c r="O1065" s="418"/>
    </row>
    <row r="1066" spans="1:15" hidden="1" x14ac:dyDescent="0.2">
      <c r="A1066" s="417">
        <v>1063</v>
      </c>
      <c r="B1066" s="418"/>
      <c r="C1066" s="419"/>
      <c r="D1066" s="416"/>
      <c r="E1066" s="420"/>
      <c r="F1066" s="421"/>
      <c r="G1066" s="416"/>
      <c r="H1066" s="416"/>
      <c r="I1066" s="420"/>
      <c r="J1066" s="423" t="e">
        <f>IF(#REF!="","",IF(LEN(#REF!)&gt;14,IF(ISBLANK(#REF!),"",#REF!),REPLACE(REPLACE(#REF!,1,3,"XXX"),13,2,"XX")))</f>
        <v>#REF!</v>
      </c>
      <c r="K1066" s="425"/>
      <c r="L1066" s="424"/>
      <c r="M1066" s="425"/>
      <c r="N1066" s="418"/>
      <c r="O1066" s="418"/>
    </row>
    <row r="1067" spans="1:15" hidden="1" x14ac:dyDescent="0.2">
      <c r="A1067" s="417">
        <v>1064</v>
      </c>
      <c r="B1067" s="418"/>
      <c r="C1067" s="419"/>
      <c r="D1067" s="416"/>
      <c r="E1067" s="420"/>
      <c r="F1067" s="421"/>
      <c r="G1067" s="416"/>
      <c r="H1067" s="416"/>
      <c r="I1067" s="420"/>
      <c r="J1067" s="423" t="e">
        <f>IF(#REF!="","",IF(LEN(#REF!)&gt;14,IF(ISBLANK(#REF!),"",#REF!),REPLACE(REPLACE(#REF!,1,3,"XXX"),13,2,"XX")))</f>
        <v>#REF!</v>
      </c>
      <c r="K1067" s="425"/>
      <c r="L1067" s="424"/>
      <c r="M1067" s="425"/>
      <c r="N1067" s="418"/>
      <c r="O1067" s="418"/>
    </row>
    <row r="1068" spans="1:15" hidden="1" x14ac:dyDescent="0.2">
      <c r="A1068" s="417">
        <v>1065</v>
      </c>
      <c r="B1068" s="418"/>
      <c r="C1068" s="419"/>
      <c r="D1068" s="416"/>
      <c r="E1068" s="420"/>
      <c r="F1068" s="421"/>
      <c r="G1068" s="416"/>
      <c r="H1068" s="416"/>
      <c r="I1068" s="420"/>
      <c r="J1068" s="423" t="e">
        <f>IF(#REF!="","",IF(LEN(#REF!)&gt;14,IF(ISBLANK(#REF!),"",#REF!),REPLACE(REPLACE(#REF!,1,3,"XXX"),13,2,"XX")))</f>
        <v>#REF!</v>
      </c>
      <c r="K1068" s="425"/>
      <c r="L1068" s="424"/>
      <c r="M1068" s="425"/>
      <c r="N1068" s="418"/>
      <c r="O1068" s="418"/>
    </row>
    <row r="1069" spans="1:15" hidden="1" x14ac:dyDescent="0.2">
      <c r="A1069" s="417">
        <v>1066</v>
      </c>
      <c r="B1069" s="418"/>
      <c r="C1069" s="419"/>
      <c r="D1069" s="416"/>
      <c r="E1069" s="420"/>
      <c r="F1069" s="421"/>
      <c r="G1069" s="416"/>
      <c r="H1069" s="416"/>
      <c r="I1069" s="420"/>
      <c r="J1069" s="423" t="e">
        <f>IF(#REF!="","",IF(LEN(#REF!)&gt;14,IF(ISBLANK(#REF!),"",#REF!),REPLACE(REPLACE(#REF!,1,3,"XXX"),13,2,"XX")))</f>
        <v>#REF!</v>
      </c>
      <c r="K1069" s="425"/>
      <c r="L1069" s="424"/>
      <c r="M1069" s="425"/>
      <c r="N1069" s="418"/>
      <c r="O1069" s="418"/>
    </row>
    <row r="1070" spans="1:15" hidden="1" x14ac:dyDescent="0.2">
      <c r="A1070" s="417">
        <v>1067</v>
      </c>
      <c r="B1070" s="418"/>
      <c r="C1070" s="419"/>
      <c r="D1070" s="416"/>
      <c r="E1070" s="420"/>
      <c r="F1070" s="421"/>
      <c r="G1070" s="416"/>
      <c r="H1070" s="416"/>
      <c r="I1070" s="420"/>
      <c r="J1070" s="423" t="e">
        <f>IF(#REF!="","",IF(LEN(#REF!)&gt;14,IF(ISBLANK(#REF!),"",#REF!),REPLACE(REPLACE(#REF!,1,3,"XXX"),13,2,"XX")))</f>
        <v>#REF!</v>
      </c>
      <c r="K1070" s="425"/>
      <c r="L1070" s="424"/>
      <c r="M1070" s="425"/>
      <c r="N1070" s="418"/>
      <c r="O1070" s="418"/>
    </row>
    <row r="1071" spans="1:15" hidden="1" x14ac:dyDescent="0.2">
      <c r="A1071" s="417">
        <v>1068</v>
      </c>
      <c r="B1071" s="418"/>
      <c r="C1071" s="419"/>
      <c r="D1071" s="416"/>
      <c r="E1071" s="420"/>
      <c r="F1071" s="421"/>
      <c r="G1071" s="416"/>
      <c r="H1071" s="416"/>
      <c r="I1071" s="420"/>
      <c r="J1071" s="423" t="e">
        <f>IF(#REF!="","",IF(LEN(#REF!)&gt;14,IF(ISBLANK(#REF!),"",#REF!),REPLACE(REPLACE(#REF!,1,3,"XXX"),13,2,"XX")))</f>
        <v>#REF!</v>
      </c>
      <c r="K1071" s="425"/>
      <c r="L1071" s="424"/>
      <c r="M1071" s="425"/>
      <c r="N1071" s="418"/>
      <c r="O1071" s="418"/>
    </row>
    <row r="1072" spans="1:15" hidden="1" x14ac:dyDescent="0.2">
      <c r="A1072" s="417">
        <v>1069</v>
      </c>
      <c r="B1072" s="418"/>
      <c r="C1072" s="419"/>
      <c r="D1072" s="416"/>
      <c r="E1072" s="420"/>
      <c r="F1072" s="421"/>
      <c r="G1072" s="416"/>
      <c r="H1072" s="416"/>
      <c r="I1072" s="420"/>
      <c r="J1072" s="423" t="e">
        <f>IF(#REF!="","",IF(LEN(#REF!)&gt;14,IF(ISBLANK(#REF!),"",#REF!),REPLACE(REPLACE(#REF!,1,3,"XXX"),13,2,"XX")))</f>
        <v>#REF!</v>
      </c>
      <c r="K1072" s="425"/>
      <c r="L1072" s="424"/>
      <c r="M1072" s="425"/>
      <c r="N1072" s="418"/>
      <c r="O1072" s="418"/>
    </row>
    <row r="1073" spans="1:15" hidden="1" x14ac:dyDescent="0.2">
      <c r="A1073" s="351">
        <v>1070</v>
      </c>
      <c r="B1073" s="352"/>
      <c r="C1073" s="353"/>
      <c r="D1073" s="354"/>
      <c r="E1073" s="178"/>
      <c r="F1073" s="355"/>
      <c r="G1073" s="354"/>
      <c r="H1073" s="354"/>
      <c r="I1073" s="178"/>
      <c r="J1073" s="390" t="e">
        <f>IF(#REF!="","",IF(LEN(#REF!)&gt;14,IF(ISBLANK(#REF!),"",#REF!),REPLACE(REPLACE(#REF!,1,3,"XXX"),13,2,"XX")))</f>
        <v>#REF!</v>
      </c>
      <c r="K1073" s="356"/>
      <c r="L1073" s="357"/>
      <c r="M1073" s="356"/>
      <c r="N1073" s="352"/>
      <c r="O1073" s="369"/>
    </row>
    <row r="1074" spans="1:15" hidden="1" x14ac:dyDescent="0.2">
      <c r="A1074" s="351">
        <v>1071</v>
      </c>
      <c r="B1074" s="352"/>
      <c r="C1074" s="353"/>
      <c r="D1074" s="354"/>
      <c r="E1074" s="178"/>
      <c r="F1074" s="355"/>
      <c r="G1074" s="354"/>
      <c r="H1074" s="354"/>
      <c r="I1074" s="178"/>
      <c r="J1074" s="390" t="e">
        <f>IF(#REF!="","",IF(LEN(#REF!)&gt;14,IF(ISBLANK(#REF!),"",#REF!),REPLACE(REPLACE(#REF!,1,3,"XXX"),13,2,"XX")))</f>
        <v>#REF!</v>
      </c>
      <c r="K1074" s="356"/>
      <c r="L1074" s="357"/>
      <c r="M1074" s="356"/>
      <c r="N1074" s="352"/>
      <c r="O1074" s="369"/>
    </row>
    <row r="1075" spans="1:15" hidden="1" x14ac:dyDescent="0.2">
      <c r="A1075" s="351">
        <v>1072</v>
      </c>
      <c r="B1075" s="352"/>
      <c r="C1075" s="353"/>
      <c r="D1075" s="354"/>
      <c r="E1075" s="178"/>
      <c r="F1075" s="355"/>
      <c r="G1075" s="354"/>
      <c r="H1075" s="354"/>
      <c r="I1075" s="178"/>
      <c r="J1075" s="390" t="e">
        <f>IF(#REF!="","",IF(LEN(#REF!)&gt;14,IF(ISBLANK(#REF!),"",#REF!),REPLACE(REPLACE(#REF!,1,3,"XXX"),13,2,"XX")))</f>
        <v>#REF!</v>
      </c>
      <c r="K1075" s="356"/>
      <c r="L1075" s="357"/>
      <c r="M1075" s="356"/>
      <c r="N1075" s="352"/>
      <c r="O1075" s="369"/>
    </row>
    <row r="1076" spans="1:15" hidden="1" x14ac:dyDescent="0.2">
      <c r="A1076" s="351">
        <v>1073</v>
      </c>
      <c r="B1076" s="352"/>
      <c r="C1076" s="353"/>
      <c r="D1076" s="354"/>
      <c r="E1076" s="178"/>
      <c r="F1076" s="355"/>
      <c r="G1076" s="354"/>
      <c r="H1076" s="354"/>
      <c r="I1076" s="178"/>
      <c r="J1076" s="390" t="e">
        <f>IF(#REF!="","",IF(LEN(#REF!)&gt;14,IF(ISBLANK(#REF!),"",#REF!),REPLACE(REPLACE(#REF!,1,3,"XXX"),13,2,"XX")))</f>
        <v>#REF!</v>
      </c>
      <c r="K1076" s="356"/>
      <c r="L1076" s="357"/>
      <c r="M1076" s="356"/>
      <c r="N1076" s="352"/>
      <c r="O1076" s="369"/>
    </row>
    <row r="1077" spans="1:15" hidden="1" x14ac:dyDescent="0.2">
      <c r="A1077" s="351">
        <v>1074</v>
      </c>
      <c r="B1077" s="352"/>
      <c r="C1077" s="353"/>
      <c r="D1077" s="354"/>
      <c r="E1077" s="178"/>
      <c r="F1077" s="355"/>
      <c r="G1077" s="354"/>
      <c r="H1077" s="354"/>
      <c r="I1077" s="178"/>
      <c r="J1077" s="390" t="e">
        <f>IF(#REF!="","",IF(LEN(#REF!)&gt;14,IF(ISBLANK(#REF!),"",#REF!),REPLACE(REPLACE(#REF!,1,3,"XXX"),13,2,"XX")))</f>
        <v>#REF!</v>
      </c>
      <c r="K1077" s="356"/>
      <c r="L1077" s="357"/>
      <c r="M1077" s="356"/>
      <c r="N1077" s="352"/>
      <c r="O1077" s="369"/>
    </row>
    <row r="1078" spans="1:15" hidden="1" x14ac:dyDescent="0.2">
      <c r="A1078" s="351">
        <v>1075</v>
      </c>
      <c r="B1078" s="352"/>
      <c r="C1078" s="353"/>
      <c r="D1078" s="354"/>
      <c r="E1078" s="178"/>
      <c r="F1078" s="355"/>
      <c r="G1078" s="354"/>
      <c r="H1078" s="354"/>
      <c r="I1078" s="178"/>
      <c r="J1078" s="390" t="e">
        <f>IF(#REF!="","",IF(LEN(#REF!)&gt;14,IF(ISBLANK(#REF!),"",#REF!),REPLACE(REPLACE(#REF!,1,3,"XXX"),13,2,"XX")))</f>
        <v>#REF!</v>
      </c>
      <c r="K1078" s="356"/>
      <c r="L1078" s="357"/>
      <c r="M1078" s="356"/>
      <c r="N1078" s="352"/>
      <c r="O1078" s="369"/>
    </row>
    <row r="1079" spans="1:15" hidden="1" x14ac:dyDescent="0.2">
      <c r="A1079" s="351">
        <v>1076</v>
      </c>
      <c r="B1079" s="352"/>
      <c r="C1079" s="353"/>
      <c r="D1079" s="354"/>
      <c r="E1079" s="178"/>
      <c r="F1079" s="355"/>
      <c r="G1079" s="354"/>
      <c r="H1079" s="354"/>
      <c r="I1079" s="178"/>
      <c r="J1079" s="390" t="e">
        <f>IF(#REF!="","",IF(LEN(#REF!)&gt;14,IF(ISBLANK(#REF!),"",#REF!),REPLACE(REPLACE(#REF!,1,3,"XXX"),13,2,"XX")))</f>
        <v>#REF!</v>
      </c>
      <c r="K1079" s="356"/>
      <c r="L1079" s="357"/>
      <c r="M1079" s="356"/>
      <c r="N1079" s="352"/>
      <c r="O1079" s="369"/>
    </row>
    <row r="1080" spans="1:15" hidden="1" x14ac:dyDescent="0.2">
      <c r="A1080" s="351">
        <v>1077</v>
      </c>
      <c r="B1080" s="352"/>
      <c r="C1080" s="353"/>
      <c r="D1080" s="354"/>
      <c r="E1080" s="178"/>
      <c r="F1080" s="355"/>
      <c r="G1080" s="354"/>
      <c r="H1080" s="354"/>
      <c r="I1080" s="178"/>
      <c r="J1080" s="390" t="e">
        <f>IF(#REF!="","",IF(LEN(#REF!)&gt;14,IF(ISBLANK(#REF!),"",#REF!),REPLACE(REPLACE(#REF!,1,3,"XXX"),13,2,"XX")))</f>
        <v>#REF!</v>
      </c>
      <c r="K1080" s="356"/>
      <c r="L1080" s="357"/>
      <c r="M1080" s="356"/>
      <c r="N1080" s="352"/>
      <c r="O1080" s="369"/>
    </row>
    <row r="1081" spans="1:15" hidden="1" x14ac:dyDescent="0.2">
      <c r="A1081" s="351">
        <v>1078</v>
      </c>
      <c r="B1081" s="352"/>
      <c r="C1081" s="353"/>
      <c r="D1081" s="354"/>
      <c r="E1081" s="178"/>
      <c r="F1081" s="355"/>
      <c r="G1081" s="354"/>
      <c r="H1081" s="354"/>
      <c r="I1081" s="178"/>
      <c r="J1081" s="390" t="e">
        <f>IF(#REF!="","",IF(LEN(#REF!)&gt;14,IF(ISBLANK(#REF!),"",#REF!),REPLACE(REPLACE(#REF!,1,3,"XXX"),13,2,"XX")))</f>
        <v>#REF!</v>
      </c>
      <c r="K1081" s="356"/>
      <c r="L1081" s="357"/>
      <c r="M1081" s="356"/>
      <c r="N1081" s="352"/>
      <c r="O1081" s="369"/>
    </row>
    <row r="1082" spans="1:15" hidden="1" x14ac:dyDescent="0.2">
      <c r="A1082" s="351">
        <v>1079</v>
      </c>
      <c r="B1082" s="352"/>
      <c r="C1082" s="353"/>
      <c r="D1082" s="354"/>
      <c r="E1082" s="178"/>
      <c r="F1082" s="355"/>
      <c r="G1082" s="354"/>
      <c r="H1082" s="354"/>
      <c r="I1082" s="178"/>
      <c r="J1082" s="390" t="e">
        <f>IF(#REF!="","",IF(LEN(#REF!)&gt;14,IF(ISBLANK(#REF!),"",#REF!),REPLACE(REPLACE(#REF!,1,3,"XXX"),13,2,"XX")))</f>
        <v>#REF!</v>
      </c>
      <c r="K1082" s="356"/>
      <c r="L1082" s="357"/>
      <c r="M1082" s="356"/>
      <c r="N1082" s="352"/>
      <c r="O1082" s="369"/>
    </row>
    <row r="1083" spans="1:15" hidden="1" x14ac:dyDescent="0.2">
      <c r="A1083" s="351">
        <v>1080</v>
      </c>
      <c r="B1083" s="352"/>
      <c r="C1083" s="353"/>
      <c r="D1083" s="354"/>
      <c r="E1083" s="178"/>
      <c r="F1083" s="355"/>
      <c r="G1083" s="354"/>
      <c r="H1083" s="354"/>
      <c r="I1083" s="178"/>
      <c r="J1083" s="390" t="e">
        <f>IF(#REF!="","",IF(LEN(#REF!)&gt;14,IF(ISBLANK(#REF!),"",#REF!),REPLACE(REPLACE(#REF!,1,3,"XXX"),13,2,"XX")))</f>
        <v>#REF!</v>
      </c>
      <c r="K1083" s="356"/>
      <c r="L1083" s="357"/>
      <c r="M1083" s="356"/>
      <c r="N1083" s="352"/>
      <c r="O1083" s="369"/>
    </row>
    <row r="1084" spans="1:15" hidden="1" x14ac:dyDescent="0.2">
      <c r="A1084" s="351">
        <v>1081</v>
      </c>
      <c r="B1084" s="352"/>
      <c r="C1084" s="353"/>
      <c r="D1084" s="354"/>
      <c r="E1084" s="178"/>
      <c r="F1084" s="355"/>
      <c r="G1084" s="354"/>
      <c r="H1084" s="354"/>
      <c r="I1084" s="178"/>
      <c r="J1084" s="390" t="e">
        <f>IF(#REF!="","",IF(LEN(#REF!)&gt;14,IF(ISBLANK(#REF!),"",#REF!),REPLACE(REPLACE(#REF!,1,3,"XXX"),13,2,"XX")))</f>
        <v>#REF!</v>
      </c>
      <c r="K1084" s="356"/>
      <c r="L1084" s="357"/>
      <c r="M1084" s="356"/>
      <c r="N1084" s="352"/>
      <c r="O1084" s="369"/>
    </row>
    <row r="1085" spans="1:15" hidden="1" x14ac:dyDescent="0.2">
      <c r="A1085" s="351">
        <v>1082</v>
      </c>
      <c r="B1085" s="352"/>
      <c r="C1085" s="353"/>
      <c r="D1085" s="354"/>
      <c r="E1085" s="178"/>
      <c r="F1085" s="355"/>
      <c r="G1085" s="354"/>
      <c r="H1085" s="354"/>
      <c r="I1085" s="178"/>
      <c r="J1085" s="390" t="e">
        <f>IF(#REF!="","",IF(LEN(#REF!)&gt;14,IF(ISBLANK(#REF!),"",#REF!),REPLACE(REPLACE(#REF!,1,3,"XXX"),13,2,"XX")))</f>
        <v>#REF!</v>
      </c>
      <c r="K1085" s="356"/>
      <c r="L1085" s="357"/>
      <c r="M1085" s="356"/>
      <c r="N1085" s="352"/>
      <c r="O1085" s="369"/>
    </row>
    <row r="1086" spans="1:15" hidden="1" x14ac:dyDescent="0.2">
      <c r="A1086" s="351">
        <v>1083</v>
      </c>
      <c r="B1086" s="352"/>
      <c r="C1086" s="353"/>
      <c r="D1086" s="354"/>
      <c r="E1086" s="178"/>
      <c r="F1086" s="355"/>
      <c r="G1086" s="354"/>
      <c r="H1086" s="354"/>
      <c r="I1086" s="178"/>
      <c r="J1086" s="390" t="e">
        <f>IF(#REF!="","",IF(LEN(#REF!)&gt;14,IF(ISBLANK(#REF!),"",#REF!),REPLACE(REPLACE(#REF!,1,3,"XXX"),13,2,"XX")))</f>
        <v>#REF!</v>
      </c>
      <c r="K1086" s="356"/>
      <c r="L1086" s="357"/>
      <c r="M1086" s="356"/>
      <c r="N1086" s="352"/>
      <c r="O1086" s="369"/>
    </row>
    <row r="1087" spans="1:15" hidden="1" x14ac:dyDescent="0.2">
      <c r="A1087" s="351">
        <v>1084</v>
      </c>
      <c r="B1087" s="352"/>
      <c r="C1087" s="353"/>
      <c r="D1087" s="354"/>
      <c r="E1087" s="178"/>
      <c r="F1087" s="355"/>
      <c r="G1087" s="354"/>
      <c r="H1087" s="354"/>
      <c r="I1087" s="178"/>
      <c r="J1087" s="390" t="e">
        <f>IF(#REF!="","",IF(LEN(#REF!)&gt;14,IF(ISBLANK(#REF!),"",#REF!),REPLACE(REPLACE(#REF!,1,3,"XXX"),13,2,"XX")))</f>
        <v>#REF!</v>
      </c>
      <c r="K1087" s="356"/>
      <c r="L1087" s="357"/>
      <c r="M1087" s="356"/>
      <c r="N1087" s="352"/>
      <c r="O1087" s="369"/>
    </row>
    <row r="1088" spans="1:15" hidden="1" x14ac:dyDescent="0.2">
      <c r="A1088" s="351">
        <v>1085</v>
      </c>
      <c r="B1088" s="352"/>
      <c r="C1088" s="353"/>
      <c r="D1088" s="354"/>
      <c r="E1088" s="178"/>
      <c r="F1088" s="355"/>
      <c r="G1088" s="354"/>
      <c r="H1088" s="354"/>
      <c r="I1088" s="178"/>
      <c r="J1088" s="390" t="e">
        <f>IF(#REF!="","",IF(LEN(#REF!)&gt;14,IF(ISBLANK(#REF!),"",#REF!),REPLACE(REPLACE(#REF!,1,3,"XXX"),13,2,"XX")))</f>
        <v>#REF!</v>
      </c>
      <c r="K1088" s="356"/>
      <c r="L1088" s="357"/>
      <c r="M1088" s="356"/>
      <c r="N1088" s="352"/>
      <c r="O1088" s="369"/>
    </row>
    <row r="1089" spans="1:15" hidden="1" x14ac:dyDescent="0.2">
      <c r="A1089" s="351">
        <v>1086</v>
      </c>
      <c r="B1089" s="352"/>
      <c r="C1089" s="353"/>
      <c r="D1089" s="354"/>
      <c r="E1089" s="178"/>
      <c r="F1089" s="355"/>
      <c r="G1089" s="354"/>
      <c r="H1089" s="354"/>
      <c r="I1089" s="178"/>
      <c r="J1089" s="390" t="e">
        <f>IF(#REF!="","",IF(LEN(#REF!)&gt;14,IF(ISBLANK(#REF!),"",#REF!),REPLACE(REPLACE(#REF!,1,3,"XXX"),13,2,"XX")))</f>
        <v>#REF!</v>
      </c>
      <c r="K1089" s="356"/>
      <c r="L1089" s="357"/>
      <c r="M1089" s="356"/>
      <c r="N1089" s="352"/>
      <c r="O1089" s="369"/>
    </row>
    <row r="1090" spans="1:15" hidden="1" x14ac:dyDescent="0.2">
      <c r="A1090" s="351">
        <v>1087</v>
      </c>
      <c r="B1090" s="352"/>
      <c r="C1090" s="353"/>
      <c r="D1090" s="354"/>
      <c r="E1090" s="178"/>
      <c r="F1090" s="355"/>
      <c r="G1090" s="354"/>
      <c r="H1090" s="354"/>
      <c r="I1090" s="178"/>
      <c r="J1090" s="390" t="e">
        <f>IF(#REF!="","",IF(LEN(#REF!)&gt;14,IF(ISBLANK(#REF!),"",#REF!),REPLACE(REPLACE(#REF!,1,3,"XXX"),13,2,"XX")))</f>
        <v>#REF!</v>
      </c>
      <c r="K1090" s="356"/>
      <c r="L1090" s="357"/>
      <c r="M1090" s="356"/>
      <c r="N1090" s="352"/>
      <c r="O1090" s="369"/>
    </row>
    <row r="1091" spans="1:15" hidden="1" x14ac:dyDescent="0.2">
      <c r="A1091" s="351">
        <v>1088</v>
      </c>
      <c r="B1091" s="352"/>
      <c r="C1091" s="353"/>
      <c r="D1091" s="354"/>
      <c r="E1091" s="178"/>
      <c r="F1091" s="355"/>
      <c r="G1091" s="354"/>
      <c r="H1091" s="354"/>
      <c r="I1091" s="178"/>
      <c r="J1091" s="390" t="e">
        <f>IF(#REF!="","",IF(LEN(#REF!)&gt;14,IF(ISBLANK(#REF!),"",#REF!),REPLACE(REPLACE(#REF!,1,3,"XXX"),13,2,"XX")))</f>
        <v>#REF!</v>
      </c>
      <c r="K1091" s="356"/>
      <c r="L1091" s="357"/>
      <c r="M1091" s="356"/>
      <c r="N1091" s="352"/>
      <c r="O1091" s="369"/>
    </row>
    <row r="1092" spans="1:15" hidden="1" x14ac:dyDescent="0.2">
      <c r="A1092" s="351">
        <v>1089</v>
      </c>
      <c r="B1092" s="352"/>
      <c r="C1092" s="353"/>
      <c r="D1092" s="354"/>
      <c r="E1092" s="178"/>
      <c r="F1092" s="355"/>
      <c r="G1092" s="354"/>
      <c r="H1092" s="354"/>
      <c r="I1092" s="178"/>
      <c r="J1092" s="390" t="e">
        <f>IF(#REF!="","",IF(LEN(#REF!)&gt;14,IF(ISBLANK(#REF!),"",#REF!),REPLACE(REPLACE(#REF!,1,3,"XXX"),13,2,"XX")))</f>
        <v>#REF!</v>
      </c>
      <c r="K1092" s="356"/>
      <c r="L1092" s="357"/>
      <c r="M1092" s="356"/>
      <c r="N1092" s="352"/>
      <c r="O1092" s="369"/>
    </row>
    <row r="1093" spans="1:15" hidden="1" x14ac:dyDescent="0.2">
      <c r="A1093" s="351">
        <v>1090</v>
      </c>
      <c r="B1093" s="352"/>
      <c r="C1093" s="353"/>
      <c r="D1093" s="354"/>
      <c r="E1093" s="178"/>
      <c r="F1093" s="355"/>
      <c r="G1093" s="354"/>
      <c r="H1093" s="354"/>
      <c r="I1093" s="178"/>
      <c r="J1093" s="390" t="e">
        <f>IF(#REF!="","",IF(LEN(#REF!)&gt;14,IF(ISBLANK(#REF!),"",#REF!),REPLACE(REPLACE(#REF!,1,3,"XXX"),13,2,"XX")))</f>
        <v>#REF!</v>
      </c>
      <c r="K1093" s="356"/>
      <c r="L1093" s="357"/>
      <c r="M1093" s="356"/>
      <c r="N1093" s="352"/>
      <c r="O1093" s="369"/>
    </row>
    <row r="1094" spans="1:15" hidden="1" x14ac:dyDescent="0.2">
      <c r="A1094" s="351">
        <v>1091</v>
      </c>
      <c r="B1094" s="352"/>
      <c r="C1094" s="353"/>
      <c r="D1094" s="354"/>
      <c r="E1094" s="178"/>
      <c r="F1094" s="355"/>
      <c r="G1094" s="354"/>
      <c r="H1094" s="354"/>
      <c r="I1094" s="178"/>
      <c r="J1094" s="390" t="e">
        <f>IF(#REF!="","",IF(LEN(#REF!)&gt;14,IF(ISBLANK(#REF!),"",#REF!),REPLACE(REPLACE(#REF!,1,3,"XXX"),13,2,"XX")))</f>
        <v>#REF!</v>
      </c>
      <c r="K1094" s="356"/>
      <c r="L1094" s="357"/>
      <c r="M1094" s="356"/>
      <c r="N1094" s="352"/>
      <c r="O1094" s="369"/>
    </row>
    <row r="1095" spans="1:15" hidden="1" x14ac:dyDescent="0.2">
      <c r="A1095" s="351">
        <v>1092</v>
      </c>
      <c r="B1095" s="352"/>
      <c r="C1095" s="353"/>
      <c r="D1095" s="354"/>
      <c r="E1095" s="178"/>
      <c r="F1095" s="355"/>
      <c r="G1095" s="354"/>
      <c r="H1095" s="354"/>
      <c r="I1095" s="178"/>
      <c r="J1095" s="390" t="e">
        <f>IF(#REF!="","",IF(LEN(#REF!)&gt;14,IF(ISBLANK(#REF!),"",#REF!),REPLACE(REPLACE(#REF!,1,3,"XXX"),13,2,"XX")))</f>
        <v>#REF!</v>
      </c>
      <c r="K1095" s="356"/>
      <c r="L1095" s="357"/>
      <c r="M1095" s="356"/>
      <c r="N1095" s="352"/>
      <c r="O1095" s="369"/>
    </row>
    <row r="1096" spans="1:15" hidden="1" x14ac:dyDescent="0.2">
      <c r="A1096" s="351">
        <v>1093</v>
      </c>
      <c r="B1096" s="352"/>
      <c r="C1096" s="353"/>
      <c r="D1096" s="354"/>
      <c r="E1096" s="178"/>
      <c r="F1096" s="355"/>
      <c r="G1096" s="354"/>
      <c r="H1096" s="354"/>
      <c r="I1096" s="178"/>
      <c r="J1096" s="390" t="e">
        <f>IF(#REF!="","",IF(LEN(#REF!)&gt;14,IF(ISBLANK(#REF!),"",#REF!),REPLACE(REPLACE(#REF!,1,3,"XXX"),13,2,"XX")))</f>
        <v>#REF!</v>
      </c>
      <c r="K1096" s="356"/>
      <c r="L1096" s="357"/>
      <c r="M1096" s="356"/>
      <c r="N1096" s="352"/>
      <c r="O1096" s="369"/>
    </row>
    <row r="1097" spans="1:15" hidden="1" x14ac:dyDescent="0.2">
      <c r="A1097" s="351">
        <v>1094</v>
      </c>
      <c r="B1097" s="352"/>
      <c r="C1097" s="353"/>
      <c r="D1097" s="354"/>
      <c r="E1097" s="178"/>
      <c r="F1097" s="355"/>
      <c r="G1097" s="354"/>
      <c r="H1097" s="354"/>
      <c r="I1097" s="178"/>
      <c r="J1097" s="390" t="e">
        <f>IF(#REF!="","",IF(LEN(#REF!)&gt;14,IF(ISBLANK(#REF!),"",#REF!),REPLACE(REPLACE(#REF!,1,3,"XXX"),13,2,"XX")))</f>
        <v>#REF!</v>
      </c>
      <c r="K1097" s="356"/>
      <c r="L1097" s="357"/>
      <c r="M1097" s="356"/>
      <c r="N1097" s="352"/>
      <c r="O1097" s="369"/>
    </row>
    <row r="1098" spans="1:15" hidden="1" x14ac:dyDescent="0.2">
      <c r="A1098" s="351">
        <v>1095</v>
      </c>
      <c r="B1098" s="352"/>
      <c r="C1098" s="353"/>
      <c r="D1098" s="354"/>
      <c r="E1098" s="178"/>
      <c r="F1098" s="355"/>
      <c r="G1098" s="354"/>
      <c r="H1098" s="354"/>
      <c r="I1098" s="178"/>
      <c r="J1098" s="390" t="e">
        <f>IF(#REF!="","",IF(LEN(#REF!)&gt;14,IF(ISBLANK(#REF!),"",#REF!),REPLACE(REPLACE(#REF!,1,3,"XXX"),13,2,"XX")))</f>
        <v>#REF!</v>
      </c>
      <c r="K1098" s="356"/>
      <c r="L1098" s="357"/>
      <c r="M1098" s="356"/>
      <c r="N1098" s="352"/>
      <c r="O1098" s="369"/>
    </row>
    <row r="1099" spans="1:15" hidden="1" x14ac:dyDescent="0.2">
      <c r="A1099" s="351">
        <v>1096</v>
      </c>
      <c r="B1099" s="352"/>
      <c r="C1099" s="353"/>
      <c r="D1099" s="354"/>
      <c r="E1099" s="178"/>
      <c r="F1099" s="355"/>
      <c r="G1099" s="354"/>
      <c r="H1099" s="354"/>
      <c r="I1099" s="178"/>
      <c r="J1099" s="390" t="e">
        <f>IF(#REF!="","",IF(LEN(#REF!)&gt;14,IF(ISBLANK(#REF!),"",#REF!),REPLACE(REPLACE(#REF!,1,3,"XXX"),13,2,"XX")))</f>
        <v>#REF!</v>
      </c>
      <c r="K1099" s="356"/>
      <c r="L1099" s="357"/>
      <c r="M1099" s="356"/>
      <c r="N1099" s="352"/>
      <c r="O1099" s="369"/>
    </row>
    <row r="1100" spans="1:15" hidden="1" x14ac:dyDescent="0.2">
      <c r="A1100" s="351">
        <v>1097</v>
      </c>
      <c r="B1100" s="352"/>
      <c r="C1100" s="353"/>
      <c r="D1100" s="354"/>
      <c r="E1100" s="178"/>
      <c r="F1100" s="355"/>
      <c r="G1100" s="354"/>
      <c r="H1100" s="354"/>
      <c r="I1100" s="178"/>
      <c r="J1100" s="390" t="e">
        <f>IF(#REF!="","",IF(LEN(#REF!)&gt;14,IF(ISBLANK(#REF!),"",#REF!),REPLACE(REPLACE(#REF!,1,3,"XXX"),13,2,"XX")))</f>
        <v>#REF!</v>
      </c>
      <c r="K1100" s="356"/>
      <c r="L1100" s="357"/>
      <c r="M1100" s="356"/>
      <c r="N1100" s="352"/>
      <c r="O1100" s="369"/>
    </row>
    <row r="1101" spans="1:15" hidden="1" x14ac:dyDescent="0.2">
      <c r="A1101" s="351">
        <v>1098</v>
      </c>
      <c r="B1101" s="352"/>
      <c r="C1101" s="353"/>
      <c r="D1101" s="354"/>
      <c r="E1101" s="178"/>
      <c r="F1101" s="355"/>
      <c r="G1101" s="354"/>
      <c r="H1101" s="354"/>
      <c r="I1101" s="178"/>
      <c r="J1101" s="390" t="e">
        <f>IF(#REF!="","",IF(LEN(#REF!)&gt;14,IF(ISBLANK(#REF!),"",#REF!),REPLACE(REPLACE(#REF!,1,3,"XXX"),13,2,"XX")))</f>
        <v>#REF!</v>
      </c>
      <c r="K1101" s="356"/>
      <c r="L1101" s="357"/>
      <c r="M1101" s="356"/>
      <c r="N1101" s="352"/>
      <c r="O1101" s="369"/>
    </row>
    <row r="1102" spans="1:15" hidden="1" x14ac:dyDescent="0.2">
      <c r="A1102" s="351">
        <v>1099</v>
      </c>
      <c r="B1102" s="352"/>
      <c r="C1102" s="353"/>
      <c r="D1102" s="354"/>
      <c r="E1102" s="178"/>
      <c r="F1102" s="355"/>
      <c r="G1102" s="354"/>
      <c r="H1102" s="354"/>
      <c r="I1102" s="178"/>
      <c r="J1102" s="390" t="e">
        <f>IF(#REF!="","",IF(LEN(#REF!)&gt;14,IF(ISBLANK(#REF!),"",#REF!),REPLACE(REPLACE(#REF!,1,3,"XXX"),13,2,"XX")))</f>
        <v>#REF!</v>
      </c>
      <c r="K1102" s="356"/>
      <c r="L1102" s="357"/>
      <c r="M1102" s="356"/>
      <c r="N1102" s="352"/>
      <c r="O1102" s="369"/>
    </row>
    <row r="1103" spans="1:15" hidden="1" x14ac:dyDescent="0.2">
      <c r="A1103" s="351">
        <v>1100</v>
      </c>
      <c r="B1103" s="352"/>
      <c r="C1103" s="353"/>
      <c r="D1103" s="354"/>
      <c r="E1103" s="178"/>
      <c r="F1103" s="355"/>
      <c r="G1103" s="354"/>
      <c r="H1103" s="354"/>
      <c r="I1103" s="178"/>
      <c r="J1103" s="390" t="e">
        <f>IF(#REF!="","",IF(LEN(#REF!)&gt;14,IF(ISBLANK(#REF!),"",#REF!),REPLACE(REPLACE(#REF!,1,3,"XXX"),13,2,"XX")))</f>
        <v>#REF!</v>
      </c>
      <c r="K1103" s="356"/>
      <c r="L1103" s="357"/>
      <c r="M1103" s="356"/>
      <c r="N1103" s="352"/>
      <c r="O1103" s="369"/>
    </row>
    <row r="1104" spans="1:15" hidden="1" x14ac:dyDescent="0.2">
      <c r="A1104" s="351">
        <v>1101</v>
      </c>
      <c r="B1104" s="352"/>
      <c r="C1104" s="353"/>
      <c r="D1104" s="354"/>
      <c r="E1104" s="178"/>
      <c r="F1104" s="355"/>
      <c r="G1104" s="354"/>
      <c r="H1104" s="354"/>
      <c r="I1104" s="178"/>
      <c r="J1104" s="390" t="e">
        <f>IF(#REF!="","",IF(LEN(#REF!)&gt;14,IF(ISBLANK(#REF!),"",#REF!),REPLACE(REPLACE(#REF!,1,3,"XXX"),13,2,"XX")))</f>
        <v>#REF!</v>
      </c>
      <c r="K1104" s="356"/>
      <c r="L1104" s="357"/>
      <c r="M1104" s="356"/>
      <c r="N1104" s="352"/>
      <c r="O1104" s="369"/>
    </row>
    <row r="1105" spans="1:15" hidden="1" x14ac:dyDescent="0.2">
      <c r="A1105" s="351">
        <v>1102</v>
      </c>
      <c r="B1105" s="352"/>
      <c r="C1105" s="353"/>
      <c r="D1105" s="354"/>
      <c r="E1105" s="178"/>
      <c r="F1105" s="355"/>
      <c r="G1105" s="354"/>
      <c r="H1105" s="354"/>
      <c r="I1105" s="178"/>
      <c r="J1105" s="390" t="e">
        <f>IF(#REF!="","",IF(LEN(#REF!)&gt;14,IF(ISBLANK(#REF!),"",#REF!),REPLACE(REPLACE(#REF!,1,3,"XXX"),13,2,"XX")))</f>
        <v>#REF!</v>
      </c>
      <c r="K1105" s="356"/>
      <c r="L1105" s="357"/>
      <c r="M1105" s="356"/>
      <c r="N1105" s="352"/>
      <c r="O1105" s="369"/>
    </row>
    <row r="1106" spans="1:15" hidden="1" x14ac:dyDescent="0.2">
      <c r="A1106" s="351">
        <v>1103</v>
      </c>
      <c r="B1106" s="352"/>
      <c r="C1106" s="353"/>
      <c r="D1106" s="354"/>
      <c r="E1106" s="178"/>
      <c r="F1106" s="355"/>
      <c r="G1106" s="354"/>
      <c r="H1106" s="354"/>
      <c r="I1106" s="178"/>
      <c r="J1106" s="390" t="e">
        <f>IF(#REF!="","",IF(LEN(#REF!)&gt;14,IF(ISBLANK(#REF!),"",#REF!),REPLACE(REPLACE(#REF!,1,3,"XXX"),13,2,"XX")))</f>
        <v>#REF!</v>
      </c>
      <c r="K1106" s="356"/>
      <c r="L1106" s="357"/>
      <c r="M1106" s="356"/>
      <c r="N1106" s="352"/>
      <c r="O1106" s="369"/>
    </row>
    <row r="1107" spans="1:15" hidden="1" x14ac:dyDescent="0.2">
      <c r="A1107" s="351">
        <v>1104</v>
      </c>
      <c r="B1107" s="352"/>
      <c r="C1107" s="353"/>
      <c r="D1107" s="354"/>
      <c r="E1107" s="178"/>
      <c r="F1107" s="355"/>
      <c r="G1107" s="354"/>
      <c r="H1107" s="354"/>
      <c r="I1107" s="178"/>
      <c r="J1107" s="390" t="e">
        <f>IF(#REF!="","",IF(LEN(#REF!)&gt;14,IF(ISBLANK(#REF!),"",#REF!),REPLACE(REPLACE(#REF!,1,3,"XXX"),13,2,"XX")))</f>
        <v>#REF!</v>
      </c>
      <c r="K1107" s="356"/>
      <c r="L1107" s="357"/>
      <c r="M1107" s="356"/>
      <c r="N1107" s="352"/>
      <c r="O1107" s="369"/>
    </row>
    <row r="1108" spans="1:15" hidden="1" x14ac:dyDescent="0.2">
      <c r="A1108" s="351">
        <v>1105</v>
      </c>
      <c r="B1108" s="352"/>
      <c r="C1108" s="353"/>
      <c r="D1108" s="354"/>
      <c r="E1108" s="178"/>
      <c r="F1108" s="355"/>
      <c r="G1108" s="354"/>
      <c r="H1108" s="354"/>
      <c r="I1108" s="178"/>
      <c r="J1108" s="390" t="e">
        <f>IF(#REF!="","",IF(LEN(#REF!)&gt;14,IF(ISBLANK(#REF!),"",#REF!),REPLACE(REPLACE(#REF!,1,3,"XXX"),13,2,"XX")))</f>
        <v>#REF!</v>
      </c>
      <c r="K1108" s="356"/>
      <c r="L1108" s="357"/>
      <c r="M1108" s="356"/>
      <c r="N1108" s="352"/>
      <c r="O1108" s="369"/>
    </row>
    <row r="1109" spans="1:15" hidden="1" x14ac:dyDescent="0.2">
      <c r="A1109" s="351">
        <v>1106</v>
      </c>
      <c r="B1109" s="352"/>
      <c r="C1109" s="353"/>
      <c r="D1109" s="354"/>
      <c r="E1109" s="178"/>
      <c r="F1109" s="355"/>
      <c r="G1109" s="354"/>
      <c r="H1109" s="354"/>
      <c r="I1109" s="178"/>
      <c r="J1109" s="390" t="e">
        <f>IF(#REF!="","",IF(LEN(#REF!)&gt;14,IF(ISBLANK(#REF!),"",#REF!),REPLACE(REPLACE(#REF!,1,3,"XXX"),13,2,"XX")))</f>
        <v>#REF!</v>
      </c>
      <c r="K1109" s="356"/>
      <c r="L1109" s="357"/>
      <c r="M1109" s="356"/>
      <c r="N1109" s="352"/>
      <c r="O1109" s="369"/>
    </row>
    <row r="1110" spans="1:15" hidden="1" x14ac:dyDescent="0.2">
      <c r="A1110" s="351">
        <v>1107</v>
      </c>
      <c r="B1110" s="352"/>
      <c r="C1110" s="353"/>
      <c r="D1110" s="354"/>
      <c r="E1110" s="178"/>
      <c r="F1110" s="355"/>
      <c r="G1110" s="354"/>
      <c r="H1110" s="354"/>
      <c r="I1110" s="178"/>
      <c r="J1110" s="390" t="e">
        <f>IF(#REF!="","",IF(LEN(#REF!)&gt;14,IF(ISBLANK(#REF!),"",#REF!),REPLACE(REPLACE(#REF!,1,3,"XXX"),13,2,"XX")))</f>
        <v>#REF!</v>
      </c>
      <c r="K1110" s="356"/>
      <c r="L1110" s="357"/>
      <c r="M1110" s="356"/>
      <c r="N1110" s="352"/>
      <c r="O1110" s="369"/>
    </row>
    <row r="1111" spans="1:15" hidden="1" x14ac:dyDescent="0.2">
      <c r="A1111" s="351">
        <v>1108</v>
      </c>
      <c r="B1111" s="352"/>
      <c r="C1111" s="353"/>
      <c r="D1111" s="354"/>
      <c r="E1111" s="178"/>
      <c r="F1111" s="355"/>
      <c r="G1111" s="354"/>
      <c r="H1111" s="354"/>
      <c r="I1111" s="178"/>
      <c r="J1111" s="390" t="e">
        <f>IF(#REF!="","",IF(LEN(#REF!)&gt;14,IF(ISBLANK(#REF!),"",#REF!),REPLACE(REPLACE(#REF!,1,3,"XXX"),13,2,"XX")))</f>
        <v>#REF!</v>
      </c>
      <c r="K1111" s="356"/>
      <c r="L1111" s="357"/>
      <c r="M1111" s="356"/>
      <c r="N1111" s="352"/>
      <c r="O1111" s="369"/>
    </row>
    <row r="1112" spans="1:15" hidden="1" x14ac:dyDescent="0.2">
      <c r="A1112" s="351">
        <v>1109</v>
      </c>
      <c r="B1112" s="352"/>
      <c r="C1112" s="353"/>
      <c r="D1112" s="354"/>
      <c r="E1112" s="178"/>
      <c r="F1112" s="355"/>
      <c r="G1112" s="354"/>
      <c r="H1112" s="354"/>
      <c r="I1112" s="178"/>
      <c r="J1112" s="390" t="e">
        <f>IF(#REF!="","",IF(LEN(#REF!)&gt;14,IF(ISBLANK(#REF!),"",#REF!),REPLACE(REPLACE(#REF!,1,3,"XXX"),13,2,"XX")))</f>
        <v>#REF!</v>
      </c>
      <c r="K1112" s="356"/>
      <c r="L1112" s="357"/>
      <c r="M1112" s="356"/>
      <c r="N1112" s="352"/>
      <c r="O1112" s="369"/>
    </row>
    <row r="1113" spans="1:15" hidden="1" x14ac:dyDescent="0.2">
      <c r="A1113" s="351">
        <v>1110</v>
      </c>
      <c r="B1113" s="352"/>
      <c r="C1113" s="353"/>
      <c r="D1113" s="354"/>
      <c r="E1113" s="178"/>
      <c r="F1113" s="355"/>
      <c r="G1113" s="354"/>
      <c r="H1113" s="354"/>
      <c r="I1113" s="178"/>
      <c r="J1113" s="390" t="e">
        <f>IF(#REF!="","",IF(LEN(#REF!)&gt;14,IF(ISBLANK(#REF!),"",#REF!),REPLACE(REPLACE(#REF!,1,3,"XXX"),13,2,"XX")))</f>
        <v>#REF!</v>
      </c>
      <c r="K1113" s="356"/>
      <c r="L1113" s="357"/>
      <c r="M1113" s="356"/>
      <c r="N1113" s="352"/>
      <c r="O1113" s="369"/>
    </row>
    <row r="1114" spans="1:15" hidden="1" x14ac:dyDescent="0.2">
      <c r="A1114" s="351">
        <v>1111</v>
      </c>
      <c r="B1114" s="352"/>
      <c r="C1114" s="353"/>
      <c r="D1114" s="354"/>
      <c r="E1114" s="178"/>
      <c r="F1114" s="355"/>
      <c r="G1114" s="354"/>
      <c r="H1114" s="354"/>
      <c r="I1114" s="178"/>
      <c r="J1114" s="390" t="e">
        <f>IF(#REF!="","",IF(LEN(#REF!)&gt;14,IF(ISBLANK(#REF!),"",#REF!),REPLACE(REPLACE(#REF!,1,3,"XXX"),13,2,"XX")))</f>
        <v>#REF!</v>
      </c>
      <c r="K1114" s="356"/>
      <c r="L1114" s="357"/>
      <c r="M1114" s="356"/>
      <c r="N1114" s="352"/>
      <c r="O1114" s="369"/>
    </row>
    <row r="1115" spans="1:15" hidden="1" x14ac:dyDescent="0.2">
      <c r="A1115" s="351">
        <v>1112</v>
      </c>
      <c r="B1115" s="352"/>
      <c r="C1115" s="353"/>
      <c r="D1115" s="354"/>
      <c r="E1115" s="178"/>
      <c r="F1115" s="355"/>
      <c r="G1115" s="354"/>
      <c r="H1115" s="354"/>
      <c r="I1115" s="178"/>
      <c r="J1115" s="390" t="e">
        <f>IF(#REF!="","",IF(LEN(#REF!)&gt;14,IF(ISBLANK(#REF!),"",#REF!),REPLACE(REPLACE(#REF!,1,3,"XXX"),13,2,"XX")))</f>
        <v>#REF!</v>
      </c>
      <c r="K1115" s="356"/>
      <c r="L1115" s="357"/>
      <c r="M1115" s="356"/>
      <c r="N1115" s="352"/>
      <c r="O1115" s="369"/>
    </row>
    <row r="1116" spans="1:15" hidden="1" x14ac:dyDescent="0.2">
      <c r="A1116" s="351">
        <v>1113</v>
      </c>
      <c r="B1116" s="352"/>
      <c r="C1116" s="353"/>
      <c r="D1116" s="354"/>
      <c r="E1116" s="178"/>
      <c r="F1116" s="355"/>
      <c r="G1116" s="354"/>
      <c r="H1116" s="354"/>
      <c r="I1116" s="178"/>
      <c r="J1116" s="390" t="e">
        <f>IF(#REF!="","",IF(LEN(#REF!)&gt;14,IF(ISBLANK(#REF!),"",#REF!),REPLACE(REPLACE(#REF!,1,3,"XXX"),13,2,"XX")))</f>
        <v>#REF!</v>
      </c>
      <c r="K1116" s="356"/>
      <c r="L1116" s="357"/>
      <c r="M1116" s="356"/>
      <c r="N1116" s="352"/>
      <c r="O1116" s="369"/>
    </row>
    <row r="1117" spans="1:15" hidden="1" x14ac:dyDescent="0.2">
      <c r="A1117" s="351">
        <v>1114</v>
      </c>
      <c r="B1117" s="352"/>
      <c r="C1117" s="353"/>
      <c r="D1117" s="354"/>
      <c r="E1117" s="178"/>
      <c r="F1117" s="355"/>
      <c r="G1117" s="354"/>
      <c r="H1117" s="354"/>
      <c r="I1117" s="178"/>
      <c r="J1117" s="390" t="e">
        <f>IF(#REF!="","",IF(LEN(#REF!)&gt;14,IF(ISBLANK(#REF!),"",#REF!),REPLACE(REPLACE(#REF!,1,3,"XXX"),13,2,"XX")))</f>
        <v>#REF!</v>
      </c>
      <c r="K1117" s="356"/>
      <c r="L1117" s="357"/>
      <c r="M1117" s="356"/>
      <c r="N1117" s="352"/>
      <c r="O1117" s="369"/>
    </row>
    <row r="1118" spans="1:15" hidden="1" x14ac:dyDescent="0.2">
      <c r="A1118" s="351">
        <v>1115</v>
      </c>
      <c r="B1118" s="352"/>
      <c r="C1118" s="353"/>
      <c r="D1118" s="354"/>
      <c r="E1118" s="178"/>
      <c r="F1118" s="355"/>
      <c r="G1118" s="354"/>
      <c r="H1118" s="354"/>
      <c r="I1118" s="178"/>
      <c r="J1118" s="390" t="e">
        <f>IF(#REF!="","",IF(LEN(#REF!)&gt;14,IF(ISBLANK(#REF!),"",#REF!),REPLACE(REPLACE(#REF!,1,3,"XXX"),13,2,"XX")))</f>
        <v>#REF!</v>
      </c>
      <c r="K1118" s="356"/>
      <c r="L1118" s="357"/>
      <c r="M1118" s="356"/>
      <c r="N1118" s="352"/>
      <c r="O1118" s="369"/>
    </row>
    <row r="1119" spans="1:15" hidden="1" x14ac:dyDescent="0.2">
      <c r="A1119" s="351">
        <v>1116</v>
      </c>
      <c r="B1119" s="352"/>
      <c r="C1119" s="353"/>
      <c r="D1119" s="354"/>
      <c r="E1119" s="178"/>
      <c r="F1119" s="355"/>
      <c r="G1119" s="354"/>
      <c r="H1119" s="354"/>
      <c r="I1119" s="178"/>
      <c r="J1119" s="390" t="e">
        <f>IF(#REF!="","",IF(LEN(#REF!)&gt;14,IF(ISBLANK(#REF!),"",#REF!),REPLACE(REPLACE(#REF!,1,3,"XXX"),13,2,"XX")))</f>
        <v>#REF!</v>
      </c>
      <c r="K1119" s="356"/>
      <c r="L1119" s="357"/>
      <c r="M1119" s="356"/>
      <c r="N1119" s="352"/>
      <c r="O1119" s="369"/>
    </row>
    <row r="1120" spans="1:15" hidden="1" x14ac:dyDescent="0.2">
      <c r="A1120" s="351">
        <v>1117</v>
      </c>
      <c r="B1120" s="352"/>
      <c r="C1120" s="353"/>
      <c r="D1120" s="354"/>
      <c r="E1120" s="178"/>
      <c r="F1120" s="355"/>
      <c r="G1120" s="354"/>
      <c r="H1120" s="354"/>
      <c r="I1120" s="178"/>
      <c r="J1120" s="390" t="e">
        <f>IF(#REF!="","",IF(LEN(#REF!)&gt;14,IF(ISBLANK(#REF!),"",#REF!),REPLACE(REPLACE(#REF!,1,3,"XXX"),13,2,"XX")))</f>
        <v>#REF!</v>
      </c>
      <c r="K1120" s="356"/>
      <c r="L1120" s="357"/>
      <c r="M1120" s="356"/>
      <c r="N1120" s="352"/>
      <c r="O1120" s="369"/>
    </row>
    <row r="1121" spans="1:15" hidden="1" x14ac:dyDescent="0.2">
      <c r="A1121" s="351">
        <v>1118</v>
      </c>
      <c r="B1121" s="352"/>
      <c r="C1121" s="353"/>
      <c r="D1121" s="354"/>
      <c r="E1121" s="178"/>
      <c r="F1121" s="355"/>
      <c r="G1121" s="354"/>
      <c r="H1121" s="354"/>
      <c r="I1121" s="178"/>
      <c r="J1121" s="390" t="e">
        <f>IF(#REF!="","",IF(LEN(#REF!)&gt;14,IF(ISBLANK(#REF!),"",#REF!),REPLACE(REPLACE(#REF!,1,3,"XXX"),13,2,"XX")))</f>
        <v>#REF!</v>
      </c>
      <c r="K1121" s="356"/>
      <c r="L1121" s="357"/>
      <c r="M1121" s="356"/>
      <c r="N1121" s="352"/>
      <c r="O1121" s="369"/>
    </row>
    <row r="1122" spans="1:15" hidden="1" x14ac:dyDescent="0.2">
      <c r="A1122" s="351">
        <v>1119</v>
      </c>
      <c r="B1122" s="352"/>
      <c r="C1122" s="353"/>
      <c r="D1122" s="354"/>
      <c r="E1122" s="178"/>
      <c r="F1122" s="355"/>
      <c r="G1122" s="354"/>
      <c r="H1122" s="354"/>
      <c r="I1122" s="178"/>
      <c r="J1122" s="390" t="e">
        <f>IF(#REF!="","",IF(LEN(#REF!)&gt;14,IF(ISBLANK(#REF!),"",#REF!),REPLACE(REPLACE(#REF!,1,3,"XXX"),13,2,"XX")))</f>
        <v>#REF!</v>
      </c>
      <c r="K1122" s="356"/>
      <c r="L1122" s="357"/>
      <c r="M1122" s="356"/>
      <c r="N1122" s="352"/>
      <c r="O1122" s="369"/>
    </row>
    <row r="1123" spans="1:15" hidden="1" x14ac:dyDescent="0.2">
      <c r="A1123" s="351">
        <v>1120</v>
      </c>
      <c r="B1123" s="352"/>
      <c r="C1123" s="353"/>
      <c r="D1123" s="354"/>
      <c r="E1123" s="178"/>
      <c r="F1123" s="355"/>
      <c r="G1123" s="354"/>
      <c r="H1123" s="354"/>
      <c r="I1123" s="178"/>
      <c r="J1123" s="390" t="e">
        <f>IF(#REF!="","",IF(LEN(#REF!)&gt;14,IF(ISBLANK(#REF!),"",#REF!),REPLACE(REPLACE(#REF!,1,3,"XXX"),13,2,"XX")))</f>
        <v>#REF!</v>
      </c>
      <c r="K1123" s="356"/>
      <c r="L1123" s="357"/>
      <c r="M1123" s="356"/>
      <c r="N1123" s="352"/>
      <c r="O1123" s="369"/>
    </row>
    <row r="1124" spans="1:15" hidden="1" x14ac:dyDescent="0.2">
      <c r="A1124" s="351">
        <v>1121</v>
      </c>
      <c r="B1124" s="352"/>
      <c r="C1124" s="353"/>
      <c r="D1124" s="354"/>
      <c r="E1124" s="178"/>
      <c r="F1124" s="355"/>
      <c r="G1124" s="354"/>
      <c r="H1124" s="354"/>
      <c r="I1124" s="178"/>
      <c r="J1124" s="390" t="e">
        <f>IF(#REF!="","",IF(LEN(#REF!)&gt;14,IF(ISBLANK(#REF!),"",#REF!),REPLACE(REPLACE(#REF!,1,3,"XXX"),13,2,"XX")))</f>
        <v>#REF!</v>
      </c>
      <c r="K1124" s="356"/>
      <c r="L1124" s="357"/>
      <c r="M1124" s="356"/>
      <c r="N1124" s="352"/>
      <c r="O1124" s="369"/>
    </row>
    <row r="1125" spans="1:15" hidden="1" x14ac:dyDescent="0.2">
      <c r="A1125" s="351">
        <v>1122</v>
      </c>
      <c r="B1125" s="352"/>
      <c r="C1125" s="353"/>
      <c r="D1125" s="354"/>
      <c r="E1125" s="178"/>
      <c r="F1125" s="355"/>
      <c r="G1125" s="354"/>
      <c r="H1125" s="354"/>
      <c r="I1125" s="178"/>
      <c r="J1125" s="390" t="e">
        <f>IF(#REF!="","",IF(LEN(#REF!)&gt;14,IF(ISBLANK(#REF!),"",#REF!),REPLACE(REPLACE(#REF!,1,3,"XXX"),13,2,"XX")))</f>
        <v>#REF!</v>
      </c>
      <c r="K1125" s="356"/>
      <c r="L1125" s="357"/>
      <c r="M1125" s="356"/>
      <c r="N1125" s="352"/>
      <c r="O1125" s="369"/>
    </row>
    <row r="1126" spans="1:15" hidden="1" x14ac:dyDescent="0.2">
      <c r="A1126" s="351">
        <v>1123</v>
      </c>
      <c r="B1126" s="352"/>
      <c r="C1126" s="353"/>
      <c r="D1126" s="354"/>
      <c r="E1126" s="178"/>
      <c r="F1126" s="355"/>
      <c r="G1126" s="354"/>
      <c r="H1126" s="354"/>
      <c r="I1126" s="178"/>
      <c r="J1126" s="390" t="e">
        <f>IF(#REF!="","",IF(LEN(#REF!)&gt;14,IF(ISBLANK(#REF!),"",#REF!),REPLACE(REPLACE(#REF!,1,3,"XXX"),13,2,"XX")))</f>
        <v>#REF!</v>
      </c>
      <c r="K1126" s="356"/>
      <c r="L1126" s="357"/>
      <c r="M1126" s="356"/>
      <c r="N1126" s="352"/>
      <c r="O1126" s="369"/>
    </row>
    <row r="1127" spans="1:15" hidden="1" x14ac:dyDescent="0.2">
      <c r="A1127" s="351">
        <v>1124</v>
      </c>
      <c r="B1127" s="352"/>
      <c r="C1127" s="353"/>
      <c r="D1127" s="354"/>
      <c r="E1127" s="178"/>
      <c r="F1127" s="355"/>
      <c r="G1127" s="354"/>
      <c r="H1127" s="354"/>
      <c r="I1127" s="178"/>
      <c r="J1127" s="390" t="e">
        <f>IF(#REF!="","",IF(LEN(#REF!)&gt;14,IF(ISBLANK(#REF!),"",#REF!),REPLACE(REPLACE(#REF!,1,3,"XXX"),13,2,"XX")))</f>
        <v>#REF!</v>
      </c>
      <c r="K1127" s="356"/>
      <c r="L1127" s="357"/>
      <c r="M1127" s="356"/>
      <c r="N1127" s="352"/>
      <c r="O1127" s="369"/>
    </row>
    <row r="1128" spans="1:15" hidden="1" x14ac:dyDescent="0.2">
      <c r="A1128" s="351">
        <v>1125</v>
      </c>
      <c r="B1128" s="352"/>
      <c r="C1128" s="353"/>
      <c r="D1128" s="354"/>
      <c r="E1128" s="178"/>
      <c r="F1128" s="355"/>
      <c r="G1128" s="354"/>
      <c r="H1128" s="354"/>
      <c r="I1128" s="178"/>
      <c r="J1128" s="390" t="e">
        <f>IF(#REF!="","",IF(LEN(#REF!)&gt;14,IF(ISBLANK(#REF!),"",#REF!),REPLACE(REPLACE(#REF!,1,3,"XXX"),13,2,"XX")))</f>
        <v>#REF!</v>
      </c>
      <c r="K1128" s="356"/>
      <c r="L1128" s="357"/>
      <c r="M1128" s="356"/>
      <c r="N1128" s="352"/>
      <c r="O1128" s="369"/>
    </row>
    <row r="1129" spans="1:15" hidden="1" x14ac:dyDescent="0.2">
      <c r="A1129" s="351">
        <v>1126</v>
      </c>
      <c r="B1129" s="352"/>
      <c r="C1129" s="353"/>
      <c r="D1129" s="354"/>
      <c r="E1129" s="178"/>
      <c r="F1129" s="355"/>
      <c r="G1129" s="354"/>
      <c r="H1129" s="354"/>
      <c r="I1129" s="178"/>
      <c r="J1129" s="390" t="e">
        <f>IF(#REF!="","",IF(LEN(#REF!)&gt;14,IF(ISBLANK(#REF!),"",#REF!),REPLACE(REPLACE(#REF!,1,3,"XXX"),13,2,"XX")))</f>
        <v>#REF!</v>
      </c>
      <c r="K1129" s="356"/>
      <c r="L1129" s="357"/>
      <c r="M1129" s="356"/>
      <c r="N1129" s="352"/>
      <c r="O1129" s="369"/>
    </row>
    <row r="1130" spans="1:15" hidden="1" x14ac:dyDescent="0.2">
      <c r="A1130" s="351">
        <v>1127</v>
      </c>
      <c r="B1130" s="352"/>
      <c r="C1130" s="353"/>
      <c r="D1130" s="354"/>
      <c r="E1130" s="178"/>
      <c r="F1130" s="355"/>
      <c r="G1130" s="354"/>
      <c r="H1130" s="354"/>
      <c r="I1130" s="178"/>
      <c r="J1130" s="390" t="e">
        <f>IF(#REF!="","",IF(LEN(#REF!)&gt;14,IF(ISBLANK(#REF!),"",#REF!),REPLACE(REPLACE(#REF!,1,3,"XXX"),13,2,"XX")))</f>
        <v>#REF!</v>
      </c>
      <c r="K1130" s="356"/>
      <c r="L1130" s="357"/>
      <c r="M1130" s="356"/>
      <c r="N1130" s="352"/>
      <c r="O1130" s="369"/>
    </row>
    <row r="1131" spans="1:15" hidden="1" x14ac:dyDescent="0.2">
      <c r="A1131" s="351">
        <v>1128</v>
      </c>
      <c r="B1131" s="352"/>
      <c r="C1131" s="353"/>
      <c r="D1131" s="354"/>
      <c r="E1131" s="178"/>
      <c r="F1131" s="355"/>
      <c r="G1131" s="354"/>
      <c r="H1131" s="354"/>
      <c r="I1131" s="178"/>
      <c r="J1131" s="390" t="e">
        <f>IF(#REF!="","",IF(LEN(#REF!)&gt;14,IF(ISBLANK(#REF!),"",#REF!),REPLACE(REPLACE(#REF!,1,3,"XXX"),13,2,"XX")))</f>
        <v>#REF!</v>
      </c>
      <c r="K1131" s="356"/>
      <c r="L1131" s="357"/>
      <c r="M1131" s="356"/>
      <c r="N1131" s="352"/>
      <c r="O1131" s="369"/>
    </row>
    <row r="1132" spans="1:15" hidden="1" x14ac:dyDescent="0.2">
      <c r="A1132" s="351">
        <v>1129</v>
      </c>
      <c r="B1132" s="352"/>
      <c r="C1132" s="353"/>
      <c r="D1132" s="354"/>
      <c r="E1132" s="178"/>
      <c r="F1132" s="355"/>
      <c r="G1132" s="354"/>
      <c r="H1132" s="354"/>
      <c r="I1132" s="178"/>
      <c r="J1132" s="390" t="e">
        <f>IF(#REF!="","",IF(LEN(#REF!)&gt;14,IF(ISBLANK(#REF!),"",#REF!),REPLACE(REPLACE(#REF!,1,3,"XXX"),13,2,"XX")))</f>
        <v>#REF!</v>
      </c>
      <c r="K1132" s="356"/>
      <c r="L1132" s="357"/>
      <c r="M1132" s="356"/>
      <c r="N1132" s="352"/>
      <c r="O1132" s="369"/>
    </row>
    <row r="1133" spans="1:15" hidden="1" x14ac:dyDescent="0.2">
      <c r="A1133" s="351">
        <v>1130</v>
      </c>
      <c r="B1133" s="352"/>
      <c r="C1133" s="353"/>
      <c r="D1133" s="354"/>
      <c r="E1133" s="178"/>
      <c r="F1133" s="355"/>
      <c r="G1133" s="354"/>
      <c r="H1133" s="354"/>
      <c r="I1133" s="178"/>
      <c r="J1133" s="390" t="e">
        <f>IF(#REF!="","",IF(LEN(#REF!)&gt;14,IF(ISBLANK(#REF!),"",#REF!),REPLACE(REPLACE(#REF!,1,3,"XXX"),13,2,"XX")))</f>
        <v>#REF!</v>
      </c>
      <c r="K1133" s="356"/>
      <c r="L1133" s="357"/>
      <c r="M1133" s="356"/>
      <c r="N1133" s="352"/>
      <c r="O1133" s="369"/>
    </row>
    <row r="1134" spans="1:15" hidden="1" x14ac:dyDescent="0.2">
      <c r="A1134" s="351">
        <v>1131</v>
      </c>
      <c r="B1134" s="352"/>
      <c r="C1134" s="353"/>
      <c r="D1134" s="354"/>
      <c r="E1134" s="178"/>
      <c r="F1134" s="355"/>
      <c r="G1134" s="354"/>
      <c r="H1134" s="354"/>
      <c r="I1134" s="178"/>
      <c r="J1134" s="390" t="e">
        <f>IF(#REF!="","",IF(LEN(#REF!)&gt;14,IF(ISBLANK(#REF!),"",#REF!),REPLACE(REPLACE(#REF!,1,3,"XXX"),13,2,"XX")))</f>
        <v>#REF!</v>
      </c>
      <c r="K1134" s="356"/>
      <c r="L1134" s="357"/>
      <c r="M1134" s="356"/>
      <c r="N1134" s="352"/>
      <c r="O1134" s="369"/>
    </row>
    <row r="1135" spans="1:15" hidden="1" x14ac:dyDescent="0.2">
      <c r="A1135" s="351">
        <v>1132</v>
      </c>
      <c r="B1135" s="352"/>
      <c r="C1135" s="353"/>
      <c r="D1135" s="354"/>
      <c r="E1135" s="178"/>
      <c r="F1135" s="355"/>
      <c r="G1135" s="354"/>
      <c r="H1135" s="354"/>
      <c r="I1135" s="178"/>
      <c r="J1135" s="390" t="e">
        <f>IF(#REF!="","",IF(LEN(#REF!)&gt;14,IF(ISBLANK(#REF!),"",#REF!),REPLACE(REPLACE(#REF!,1,3,"XXX"),13,2,"XX")))</f>
        <v>#REF!</v>
      </c>
      <c r="K1135" s="356"/>
      <c r="L1135" s="357"/>
      <c r="M1135" s="356"/>
      <c r="N1135" s="352"/>
      <c r="O1135" s="369"/>
    </row>
    <row r="1136" spans="1:15" hidden="1" x14ac:dyDescent="0.2">
      <c r="A1136" s="351">
        <v>1133</v>
      </c>
      <c r="B1136" s="352"/>
      <c r="C1136" s="353"/>
      <c r="D1136" s="354"/>
      <c r="E1136" s="178"/>
      <c r="F1136" s="355"/>
      <c r="G1136" s="354"/>
      <c r="H1136" s="354"/>
      <c r="I1136" s="178"/>
      <c r="J1136" s="390" t="e">
        <f>IF(#REF!="","",IF(LEN(#REF!)&gt;14,IF(ISBLANK(#REF!),"",#REF!),REPLACE(REPLACE(#REF!,1,3,"XXX"),13,2,"XX")))</f>
        <v>#REF!</v>
      </c>
      <c r="K1136" s="356"/>
      <c r="L1136" s="357"/>
      <c r="M1136" s="356"/>
      <c r="N1136" s="352"/>
      <c r="O1136" s="369"/>
    </row>
    <row r="1137" spans="1:15" hidden="1" x14ac:dyDescent="0.2">
      <c r="A1137" s="351">
        <v>1134</v>
      </c>
      <c r="B1137" s="352"/>
      <c r="C1137" s="353"/>
      <c r="D1137" s="354"/>
      <c r="E1137" s="178"/>
      <c r="F1137" s="355"/>
      <c r="G1137" s="354"/>
      <c r="H1137" s="354"/>
      <c r="I1137" s="178"/>
      <c r="J1137" s="390" t="e">
        <f>IF(#REF!="","",IF(LEN(#REF!)&gt;14,IF(ISBLANK(#REF!),"",#REF!),REPLACE(REPLACE(#REF!,1,3,"XXX"),13,2,"XX")))</f>
        <v>#REF!</v>
      </c>
      <c r="K1137" s="356"/>
      <c r="L1137" s="357"/>
      <c r="M1137" s="356"/>
      <c r="N1137" s="352"/>
      <c r="O1137" s="369"/>
    </row>
    <row r="1138" spans="1:15" hidden="1" x14ac:dyDescent="0.2">
      <c r="A1138" s="351">
        <v>1135</v>
      </c>
      <c r="B1138" s="352"/>
      <c r="C1138" s="353"/>
      <c r="D1138" s="354"/>
      <c r="E1138" s="178"/>
      <c r="F1138" s="355"/>
      <c r="G1138" s="354"/>
      <c r="H1138" s="354"/>
      <c r="I1138" s="178"/>
      <c r="J1138" s="390" t="e">
        <f>IF(#REF!="","",IF(LEN(#REF!)&gt;14,IF(ISBLANK(#REF!),"",#REF!),REPLACE(REPLACE(#REF!,1,3,"XXX"),13,2,"XX")))</f>
        <v>#REF!</v>
      </c>
      <c r="K1138" s="356"/>
      <c r="L1138" s="357"/>
      <c r="M1138" s="356"/>
      <c r="N1138" s="352"/>
      <c r="O1138" s="369"/>
    </row>
    <row r="1139" spans="1:15" hidden="1" x14ac:dyDescent="0.2">
      <c r="A1139" s="351">
        <v>1136</v>
      </c>
      <c r="B1139" s="352"/>
      <c r="C1139" s="353"/>
      <c r="D1139" s="354"/>
      <c r="E1139" s="178"/>
      <c r="F1139" s="355"/>
      <c r="G1139" s="354"/>
      <c r="H1139" s="354"/>
      <c r="I1139" s="178"/>
      <c r="J1139" s="390" t="e">
        <f>IF(#REF!="","",IF(LEN(#REF!)&gt;14,IF(ISBLANK(#REF!),"",#REF!),REPLACE(REPLACE(#REF!,1,3,"XXX"),13,2,"XX")))</f>
        <v>#REF!</v>
      </c>
      <c r="K1139" s="356"/>
      <c r="L1139" s="357"/>
      <c r="M1139" s="356"/>
      <c r="N1139" s="352"/>
      <c r="O1139" s="369"/>
    </row>
    <row r="1140" spans="1:15" hidden="1" x14ac:dyDescent="0.2">
      <c r="A1140" s="351">
        <v>1137</v>
      </c>
      <c r="B1140" s="352"/>
      <c r="C1140" s="353"/>
      <c r="D1140" s="354"/>
      <c r="E1140" s="178"/>
      <c r="F1140" s="355"/>
      <c r="G1140" s="354"/>
      <c r="H1140" s="354"/>
      <c r="I1140" s="178"/>
      <c r="J1140" s="390" t="e">
        <f>IF(#REF!="","",IF(LEN(#REF!)&gt;14,IF(ISBLANK(#REF!),"",#REF!),REPLACE(REPLACE(#REF!,1,3,"XXX"),13,2,"XX")))</f>
        <v>#REF!</v>
      </c>
      <c r="K1140" s="356"/>
      <c r="L1140" s="357"/>
      <c r="M1140" s="356"/>
      <c r="N1140" s="352"/>
      <c r="O1140" s="369"/>
    </row>
    <row r="1141" spans="1:15" hidden="1" x14ac:dyDescent="0.2">
      <c r="A1141" s="351">
        <v>1138</v>
      </c>
      <c r="B1141" s="352"/>
      <c r="C1141" s="353"/>
      <c r="D1141" s="354"/>
      <c r="E1141" s="178"/>
      <c r="F1141" s="355"/>
      <c r="G1141" s="354"/>
      <c r="H1141" s="354"/>
      <c r="I1141" s="178"/>
      <c r="J1141" s="390" t="e">
        <f>IF(#REF!="","",IF(LEN(#REF!)&gt;14,IF(ISBLANK(#REF!),"",#REF!),REPLACE(REPLACE(#REF!,1,3,"XXX"),13,2,"XX")))</f>
        <v>#REF!</v>
      </c>
      <c r="K1141" s="356"/>
      <c r="L1141" s="357"/>
      <c r="M1141" s="356"/>
      <c r="N1141" s="352"/>
      <c r="O1141" s="369"/>
    </row>
    <row r="1142" spans="1:15" hidden="1" x14ac:dyDescent="0.2">
      <c r="A1142" s="351">
        <v>1139</v>
      </c>
      <c r="B1142" s="352"/>
      <c r="C1142" s="353"/>
      <c r="D1142" s="354"/>
      <c r="E1142" s="178"/>
      <c r="F1142" s="355"/>
      <c r="G1142" s="354"/>
      <c r="H1142" s="354"/>
      <c r="I1142" s="178"/>
      <c r="J1142" s="390" t="e">
        <f>IF(#REF!="","",IF(LEN(#REF!)&gt;14,IF(ISBLANK(#REF!),"",#REF!),REPLACE(REPLACE(#REF!,1,3,"XXX"),13,2,"XX")))</f>
        <v>#REF!</v>
      </c>
      <c r="K1142" s="356"/>
      <c r="L1142" s="357"/>
      <c r="M1142" s="356"/>
      <c r="N1142" s="352"/>
      <c r="O1142" s="369"/>
    </row>
    <row r="1143" spans="1:15" hidden="1" x14ac:dyDescent="0.2">
      <c r="A1143" s="351">
        <v>1140</v>
      </c>
      <c r="B1143" s="352"/>
      <c r="C1143" s="353"/>
      <c r="D1143" s="354"/>
      <c r="E1143" s="178"/>
      <c r="F1143" s="355"/>
      <c r="G1143" s="354"/>
      <c r="H1143" s="354"/>
      <c r="I1143" s="178"/>
      <c r="J1143" s="390" t="e">
        <f>IF(#REF!="","",IF(LEN(#REF!)&gt;14,IF(ISBLANK(#REF!),"",#REF!),REPLACE(REPLACE(#REF!,1,3,"XXX"),13,2,"XX")))</f>
        <v>#REF!</v>
      </c>
      <c r="K1143" s="356"/>
      <c r="L1143" s="357"/>
      <c r="M1143" s="356"/>
      <c r="N1143" s="352"/>
      <c r="O1143" s="369"/>
    </row>
    <row r="1144" spans="1:15" hidden="1" x14ac:dyDescent="0.2">
      <c r="A1144" s="351">
        <v>1141</v>
      </c>
      <c r="B1144" s="352"/>
      <c r="C1144" s="353"/>
      <c r="D1144" s="354"/>
      <c r="E1144" s="178"/>
      <c r="F1144" s="355"/>
      <c r="G1144" s="354"/>
      <c r="H1144" s="354"/>
      <c r="I1144" s="178"/>
      <c r="J1144" s="390" t="e">
        <f>IF(#REF!="","",IF(LEN(#REF!)&gt;14,IF(ISBLANK(#REF!),"",#REF!),REPLACE(REPLACE(#REF!,1,3,"XXX"),13,2,"XX")))</f>
        <v>#REF!</v>
      </c>
      <c r="K1144" s="356"/>
      <c r="L1144" s="357"/>
      <c r="M1144" s="356"/>
      <c r="N1144" s="352"/>
      <c r="O1144" s="369"/>
    </row>
    <row r="1145" spans="1:15" hidden="1" x14ac:dyDescent="0.2">
      <c r="A1145" s="351">
        <v>1142</v>
      </c>
      <c r="B1145" s="352"/>
      <c r="C1145" s="353"/>
      <c r="D1145" s="354"/>
      <c r="E1145" s="178"/>
      <c r="F1145" s="355"/>
      <c r="G1145" s="354"/>
      <c r="H1145" s="354"/>
      <c r="I1145" s="178"/>
      <c r="J1145" s="390" t="e">
        <f>IF(#REF!="","",IF(LEN(#REF!)&gt;14,IF(ISBLANK(#REF!),"",#REF!),REPLACE(REPLACE(#REF!,1,3,"XXX"),13,2,"XX")))</f>
        <v>#REF!</v>
      </c>
      <c r="K1145" s="356"/>
      <c r="L1145" s="357"/>
      <c r="M1145" s="356"/>
      <c r="N1145" s="352"/>
      <c r="O1145" s="369"/>
    </row>
    <row r="1146" spans="1:15" hidden="1" x14ac:dyDescent="0.2">
      <c r="A1146" s="351">
        <v>1143</v>
      </c>
      <c r="B1146" s="352"/>
      <c r="C1146" s="353"/>
      <c r="D1146" s="354"/>
      <c r="E1146" s="178"/>
      <c r="F1146" s="355"/>
      <c r="G1146" s="354"/>
      <c r="H1146" s="354"/>
      <c r="I1146" s="178"/>
      <c r="J1146" s="390" t="e">
        <f>IF(#REF!="","",IF(LEN(#REF!)&gt;14,IF(ISBLANK(#REF!),"",#REF!),REPLACE(REPLACE(#REF!,1,3,"XXX"),13,2,"XX")))</f>
        <v>#REF!</v>
      </c>
      <c r="K1146" s="356"/>
      <c r="L1146" s="357"/>
      <c r="M1146" s="356"/>
      <c r="N1146" s="352"/>
      <c r="O1146" s="369"/>
    </row>
    <row r="1147" spans="1:15" hidden="1" x14ac:dyDescent="0.2">
      <c r="A1147" s="351">
        <v>1144</v>
      </c>
      <c r="B1147" s="352"/>
      <c r="C1147" s="353"/>
      <c r="D1147" s="354"/>
      <c r="E1147" s="178"/>
      <c r="F1147" s="355"/>
      <c r="G1147" s="354"/>
      <c r="H1147" s="354"/>
      <c r="I1147" s="178"/>
      <c r="J1147" s="390" t="e">
        <f>IF(#REF!="","",IF(LEN(#REF!)&gt;14,IF(ISBLANK(#REF!),"",#REF!),REPLACE(REPLACE(#REF!,1,3,"XXX"),13,2,"XX")))</f>
        <v>#REF!</v>
      </c>
      <c r="K1147" s="356"/>
      <c r="L1147" s="357"/>
      <c r="M1147" s="356"/>
      <c r="N1147" s="352"/>
      <c r="O1147" s="369"/>
    </row>
    <row r="1148" spans="1:15" hidden="1" x14ac:dyDescent="0.2">
      <c r="A1148" s="351">
        <v>1145</v>
      </c>
      <c r="B1148" s="352"/>
      <c r="C1148" s="353"/>
      <c r="D1148" s="354"/>
      <c r="E1148" s="178"/>
      <c r="F1148" s="355"/>
      <c r="G1148" s="354"/>
      <c r="H1148" s="354"/>
      <c r="I1148" s="178"/>
      <c r="J1148" s="390" t="e">
        <f>IF(#REF!="","",IF(LEN(#REF!)&gt;14,IF(ISBLANK(#REF!),"",#REF!),REPLACE(REPLACE(#REF!,1,3,"XXX"),13,2,"XX")))</f>
        <v>#REF!</v>
      </c>
      <c r="K1148" s="356"/>
      <c r="L1148" s="357"/>
      <c r="M1148" s="356"/>
      <c r="N1148" s="352"/>
      <c r="O1148" s="369"/>
    </row>
    <row r="1149" spans="1:15" hidden="1" x14ac:dyDescent="0.2">
      <c r="A1149" s="351">
        <v>1146</v>
      </c>
      <c r="B1149" s="352"/>
      <c r="C1149" s="353"/>
      <c r="D1149" s="354"/>
      <c r="E1149" s="178"/>
      <c r="F1149" s="355"/>
      <c r="G1149" s="354"/>
      <c r="H1149" s="354"/>
      <c r="I1149" s="178"/>
      <c r="J1149" s="390" t="e">
        <f>IF(#REF!="","",IF(LEN(#REF!)&gt;14,IF(ISBLANK(#REF!),"",#REF!),REPLACE(REPLACE(#REF!,1,3,"XXX"),13,2,"XX")))</f>
        <v>#REF!</v>
      </c>
      <c r="K1149" s="356"/>
      <c r="L1149" s="357"/>
      <c r="M1149" s="356"/>
      <c r="N1149" s="352"/>
      <c r="O1149" s="369"/>
    </row>
    <row r="1150" spans="1:15" hidden="1" x14ac:dyDescent="0.2">
      <c r="A1150" s="351">
        <v>1147</v>
      </c>
      <c r="B1150" s="352"/>
      <c r="C1150" s="353"/>
      <c r="D1150" s="354"/>
      <c r="E1150" s="178"/>
      <c r="F1150" s="355"/>
      <c r="G1150" s="354"/>
      <c r="H1150" s="354"/>
      <c r="I1150" s="178"/>
      <c r="J1150" s="390" t="e">
        <f>IF(#REF!="","",IF(LEN(#REF!)&gt;14,IF(ISBLANK(#REF!),"",#REF!),REPLACE(REPLACE(#REF!,1,3,"XXX"),13,2,"XX")))</f>
        <v>#REF!</v>
      </c>
      <c r="K1150" s="356"/>
      <c r="L1150" s="357"/>
      <c r="M1150" s="356"/>
      <c r="N1150" s="352"/>
      <c r="O1150" s="369"/>
    </row>
    <row r="1151" spans="1:15" hidden="1" x14ac:dyDescent="0.2">
      <c r="A1151" s="351">
        <v>1148</v>
      </c>
      <c r="B1151" s="352"/>
      <c r="C1151" s="353"/>
      <c r="D1151" s="354"/>
      <c r="E1151" s="178"/>
      <c r="F1151" s="355"/>
      <c r="G1151" s="354"/>
      <c r="H1151" s="354"/>
      <c r="I1151" s="178"/>
      <c r="J1151" s="390" t="e">
        <f>IF(#REF!="","",IF(LEN(#REF!)&gt;14,IF(ISBLANK(#REF!),"",#REF!),REPLACE(REPLACE(#REF!,1,3,"XXX"),13,2,"XX")))</f>
        <v>#REF!</v>
      </c>
      <c r="K1151" s="356"/>
      <c r="L1151" s="357"/>
      <c r="M1151" s="356"/>
      <c r="N1151" s="352"/>
      <c r="O1151" s="369"/>
    </row>
    <row r="1152" spans="1:15" hidden="1" x14ac:dyDescent="0.2">
      <c r="A1152" s="351">
        <v>1149</v>
      </c>
      <c r="B1152" s="352"/>
      <c r="C1152" s="353"/>
      <c r="D1152" s="354"/>
      <c r="E1152" s="178"/>
      <c r="F1152" s="355"/>
      <c r="G1152" s="354"/>
      <c r="H1152" s="354"/>
      <c r="I1152" s="178"/>
      <c r="J1152" s="390" t="e">
        <f>IF(#REF!="","",IF(LEN(#REF!)&gt;14,IF(ISBLANK(#REF!),"",#REF!),REPLACE(REPLACE(#REF!,1,3,"XXX"),13,2,"XX")))</f>
        <v>#REF!</v>
      </c>
      <c r="K1152" s="356"/>
      <c r="L1152" s="357"/>
      <c r="M1152" s="356"/>
      <c r="N1152" s="352"/>
      <c r="O1152" s="369"/>
    </row>
    <row r="1153" spans="1:15" hidden="1" x14ac:dyDescent="0.2">
      <c r="A1153" s="351">
        <v>1150</v>
      </c>
      <c r="B1153" s="352"/>
      <c r="C1153" s="353"/>
      <c r="D1153" s="354"/>
      <c r="E1153" s="178"/>
      <c r="F1153" s="355"/>
      <c r="G1153" s="354"/>
      <c r="H1153" s="354"/>
      <c r="I1153" s="178"/>
      <c r="J1153" s="390" t="e">
        <f>IF(#REF!="","",IF(LEN(#REF!)&gt;14,IF(ISBLANK(#REF!),"",#REF!),REPLACE(REPLACE(#REF!,1,3,"XXX"),13,2,"XX")))</f>
        <v>#REF!</v>
      </c>
      <c r="K1153" s="356"/>
      <c r="L1153" s="357"/>
      <c r="M1153" s="356"/>
      <c r="N1153" s="352"/>
      <c r="O1153" s="369"/>
    </row>
    <row r="1154" spans="1:15" hidden="1" x14ac:dyDescent="0.2">
      <c r="A1154" s="351">
        <v>1151</v>
      </c>
      <c r="B1154" s="352"/>
      <c r="C1154" s="353"/>
      <c r="D1154" s="354"/>
      <c r="E1154" s="178"/>
      <c r="F1154" s="355"/>
      <c r="G1154" s="354"/>
      <c r="H1154" s="354"/>
      <c r="I1154" s="178"/>
      <c r="J1154" s="390" t="e">
        <f>IF(#REF!="","",IF(LEN(#REF!)&gt;14,IF(ISBLANK(#REF!),"",#REF!),REPLACE(REPLACE(#REF!,1,3,"XXX"),13,2,"XX")))</f>
        <v>#REF!</v>
      </c>
      <c r="K1154" s="356"/>
      <c r="L1154" s="357"/>
      <c r="M1154" s="356"/>
      <c r="N1154" s="352"/>
      <c r="O1154" s="369"/>
    </row>
    <row r="1155" spans="1:15" hidden="1" x14ac:dyDescent="0.2">
      <c r="A1155" s="351">
        <v>1152</v>
      </c>
      <c r="B1155" s="352"/>
      <c r="C1155" s="353"/>
      <c r="D1155" s="354"/>
      <c r="E1155" s="178"/>
      <c r="F1155" s="355"/>
      <c r="G1155" s="354"/>
      <c r="H1155" s="354"/>
      <c r="I1155" s="178"/>
      <c r="J1155" s="390" t="e">
        <f>IF(#REF!="","",IF(LEN(#REF!)&gt;14,IF(ISBLANK(#REF!),"",#REF!),REPLACE(REPLACE(#REF!,1,3,"XXX"),13,2,"XX")))</f>
        <v>#REF!</v>
      </c>
      <c r="K1155" s="356"/>
      <c r="L1155" s="357"/>
      <c r="M1155" s="356"/>
      <c r="N1155" s="352"/>
      <c r="O1155" s="369"/>
    </row>
    <row r="1156" spans="1:15" hidden="1" x14ac:dyDescent="0.2">
      <c r="A1156" s="351">
        <v>1153</v>
      </c>
      <c r="B1156" s="352"/>
      <c r="C1156" s="353"/>
      <c r="D1156" s="354"/>
      <c r="E1156" s="178"/>
      <c r="F1156" s="355"/>
      <c r="G1156" s="354"/>
      <c r="H1156" s="354"/>
      <c r="I1156" s="178"/>
      <c r="J1156" s="390" t="e">
        <f>IF(#REF!="","",IF(LEN(#REF!)&gt;14,IF(ISBLANK(#REF!),"",#REF!),REPLACE(REPLACE(#REF!,1,3,"XXX"),13,2,"XX")))</f>
        <v>#REF!</v>
      </c>
      <c r="K1156" s="356"/>
      <c r="L1156" s="357"/>
      <c r="M1156" s="356"/>
      <c r="N1156" s="352"/>
      <c r="O1156" s="369"/>
    </row>
    <row r="1157" spans="1:15" hidden="1" x14ac:dyDescent="0.2">
      <c r="A1157" s="351">
        <v>1154</v>
      </c>
      <c r="B1157" s="352"/>
      <c r="C1157" s="353"/>
      <c r="D1157" s="354"/>
      <c r="E1157" s="178"/>
      <c r="F1157" s="355"/>
      <c r="G1157" s="354"/>
      <c r="H1157" s="354"/>
      <c r="I1157" s="178"/>
      <c r="J1157" s="390" t="e">
        <f>IF(#REF!="","",IF(LEN(#REF!)&gt;14,IF(ISBLANK(#REF!),"",#REF!),REPLACE(REPLACE(#REF!,1,3,"XXX"),13,2,"XX")))</f>
        <v>#REF!</v>
      </c>
      <c r="K1157" s="356"/>
      <c r="L1157" s="357"/>
      <c r="M1157" s="356"/>
      <c r="N1157" s="352"/>
      <c r="O1157" s="369"/>
    </row>
    <row r="1158" spans="1:15" hidden="1" x14ac:dyDescent="0.2">
      <c r="A1158" s="351">
        <v>1155</v>
      </c>
      <c r="B1158" s="352"/>
      <c r="C1158" s="353"/>
      <c r="D1158" s="354"/>
      <c r="E1158" s="178"/>
      <c r="F1158" s="355"/>
      <c r="G1158" s="354"/>
      <c r="H1158" s="354"/>
      <c r="I1158" s="178"/>
      <c r="J1158" s="390" t="e">
        <f>IF(#REF!="","",IF(LEN(#REF!)&gt;14,IF(ISBLANK(#REF!),"",#REF!),REPLACE(REPLACE(#REF!,1,3,"XXX"),13,2,"XX")))</f>
        <v>#REF!</v>
      </c>
      <c r="K1158" s="356"/>
      <c r="L1158" s="357"/>
      <c r="M1158" s="356"/>
      <c r="N1158" s="352"/>
      <c r="O1158" s="369"/>
    </row>
    <row r="1159" spans="1:15" hidden="1" x14ac:dyDescent="0.2">
      <c r="A1159" s="351">
        <v>1156</v>
      </c>
      <c r="B1159" s="352"/>
      <c r="C1159" s="353"/>
      <c r="D1159" s="354"/>
      <c r="E1159" s="178"/>
      <c r="F1159" s="355"/>
      <c r="G1159" s="354"/>
      <c r="H1159" s="354"/>
      <c r="I1159" s="178"/>
      <c r="J1159" s="390" t="e">
        <f>IF(#REF!="","",IF(LEN(#REF!)&gt;14,IF(ISBLANK(#REF!),"",#REF!),REPLACE(REPLACE(#REF!,1,3,"XXX"),13,2,"XX")))</f>
        <v>#REF!</v>
      </c>
      <c r="K1159" s="356"/>
      <c r="L1159" s="357"/>
      <c r="M1159" s="356"/>
      <c r="N1159" s="352"/>
      <c r="O1159" s="369"/>
    </row>
    <row r="1160" spans="1:15" hidden="1" x14ac:dyDescent="0.2">
      <c r="A1160" s="351">
        <v>1157</v>
      </c>
      <c r="B1160" s="352"/>
      <c r="C1160" s="353"/>
      <c r="D1160" s="354"/>
      <c r="E1160" s="178"/>
      <c r="F1160" s="355"/>
      <c r="G1160" s="354"/>
      <c r="H1160" s="354"/>
      <c r="I1160" s="178"/>
      <c r="J1160" s="390" t="e">
        <f>IF(#REF!="","",IF(LEN(#REF!)&gt;14,IF(ISBLANK(#REF!),"",#REF!),REPLACE(REPLACE(#REF!,1,3,"XXX"),13,2,"XX")))</f>
        <v>#REF!</v>
      </c>
      <c r="K1160" s="356"/>
      <c r="L1160" s="357"/>
      <c r="M1160" s="356"/>
      <c r="N1160" s="352"/>
      <c r="O1160" s="369"/>
    </row>
    <row r="1161" spans="1:15" hidden="1" x14ac:dyDescent="0.2">
      <c r="A1161" s="351">
        <v>1158</v>
      </c>
      <c r="B1161" s="352"/>
      <c r="C1161" s="353"/>
      <c r="D1161" s="354"/>
      <c r="E1161" s="178"/>
      <c r="F1161" s="355"/>
      <c r="G1161" s="354"/>
      <c r="H1161" s="354"/>
      <c r="I1161" s="178"/>
      <c r="J1161" s="390" t="e">
        <f>IF(#REF!="","",IF(LEN(#REF!)&gt;14,IF(ISBLANK(#REF!),"",#REF!),REPLACE(REPLACE(#REF!,1,3,"XXX"),13,2,"XX")))</f>
        <v>#REF!</v>
      </c>
      <c r="K1161" s="356"/>
      <c r="L1161" s="357"/>
      <c r="M1161" s="356"/>
      <c r="N1161" s="352"/>
      <c r="O1161" s="369"/>
    </row>
    <row r="1162" spans="1:15" hidden="1" x14ac:dyDescent="0.2">
      <c r="A1162" s="351">
        <v>1159</v>
      </c>
      <c r="B1162" s="352"/>
      <c r="C1162" s="353"/>
      <c r="D1162" s="354"/>
      <c r="E1162" s="178"/>
      <c r="F1162" s="355"/>
      <c r="G1162" s="354"/>
      <c r="H1162" s="354"/>
      <c r="I1162" s="178"/>
      <c r="J1162" s="390" t="e">
        <f>IF(#REF!="","",IF(LEN(#REF!)&gt;14,IF(ISBLANK(#REF!),"",#REF!),REPLACE(REPLACE(#REF!,1,3,"XXX"),13,2,"XX")))</f>
        <v>#REF!</v>
      </c>
      <c r="K1162" s="356"/>
      <c r="L1162" s="357"/>
      <c r="M1162" s="356"/>
      <c r="N1162" s="352"/>
      <c r="O1162" s="369"/>
    </row>
    <row r="1163" spans="1:15" hidden="1" x14ac:dyDescent="0.2">
      <c r="A1163" s="351">
        <v>1160</v>
      </c>
      <c r="B1163" s="352"/>
      <c r="C1163" s="353"/>
      <c r="D1163" s="354"/>
      <c r="E1163" s="178"/>
      <c r="F1163" s="355"/>
      <c r="G1163" s="354"/>
      <c r="H1163" s="354"/>
      <c r="I1163" s="178"/>
      <c r="J1163" s="390" t="e">
        <f>IF(#REF!="","",IF(LEN(#REF!)&gt;14,IF(ISBLANK(#REF!),"",#REF!),REPLACE(REPLACE(#REF!,1,3,"XXX"),13,2,"XX")))</f>
        <v>#REF!</v>
      </c>
      <c r="K1163" s="356"/>
      <c r="L1163" s="357"/>
      <c r="M1163" s="356"/>
      <c r="N1163" s="352"/>
      <c r="O1163" s="369"/>
    </row>
    <row r="1164" spans="1:15" hidden="1" x14ac:dyDescent="0.2">
      <c r="A1164" s="351">
        <v>1161</v>
      </c>
      <c r="B1164" s="352"/>
      <c r="C1164" s="353"/>
      <c r="D1164" s="354"/>
      <c r="E1164" s="178"/>
      <c r="F1164" s="355"/>
      <c r="G1164" s="354"/>
      <c r="H1164" s="354"/>
      <c r="I1164" s="178"/>
      <c r="J1164" s="390" t="e">
        <f>IF(#REF!="","",IF(LEN(#REF!)&gt;14,IF(ISBLANK(#REF!),"",#REF!),REPLACE(REPLACE(#REF!,1,3,"XXX"),13,2,"XX")))</f>
        <v>#REF!</v>
      </c>
      <c r="K1164" s="356"/>
      <c r="L1164" s="357"/>
      <c r="M1164" s="356"/>
      <c r="N1164" s="352"/>
      <c r="O1164" s="369"/>
    </row>
    <row r="1165" spans="1:15" hidden="1" x14ac:dyDescent="0.2">
      <c r="A1165" s="351">
        <v>1162</v>
      </c>
      <c r="B1165" s="352"/>
      <c r="C1165" s="353"/>
      <c r="D1165" s="354"/>
      <c r="E1165" s="178"/>
      <c r="F1165" s="355"/>
      <c r="G1165" s="354"/>
      <c r="H1165" s="354"/>
      <c r="I1165" s="178"/>
      <c r="J1165" s="390" t="e">
        <f>IF(#REF!="","",IF(LEN(#REF!)&gt;14,IF(ISBLANK(#REF!),"",#REF!),REPLACE(REPLACE(#REF!,1,3,"XXX"),13,2,"XX")))</f>
        <v>#REF!</v>
      </c>
      <c r="K1165" s="356"/>
      <c r="L1165" s="357"/>
      <c r="M1165" s="356"/>
      <c r="N1165" s="352"/>
      <c r="O1165" s="369"/>
    </row>
    <row r="1166" spans="1:15" hidden="1" x14ac:dyDescent="0.2">
      <c r="A1166" s="351">
        <v>1163</v>
      </c>
      <c r="B1166" s="352"/>
      <c r="C1166" s="353"/>
      <c r="D1166" s="354"/>
      <c r="E1166" s="178"/>
      <c r="F1166" s="355"/>
      <c r="G1166" s="354"/>
      <c r="H1166" s="354"/>
      <c r="I1166" s="178"/>
      <c r="J1166" s="390" t="e">
        <f>IF(#REF!="","",IF(LEN(#REF!)&gt;14,IF(ISBLANK(#REF!),"",#REF!),REPLACE(REPLACE(#REF!,1,3,"XXX"),13,2,"XX")))</f>
        <v>#REF!</v>
      </c>
      <c r="K1166" s="356"/>
      <c r="L1166" s="357"/>
      <c r="M1166" s="356"/>
      <c r="N1166" s="352"/>
      <c r="O1166" s="369"/>
    </row>
    <row r="1167" spans="1:15" hidden="1" x14ac:dyDescent="0.2">
      <c r="A1167" s="351">
        <v>1164</v>
      </c>
      <c r="B1167" s="352"/>
      <c r="C1167" s="353"/>
      <c r="D1167" s="354"/>
      <c r="E1167" s="178"/>
      <c r="F1167" s="355"/>
      <c r="G1167" s="354"/>
      <c r="H1167" s="354"/>
      <c r="I1167" s="178"/>
      <c r="J1167" s="390" t="e">
        <f>IF(#REF!="","",IF(LEN(#REF!)&gt;14,IF(ISBLANK(#REF!),"",#REF!),REPLACE(REPLACE(#REF!,1,3,"XXX"),13,2,"XX")))</f>
        <v>#REF!</v>
      </c>
      <c r="K1167" s="356"/>
      <c r="L1167" s="357"/>
      <c r="M1167" s="356"/>
      <c r="N1167" s="352"/>
      <c r="O1167" s="369"/>
    </row>
    <row r="1168" spans="1:15" hidden="1" x14ac:dyDescent="0.2">
      <c r="A1168" s="351">
        <v>1165</v>
      </c>
      <c r="B1168" s="352"/>
      <c r="C1168" s="353"/>
      <c r="D1168" s="354"/>
      <c r="E1168" s="178"/>
      <c r="F1168" s="355"/>
      <c r="G1168" s="354"/>
      <c r="H1168" s="354"/>
      <c r="I1168" s="178"/>
      <c r="J1168" s="390" t="e">
        <f>IF(#REF!="","",IF(LEN(#REF!)&gt;14,IF(ISBLANK(#REF!),"",#REF!),REPLACE(REPLACE(#REF!,1,3,"XXX"),13,2,"XX")))</f>
        <v>#REF!</v>
      </c>
      <c r="K1168" s="356"/>
      <c r="L1168" s="357"/>
      <c r="M1168" s="356"/>
      <c r="N1168" s="352"/>
      <c r="O1168" s="369"/>
    </row>
    <row r="1169" spans="1:15" hidden="1" x14ac:dyDescent="0.2">
      <c r="A1169" s="351">
        <v>1166</v>
      </c>
      <c r="B1169" s="352"/>
      <c r="C1169" s="353"/>
      <c r="D1169" s="354"/>
      <c r="E1169" s="178"/>
      <c r="F1169" s="355"/>
      <c r="G1169" s="354"/>
      <c r="H1169" s="354"/>
      <c r="I1169" s="178"/>
      <c r="J1169" s="390" t="e">
        <f>IF(#REF!="","",IF(LEN(#REF!)&gt;14,IF(ISBLANK(#REF!),"",#REF!),REPLACE(REPLACE(#REF!,1,3,"XXX"),13,2,"XX")))</f>
        <v>#REF!</v>
      </c>
      <c r="K1169" s="356"/>
      <c r="L1169" s="357"/>
      <c r="M1169" s="356"/>
      <c r="N1169" s="352"/>
      <c r="O1169" s="369"/>
    </row>
    <row r="1170" spans="1:15" hidden="1" x14ac:dyDescent="0.2">
      <c r="A1170" s="351">
        <v>1167</v>
      </c>
      <c r="B1170" s="352"/>
      <c r="C1170" s="353"/>
      <c r="D1170" s="354"/>
      <c r="E1170" s="178"/>
      <c r="F1170" s="355"/>
      <c r="G1170" s="354"/>
      <c r="H1170" s="354"/>
      <c r="I1170" s="178"/>
      <c r="J1170" s="390" t="e">
        <f>IF(#REF!="","",IF(LEN(#REF!)&gt;14,IF(ISBLANK(#REF!),"",#REF!),REPLACE(REPLACE(#REF!,1,3,"XXX"),13,2,"XX")))</f>
        <v>#REF!</v>
      </c>
      <c r="K1170" s="356"/>
      <c r="L1170" s="357"/>
      <c r="M1170" s="356"/>
      <c r="N1170" s="352"/>
      <c r="O1170" s="369"/>
    </row>
    <row r="1171" spans="1:15" hidden="1" x14ac:dyDescent="0.2">
      <c r="A1171" s="351">
        <v>1168</v>
      </c>
      <c r="B1171" s="352"/>
      <c r="C1171" s="353"/>
      <c r="D1171" s="354"/>
      <c r="E1171" s="178"/>
      <c r="F1171" s="355"/>
      <c r="G1171" s="354"/>
      <c r="H1171" s="354"/>
      <c r="I1171" s="178"/>
      <c r="J1171" s="390" t="e">
        <f>IF(#REF!="","",IF(LEN(#REF!)&gt;14,IF(ISBLANK(#REF!),"",#REF!),REPLACE(REPLACE(#REF!,1,3,"XXX"),13,2,"XX")))</f>
        <v>#REF!</v>
      </c>
      <c r="K1171" s="356"/>
      <c r="L1171" s="357"/>
      <c r="M1171" s="356"/>
      <c r="N1171" s="352"/>
      <c r="O1171" s="369"/>
    </row>
    <row r="1172" spans="1:15" hidden="1" x14ac:dyDescent="0.2">
      <c r="A1172" s="351">
        <v>1169</v>
      </c>
      <c r="B1172" s="352"/>
      <c r="C1172" s="353"/>
      <c r="D1172" s="354"/>
      <c r="E1172" s="178"/>
      <c r="F1172" s="355"/>
      <c r="G1172" s="354"/>
      <c r="H1172" s="354"/>
      <c r="I1172" s="178"/>
      <c r="J1172" s="390" t="e">
        <f>IF(#REF!="","",IF(LEN(#REF!)&gt;14,IF(ISBLANK(#REF!),"",#REF!),REPLACE(REPLACE(#REF!,1,3,"XXX"),13,2,"XX")))</f>
        <v>#REF!</v>
      </c>
      <c r="K1172" s="356"/>
      <c r="L1172" s="357"/>
      <c r="M1172" s="356"/>
      <c r="N1172" s="352"/>
      <c r="O1172" s="369"/>
    </row>
    <row r="1173" spans="1:15" hidden="1" x14ac:dyDescent="0.2">
      <c r="A1173" s="351">
        <v>1170</v>
      </c>
      <c r="B1173" s="352"/>
      <c r="C1173" s="353"/>
      <c r="D1173" s="354"/>
      <c r="E1173" s="178"/>
      <c r="F1173" s="355"/>
      <c r="G1173" s="354"/>
      <c r="H1173" s="354"/>
      <c r="I1173" s="178"/>
      <c r="J1173" s="390" t="e">
        <f>IF(#REF!="","",IF(LEN(#REF!)&gt;14,IF(ISBLANK(#REF!),"",#REF!),REPLACE(REPLACE(#REF!,1,3,"XXX"),13,2,"XX")))</f>
        <v>#REF!</v>
      </c>
      <c r="K1173" s="356"/>
      <c r="L1173" s="357"/>
      <c r="M1173" s="356"/>
      <c r="N1173" s="352"/>
      <c r="O1173" s="369"/>
    </row>
    <row r="1174" spans="1:15" hidden="1" x14ac:dyDescent="0.2">
      <c r="A1174" s="351">
        <v>1171</v>
      </c>
      <c r="B1174" s="352"/>
      <c r="C1174" s="353"/>
      <c r="D1174" s="354"/>
      <c r="E1174" s="178"/>
      <c r="F1174" s="355"/>
      <c r="G1174" s="354"/>
      <c r="H1174" s="354"/>
      <c r="I1174" s="178"/>
      <c r="J1174" s="390" t="e">
        <f>IF(#REF!="","",IF(LEN(#REF!)&gt;14,IF(ISBLANK(#REF!),"",#REF!),REPLACE(REPLACE(#REF!,1,3,"XXX"),13,2,"XX")))</f>
        <v>#REF!</v>
      </c>
      <c r="K1174" s="356"/>
      <c r="L1174" s="357"/>
      <c r="M1174" s="356"/>
      <c r="N1174" s="352"/>
      <c r="O1174" s="369"/>
    </row>
    <row r="1175" spans="1:15" hidden="1" x14ac:dyDescent="0.2">
      <c r="A1175" s="351">
        <v>1172</v>
      </c>
      <c r="B1175" s="352"/>
      <c r="C1175" s="353"/>
      <c r="D1175" s="354"/>
      <c r="E1175" s="178"/>
      <c r="F1175" s="355"/>
      <c r="G1175" s="354"/>
      <c r="H1175" s="354"/>
      <c r="I1175" s="178"/>
      <c r="J1175" s="390" t="e">
        <f>IF(#REF!="","",IF(LEN(#REF!)&gt;14,IF(ISBLANK(#REF!),"",#REF!),REPLACE(REPLACE(#REF!,1,3,"XXX"),13,2,"XX")))</f>
        <v>#REF!</v>
      </c>
      <c r="K1175" s="356"/>
      <c r="L1175" s="357"/>
      <c r="M1175" s="356"/>
      <c r="N1175" s="352"/>
      <c r="O1175" s="369"/>
    </row>
    <row r="1176" spans="1:15" hidden="1" x14ac:dyDescent="0.2">
      <c r="A1176" s="351">
        <v>1173</v>
      </c>
      <c r="B1176" s="352"/>
      <c r="C1176" s="353"/>
      <c r="D1176" s="354"/>
      <c r="E1176" s="178"/>
      <c r="F1176" s="355"/>
      <c r="G1176" s="354"/>
      <c r="H1176" s="354"/>
      <c r="I1176" s="178"/>
      <c r="J1176" s="390" t="e">
        <f>IF(#REF!="","",IF(LEN(#REF!)&gt;14,IF(ISBLANK(#REF!),"",#REF!),REPLACE(REPLACE(#REF!,1,3,"XXX"),13,2,"XX")))</f>
        <v>#REF!</v>
      </c>
      <c r="K1176" s="356"/>
      <c r="L1176" s="357"/>
      <c r="M1176" s="356"/>
      <c r="N1176" s="352"/>
      <c r="O1176" s="369"/>
    </row>
    <row r="1177" spans="1:15" hidden="1" x14ac:dyDescent="0.2">
      <c r="A1177" s="351">
        <v>1174</v>
      </c>
      <c r="B1177" s="352"/>
      <c r="C1177" s="353"/>
      <c r="D1177" s="354"/>
      <c r="E1177" s="178"/>
      <c r="F1177" s="355"/>
      <c r="G1177" s="354"/>
      <c r="H1177" s="354"/>
      <c r="I1177" s="178"/>
      <c r="J1177" s="390" t="e">
        <f>IF(#REF!="","",IF(LEN(#REF!)&gt;14,IF(ISBLANK(#REF!),"",#REF!),REPLACE(REPLACE(#REF!,1,3,"XXX"),13,2,"XX")))</f>
        <v>#REF!</v>
      </c>
      <c r="K1177" s="356"/>
      <c r="L1177" s="357"/>
      <c r="M1177" s="356"/>
      <c r="N1177" s="352"/>
      <c r="O1177" s="369"/>
    </row>
    <row r="1178" spans="1:15" hidden="1" x14ac:dyDescent="0.2">
      <c r="A1178" s="351">
        <v>1175</v>
      </c>
      <c r="B1178" s="352"/>
      <c r="C1178" s="353"/>
      <c r="D1178" s="354"/>
      <c r="E1178" s="178"/>
      <c r="F1178" s="355"/>
      <c r="G1178" s="354"/>
      <c r="H1178" s="354"/>
      <c r="I1178" s="178"/>
      <c r="J1178" s="390" t="e">
        <f>IF(#REF!="","",IF(LEN(#REF!)&gt;14,IF(ISBLANK(#REF!),"",#REF!),REPLACE(REPLACE(#REF!,1,3,"XXX"),13,2,"XX")))</f>
        <v>#REF!</v>
      </c>
      <c r="K1178" s="356"/>
      <c r="L1178" s="357"/>
      <c r="M1178" s="356"/>
      <c r="N1178" s="352"/>
      <c r="O1178" s="369"/>
    </row>
    <row r="1179" spans="1:15" hidden="1" x14ac:dyDescent="0.2">
      <c r="A1179" s="351">
        <v>1176</v>
      </c>
      <c r="B1179" s="352"/>
      <c r="C1179" s="353"/>
      <c r="D1179" s="354"/>
      <c r="E1179" s="178"/>
      <c r="F1179" s="355"/>
      <c r="G1179" s="354"/>
      <c r="H1179" s="354"/>
      <c r="I1179" s="178"/>
      <c r="J1179" s="390" t="e">
        <f>IF(#REF!="","",IF(LEN(#REF!)&gt;14,IF(ISBLANK(#REF!),"",#REF!),REPLACE(REPLACE(#REF!,1,3,"XXX"),13,2,"XX")))</f>
        <v>#REF!</v>
      </c>
      <c r="K1179" s="356"/>
      <c r="L1179" s="357"/>
      <c r="M1179" s="356"/>
      <c r="N1179" s="352"/>
      <c r="O1179" s="369"/>
    </row>
    <row r="1180" spans="1:15" hidden="1" x14ac:dyDescent="0.2">
      <c r="A1180" s="351">
        <v>1177</v>
      </c>
      <c r="B1180" s="352"/>
      <c r="C1180" s="353"/>
      <c r="D1180" s="354"/>
      <c r="E1180" s="178"/>
      <c r="F1180" s="355"/>
      <c r="G1180" s="354"/>
      <c r="H1180" s="354"/>
      <c r="I1180" s="178"/>
      <c r="J1180" s="390" t="e">
        <f>IF(#REF!="","",IF(LEN(#REF!)&gt;14,IF(ISBLANK(#REF!),"",#REF!),REPLACE(REPLACE(#REF!,1,3,"XXX"),13,2,"XX")))</f>
        <v>#REF!</v>
      </c>
      <c r="K1180" s="356"/>
      <c r="L1180" s="357"/>
      <c r="M1180" s="356"/>
      <c r="N1180" s="352"/>
      <c r="O1180" s="369"/>
    </row>
    <row r="1181" spans="1:15" hidden="1" x14ac:dyDescent="0.2">
      <c r="A1181" s="351">
        <v>1178</v>
      </c>
      <c r="B1181" s="352"/>
      <c r="C1181" s="353"/>
      <c r="D1181" s="354"/>
      <c r="E1181" s="178"/>
      <c r="F1181" s="355"/>
      <c r="G1181" s="354"/>
      <c r="H1181" s="354"/>
      <c r="I1181" s="178"/>
      <c r="J1181" s="390" t="e">
        <f>IF(#REF!="","",IF(LEN(#REF!)&gt;14,IF(ISBLANK(#REF!),"",#REF!),REPLACE(REPLACE(#REF!,1,3,"XXX"),13,2,"XX")))</f>
        <v>#REF!</v>
      </c>
      <c r="K1181" s="356"/>
      <c r="L1181" s="357"/>
      <c r="M1181" s="356"/>
      <c r="N1181" s="352"/>
      <c r="O1181" s="369"/>
    </row>
    <row r="1182" spans="1:15" hidden="1" x14ac:dyDescent="0.2">
      <c r="A1182" s="351">
        <v>1179</v>
      </c>
      <c r="B1182" s="352"/>
      <c r="C1182" s="353"/>
      <c r="D1182" s="354"/>
      <c r="E1182" s="178"/>
      <c r="F1182" s="355"/>
      <c r="G1182" s="354"/>
      <c r="H1182" s="354"/>
      <c r="I1182" s="178"/>
      <c r="J1182" s="390" t="e">
        <f>IF(#REF!="","",IF(LEN(#REF!)&gt;14,IF(ISBLANK(#REF!),"",#REF!),REPLACE(REPLACE(#REF!,1,3,"XXX"),13,2,"XX")))</f>
        <v>#REF!</v>
      </c>
      <c r="K1182" s="356"/>
      <c r="L1182" s="357"/>
      <c r="M1182" s="356"/>
      <c r="N1182" s="352"/>
      <c r="O1182" s="369"/>
    </row>
    <row r="1183" spans="1:15" hidden="1" x14ac:dyDescent="0.2">
      <c r="A1183" s="351">
        <v>1180</v>
      </c>
      <c r="B1183" s="352"/>
      <c r="C1183" s="353"/>
      <c r="D1183" s="354"/>
      <c r="E1183" s="178"/>
      <c r="F1183" s="355"/>
      <c r="G1183" s="354"/>
      <c r="H1183" s="354"/>
      <c r="I1183" s="178"/>
      <c r="J1183" s="390" t="e">
        <f>IF(#REF!="","",IF(LEN(#REF!)&gt;14,IF(ISBLANK(#REF!),"",#REF!),REPLACE(REPLACE(#REF!,1,3,"XXX"),13,2,"XX")))</f>
        <v>#REF!</v>
      </c>
      <c r="K1183" s="356"/>
      <c r="L1183" s="357"/>
      <c r="M1183" s="356"/>
      <c r="N1183" s="352"/>
      <c r="O1183" s="369"/>
    </row>
    <row r="1184" spans="1:15" hidden="1" x14ac:dyDescent="0.2">
      <c r="A1184" s="351">
        <v>1181</v>
      </c>
      <c r="B1184" s="352"/>
      <c r="C1184" s="353"/>
      <c r="D1184" s="354"/>
      <c r="E1184" s="178"/>
      <c r="F1184" s="355"/>
      <c r="G1184" s="354"/>
      <c r="H1184" s="354"/>
      <c r="I1184" s="178"/>
      <c r="J1184" s="390" t="e">
        <f>IF(#REF!="","",IF(LEN(#REF!)&gt;14,IF(ISBLANK(#REF!),"",#REF!),REPLACE(REPLACE(#REF!,1,3,"XXX"),13,2,"XX")))</f>
        <v>#REF!</v>
      </c>
      <c r="K1184" s="356"/>
      <c r="L1184" s="357"/>
      <c r="M1184" s="356"/>
      <c r="N1184" s="352"/>
      <c r="O1184" s="369"/>
    </row>
    <row r="1185" spans="1:15" hidden="1" x14ac:dyDescent="0.2">
      <c r="A1185" s="351">
        <v>1182</v>
      </c>
      <c r="B1185" s="352"/>
      <c r="C1185" s="353"/>
      <c r="D1185" s="354"/>
      <c r="E1185" s="178"/>
      <c r="F1185" s="355"/>
      <c r="G1185" s="354"/>
      <c r="H1185" s="354"/>
      <c r="I1185" s="178"/>
      <c r="J1185" s="390" t="e">
        <f>IF(#REF!="","",IF(LEN(#REF!)&gt;14,IF(ISBLANK(#REF!),"",#REF!),REPLACE(REPLACE(#REF!,1,3,"XXX"),13,2,"XX")))</f>
        <v>#REF!</v>
      </c>
      <c r="K1185" s="356"/>
      <c r="L1185" s="357"/>
      <c r="M1185" s="356"/>
      <c r="N1185" s="352"/>
      <c r="O1185" s="369"/>
    </row>
    <row r="1186" spans="1:15" hidden="1" x14ac:dyDescent="0.2">
      <c r="A1186" s="351">
        <v>1183</v>
      </c>
      <c r="B1186" s="352"/>
      <c r="C1186" s="353"/>
      <c r="D1186" s="354"/>
      <c r="E1186" s="178"/>
      <c r="F1186" s="355"/>
      <c r="G1186" s="354"/>
      <c r="H1186" s="354"/>
      <c r="I1186" s="178"/>
      <c r="J1186" s="390" t="e">
        <f>IF(#REF!="","",IF(LEN(#REF!)&gt;14,IF(ISBLANK(#REF!),"",#REF!),REPLACE(REPLACE(#REF!,1,3,"XXX"),13,2,"XX")))</f>
        <v>#REF!</v>
      </c>
      <c r="K1186" s="356"/>
      <c r="L1186" s="357"/>
      <c r="M1186" s="356"/>
      <c r="N1186" s="352"/>
      <c r="O1186" s="369"/>
    </row>
    <row r="1187" spans="1:15" hidden="1" x14ac:dyDescent="0.2">
      <c r="A1187" s="351">
        <v>1184</v>
      </c>
      <c r="B1187" s="352"/>
      <c r="C1187" s="353"/>
      <c r="D1187" s="354"/>
      <c r="E1187" s="178"/>
      <c r="F1187" s="355"/>
      <c r="G1187" s="354"/>
      <c r="H1187" s="354"/>
      <c r="I1187" s="178"/>
      <c r="J1187" s="390" t="e">
        <f>IF(#REF!="","",IF(LEN(#REF!)&gt;14,IF(ISBLANK(#REF!),"",#REF!),REPLACE(REPLACE(#REF!,1,3,"XXX"),13,2,"XX")))</f>
        <v>#REF!</v>
      </c>
      <c r="K1187" s="356"/>
      <c r="L1187" s="357"/>
      <c r="M1187" s="356"/>
      <c r="N1187" s="352"/>
      <c r="O1187" s="369"/>
    </row>
    <row r="1188" spans="1:15" hidden="1" x14ac:dyDescent="0.2">
      <c r="A1188" s="351">
        <v>1185</v>
      </c>
      <c r="B1188" s="352"/>
      <c r="C1188" s="353"/>
      <c r="D1188" s="354"/>
      <c r="E1188" s="178"/>
      <c r="F1188" s="355"/>
      <c r="G1188" s="354"/>
      <c r="H1188" s="354"/>
      <c r="I1188" s="178"/>
      <c r="J1188" s="390" t="e">
        <f>IF(#REF!="","",IF(LEN(#REF!)&gt;14,IF(ISBLANK(#REF!),"",#REF!),REPLACE(REPLACE(#REF!,1,3,"XXX"),13,2,"XX")))</f>
        <v>#REF!</v>
      </c>
      <c r="K1188" s="356"/>
      <c r="L1188" s="357"/>
      <c r="M1188" s="356"/>
      <c r="N1188" s="352"/>
      <c r="O1188" s="369"/>
    </row>
    <row r="1189" spans="1:15" hidden="1" x14ac:dyDescent="0.2">
      <c r="A1189" s="351">
        <v>1186</v>
      </c>
      <c r="B1189" s="352"/>
      <c r="C1189" s="353"/>
      <c r="D1189" s="354"/>
      <c r="E1189" s="178"/>
      <c r="F1189" s="355"/>
      <c r="G1189" s="354"/>
      <c r="H1189" s="354"/>
      <c r="I1189" s="178"/>
      <c r="J1189" s="390" t="e">
        <f>IF(#REF!="","",IF(LEN(#REF!)&gt;14,IF(ISBLANK(#REF!),"",#REF!),REPLACE(REPLACE(#REF!,1,3,"XXX"),13,2,"XX")))</f>
        <v>#REF!</v>
      </c>
      <c r="K1189" s="356"/>
      <c r="L1189" s="357"/>
      <c r="M1189" s="356"/>
      <c r="N1189" s="352"/>
      <c r="O1189" s="369"/>
    </row>
    <row r="1190" spans="1:15" hidden="1" x14ac:dyDescent="0.2">
      <c r="A1190" s="351">
        <v>1187</v>
      </c>
      <c r="B1190" s="352"/>
      <c r="C1190" s="353"/>
      <c r="D1190" s="354"/>
      <c r="E1190" s="178"/>
      <c r="F1190" s="355"/>
      <c r="G1190" s="354"/>
      <c r="H1190" s="354"/>
      <c r="I1190" s="178"/>
      <c r="J1190" s="390" t="e">
        <f>IF(#REF!="","",IF(LEN(#REF!)&gt;14,IF(ISBLANK(#REF!),"",#REF!),REPLACE(REPLACE(#REF!,1,3,"XXX"),13,2,"XX")))</f>
        <v>#REF!</v>
      </c>
      <c r="K1190" s="356"/>
      <c r="L1190" s="357"/>
      <c r="M1190" s="356"/>
      <c r="N1190" s="352"/>
      <c r="O1190" s="369"/>
    </row>
    <row r="1191" spans="1:15" hidden="1" x14ac:dyDescent="0.2">
      <c r="A1191" s="351">
        <v>1188</v>
      </c>
      <c r="B1191" s="352"/>
      <c r="C1191" s="353"/>
      <c r="D1191" s="354"/>
      <c r="E1191" s="178"/>
      <c r="F1191" s="355"/>
      <c r="G1191" s="354"/>
      <c r="H1191" s="354"/>
      <c r="I1191" s="178"/>
      <c r="J1191" s="390" t="e">
        <f>IF(#REF!="","",IF(LEN(#REF!)&gt;14,IF(ISBLANK(#REF!),"",#REF!),REPLACE(REPLACE(#REF!,1,3,"XXX"),13,2,"XX")))</f>
        <v>#REF!</v>
      </c>
      <c r="K1191" s="356"/>
      <c r="L1191" s="357"/>
      <c r="M1191" s="356"/>
      <c r="N1191" s="352"/>
      <c r="O1191" s="369"/>
    </row>
    <row r="1192" spans="1:15" hidden="1" x14ac:dyDescent="0.2">
      <c r="A1192" s="351">
        <v>1189</v>
      </c>
      <c r="B1192" s="352"/>
      <c r="C1192" s="353"/>
      <c r="D1192" s="354"/>
      <c r="E1192" s="178"/>
      <c r="F1192" s="355"/>
      <c r="G1192" s="354"/>
      <c r="H1192" s="354"/>
      <c r="I1192" s="178"/>
      <c r="J1192" s="390" t="e">
        <f>IF(#REF!="","",IF(LEN(#REF!)&gt;14,IF(ISBLANK(#REF!),"",#REF!),REPLACE(REPLACE(#REF!,1,3,"XXX"),13,2,"XX")))</f>
        <v>#REF!</v>
      </c>
      <c r="K1192" s="356"/>
      <c r="L1192" s="357"/>
      <c r="M1192" s="356"/>
      <c r="N1192" s="352"/>
      <c r="O1192" s="369"/>
    </row>
    <row r="1193" spans="1:15" hidden="1" x14ac:dyDescent="0.2">
      <c r="A1193" s="351">
        <v>1190</v>
      </c>
      <c r="B1193" s="352"/>
      <c r="C1193" s="353"/>
      <c r="D1193" s="354"/>
      <c r="E1193" s="178"/>
      <c r="F1193" s="355"/>
      <c r="G1193" s="354"/>
      <c r="H1193" s="354"/>
      <c r="I1193" s="178"/>
      <c r="J1193" s="390" t="e">
        <f>IF(#REF!="","",IF(LEN(#REF!)&gt;14,IF(ISBLANK(#REF!),"",#REF!),REPLACE(REPLACE(#REF!,1,3,"XXX"),13,2,"XX")))</f>
        <v>#REF!</v>
      </c>
      <c r="K1193" s="356"/>
      <c r="L1193" s="357"/>
      <c r="M1193" s="356"/>
      <c r="N1193" s="352"/>
      <c r="O1193" s="369"/>
    </row>
    <row r="1194" spans="1:15" hidden="1" x14ac:dyDescent="0.2">
      <c r="A1194" s="351">
        <v>1191</v>
      </c>
      <c r="B1194" s="352"/>
      <c r="C1194" s="353"/>
      <c r="D1194" s="354"/>
      <c r="E1194" s="178"/>
      <c r="F1194" s="355"/>
      <c r="G1194" s="354"/>
      <c r="H1194" s="354"/>
      <c r="I1194" s="178"/>
      <c r="J1194" s="390" t="e">
        <f>IF(#REF!="","",IF(LEN(#REF!)&gt;14,IF(ISBLANK(#REF!),"",#REF!),REPLACE(REPLACE(#REF!,1,3,"XXX"),13,2,"XX")))</f>
        <v>#REF!</v>
      </c>
      <c r="K1194" s="356"/>
      <c r="L1194" s="357"/>
      <c r="M1194" s="356"/>
      <c r="N1194" s="352"/>
      <c r="O1194" s="369"/>
    </row>
    <row r="1195" spans="1:15" hidden="1" x14ac:dyDescent="0.2">
      <c r="A1195" s="351">
        <v>1192</v>
      </c>
      <c r="B1195" s="352"/>
      <c r="C1195" s="353"/>
      <c r="D1195" s="354"/>
      <c r="E1195" s="178"/>
      <c r="F1195" s="355"/>
      <c r="G1195" s="354"/>
      <c r="H1195" s="354"/>
      <c r="I1195" s="178"/>
      <c r="J1195" s="390" t="e">
        <f>IF(#REF!="","",IF(LEN(#REF!)&gt;14,IF(ISBLANK(#REF!),"",#REF!),REPLACE(REPLACE(#REF!,1,3,"XXX"),13,2,"XX")))</f>
        <v>#REF!</v>
      </c>
      <c r="K1195" s="356"/>
      <c r="L1195" s="357"/>
      <c r="M1195" s="356"/>
      <c r="N1195" s="352"/>
      <c r="O1195" s="369"/>
    </row>
    <row r="1196" spans="1:15" hidden="1" x14ac:dyDescent="0.2">
      <c r="A1196" s="351">
        <v>1193</v>
      </c>
      <c r="B1196" s="352"/>
      <c r="C1196" s="353"/>
      <c r="D1196" s="354"/>
      <c r="E1196" s="178"/>
      <c r="F1196" s="355"/>
      <c r="G1196" s="354"/>
      <c r="H1196" s="354"/>
      <c r="I1196" s="178"/>
      <c r="J1196" s="390" t="e">
        <f>IF(#REF!="","",IF(LEN(#REF!)&gt;14,IF(ISBLANK(#REF!),"",#REF!),REPLACE(REPLACE(#REF!,1,3,"XXX"),13,2,"XX")))</f>
        <v>#REF!</v>
      </c>
      <c r="K1196" s="356"/>
      <c r="L1196" s="357"/>
      <c r="M1196" s="356"/>
      <c r="N1196" s="352"/>
      <c r="O1196" s="369"/>
    </row>
    <row r="1197" spans="1:15" hidden="1" x14ac:dyDescent="0.2">
      <c r="A1197" s="351">
        <v>1194</v>
      </c>
      <c r="B1197" s="352"/>
      <c r="C1197" s="353"/>
      <c r="D1197" s="354"/>
      <c r="E1197" s="178"/>
      <c r="F1197" s="355"/>
      <c r="G1197" s="354"/>
      <c r="H1197" s="354"/>
      <c r="I1197" s="178"/>
      <c r="J1197" s="390" t="e">
        <f>IF(#REF!="","",IF(LEN(#REF!)&gt;14,IF(ISBLANK(#REF!),"",#REF!),REPLACE(REPLACE(#REF!,1,3,"XXX"),13,2,"XX")))</f>
        <v>#REF!</v>
      </c>
      <c r="K1197" s="356"/>
      <c r="L1197" s="357"/>
      <c r="M1197" s="356"/>
      <c r="N1197" s="352"/>
      <c r="O1197" s="369"/>
    </row>
    <row r="1198" spans="1:15" hidden="1" x14ac:dyDescent="0.2">
      <c r="A1198" s="351">
        <v>1195</v>
      </c>
      <c r="B1198" s="352"/>
      <c r="C1198" s="353"/>
      <c r="D1198" s="354"/>
      <c r="E1198" s="178"/>
      <c r="F1198" s="355"/>
      <c r="G1198" s="354"/>
      <c r="H1198" s="354"/>
      <c r="I1198" s="178"/>
      <c r="J1198" s="390" t="e">
        <f>IF(#REF!="","",IF(LEN(#REF!)&gt;14,IF(ISBLANK(#REF!),"",#REF!),REPLACE(REPLACE(#REF!,1,3,"XXX"),13,2,"XX")))</f>
        <v>#REF!</v>
      </c>
      <c r="K1198" s="356"/>
      <c r="L1198" s="357"/>
      <c r="M1198" s="356"/>
      <c r="N1198" s="352"/>
      <c r="O1198" s="369"/>
    </row>
    <row r="1199" spans="1:15" hidden="1" x14ac:dyDescent="0.2">
      <c r="A1199" s="351">
        <v>1196</v>
      </c>
      <c r="B1199" s="352"/>
      <c r="C1199" s="353"/>
      <c r="D1199" s="354"/>
      <c r="E1199" s="178"/>
      <c r="F1199" s="355"/>
      <c r="G1199" s="354"/>
      <c r="H1199" s="354"/>
      <c r="I1199" s="178"/>
      <c r="J1199" s="390" t="e">
        <f>IF(#REF!="","",IF(LEN(#REF!)&gt;14,IF(ISBLANK(#REF!),"",#REF!),REPLACE(REPLACE(#REF!,1,3,"XXX"),13,2,"XX")))</f>
        <v>#REF!</v>
      </c>
      <c r="K1199" s="356"/>
      <c r="L1199" s="357"/>
      <c r="M1199" s="356"/>
      <c r="N1199" s="352"/>
      <c r="O1199" s="369"/>
    </row>
    <row r="1200" spans="1:15" hidden="1" x14ac:dyDescent="0.2">
      <c r="A1200" s="351">
        <v>1197</v>
      </c>
      <c r="B1200" s="352"/>
      <c r="C1200" s="353"/>
      <c r="D1200" s="354"/>
      <c r="E1200" s="178"/>
      <c r="F1200" s="355"/>
      <c r="G1200" s="354"/>
      <c r="H1200" s="354"/>
      <c r="I1200" s="178"/>
      <c r="J1200" s="390" t="e">
        <f>IF(#REF!="","",IF(LEN(#REF!)&gt;14,IF(ISBLANK(#REF!),"",#REF!),REPLACE(REPLACE(#REF!,1,3,"XXX"),13,2,"XX")))</f>
        <v>#REF!</v>
      </c>
      <c r="K1200" s="356"/>
      <c r="L1200" s="357"/>
      <c r="M1200" s="356"/>
      <c r="N1200" s="352"/>
      <c r="O1200" s="369"/>
    </row>
    <row r="1201" spans="1:15" hidden="1" x14ac:dyDescent="0.2">
      <c r="A1201" s="351">
        <v>1198</v>
      </c>
      <c r="B1201" s="352"/>
      <c r="C1201" s="353"/>
      <c r="D1201" s="354"/>
      <c r="E1201" s="178"/>
      <c r="F1201" s="355"/>
      <c r="G1201" s="354"/>
      <c r="H1201" s="354"/>
      <c r="I1201" s="178"/>
      <c r="J1201" s="390" t="e">
        <f>IF(#REF!="","",IF(LEN(#REF!)&gt;14,IF(ISBLANK(#REF!),"",#REF!),REPLACE(REPLACE(#REF!,1,3,"XXX"),13,2,"XX")))</f>
        <v>#REF!</v>
      </c>
      <c r="K1201" s="356"/>
      <c r="L1201" s="357"/>
      <c r="M1201" s="356"/>
      <c r="N1201" s="352"/>
      <c r="O1201" s="369"/>
    </row>
    <row r="1202" spans="1:15" hidden="1" x14ac:dyDescent="0.2">
      <c r="A1202" s="351">
        <v>1199</v>
      </c>
      <c r="B1202" s="352"/>
      <c r="C1202" s="353"/>
      <c r="D1202" s="354"/>
      <c r="E1202" s="178"/>
      <c r="F1202" s="355"/>
      <c r="G1202" s="354"/>
      <c r="H1202" s="354"/>
      <c r="I1202" s="178"/>
      <c r="J1202" s="390" t="e">
        <f>IF(#REF!="","",IF(LEN(#REF!)&gt;14,IF(ISBLANK(#REF!),"",#REF!),REPLACE(REPLACE(#REF!,1,3,"XXX"),13,2,"XX")))</f>
        <v>#REF!</v>
      </c>
      <c r="K1202" s="356"/>
      <c r="L1202" s="357"/>
      <c r="M1202" s="356"/>
      <c r="N1202" s="352"/>
      <c r="O1202" s="369"/>
    </row>
    <row r="1203" spans="1:15" hidden="1" x14ac:dyDescent="0.2">
      <c r="A1203" s="351">
        <v>1200</v>
      </c>
      <c r="B1203" s="352"/>
      <c r="C1203" s="353"/>
      <c r="D1203" s="354"/>
      <c r="E1203" s="178"/>
      <c r="F1203" s="355"/>
      <c r="G1203" s="354"/>
      <c r="H1203" s="354"/>
      <c r="I1203" s="178"/>
      <c r="J1203" s="390" t="e">
        <f>IF(#REF!="","",IF(LEN(#REF!)&gt;14,IF(ISBLANK(#REF!),"",#REF!),REPLACE(REPLACE(#REF!,1,3,"XXX"),13,2,"XX")))</f>
        <v>#REF!</v>
      </c>
      <c r="K1203" s="356"/>
      <c r="L1203" s="357"/>
      <c r="M1203" s="356"/>
      <c r="N1203" s="352"/>
      <c r="O1203" s="369"/>
    </row>
    <row r="1204" spans="1:15" hidden="1" x14ac:dyDescent="0.2">
      <c r="A1204" s="351">
        <v>1201</v>
      </c>
      <c r="B1204" s="352"/>
      <c r="C1204" s="353"/>
      <c r="D1204" s="354"/>
      <c r="E1204" s="178"/>
      <c r="F1204" s="355"/>
      <c r="G1204" s="354"/>
      <c r="H1204" s="354"/>
      <c r="I1204" s="178"/>
      <c r="J1204" s="390" t="e">
        <f>IF(#REF!="","",IF(LEN(#REF!)&gt;14,IF(ISBLANK(#REF!),"",#REF!),REPLACE(REPLACE(#REF!,1,3,"XXX"),13,2,"XX")))</f>
        <v>#REF!</v>
      </c>
      <c r="K1204" s="356"/>
      <c r="L1204" s="357"/>
      <c r="M1204" s="356"/>
      <c r="N1204" s="352"/>
      <c r="O1204" s="369"/>
    </row>
    <row r="1205" spans="1:15" hidden="1" x14ac:dyDescent="0.2">
      <c r="A1205" s="351">
        <v>1202</v>
      </c>
      <c r="B1205" s="352"/>
      <c r="C1205" s="353"/>
      <c r="D1205" s="354"/>
      <c r="E1205" s="178"/>
      <c r="F1205" s="355"/>
      <c r="G1205" s="354"/>
      <c r="H1205" s="354"/>
      <c r="I1205" s="178"/>
      <c r="J1205" s="390" t="e">
        <f>IF(#REF!="","",IF(LEN(#REF!)&gt;14,IF(ISBLANK(#REF!),"",#REF!),REPLACE(REPLACE(#REF!,1,3,"XXX"),13,2,"XX")))</f>
        <v>#REF!</v>
      </c>
      <c r="K1205" s="356"/>
      <c r="L1205" s="357"/>
      <c r="M1205" s="356"/>
      <c r="N1205" s="352"/>
      <c r="O1205" s="369"/>
    </row>
    <row r="1206" spans="1:15" hidden="1" x14ac:dyDescent="0.2">
      <c r="A1206" s="351">
        <v>1203</v>
      </c>
      <c r="B1206" s="352"/>
      <c r="C1206" s="353"/>
      <c r="D1206" s="354"/>
      <c r="E1206" s="178"/>
      <c r="F1206" s="355"/>
      <c r="G1206" s="354"/>
      <c r="H1206" s="354"/>
      <c r="I1206" s="178"/>
      <c r="J1206" s="390" t="e">
        <f>IF(#REF!="","",IF(LEN(#REF!)&gt;14,IF(ISBLANK(#REF!),"",#REF!),REPLACE(REPLACE(#REF!,1,3,"XXX"),13,2,"XX")))</f>
        <v>#REF!</v>
      </c>
      <c r="K1206" s="356"/>
      <c r="L1206" s="357"/>
      <c r="M1206" s="356"/>
      <c r="N1206" s="352"/>
      <c r="O1206" s="369"/>
    </row>
    <row r="1207" spans="1:15" hidden="1" x14ac:dyDescent="0.2">
      <c r="A1207" s="351">
        <v>1204</v>
      </c>
      <c r="B1207" s="352"/>
      <c r="C1207" s="353"/>
      <c r="D1207" s="354"/>
      <c r="E1207" s="178"/>
      <c r="F1207" s="355"/>
      <c r="G1207" s="354"/>
      <c r="H1207" s="354"/>
      <c r="I1207" s="178"/>
      <c r="J1207" s="390" t="e">
        <f>IF(#REF!="","",IF(LEN(#REF!)&gt;14,IF(ISBLANK(#REF!),"",#REF!),REPLACE(REPLACE(#REF!,1,3,"XXX"),13,2,"XX")))</f>
        <v>#REF!</v>
      </c>
      <c r="K1207" s="356"/>
      <c r="L1207" s="357"/>
      <c r="M1207" s="356"/>
      <c r="N1207" s="352"/>
      <c r="O1207" s="369"/>
    </row>
    <row r="1208" spans="1:15" hidden="1" x14ac:dyDescent="0.2">
      <c r="A1208" s="351">
        <v>1205</v>
      </c>
      <c r="B1208" s="352"/>
      <c r="C1208" s="353"/>
      <c r="D1208" s="354"/>
      <c r="E1208" s="178"/>
      <c r="F1208" s="355"/>
      <c r="G1208" s="354"/>
      <c r="H1208" s="354"/>
      <c r="I1208" s="178"/>
      <c r="J1208" s="390" t="e">
        <f>IF(#REF!="","",IF(LEN(#REF!)&gt;14,IF(ISBLANK(#REF!),"",#REF!),REPLACE(REPLACE(#REF!,1,3,"XXX"),13,2,"XX")))</f>
        <v>#REF!</v>
      </c>
      <c r="K1208" s="356"/>
      <c r="L1208" s="357"/>
      <c r="M1208" s="356"/>
      <c r="N1208" s="352"/>
      <c r="O1208" s="369"/>
    </row>
    <row r="1209" spans="1:15" hidden="1" x14ac:dyDescent="0.2">
      <c r="A1209" s="351">
        <v>1206</v>
      </c>
      <c r="B1209" s="352"/>
      <c r="C1209" s="353"/>
      <c r="D1209" s="354"/>
      <c r="E1209" s="178"/>
      <c r="F1209" s="355"/>
      <c r="G1209" s="354"/>
      <c r="H1209" s="354"/>
      <c r="I1209" s="178"/>
      <c r="J1209" s="390" t="e">
        <f>IF(#REF!="","",IF(LEN(#REF!)&gt;14,IF(ISBLANK(#REF!),"",#REF!),REPLACE(REPLACE(#REF!,1,3,"XXX"),13,2,"XX")))</f>
        <v>#REF!</v>
      </c>
      <c r="K1209" s="356"/>
      <c r="L1209" s="357"/>
      <c r="M1209" s="356"/>
      <c r="N1209" s="352"/>
      <c r="O1209" s="369"/>
    </row>
    <row r="1210" spans="1:15" hidden="1" x14ac:dyDescent="0.2">
      <c r="A1210" s="351">
        <v>1207</v>
      </c>
      <c r="B1210" s="352"/>
      <c r="C1210" s="353"/>
      <c r="D1210" s="354"/>
      <c r="E1210" s="178"/>
      <c r="F1210" s="355"/>
      <c r="G1210" s="354"/>
      <c r="H1210" s="354"/>
      <c r="I1210" s="178"/>
      <c r="J1210" s="390" t="e">
        <f>IF(#REF!="","",IF(LEN(#REF!)&gt;14,IF(ISBLANK(#REF!),"",#REF!),REPLACE(REPLACE(#REF!,1,3,"XXX"),13,2,"XX")))</f>
        <v>#REF!</v>
      </c>
      <c r="K1210" s="356"/>
      <c r="L1210" s="357"/>
      <c r="M1210" s="356"/>
      <c r="N1210" s="352"/>
      <c r="O1210" s="369"/>
    </row>
    <row r="1211" spans="1:15" hidden="1" x14ac:dyDescent="0.2">
      <c r="A1211" s="351">
        <v>1208</v>
      </c>
      <c r="B1211" s="352"/>
      <c r="C1211" s="353"/>
      <c r="D1211" s="354"/>
      <c r="E1211" s="178"/>
      <c r="F1211" s="355"/>
      <c r="G1211" s="354"/>
      <c r="H1211" s="354"/>
      <c r="I1211" s="178"/>
      <c r="J1211" s="390" t="e">
        <f>IF(#REF!="","",IF(LEN(#REF!)&gt;14,IF(ISBLANK(#REF!),"",#REF!),REPLACE(REPLACE(#REF!,1,3,"XXX"),13,2,"XX")))</f>
        <v>#REF!</v>
      </c>
      <c r="K1211" s="356"/>
      <c r="L1211" s="357"/>
      <c r="M1211" s="356"/>
      <c r="N1211" s="352"/>
      <c r="O1211" s="369"/>
    </row>
    <row r="1212" spans="1:15" hidden="1" x14ac:dyDescent="0.2">
      <c r="A1212" s="351">
        <v>1209</v>
      </c>
      <c r="B1212" s="352"/>
      <c r="C1212" s="353"/>
      <c r="D1212" s="354"/>
      <c r="E1212" s="178"/>
      <c r="F1212" s="355"/>
      <c r="G1212" s="354"/>
      <c r="H1212" s="354"/>
      <c r="I1212" s="178"/>
      <c r="J1212" s="390" t="e">
        <f>IF(#REF!="","",IF(LEN(#REF!)&gt;14,IF(ISBLANK(#REF!),"",#REF!),REPLACE(REPLACE(#REF!,1,3,"XXX"),13,2,"XX")))</f>
        <v>#REF!</v>
      </c>
      <c r="K1212" s="356"/>
      <c r="L1212" s="357"/>
      <c r="M1212" s="356"/>
      <c r="N1212" s="352"/>
      <c r="O1212" s="369"/>
    </row>
    <row r="1213" spans="1:15" hidden="1" x14ac:dyDescent="0.2">
      <c r="A1213" s="351">
        <v>1210</v>
      </c>
      <c r="B1213" s="352"/>
      <c r="C1213" s="353"/>
      <c r="D1213" s="354"/>
      <c r="E1213" s="178"/>
      <c r="F1213" s="355"/>
      <c r="G1213" s="354"/>
      <c r="H1213" s="354"/>
      <c r="I1213" s="178"/>
      <c r="J1213" s="390" t="e">
        <f>IF(#REF!="","",IF(LEN(#REF!)&gt;14,IF(ISBLANK(#REF!),"",#REF!),REPLACE(REPLACE(#REF!,1,3,"XXX"),13,2,"XX")))</f>
        <v>#REF!</v>
      </c>
      <c r="K1213" s="356"/>
      <c r="L1213" s="357"/>
      <c r="M1213" s="356"/>
      <c r="N1213" s="352"/>
      <c r="O1213" s="369"/>
    </row>
    <row r="1214" spans="1:15" hidden="1" x14ac:dyDescent="0.2">
      <c r="A1214" s="351">
        <v>1211</v>
      </c>
      <c r="B1214" s="352"/>
      <c r="C1214" s="353"/>
      <c r="D1214" s="354"/>
      <c r="E1214" s="178"/>
      <c r="F1214" s="355"/>
      <c r="G1214" s="354"/>
      <c r="H1214" s="354"/>
      <c r="I1214" s="178"/>
      <c r="J1214" s="390" t="e">
        <f>IF(#REF!="","",IF(LEN(#REF!)&gt;14,IF(ISBLANK(#REF!),"",#REF!),REPLACE(REPLACE(#REF!,1,3,"XXX"),13,2,"XX")))</f>
        <v>#REF!</v>
      </c>
      <c r="K1214" s="356"/>
      <c r="L1214" s="357"/>
      <c r="M1214" s="356"/>
      <c r="N1214" s="352"/>
      <c r="O1214" s="369"/>
    </row>
    <row r="1215" spans="1:15" hidden="1" x14ac:dyDescent="0.2">
      <c r="A1215" s="351">
        <v>1212</v>
      </c>
      <c r="B1215" s="352"/>
      <c r="C1215" s="353"/>
      <c r="D1215" s="354"/>
      <c r="E1215" s="178"/>
      <c r="F1215" s="355"/>
      <c r="G1215" s="354"/>
      <c r="H1215" s="354"/>
      <c r="I1215" s="178"/>
      <c r="J1215" s="390" t="e">
        <f>IF(#REF!="","",IF(LEN(#REF!)&gt;14,IF(ISBLANK(#REF!),"",#REF!),REPLACE(REPLACE(#REF!,1,3,"XXX"),13,2,"XX")))</f>
        <v>#REF!</v>
      </c>
      <c r="K1215" s="356"/>
      <c r="L1215" s="357"/>
      <c r="M1215" s="356"/>
      <c r="N1215" s="352"/>
      <c r="O1215" s="369"/>
    </row>
    <row r="1216" spans="1:15" hidden="1" x14ac:dyDescent="0.2">
      <c r="A1216" s="351">
        <v>1213</v>
      </c>
      <c r="B1216" s="352"/>
      <c r="C1216" s="353"/>
      <c r="D1216" s="354"/>
      <c r="E1216" s="178"/>
      <c r="F1216" s="355"/>
      <c r="G1216" s="354"/>
      <c r="H1216" s="354"/>
      <c r="I1216" s="178"/>
      <c r="J1216" s="390" t="e">
        <f>IF(#REF!="","",IF(LEN(#REF!)&gt;14,IF(ISBLANK(#REF!),"",#REF!),REPLACE(REPLACE(#REF!,1,3,"XXX"),13,2,"XX")))</f>
        <v>#REF!</v>
      </c>
      <c r="K1216" s="356"/>
      <c r="L1216" s="357"/>
      <c r="M1216" s="356"/>
      <c r="N1216" s="352"/>
      <c r="O1216" s="369"/>
    </row>
    <row r="1217" spans="1:15" hidden="1" x14ac:dyDescent="0.2">
      <c r="A1217" s="351">
        <v>1214</v>
      </c>
      <c r="B1217" s="352"/>
      <c r="C1217" s="353"/>
      <c r="D1217" s="354"/>
      <c r="E1217" s="178"/>
      <c r="F1217" s="355"/>
      <c r="G1217" s="354"/>
      <c r="H1217" s="354"/>
      <c r="I1217" s="178"/>
      <c r="J1217" s="390" t="e">
        <f>IF(#REF!="","",IF(LEN(#REF!)&gt;14,IF(ISBLANK(#REF!),"",#REF!),REPLACE(REPLACE(#REF!,1,3,"XXX"),13,2,"XX")))</f>
        <v>#REF!</v>
      </c>
      <c r="K1217" s="356"/>
      <c r="L1217" s="357"/>
      <c r="M1217" s="356"/>
      <c r="N1217" s="352"/>
      <c r="O1217" s="369"/>
    </row>
    <row r="1218" spans="1:15" hidden="1" x14ac:dyDescent="0.2">
      <c r="A1218" s="351">
        <v>1215</v>
      </c>
      <c r="B1218" s="352"/>
      <c r="C1218" s="353"/>
      <c r="D1218" s="354"/>
      <c r="E1218" s="178"/>
      <c r="F1218" s="355"/>
      <c r="G1218" s="354"/>
      <c r="H1218" s="354"/>
      <c r="I1218" s="178"/>
      <c r="J1218" s="390" t="e">
        <f>IF(#REF!="","",IF(LEN(#REF!)&gt;14,IF(ISBLANK(#REF!),"",#REF!),REPLACE(REPLACE(#REF!,1,3,"XXX"),13,2,"XX")))</f>
        <v>#REF!</v>
      </c>
      <c r="K1218" s="356"/>
      <c r="L1218" s="357"/>
      <c r="M1218" s="356"/>
      <c r="N1218" s="352"/>
      <c r="O1218" s="369"/>
    </row>
    <row r="1219" spans="1:15" hidden="1" x14ac:dyDescent="0.2">
      <c r="A1219" s="351">
        <v>1216</v>
      </c>
      <c r="B1219" s="352"/>
      <c r="C1219" s="353"/>
      <c r="D1219" s="354"/>
      <c r="E1219" s="178"/>
      <c r="F1219" s="355"/>
      <c r="G1219" s="354"/>
      <c r="H1219" s="354"/>
      <c r="I1219" s="178"/>
      <c r="J1219" s="390" t="e">
        <f>IF(#REF!="","",IF(LEN(#REF!)&gt;14,IF(ISBLANK(#REF!),"",#REF!),REPLACE(REPLACE(#REF!,1,3,"XXX"),13,2,"XX")))</f>
        <v>#REF!</v>
      </c>
      <c r="K1219" s="356"/>
      <c r="L1219" s="357"/>
      <c r="M1219" s="356"/>
      <c r="N1219" s="352"/>
      <c r="O1219" s="369"/>
    </row>
    <row r="1220" spans="1:15" hidden="1" x14ac:dyDescent="0.2">
      <c r="A1220" s="351">
        <v>1217</v>
      </c>
      <c r="B1220" s="352"/>
      <c r="C1220" s="353"/>
      <c r="D1220" s="354"/>
      <c r="E1220" s="178"/>
      <c r="F1220" s="355"/>
      <c r="G1220" s="354"/>
      <c r="H1220" s="354"/>
      <c r="I1220" s="178"/>
      <c r="J1220" s="390" t="e">
        <f>IF(#REF!="","",IF(LEN(#REF!)&gt;14,IF(ISBLANK(#REF!),"",#REF!),REPLACE(REPLACE(#REF!,1,3,"XXX"),13,2,"XX")))</f>
        <v>#REF!</v>
      </c>
      <c r="K1220" s="356"/>
      <c r="L1220" s="357"/>
      <c r="M1220" s="356"/>
      <c r="N1220" s="352"/>
      <c r="O1220" s="369"/>
    </row>
    <row r="1221" spans="1:15" hidden="1" x14ac:dyDescent="0.2">
      <c r="A1221" s="351">
        <v>1218</v>
      </c>
      <c r="B1221" s="352"/>
      <c r="C1221" s="353"/>
      <c r="D1221" s="354"/>
      <c r="E1221" s="178"/>
      <c r="F1221" s="355"/>
      <c r="G1221" s="354"/>
      <c r="H1221" s="354"/>
      <c r="I1221" s="178"/>
      <c r="J1221" s="390" t="e">
        <f>IF(#REF!="","",IF(LEN(#REF!)&gt;14,IF(ISBLANK(#REF!),"",#REF!),REPLACE(REPLACE(#REF!,1,3,"XXX"),13,2,"XX")))</f>
        <v>#REF!</v>
      </c>
      <c r="K1221" s="356"/>
      <c r="L1221" s="357"/>
      <c r="M1221" s="356"/>
      <c r="N1221" s="352"/>
      <c r="O1221" s="369"/>
    </row>
    <row r="1222" spans="1:15" hidden="1" x14ac:dyDescent="0.2">
      <c r="A1222" s="351">
        <v>1219</v>
      </c>
      <c r="B1222" s="352"/>
      <c r="C1222" s="353"/>
      <c r="D1222" s="354"/>
      <c r="E1222" s="178"/>
      <c r="F1222" s="355"/>
      <c r="G1222" s="354"/>
      <c r="H1222" s="354"/>
      <c r="I1222" s="178"/>
      <c r="J1222" s="390" t="e">
        <f>IF(#REF!="","",IF(LEN(#REF!)&gt;14,IF(ISBLANK(#REF!),"",#REF!),REPLACE(REPLACE(#REF!,1,3,"XXX"),13,2,"XX")))</f>
        <v>#REF!</v>
      </c>
      <c r="K1222" s="356"/>
      <c r="L1222" s="357"/>
      <c r="M1222" s="356"/>
      <c r="N1222" s="352"/>
      <c r="O1222" s="369"/>
    </row>
    <row r="1223" spans="1:15" hidden="1" x14ac:dyDescent="0.2">
      <c r="A1223" s="351">
        <v>1220</v>
      </c>
      <c r="B1223" s="352"/>
      <c r="C1223" s="353"/>
      <c r="D1223" s="354"/>
      <c r="E1223" s="178"/>
      <c r="F1223" s="355"/>
      <c r="G1223" s="354"/>
      <c r="H1223" s="354"/>
      <c r="I1223" s="178"/>
      <c r="J1223" s="390" t="e">
        <f>IF(#REF!="","",IF(LEN(#REF!)&gt;14,IF(ISBLANK(#REF!),"",#REF!),REPLACE(REPLACE(#REF!,1,3,"XXX"),13,2,"XX")))</f>
        <v>#REF!</v>
      </c>
      <c r="K1223" s="356"/>
      <c r="L1223" s="357"/>
      <c r="M1223" s="356"/>
      <c r="N1223" s="352"/>
      <c r="O1223" s="369"/>
    </row>
    <row r="1224" spans="1:15" hidden="1" x14ac:dyDescent="0.2">
      <c r="A1224" s="351">
        <v>1221</v>
      </c>
      <c r="B1224" s="352"/>
      <c r="C1224" s="353"/>
      <c r="D1224" s="354"/>
      <c r="E1224" s="178"/>
      <c r="F1224" s="355"/>
      <c r="G1224" s="354"/>
      <c r="H1224" s="354"/>
      <c r="I1224" s="178"/>
      <c r="J1224" s="390" t="e">
        <f>IF(#REF!="","",IF(LEN(#REF!)&gt;14,IF(ISBLANK(#REF!),"",#REF!),REPLACE(REPLACE(#REF!,1,3,"XXX"),13,2,"XX")))</f>
        <v>#REF!</v>
      </c>
      <c r="K1224" s="356"/>
      <c r="L1224" s="357"/>
      <c r="M1224" s="356"/>
      <c r="N1224" s="352"/>
      <c r="O1224" s="369"/>
    </row>
    <row r="1225" spans="1:15" hidden="1" x14ac:dyDescent="0.2">
      <c r="A1225" s="351">
        <v>1222</v>
      </c>
      <c r="B1225" s="352"/>
      <c r="C1225" s="353"/>
      <c r="D1225" s="354"/>
      <c r="E1225" s="178"/>
      <c r="F1225" s="355"/>
      <c r="G1225" s="354"/>
      <c r="H1225" s="354"/>
      <c r="I1225" s="178"/>
      <c r="J1225" s="390" t="e">
        <f>IF(#REF!="","",IF(LEN(#REF!)&gt;14,IF(ISBLANK(#REF!),"",#REF!),REPLACE(REPLACE(#REF!,1,3,"XXX"),13,2,"XX")))</f>
        <v>#REF!</v>
      </c>
      <c r="K1225" s="356"/>
      <c r="L1225" s="357"/>
      <c r="M1225" s="356"/>
      <c r="N1225" s="352"/>
      <c r="O1225" s="369"/>
    </row>
    <row r="1226" spans="1:15" hidden="1" x14ac:dyDescent="0.2">
      <c r="A1226" s="351">
        <v>1223</v>
      </c>
      <c r="B1226" s="352"/>
      <c r="C1226" s="353"/>
      <c r="D1226" s="354"/>
      <c r="E1226" s="178"/>
      <c r="F1226" s="355"/>
      <c r="G1226" s="354"/>
      <c r="H1226" s="354"/>
      <c r="I1226" s="178"/>
      <c r="J1226" s="390" t="e">
        <f>IF(#REF!="","",IF(LEN(#REF!)&gt;14,IF(ISBLANK(#REF!),"",#REF!),REPLACE(REPLACE(#REF!,1,3,"XXX"),13,2,"XX")))</f>
        <v>#REF!</v>
      </c>
      <c r="K1226" s="356"/>
      <c r="L1226" s="357"/>
      <c r="M1226" s="356"/>
      <c r="N1226" s="352"/>
      <c r="O1226" s="369"/>
    </row>
    <row r="1227" spans="1:15" hidden="1" x14ac:dyDescent="0.2">
      <c r="A1227" s="351">
        <v>1224</v>
      </c>
      <c r="B1227" s="352"/>
      <c r="C1227" s="353"/>
      <c r="D1227" s="354"/>
      <c r="E1227" s="178"/>
      <c r="F1227" s="355"/>
      <c r="G1227" s="354"/>
      <c r="H1227" s="354"/>
      <c r="I1227" s="178"/>
      <c r="J1227" s="390" t="e">
        <f>IF(#REF!="","",IF(LEN(#REF!)&gt;14,IF(ISBLANK(#REF!),"",#REF!),REPLACE(REPLACE(#REF!,1,3,"XXX"),13,2,"XX")))</f>
        <v>#REF!</v>
      </c>
      <c r="K1227" s="356"/>
      <c r="L1227" s="357"/>
      <c r="M1227" s="356"/>
      <c r="N1227" s="352"/>
      <c r="O1227" s="369"/>
    </row>
    <row r="1228" spans="1:15" hidden="1" x14ac:dyDescent="0.2">
      <c r="A1228" s="351">
        <v>1225</v>
      </c>
      <c r="B1228" s="352"/>
      <c r="C1228" s="353"/>
      <c r="D1228" s="354"/>
      <c r="E1228" s="178"/>
      <c r="F1228" s="355"/>
      <c r="G1228" s="354"/>
      <c r="H1228" s="354"/>
      <c r="I1228" s="178"/>
      <c r="J1228" s="390" t="e">
        <f>IF(#REF!="","",IF(LEN(#REF!)&gt;14,IF(ISBLANK(#REF!),"",#REF!),REPLACE(REPLACE(#REF!,1,3,"XXX"),13,2,"XX")))</f>
        <v>#REF!</v>
      </c>
      <c r="K1228" s="356"/>
      <c r="L1228" s="357"/>
      <c r="M1228" s="356"/>
      <c r="N1228" s="352"/>
      <c r="O1228" s="369"/>
    </row>
    <row r="1229" spans="1:15" hidden="1" x14ac:dyDescent="0.2">
      <c r="A1229" s="351">
        <v>1226</v>
      </c>
      <c r="B1229" s="352"/>
      <c r="C1229" s="353"/>
      <c r="D1229" s="354"/>
      <c r="E1229" s="178"/>
      <c r="F1229" s="355"/>
      <c r="G1229" s="354"/>
      <c r="H1229" s="354"/>
      <c r="I1229" s="178"/>
      <c r="J1229" s="390" t="e">
        <f>IF(#REF!="","",IF(LEN(#REF!)&gt;14,IF(ISBLANK(#REF!),"",#REF!),REPLACE(REPLACE(#REF!,1,3,"XXX"),13,2,"XX")))</f>
        <v>#REF!</v>
      </c>
      <c r="K1229" s="356"/>
      <c r="L1229" s="357"/>
      <c r="M1229" s="356"/>
      <c r="N1229" s="352"/>
      <c r="O1229" s="369"/>
    </row>
    <row r="1230" spans="1:15" hidden="1" x14ac:dyDescent="0.2">
      <c r="A1230" s="351">
        <v>1227</v>
      </c>
      <c r="B1230" s="352"/>
      <c r="C1230" s="353"/>
      <c r="D1230" s="354"/>
      <c r="E1230" s="178"/>
      <c r="F1230" s="355"/>
      <c r="G1230" s="354"/>
      <c r="H1230" s="354"/>
      <c r="I1230" s="178"/>
      <c r="J1230" s="390" t="e">
        <f>IF(#REF!="","",IF(LEN(#REF!)&gt;14,IF(ISBLANK(#REF!),"",#REF!),REPLACE(REPLACE(#REF!,1,3,"XXX"),13,2,"XX")))</f>
        <v>#REF!</v>
      </c>
      <c r="K1230" s="356"/>
      <c r="L1230" s="357"/>
      <c r="M1230" s="356"/>
      <c r="N1230" s="352"/>
      <c r="O1230" s="369"/>
    </row>
    <row r="1231" spans="1:15" hidden="1" x14ac:dyDescent="0.2">
      <c r="A1231" s="351">
        <v>1228</v>
      </c>
      <c r="B1231" s="352"/>
      <c r="C1231" s="353"/>
      <c r="D1231" s="354"/>
      <c r="E1231" s="178"/>
      <c r="F1231" s="355"/>
      <c r="G1231" s="354"/>
      <c r="H1231" s="354"/>
      <c r="I1231" s="178"/>
      <c r="J1231" s="390" t="e">
        <f>IF(#REF!="","",IF(LEN(#REF!)&gt;14,IF(ISBLANK(#REF!),"",#REF!),REPLACE(REPLACE(#REF!,1,3,"XXX"),13,2,"XX")))</f>
        <v>#REF!</v>
      </c>
      <c r="K1231" s="356"/>
      <c r="L1231" s="357"/>
      <c r="M1231" s="356"/>
      <c r="N1231" s="352"/>
      <c r="O1231" s="369"/>
    </row>
    <row r="1232" spans="1:15" hidden="1" x14ac:dyDescent="0.2">
      <c r="A1232" s="351">
        <v>1229</v>
      </c>
      <c r="B1232" s="352"/>
      <c r="C1232" s="353"/>
      <c r="D1232" s="354"/>
      <c r="E1232" s="178"/>
      <c r="F1232" s="355"/>
      <c r="G1232" s="354"/>
      <c r="H1232" s="354"/>
      <c r="I1232" s="178"/>
      <c r="J1232" s="390" t="e">
        <f>IF(#REF!="","",IF(LEN(#REF!)&gt;14,IF(ISBLANK(#REF!),"",#REF!),REPLACE(REPLACE(#REF!,1,3,"XXX"),13,2,"XX")))</f>
        <v>#REF!</v>
      </c>
      <c r="K1232" s="356"/>
      <c r="L1232" s="357"/>
      <c r="M1232" s="356"/>
      <c r="N1232" s="352"/>
      <c r="O1232" s="369"/>
    </row>
    <row r="1233" spans="1:15" hidden="1" x14ac:dyDescent="0.2">
      <c r="A1233" s="351">
        <v>1230</v>
      </c>
      <c r="B1233" s="352"/>
      <c r="C1233" s="353"/>
      <c r="D1233" s="354"/>
      <c r="E1233" s="178"/>
      <c r="F1233" s="355"/>
      <c r="G1233" s="354"/>
      <c r="H1233" s="354"/>
      <c r="I1233" s="178"/>
      <c r="J1233" s="390" t="e">
        <f>IF(#REF!="","",IF(LEN(#REF!)&gt;14,IF(ISBLANK(#REF!),"",#REF!),REPLACE(REPLACE(#REF!,1,3,"XXX"),13,2,"XX")))</f>
        <v>#REF!</v>
      </c>
      <c r="K1233" s="356"/>
      <c r="L1233" s="357"/>
      <c r="M1233" s="356"/>
      <c r="N1233" s="352"/>
      <c r="O1233" s="369"/>
    </row>
    <row r="1234" spans="1:15" hidden="1" x14ac:dyDescent="0.2">
      <c r="A1234" s="351">
        <v>1231</v>
      </c>
      <c r="B1234" s="352"/>
      <c r="C1234" s="353"/>
      <c r="D1234" s="354"/>
      <c r="E1234" s="178"/>
      <c r="F1234" s="355"/>
      <c r="G1234" s="354"/>
      <c r="H1234" s="354"/>
      <c r="I1234" s="178"/>
      <c r="J1234" s="390" t="e">
        <f>IF(#REF!="","",IF(LEN(#REF!)&gt;14,IF(ISBLANK(#REF!),"",#REF!),REPLACE(REPLACE(#REF!,1,3,"XXX"),13,2,"XX")))</f>
        <v>#REF!</v>
      </c>
      <c r="K1234" s="356"/>
      <c r="L1234" s="357"/>
      <c r="M1234" s="356"/>
      <c r="N1234" s="352"/>
      <c r="O1234" s="369"/>
    </row>
    <row r="1235" spans="1:15" hidden="1" x14ac:dyDescent="0.2">
      <c r="A1235" s="351">
        <v>1232</v>
      </c>
      <c r="B1235" s="352"/>
      <c r="C1235" s="353"/>
      <c r="D1235" s="354"/>
      <c r="E1235" s="178"/>
      <c r="F1235" s="355"/>
      <c r="G1235" s="354"/>
      <c r="H1235" s="354"/>
      <c r="I1235" s="178"/>
      <c r="J1235" s="390" t="e">
        <f>IF(#REF!="","",IF(LEN(#REF!)&gt;14,IF(ISBLANK(#REF!),"",#REF!),REPLACE(REPLACE(#REF!,1,3,"XXX"),13,2,"XX")))</f>
        <v>#REF!</v>
      </c>
      <c r="K1235" s="356"/>
      <c r="L1235" s="357"/>
      <c r="M1235" s="356"/>
      <c r="N1235" s="352"/>
      <c r="O1235" s="369"/>
    </row>
    <row r="1236" spans="1:15" hidden="1" x14ac:dyDescent="0.2">
      <c r="A1236" s="351">
        <v>1233</v>
      </c>
      <c r="B1236" s="352"/>
      <c r="C1236" s="353"/>
      <c r="D1236" s="354"/>
      <c r="E1236" s="178"/>
      <c r="F1236" s="355"/>
      <c r="G1236" s="354"/>
      <c r="H1236" s="354"/>
      <c r="I1236" s="178"/>
      <c r="J1236" s="390" t="e">
        <f>IF(#REF!="","",IF(LEN(#REF!)&gt;14,IF(ISBLANK(#REF!),"",#REF!),REPLACE(REPLACE(#REF!,1,3,"XXX"),13,2,"XX")))</f>
        <v>#REF!</v>
      </c>
      <c r="K1236" s="356"/>
      <c r="L1236" s="357"/>
      <c r="M1236" s="356"/>
      <c r="N1236" s="352"/>
      <c r="O1236" s="369"/>
    </row>
    <row r="1237" spans="1:15" hidden="1" x14ac:dyDescent="0.2">
      <c r="A1237" s="351">
        <v>1234</v>
      </c>
      <c r="B1237" s="352"/>
      <c r="C1237" s="353"/>
      <c r="D1237" s="354"/>
      <c r="E1237" s="178"/>
      <c r="F1237" s="355"/>
      <c r="G1237" s="354"/>
      <c r="H1237" s="354"/>
      <c r="I1237" s="178"/>
      <c r="J1237" s="390" t="e">
        <f>IF(#REF!="","",IF(LEN(#REF!)&gt;14,IF(ISBLANK(#REF!),"",#REF!),REPLACE(REPLACE(#REF!,1,3,"XXX"),13,2,"XX")))</f>
        <v>#REF!</v>
      </c>
      <c r="K1237" s="356"/>
      <c r="L1237" s="357"/>
      <c r="M1237" s="356"/>
      <c r="N1237" s="352"/>
      <c r="O1237" s="369"/>
    </row>
    <row r="1238" spans="1:15" hidden="1" x14ac:dyDescent="0.2">
      <c r="A1238" s="351">
        <v>1235</v>
      </c>
      <c r="B1238" s="352"/>
      <c r="C1238" s="353"/>
      <c r="D1238" s="354"/>
      <c r="E1238" s="178"/>
      <c r="F1238" s="355"/>
      <c r="G1238" s="354"/>
      <c r="H1238" s="354"/>
      <c r="I1238" s="178"/>
      <c r="J1238" s="390" t="e">
        <f>IF(#REF!="","",IF(LEN(#REF!)&gt;14,IF(ISBLANK(#REF!),"",#REF!),REPLACE(REPLACE(#REF!,1,3,"XXX"),13,2,"XX")))</f>
        <v>#REF!</v>
      </c>
      <c r="K1238" s="356"/>
      <c r="L1238" s="357"/>
      <c r="M1238" s="356"/>
      <c r="N1238" s="352"/>
      <c r="O1238" s="369"/>
    </row>
    <row r="1239" spans="1:15" hidden="1" x14ac:dyDescent="0.2">
      <c r="A1239" s="351">
        <v>1236</v>
      </c>
      <c r="B1239" s="352"/>
      <c r="C1239" s="353"/>
      <c r="D1239" s="354"/>
      <c r="E1239" s="178"/>
      <c r="F1239" s="355"/>
      <c r="G1239" s="354"/>
      <c r="H1239" s="354"/>
      <c r="I1239" s="178"/>
      <c r="J1239" s="390" t="e">
        <f>IF(#REF!="","",IF(LEN(#REF!)&gt;14,IF(ISBLANK(#REF!),"",#REF!),REPLACE(REPLACE(#REF!,1,3,"XXX"),13,2,"XX")))</f>
        <v>#REF!</v>
      </c>
      <c r="K1239" s="356"/>
      <c r="L1239" s="357"/>
      <c r="M1239" s="356"/>
      <c r="N1239" s="352"/>
      <c r="O1239" s="369"/>
    </row>
    <row r="1240" spans="1:15" hidden="1" x14ac:dyDescent="0.2">
      <c r="A1240" s="351">
        <v>1237</v>
      </c>
      <c r="B1240" s="352"/>
      <c r="C1240" s="353"/>
      <c r="D1240" s="354"/>
      <c r="E1240" s="178"/>
      <c r="F1240" s="355"/>
      <c r="G1240" s="354"/>
      <c r="H1240" s="354"/>
      <c r="I1240" s="178"/>
      <c r="J1240" s="390" t="e">
        <f>IF(#REF!="","",IF(LEN(#REF!)&gt;14,IF(ISBLANK(#REF!),"",#REF!),REPLACE(REPLACE(#REF!,1,3,"XXX"),13,2,"XX")))</f>
        <v>#REF!</v>
      </c>
      <c r="K1240" s="356"/>
      <c r="L1240" s="357"/>
      <c r="M1240" s="356"/>
      <c r="N1240" s="352"/>
      <c r="O1240" s="369"/>
    </row>
    <row r="1241" spans="1:15" hidden="1" x14ac:dyDescent="0.2">
      <c r="A1241" s="351">
        <v>1238</v>
      </c>
      <c r="B1241" s="352"/>
      <c r="C1241" s="353"/>
      <c r="D1241" s="354"/>
      <c r="E1241" s="178"/>
      <c r="F1241" s="355"/>
      <c r="G1241" s="354"/>
      <c r="H1241" s="354"/>
      <c r="I1241" s="178"/>
      <c r="J1241" s="390" t="e">
        <f>IF(#REF!="","",IF(LEN(#REF!)&gt;14,IF(ISBLANK(#REF!),"",#REF!),REPLACE(REPLACE(#REF!,1,3,"XXX"),13,2,"XX")))</f>
        <v>#REF!</v>
      </c>
      <c r="K1241" s="356"/>
      <c r="L1241" s="357"/>
      <c r="M1241" s="356"/>
      <c r="N1241" s="352"/>
      <c r="O1241" s="369"/>
    </row>
    <row r="1242" spans="1:15" hidden="1" x14ac:dyDescent="0.2">
      <c r="A1242" s="351">
        <v>1239</v>
      </c>
      <c r="B1242" s="352"/>
      <c r="C1242" s="353"/>
      <c r="D1242" s="354"/>
      <c r="E1242" s="178"/>
      <c r="F1242" s="355"/>
      <c r="G1242" s="354"/>
      <c r="H1242" s="354"/>
      <c r="I1242" s="178"/>
      <c r="J1242" s="390" t="e">
        <f>IF(#REF!="","",IF(LEN(#REF!)&gt;14,IF(ISBLANK(#REF!),"",#REF!),REPLACE(REPLACE(#REF!,1,3,"XXX"),13,2,"XX")))</f>
        <v>#REF!</v>
      </c>
      <c r="K1242" s="356"/>
      <c r="L1242" s="357"/>
      <c r="M1242" s="356"/>
      <c r="N1242" s="352"/>
      <c r="O1242" s="369"/>
    </row>
    <row r="1243" spans="1:15" hidden="1" x14ac:dyDescent="0.2">
      <c r="A1243" s="351">
        <v>1240</v>
      </c>
      <c r="B1243" s="352"/>
      <c r="C1243" s="353"/>
      <c r="D1243" s="354"/>
      <c r="E1243" s="178"/>
      <c r="F1243" s="355"/>
      <c r="G1243" s="354"/>
      <c r="H1243" s="354"/>
      <c r="I1243" s="178"/>
      <c r="J1243" s="390" t="e">
        <f>IF(#REF!="","",IF(LEN(#REF!)&gt;14,IF(ISBLANK(#REF!),"",#REF!),REPLACE(REPLACE(#REF!,1,3,"XXX"),13,2,"XX")))</f>
        <v>#REF!</v>
      </c>
      <c r="K1243" s="356"/>
      <c r="L1243" s="357"/>
      <c r="M1243" s="356"/>
      <c r="N1243" s="352"/>
      <c r="O1243" s="369"/>
    </row>
    <row r="1244" spans="1:15" hidden="1" x14ac:dyDescent="0.2">
      <c r="A1244" s="351">
        <v>1241</v>
      </c>
      <c r="B1244" s="352"/>
      <c r="C1244" s="353"/>
      <c r="D1244" s="354"/>
      <c r="E1244" s="178"/>
      <c r="F1244" s="355"/>
      <c r="G1244" s="354"/>
      <c r="H1244" s="354"/>
      <c r="I1244" s="178"/>
      <c r="J1244" s="390" t="e">
        <f>IF(#REF!="","",IF(LEN(#REF!)&gt;14,IF(ISBLANK(#REF!),"",#REF!),REPLACE(REPLACE(#REF!,1,3,"XXX"),13,2,"XX")))</f>
        <v>#REF!</v>
      </c>
      <c r="K1244" s="356"/>
      <c r="L1244" s="357"/>
      <c r="M1244" s="356"/>
      <c r="N1244" s="352"/>
      <c r="O1244" s="369"/>
    </row>
    <row r="1245" spans="1:15" hidden="1" x14ac:dyDescent="0.2">
      <c r="A1245" s="351">
        <v>1242</v>
      </c>
      <c r="B1245" s="352"/>
      <c r="C1245" s="353"/>
      <c r="D1245" s="354"/>
      <c r="E1245" s="178"/>
      <c r="F1245" s="355"/>
      <c r="G1245" s="354"/>
      <c r="H1245" s="354"/>
      <c r="I1245" s="178"/>
      <c r="J1245" s="390" t="e">
        <f>IF(#REF!="","",IF(LEN(#REF!)&gt;14,IF(ISBLANK(#REF!),"",#REF!),REPLACE(REPLACE(#REF!,1,3,"XXX"),13,2,"XX")))</f>
        <v>#REF!</v>
      </c>
      <c r="K1245" s="356"/>
      <c r="L1245" s="357"/>
      <c r="M1245" s="356"/>
      <c r="N1245" s="352"/>
      <c r="O1245" s="369"/>
    </row>
    <row r="1246" spans="1:15" hidden="1" x14ac:dyDescent="0.2">
      <c r="A1246" s="351">
        <v>1243</v>
      </c>
      <c r="B1246" s="352"/>
      <c r="C1246" s="353"/>
      <c r="D1246" s="354"/>
      <c r="E1246" s="178"/>
      <c r="F1246" s="355"/>
      <c r="G1246" s="354"/>
      <c r="H1246" s="354"/>
      <c r="I1246" s="178"/>
      <c r="J1246" s="390" t="e">
        <f>IF(#REF!="","",IF(LEN(#REF!)&gt;14,IF(ISBLANK(#REF!),"",#REF!),REPLACE(REPLACE(#REF!,1,3,"XXX"),13,2,"XX")))</f>
        <v>#REF!</v>
      </c>
      <c r="K1246" s="356"/>
      <c r="L1246" s="357"/>
      <c r="M1246" s="356"/>
      <c r="N1246" s="352"/>
      <c r="O1246" s="369"/>
    </row>
    <row r="1247" spans="1:15" hidden="1" x14ac:dyDescent="0.2">
      <c r="A1247" s="351">
        <v>1244</v>
      </c>
      <c r="B1247" s="352"/>
      <c r="C1247" s="353"/>
      <c r="D1247" s="354"/>
      <c r="E1247" s="178"/>
      <c r="F1247" s="355"/>
      <c r="G1247" s="354"/>
      <c r="H1247" s="354"/>
      <c r="I1247" s="178"/>
      <c r="J1247" s="390" t="e">
        <f>IF(#REF!="","",IF(LEN(#REF!)&gt;14,IF(ISBLANK(#REF!),"",#REF!),REPLACE(REPLACE(#REF!,1,3,"XXX"),13,2,"XX")))</f>
        <v>#REF!</v>
      </c>
      <c r="K1247" s="356"/>
      <c r="L1247" s="357"/>
      <c r="M1247" s="356"/>
      <c r="N1247" s="352"/>
      <c r="O1247" s="369"/>
    </row>
    <row r="1248" spans="1:15" hidden="1" x14ac:dyDescent="0.2">
      <c r="A1248" s="351">
        <v>1245</v>
      </c>
      <c r="B1248" s="352"/>
      <c r="C1248" s="353"/>
      <c r="D1248" s="354"/>
      <c r="E1248" s="178"/>
      <c r="F1248" s="355"/>
      <c r="G1248" s="354"/>
      <c r="H1248" s="354"/>
      <c r="I1248" s="178"/>
      <c r="J1248" s="390" t="e">
        <f>IF(#REF!="","",IF(LEN(#REF!)&gt;14,IF(ISBLANK(#REF!),"",#REF!),REPLACE(REPLACE(#REF!,1,3,"XXX"),13,2,"XX")))</f>
        <v>#REF!</v>
      </c>
      <c r="K1248" s="356"/>
      <c r="L1248" s="357"/>
      <c r="M1248" s="356"/>
      <c r="N1248" s="352"/>
      <c r="O1248" s="369"/>
    </row>
    <row r="1249" spans="1:15" hidden="1" x14ac:dyDescent="0.2">
      <c r="A1249" s="351">
        <v>1246</v>
      </c>
      <c r="B1249" s="352"/>
      <c r="C1249" s="353"/>
      <c r="D1249" s="354"/>
      <c r="E1249" s="178"/>
      <c r="F1249" s="355"/>
      <c r="G1249" s="354"/>
      <c r="H1249" s="354"/>
      <c r="I1249" s="178"/>
      <c r="J1249" s="390" t="e">
        <f>IF(#REF!="","",IF(LEN(#REF!)&gt;14,IF(ISBLANK(#REF!),"",#REF!),REPLACE(REPLACE(#REF!,1,3,"XXX"),13,2,"XX")))</f>
        <v>#REF!</v>
      </c>
      <c r="K1249" s="356"/>
      <c r="L1249" s="357"/>
      <c r="M1249" s="356"/>
      <c r="N1249" s="352"/>
      <c r="O1249" s="369"/>
    </row>
    <row r="1250" spans="1:15" hidden="1" x14ac:dyDescent="0.2">
      <c r="A1250" s="351">
        <v>1247</v>
      </c>
      <c r="B1250" s="352"/>
      <c r="C1250" s="353"/>
      <c r="D1250" s="354"/>
      <c r="E1250" s="178"/>
      <c r="F1250" s="355"/>
      <c r="G1250" s="354"/>
      <c r="H1250" s="354"/>
      <c r="I1250" s="178"/>
      <c r="J1250" s="390" t="e">
        <f>IF(#REF!="","",IF(LEN(#REF!)&gt;14,IF(ISBLANK(#REF!),"",#REF!),REPLACE(REPLACE(#REF!,1,3,"XXX"),13,2,"XX")))</f>
        <v>#REF!</v>
      </c>
      <c r="K1250" s="356"/>
      <c r="L1250" s="357"/>
      <c r="M1250" s="356"/>
      <c r="N1250" s="352"/>
      <c r="O1250" s="369"/>
    </row>
    <row r="1251" spans="1:15" hidden="1" x14ac:dyDescent="0.2">
      <c r="A1251" s="351">
        <v>1248</v>
      </c>
      <c r="B1251" s="352"/>
      <c r="C1251" s="353"/>
      <c r="D1251" s="354"/>
      <c r="E1251" s="178"/>
      <c r="F1251" s="355"/>
      <c r="G1251" s="354"/>
      <c r="H1251" s="354"/>
      <c r="I1251" s="178"/>
      <c r="J1251" s="390" t="e">
        <f>IF(#REF!="","",IF(LEN(#REF!)&gt;14,IF(ISBLANK(#REF!),"",#REF!),REPLACE(REPLACE(#REF!,1,3,"XXX"),13,2,"XX")))</f>
        <v>#REF!</v>
      </c>
      <c r="K1251" s="356"/>
      <c r="L1251" s="357"/>
      <c r="M1251" s="356"/>
      <c r="N1251" s="352"/>
      <c r="O1251" s="369"/>
    </row>
    <row r="1252" spans="1:15" hidden="1" x14ac:dyDescent="0.2">
      <c r="A1252" s="351">
        <v>1249</v>
      </c>
      <c r="B1252" s="352"/>
      <c r="C1252" s="353"/>
      <c r="D1252" s="354"/>
      <c r="E1252" s="178"/>
      <c r="F1252" s="355"/>
      <c r="G1252" s="354"/>
      <c r="H1252" s="354"/>
      <c r="I1252" s="178"/>
      <c r="J1252" s="390" t="e">
        <f>IF(#REF!="","",IF(LEN(#REF!)&gt;14,IF(ISBLANK(#REF!),"",#REF!),REPLACE(REPLACE(#REF!,1,3,"XXX"),13,2,"XX")))</f>
        <v>#REF!</v>
      </c>
      <c r="K1252" s="356"/>
      <c r="L1252" s="357"/>
      <c r="M1252" s="356"/>
      <c r="N1252" s="352"/>
      <c r="O1252" s="369"/>
    </row>
    <row r="1253" spans="1:15" hidden="1" x14ac:dyDescent="0.2">
      <c r="A1253" s="351">
        <v>1250</v>
      </c>
      <c r="B1253" s="352"/>
      <c r="C1253" s="353"/>
      <c r="D1253" s="354"/>
      <c r="E1253" s="178"/>
      <c r="F1253" s="355"/>
      <c r="G1253" s="354"/>
      <c r="H1253" s="354"/>
      <c r="I1253" s="178"/>
      <c r="J1253" s="390" t="e">
        <f>IF(#REF!="","",IF(LEN(#REF!)&gt;14,IF(ISBLANK(#REF!),"",#REF!),REPLACE(REPLACE(#REF!,1,3,"XXX"),13,2,"XX")))</f>
        <v>#REF!</v>
      </c>
      <c r="K1253" s="356"/>
      <c r="L1253" s="357"/>
      <c r="M1253" s="356"/>
      <c r="N1253" s="352"/>
      <c r="O1253" s="369"/>
    </row>
    <row r="1254" spans="1:15" hidden="1" x14ac:dyDescent="0.2">
      <c r="A1254" s="351">
        <v>1251</v>
      </c>
      <c r="B1254" s="352"/>
      <c r="C1254" s="353"/>
      <c r="D1254" s="354"/>
      <c r="E1254" s="178"/>
      <c r="F1254" s="355"/>
      <c r="G1254" s="354"/>
      <c r="H1254" s="354"/>
      <c r="I1254" s="178"/>
      <c r="J1254" s="390" t="e">
        <f>IF(#REF!="","",IF(LEN(#REF!)&gt;14,IF(ISBLANK(#REF!),"",#REF!),REPLACE(REPLACE(#REF!,1,3,"XXX"),13,2,"XX")))</f>
        <v>#REF!</v>
      </c>
      <c r="K1254" s="356"/>
      <c r="L1254" s="357"/>
      <c r="M1254" s="356"/>
      <c r="N1254" s="352"/>
      <c r="O1254" s="369"/>
    </row>
    <row r="1255" spans="1:15" hidden="1" x14ac:dyDescent="0.2">
      <c r="A1255" s="351">
        <v>1252</v>
      </c>
      <c r="B1255" s="352"/>
      <c r="C1255" s="353"/>
      <c r="D1255" s="354"/>
      <c r="E1255" s="178"/>
      <c r="F1255" s="355"/>
      <c r="G1255" s="354"/>
      <c r="H1255" s="354"/>
      <c r="I1255" s="178"/>
      <c r="J1255" s="390" t="e">
        <f>IF(#REF!="","",IF(LEN(#REF!)&gt;14,IF(ISBLANK(#REF!),"",#REF!),REPLACE(REPLACE(#REF!,1,3,"XXX"),13,2,"XX")))</f>
        <v>#REF!</v>
      </c>
      <c r="K1255" s="356"/>
      <c r="L1255" s="357"/>
      <c r="M1255" s="356"/>
      <c r="N1255" s="352"/>
      <c r="O1255" s="369"/>
    </row>
    <row r="1256" spans="1:15" hidden="1" x14ac:dyDescent="0.2">
      <c r="A1256" s="351">
        <v>1253</v>
      </c>
      <c r="B1256" s="352"/>
      <c r="C1256" s="353"/>
      <c r="D1256" s="354"/>
      <c r="E1256" s="178"/>
      <c r="F1256" s="355"/>
      <c r="G1256" s="354"/>
      <c r="H1256" s="354"/>
      <c r="I1256" s="178"/>
      <c r="J1256" s="390" t="e">
        <f>IF(#REF!="","",IF(LEN(#REF!)&gt;14,IF(ISBLANK(#REF!),"",#REF!),REPLACE(REPLACE(#REF!,1,3,"XXX"),13,2,"XX")))</f>
        <v>#REF!</v>
      </c>
      <c r="K1256" s="356"/>
      <c r="L1256" s="357"/>
      <c r="M1256" s="356"/>
      <c r="N1256" s="352"/>
      <c r="O1256" s="369"/>
    </row>
    <row r="1257" spans="1:15" hidden="1" x14ac:dyDescent="0.2">
      <c r="A1257" s="351">
        <v>1254</v>
      </c>
      <c r="B1257" s="352"/>
      <c r="C1257" s="353"/>
      <c r="D1257" s="354"/>
      <c r="E1257" s="178"/>
      <c r="F1257" s="355"/>
      <c r="G1257" s="354"/>
      <c r="H1257" s="354"/>
      <c r="I1257" s="178"/>
      <c r="J1257" s="390" t="e">
        <f>IF(#REF!="","",IF(LEN(#REF!)&gt;14,IF(ISBLANK(#REF!),"",#REF!),REPLACE(REPLACE(#REF!,1,3,"XXX"),13,2,"XX")))</f>
        <v>#REF!</v>
      </c>
      <c r="K1257" s="356"/>
      <c r="L1257" s="357"/>
      <c r="M1257" s="356"/>
      <c r="N1257" s="352"/>
      <c r="O1257" s="369"/>
    </row>
    <row r="1258" spans="1:15" hidden="1" x14ac:dyDescent="0.2">
      <c r="A1258" s="351">
        <v>1255</v>
      </c>
      <c r="B1258" s="352"/>
      <c r="C1258" s="353"/>
      <c r="D1258" s="354"/>
      <c r="E1258" s="178"/>
      <c r="F1258" s="355"/>
      <c r="G1258" s="354"/>
      <c r="H1258" s="354"/>
      <c r="I1258" s="178"/>
      <c r="J1258" s="390" t="e">
        <f>IF(#REF!="","",IF(LEN(#REF!)&gt;14,IF(ISBLANK(#REF!),"",#REF!),REPLACE(REPLACE(#REF!,1,3,"XXX"),13,2,"XX")))</f>
        <v>#REF!</v>
      </c>
      <c r="K1258" s="356"/>
      <c r="L1258" s="357"/>
      <c r="M1258" s="356"/>
      <c r="N1258" s="352"/>
      <c r="O1258" s="369"/>
    </row>
    <row r="1259" spans="1:15" hidden="1" x14ac:dyDescent="0.2">
      <c r="A1259" s="351">
        <v>1256</v>
      </c>
      <c r="B1259" s="352"/>
      <c r="C1259" s="353"/>
      <c r="D1259" s="354"/>
      <c r="E1259" s="178"/>
      <c r="F1259" s="355"/>
      <c r="G1259" s="354"/>
      <c r="H1259" s="354"/>
      <c r="I1259" s="178"/>
      <c r="J1259" s="390" t="e">
        <f>IF(#REF!="","",IF(LEN(#REF!)&gt;14,IF(ISBLANK(#REF!),"",#REF!),REPLACE(REPLACE(#REF!,1,3,"XXX"),13,2,"XX")))</f>
        <v>#REF!</v>
      </c>
      <c r="K1259" s="356"/>
      <c r="L1259" s="357"/>
      <c r="M1259" s="356"/>
      <c r="N1259" s="352"/>
      <c r="O1259" s="369"/>
    </row>
    <row r="1260" spans="1:15" hidden="1" x14ac:dyDescent="0.2">
      <c r="A1260" s="351">
        <v>1257</v>
      </c>
      <c r="B1260" s="352"/>
      <c r="C1260" s="353"/>
      <c r="D1260" s="354"/>
      <c r="E1260" s="178"/>
      <c r="F1260" s="355"/>
      <c r="G1260" s="354"/>
      <c r="H1260" s="354"/>
      <c r="I1260" s="178"/>
      <c r="J1260" s="390" t="e">
        <f>IF(#REF!="","",IF(LEN(#REF!)&gt;14,IF(ISBLANK(#REF!),"",#REF!),REPLACE(REPLACE(#REF!,1,3,"XXX"),13,2,"XX")))</f>
        <v>#REF!</v>
      </c>
      <c r="K1260" s="356"/>
      <c r="L1260" s="357"/>
      <c r="M1260" s="356"/>
      <c r="N1260" s="352"/>
      <c r="O1260" s="369"/>
    </row>
    <row r="1261" spans="1:15" hidden="1" x14ac:dyDescent="0.2">
      <c r="A1261" s="351">
        <v>1258</v>
      </c>
      <c r="B1261" s="352"/>
      <c r="C1261" s="353"/>
      <c r="D1261" s="354"/>
      <c r="E1261" s="178"/>
      <c r="F1261" s="355"/>
      <c r="G1261" s="354"/>
      <c r="H1261" s="354"/>
      <c r="I1261" s="178"/>
      <c r="J1261" s="390" t="e">
        <f>IF(#REF!="","",IF(LEN(#REF!)&gt;14,IF(ISBLANK(#REF!),"",#REF!),REPLACE(REPLACE(#REF!,1,3,"XXX"),13,2,"XX")))</f>
        <v>#REF!</v>
      </c>
      <c r="K1261" s="356"/>
      <c r="L1261" s="357"/>
      <c r="M1261" s="356"/>
      <c r="N1261" s="352"/>
      <c r="O1261" s="369"/>
    </row>
    <row r="1262" spans="1:15" hidden="1" x14ac:dyDescent="0.2">
      <c r="A1262" s="351">
        <v>1259</v>
      </c>
      <c r="B1262" s="352"/>
      <c r="C1262" s="353"/>
      <c r="D1262" s="354"/>
      <c r="E1262" s="178"/>
      <c r="F1262" s="355"/>
      <c r="G1262" s="354"/>
      <c r="H1262" s="354"/>
      <c r="I1262" s="178"/>
      <c r="J1262" s="390" t="e">
        <f>IF(#REF!="","",IF(LEN(#REF!)&gt;14,IF(ISBLANK(#REF!),"",#REF!),REPLACE(REPLACE(#REF!,1,3,"XXX"),13,2,"XX")))</f>
        <v>#REF!</v>
      </c>
      <c r="K1262" s="356"/>
      <c r="L1262" s="357"/>
      <c r="M1262" s="356"/>
      <c r="N1262" s="352"/>
      <c r="O1262" s="369"/>
    </row>
    <row r="1263" spans="1:15" hidden="1" x14ac:dyDescent="0.2">
      <c r="A1263" s="351">
        <v>1260</v>
      </c>
      <c r="B1263" s="352"/>
      <c r="C1263" s="353"/>
      <c r="D1263" s="354"/>
      <c r="E1263" s="178"/>
      <c r="F1263" s="355"/>
      <c r="G1263" s="354"/>
      <c r="H1263" s="354"/>
      <c r="I1263" s="178"/>
      <c r="J1263" s="390" t="e">
        <f>IF(#REF!="","",IF(LEN(#REF!)&gt;14,IF(ISBLANK(#REF!),"",#REF!),REPLACE(REPLACE(#REF!,1,3,"XXX"),13,2,"XX")))</f>
        <v>#REF!</v>
      </c>
      <c r="K1263" s="356"/>
      <c r="L1263" s="357"/>
      <c r="M1263" s="356"/>
      <c r="N1263" s="352"/>
      <c r="O1263" s="369"/>
    </row>
    <row r="1264" spans="1:15" hidden="1" x14ac:dyDescent="0.2">
      <c r="A1264" s="351">
        <v>1261</v>
      </c>
      <c r="B1264" s="352"/>
      <c r="C1264" s="353"/>
      <c r="D1264" s="354"/>
      <c r="E1264" s="178"/>
      <c r="F1264" s="355"/>
      <c r="G1264" s="354"/>
      <c r="H1264" s="354"/>
      <c r="I1264" s="178"/>
      <c r="J1264" s="390" t="e">
        <f>IF(#REF!="","",IF(LEN(#REF!)&gt;14,IF(ISBLANK(#REF!),"",#REF!),REPLACE(REPLACE(#REF!,1,3,"XXX"),13,2,"XX")))</f>
        <v>#REF!</v>
      </c>
      <c r="K1264" s="356"/>
      <c r="L1264" s="357"/>
      <c r="M1264" s="356"/>
      <c r="N1264" s="352"/>
      <c r="O1264" s="369"/>
    </row>
    <row r="1265" spans="1:15" hidden="1" x14ac:dyDescent="0.2">
      <c r="A1265" s="351">
        <v>1262</v>
      </c>
      <c r="B1265" s="352"/>
      <c r="C1265" s="353"/>
      <c r="D1265" s="354"/>
      <c r="E1265" s="178"/>
      <c r="F1265" s="355"/>
      <c r="G1265" s="354"/>
      <c r="H1265" s="354"/>
      <c r="I1265" s="178"/>
      <c r="J1265" s="390" t="e">
        <f>IF(#REF!="","",IF(LEN(#REF!)&gt;14,IF(ISBLANK(#REF!),"",#REF!),REPLACE(REPLACE(#REF!,1,3,"XXX"),13,2,"XX")))</f>
        <v>#REF!</v>
      </c>
      <c r="K1265" s="356"/>
      <c r="L1265" s="357"/>
      <c r="M1265" s="356"/>
      <c r="N1265" s="352"/>
      <c r="O1265" s="369"/>
    </row>
    <row r="1266" spans="1:15" hidden="1" x14ac:dyDescent="0.2">
      <c r="A1266" s="351">
        <v>1263</v>
      </c>
      <c r="B1266" s="352"/>
      <c r="C1266" s="353"/>
      <c r="D1266" s="354"/>
      <c r="E1266" s="178"/>
      <c r="F1266" s="355"/>
      <c r="G1266" s="354"/>
      <c r="H1266" s="354"/>
      <c r="I1266" s="178"/>
      <c r="J1266" s="390" t="e">
        <f>IF(#REF!="","",IF(LEN(#REF!)&gt;14,IF(ISBLANK(#REF!),"",#REF!),REPLACE(REPLACE(#REF!,1,3,"XXX"),13,2,"XX")))</f>
        <v>#REF!</v>
      </c>
      <c r="K1266" s="356"/>
      <c r="L1266" s="357"/>
      <c r="M1266" s="356"/>
      <c r="N1266" s="352"/>
      <c r="O1266" s="369"/>
    </row>
    <row r="1267" spans="1:15" hidden="1" x14ac:dyDescent="0.2">
      <c r="A1267" s="351">
        <v>1264</v>
      </c>
      <c r="B1267" s="352"/>
      <c r="C1267" s="353"/>
      <c r="D1267" s="354"/>
      <c r="E1267" s="178"/>
      <c r="F1267" s="355"/>
      <c r="G1267" s="354"/>
      <c r="H1267" s="354"/>
      <c r="I1267" s="178"/>
      <c r="J1267" s="390" t="e">
        <f>IF(#REF!="","",IF(LEN(#REF!)&gt;14,IF(ISBLANK(#REF!),"",#REF!),REPLACE(REPLACE(#REF!,1,3,"XXX"),13,2,"XX")))</f>
        <v>#REF!</v>
      </c>
      <c r="K1267" s="356"/>
      <c r="L1267" s="357"/>
      <c r="M1267" s="356"/>
      <c r="N1267" s="352"/>
      <c r="O1267" s="369"/>
    </row>
    <row r="1268" spans="1:15" hidden="1" x14ac:dyDescent="0.2">
      <c r="A1268" s="351">
        <v>1265</v>
      </c>
      <c r="B1268" s="352"/>
      <c r="C1268" s="353"/>
      <c r="D1268" s="354"/>
      <c r="E1268" s="178"/>
      <c r="F1268" s="355"/>
      <c r="G1268" s="354"/>
      <c r="H1268" s="354"/>
      <c r="I1268" s="178"/>
      <c r="J1268" s="390" t="e">
        <f>IF(#REF!="","",IF(LEN(#REF!)&gt;14,IF(ISBLANK(#REF!),"",#REF!),REPLACE(REPLACE(#REF!,1,3,"XXX"),13,2,"XX")))</f>
        <v>#REF!</v>
      </c>
      <c r="K1268" s="356"/>
      <c r="L1268" s="357"/>
      <c r="M1268" s="356"/>
      <c r="N1268" s="352"/>
      <c r="O1268" s="369"/>
    </row>
    <row r="1269" spans="1:15" hidden="1" x14ac:dyDescent="0.2">
      <c r="A1269" s="351">
        <v>1266</v>
      </c>
      <c r="B1269" s="352"/>
      <c r="C1269" s="353"/>
      <c r="D1269" s="354"/>
      <c r="E1269" s="178"/>
      <c r="F1269" s="355"/>
      <c r="G1269" s="354"/>
      <c r="H1269" s="354"/>
      <c r="I1269" s="178"/>
      <c r="J1269" s="390" t="e">
        <f>IF(#REF!="","",IF(LEN(#REF!)&gt;14,IF(ISBLANK(#REF!),"",#REF!),REPLACE(REPLACE(#REF!,1,3,"XXX"),13,2,"XX")))</f>
        <v>#REF!</v>
      </c>
      <c r="K1269" s="356"/>
      <c r="L1269" s="357"/>
      <c r="M1269" s="356"/>
      <c r="N1269" s="352"/>
      <c r="O1269" s="369"/>
    </row>
    <row r="1270" spans="1:15" hidden="1" x14ac:dyDescent="0.2">
      <c r="A1270" s="351">
        <v>1267</v>
      </c>
      <c r="B1270" s="352"/>
      <c r="C1270" s="353"/>
      <c r="D1270" s="354"/>
      <c r="E1270" s="178"/>
      <c r="F1270" s="355"/>
      <c r="G1270" s="354"/>
      <c r="H1270" s="354"/>
      <c r="I1270" s="178"/>
      <c r="J1270" s="390" t="e">
        <f>IF(#REF!="","",IF(LEN(#REF!)&gt;14,IF(ISBLANK(#REF!),"",#REF!),REPLACE(REPLACE(#REF!,1,3,"XXX"),13,2,"XX")))</f>
        <v>#REF!</v>
      </c>
      <c r="K1270" s="356"/>
      <c r="L1270" s="357"/>
      <c r="M1270" s="356"/>
      <c r="N1270" s="352"/>
      <c r="O1270" s="369"/>
    </row>
    <row r="1271" spans="1:15" hidden="1" x14ac:dyDescent="0.2">
      <c r="A1271" s="351">
        <v>1268</v>
      </c>
      <c r="B1271" s="352"/>
      <c r="C1271" s="353"/>
      <c r="D1271" s="354"/>
      <c r="E1271" s="178"/>
      <c r="F1271" s="355"/>
      <c r="G1271" s="354"/>
      <c r="H1271" s="354"/>
      <c r="I1271" s="178"/>
      <c r="J1271" s="390" t="e">
        <f>IF(#REF!="","",IF(LEN(#REF!)&gt;14,IF(ISBLANK(#REF!),"",#REF!),REPLACE(REPLACE(#REF!,1,3,"XXX"),13,2,"XX")))</f>
        <v>#REF!</v>
      </c>
      <c r="K1271" s="356"/>
      <c r="L1271" s="357"/>
      <c r="M1271" s="356"/>
      <c r="N1271" s="352"/>
      <c r="O1271" s="369"/>
    </row>
    <row r="1272" spans="1:15" hidden="1" x14ac:dyDescent="0.2">
      <c r="A1272" s="351">
        <v>1269</v>
      </c>
      <c r="B1272" s="352"/>
      <c r="C1272" s="353"/>
      <c r="D1272" s="354"/>
      <c r="E1272" s="178"/>
      <c r="F1272" s="355"/>
      <c r="G1272" s="354"/>
      <c r="H1272" s="354"/>
      <c r="I1272" s="178"/>
      <c r="J1272" s="390" t="e">
        <f>IF(#REF!="","",IF(LEN(#REF!)&gt;14,IF(ISBLANK(#REF!),"",#REF!),REPLACE(REPLACE(#REF!,1,3,"XXX"),13,2,"XX")))</f>
        <v>#REF!</v>
      </c>
      <c r="K1272" s="356"/>
      <c r="L1272" s="357"/>
      <c r="M1272" s="356"/>
      <c r="N1272" s="352"/>
      <c r="O1272" s="369"/>
    </row>
    <row r="1273" spans="1:15" hidden="1" x14ac:dyDescent="0.2">
      <c r="A1273" s="351">
        <v>1270</v>
      </c>
      <c r="B1273" s="352"/>
      <c r="C1273" s="353"/>
      <c r="D1273" s="354"/>
      <c r="E1273" s="178"/>
      <c r="F1273" s="355"/>
      <c r="G1273" s="354"/>
      <c r="H1273" s="354"/>
      <c r="I1273" s="178"/>
      <c r="J1273" s="390" t="e">
        <f>IF(#REF!="","",IF(LEN(#REF!)&gt;14,IF(ISBLANK(#REF!),"",#REF!),REPLACE(REPLACE(#REF!,1,3,"XXX"),13,2,"XX")))</f>
        <v>#REF!</v>
      </c>
      <c r="K1273" s="356"/>
      <c r="L1273" s="357"/>
      <c r="M1273" s="356"/>
      <c r="N1273" s="352"/>
      <c r="O1273" s="369"/>
    </row>
    <row r="1274" spans="1:15" hidden="1" x14ac:dyDescent="0.2">
      <c r="A1274" s="351">
        <v>1271</v>
      </c>
      <c r="B1274" s="352"/>
      <c r="C1274" s="353"/>
      <c r="D1274" s="354"/>
      <c r="E1274" s="178"/>
      <c r="F1274" s="355"/>
      <c r="G1274" s="354"/>
      <c r="H1274" s="354"/>
      <c r="I1274" s="178"/>
      <c r="J1274" s="390" t="e">
        <f>IF(#REF!="","",IF(LEN(#REF!)&gt;14,IF(ISBLANK(#REF!),"",#REF!),REPLACE(REPLACE(#REF!,1,3,"XXX"),13,2,"XX")))</f>
        <v>#REF!</v>
      </c>
      <c r="K1274" s="356"/>
      <c r="L1274" s="357"/>
      <c r="M1274" s="356"/>
      <c r="N1274" s="352"/>
      <c r="O1274" s="369"/>
    </row>
    <row r="1275" spans="1:15" hidden="1" x14ac:dyDescent="0.2">
      <c r="A1275" s="351">
        <v>1272</v>
      </c>
      <c r="B1275" s="352"/>
      <c r="C1275" s="353"/>
      <c r="D1275" s="354"/>
      <c r="E1275" s="178"/>
      <c r="F1275" s="355"/>
      <c r="G1275" s="354"/>
      <c r="H1275" s="354"/>
      <c r="I1275" s="178"/>
      <c r="J1275" s="390" t="e">
        <f>IF(#REF!="","",IF(LEN(#REF!)&gt;14,IF(ISBLANK(#REF!),"",#REF!),REPLACE(REPLACE(#REF!,1,3,"XXX"),13,2,"XX")))</f>
        <v>#REF!</v>
      </c>
      <c r="K1275" s="356"/>
      <c r="L1275" s="357"/>
      <c r="M1275" s="356"/>
      <c r="N1275" s="352"/>
      <c r="O1275" s="369"/>
    </row>
    <row r="1276" spans="1:15" hidden="1" x14ac:dyDescent="0.2">
      <c r="A1276" s="351">
        <v>1273</v>
      </c>
      <c r="B1276" s="352"/>
      <c r="C1276" s="353"/>
      <c r="D1276" s="354"/>
      <c r="E1276" s="178"/>
      <c r="F1276" s="355"/>
      <c r="G1276" s="354"/>
      <c r="H1276" s="354"/>
      <c r="I1276" s="178"/>
      <c r="J1276" s="390" t="e">
        <f>IF(#REF!="","",IF(LEN(#REF!)&gt;14,IF(ISBLANK(#REF!),"",#REF!),REPLACE(REPLACE(#REF!,1,3,"XXX"),13,2,"XX")))</f>
        <v>#REF!</v>
      </c>
      <c r="K1276" s="356"/>
      <c r="L1276" s="357"/>
      <c r="M1276" s="356"/>
      <c r="N1276" s="352"/>
      <c r="O1276" s="369"/>
    </row>
    <row r="1277" spans="1:15" hidden="1" x14ac:dyDescent="0.2">
      <c r="A1277" s="351">
        <v>1274</v>
      </c>
      <c r="B1277" s="352"/>
      <c r="C1277" s="353"/>
      <c r="D1277" s="354"/>
      <c r="E1277" s="178"/>
      <c r="F1277" s="355"/>
      <c r="G1277" s="354"/>
      <c r="H1277" s="354"/>
      <c r="I1277" s="178"/>
      <c r="J1277" s="390" t="e">
        <f>IF(#REF!="","",IF(LEN(#REF!)&gt;14,IF(ISBLANK(#REF!),"",#REF!),REPLACE(REPLACE(#REF!,1,3,"XXX"),13,2,"XX")))</f>
        <v>#REF!</v>
      </c>
      <c r="K1277" s="356"/>
      <c r="L1277" s="357"/>
      <c r="M1277" s="356"/>
      <c r="N1277" s="352"/>
      <c r="O1277" s="369"/>
    </row>
    <row r="1278" spans="1:15" hidden="1" x14ac:dyDescent="0.2">
      <c r="A1278" s="351">
        <v>1275</v>
      </c>
      <c r="B1278" s="352"/>
      <c r="C1278" s="353"/>
      <c r="D1278" s="354"/>
      <c r="E1278" s="178"/>
      <c r="F1278" s="355"/>
      <c r="G1278" s="354"/>
      <c r="H1278" s="354"/>
      <c r="I1278" s="178"/>
      <c r="J1278" s="390" t="e">
        <f>IF(#REF!="","",IF(LEN(#REF!)&gt;14,IF(ISBLANK(#REF!),"",#REF!),REPLACE(REPLACE(#REF!,1,3,"XXX"),13,2,"XX")))</f>
        <v>#REF!</v>
      </c>
      <c r="K1278" s="356"/>
      <c r="L1278" s="357"/>
      <c r="M1278" s="356"/>
      <c r="N1278" s="352"/>
      <c r="O1278" s="369"/>
    </row>
    <row r="1279" spans="1:15" hidden="1" x14ac:dyDescent="0.2">
      <c r="A1279" s="351">
        <v>1276</v>
      </c>
      <c r="B1279" s="352"/>
      <c r="C1279" s="353"/>
      <c r="D1279" s="354"/>
      <c r="E1279" s="178"/>
      <c r="F1279" s="355"/>
      <c r="G1279" s="354"/>
      <c r="H1279" s="354"/>
      <c r="I1279" s="178"/>
      <c r="J1279" s="390" t="e">
        <f>IF(#REF!="","",IF(LEN(#REF!)&gt;14,IF(ISBLANK(#REF!),"",#REF!),REPLACE(REPLACE(#REF!,1,3,"XXX"),13,2,"XX")))</f>
        <v>#REF!</v>
      </c>
      <c r="K1279" s="356"/>
      <c r="L1279" s="357"/>
      <c r="M1279" s="356"/>
      <c r="N1279" s="352"/>
      <c r="O1279" s="369"/>
    </row>
    <row r="1280" spans="1:15" hidden="1" x14ac:dyDescent="0.2">
      <c r="A1280" s="351">
        <v>1277</v>
      </c>
      <c r="B1280" s="352"/>
      <c r="C1280" s="353"/>
      <c r="D1280" s="354"/>
      <c r="E1280" s="178"/>
      <c r="F1280" s="355"/>
      <c r="G1280" s="354"/>
      <c r="H1280" s="354"/>
      <c r="I1280" s="178"/>
      <c r="J1280" s="390" t="e">
        <f>IF(#REF!="","",IF(LEN(#REF!)&gt;14,IF(ISBLANK(#REF!),"",#REF!),REPLACE(REPLACE(#REF!,1,3,"XXX"),13,2,"XX")))</f>
        <v>#REF!</v>
      </c>
      <c r="K1280" s="356"/>
      <c r="L1280" s="357"/>
      <c r="M1280" s="356"/>
      <c r="N1280" s="352"/>
      <c r="O1280" s="369"/>
    </row>
    <row r="1281" spans="1:15" hidden="1" x14ac:dyDescent="0.2">
      <c r="A1281" s="351">
        <v>1278</v>
      </c>
      <c r="B1281" s="352"/>
      <c r="C1281" s="353"/>
      <c r="D1281" s="354"/>
      <c r="E1281" s="178"/>
      <c r="F1281" s="355"/>
      <c r="G1281" s="354"/>
      <c r="H1281" s="354"/>
      <c r="I1281" s="178"/>
      <c r="J1281" s="390" t="e">
        <f>IF(#REF!="","",IF(LEN(#REF!)&gt;14,IF(ISBLANK(#REF!),"",#REF!),REPLACE(REPLACE(#REF!,1,3,"XXX"),13,2,"XX")))</f>
        <v>#REF!</v>
      </c>
      <c r="K1281" s="356"/>
      <c r="L1281" s="357"/>
      <c r="M1281" s="356"/>
      <c r="N1281" s="352"/>
      <c r="O1281" s="369"/>
    </row>
    <row r="1282" spans="1:15" hidden="1" x14ac:dyDescent="0.2">
      <c r="A1282" s="351">
        <v>1279</v>
      </c>
      <c r="B1282" s="352"/>
      <c r="C1282" s="353"/>
      <c r="D1282" s="354"/>
      <c r="E1282" s="178"/>
      <c r="F1282" s="355"/>
      <c r="G1282" s="354"/>
      <c r="H1282" s="354"/>
      <c r="I1282" s="178"/>
      <c r="J1282" s="390" t="e">
        <f>IF(#REF!="","",IF(LEN(#REF!)&gt;14,IF(ISBLANK(#REF!),"",#REF!),REPLACE(REPLACE(#REF!,1,3,"XXX"),13,2,"XX")))</f>
        <v>#REF!</v>
      </c>
      <c r="K1282" s="356"/>
      <c r="L1282" s="357"/>
      <c r="M1282" s="356"/>
      <c r="N1282" s="352"/>
      <c r="O1282" s="369"/>
    </row>
    <row r="1283" spans="1:15" hidden="1" x14ac:dyDescent="0.2">
      <c r="A1283" s="351">
        <v>1280</v>
      </c>
      <c r="B1283" s="352"/>
      <c r="C1283" s="353"/>
      <c r="D1283" s="354"/>
      <c r="E1283" s="178"/>
      <c r="F1283" s="355"/>
      <c r="G1283" s="354"/>
      <c r="H1283" s="354"/>
      <c r="I1283" s="178"/>
      <c r="J1283" s="390" t="e">
        <f>IF(#REF!="","",IF(LEN(#REF!)&gt;14,IF(ISBLANK(#REF!),"",#REF!),REPLACE(REPLACE(#REF!,1,3,"XXX"),13,2,"XX")))</f>
        <v>#REF!</v>
      </c>
      <c r="K1283" s="356"/>
      <c r="L1283" s="357"/>
      <c r="M1283" s="356"/>
      <c r="N1283" s="352"/>
      <c r="O1283" s="369"/>
    </row>
    <row r="1284" spans="1:15" hidden="1" x14ac:dyDescent="0.2">
      <c r="A1284" s="351">
        <v>1281</v>
      </c>
      <c r="B1284" s="352"/>
      <c r="C1284" s="353"/>
      <c r="D1284" s="354"/>
      <c r="E1284" s="178"/>
      <c r="F1284" s="355"/>
      <c r="G1284" s="354"/>
      <c r="H1284" s="354"/>
      <c r="I1284" s="178"/>
      <c r="J1284" s="390" t="e">
        <f>IF(#REF!="","",IF(LEN(#REF!)&gt;14,IF(ISBLANK(#REF!),"",#REF!),REPLACE(REPLACE(#REF!,1,3,"XXX"),13,2,"XX")))</f>
        <v>#REF!</v>
      </c>
      <c r="K1284" s="356"/>
      <c r="L1284" s="357"/>
      <c r="M1284" s="356"/>
      <c r="N1284" s="352"/>
      <c r="O1284" s="369"/>
    </row>
    <row r="1285" spans="1:15" hidden="1" x14ac:dyDescent="0.2">
      <c r="A1285" s="351">
        <v>1282</v>
      </c>
      <c r="B1285" s="352"/>
      <c r="C1285" s="353"/>
      <c r="D1285" s="354"/>
      <c r="E1285" s="178"/>
      <c r="F1285" s="355"/>
      <c r="G1285" s="354"/>
      <c r="H1285" s="354"/>
      <c r="I1285" s="178"/>
      <c r="J1285" s="390" t="e">
        <f>IF(#REF!="","",IF(LEN(#REF!)&gt;14,IF(ISBLANK(#REF!),"",#REF!),REPLACE(REPLACE(#REF!,1,3,"XXX"),13,2,"XX")))</f>
        <v>#REF!</v>
      </c>
      <c r="K1285" s="356"/>
      <c r="L1285" s="357"/>
      <c r="M1285" s="356"/>
      <c r="N1285" s="352"/>
      <c r="O1285" s="369"/>
    </row>
    <row r="1286" spans="1:15" hidden="1" x14ac:dyDescent="0.2">
      <c r="A1286" s="351">
        <v>1283</v>
      </c>
      <c r="B1286" s="352"/>
      <c r="C1286" s="353"/>
      <c r="D1286" s="354"/>
      <c r="E1286" s="178"/>
      <c r="F1286" s="355"/>
      <c r="G1286" s="354"/>
      <c r="H1286" s="354"/>
      <c r="I1286" s="178"/>
      <c r="J1286" s="390" t="e">
        <f>IF(#REF!="","",IF(LEN(#REF!)&gt;14,IF(ISBLANK(#REF!),"",#REF!),REPLACE(REPLACE(#REF!,1,3,"XXX"),13,2,"XX")))</f>
        <v>#REF!</v>
      </c>
      <c r="K1286" s="356"/>
      <c r="L1286" s="357"/>
      <c r="M1286" s="356"/>
      <c r="N1286" s="352"/>
      <c r="O1286" s="369"/>
    </row>
    <row r="1287" spans="1:15" hidden="1" x14ac:dyDescent="0.2">
      <c r="A1287" s="351">
        <v>1284</v>
      </c>
      <c r="B1287" s="352"/>
      <c r="C1287" s="353"/>
      <c r="D1287" s="354"/>
      <c r="E1287" s="178"/>
      <c r="F1287" s="355"/>
      <c r="G1287" s="354"/>
      <c r="H1287" s="354"/>
      <c r="I1287" s="178"/>
      <c r="J1287" s="390" t="e">
        <f>IF(#REF!="","",IF(LEN(#REF!)&gt;14,IF(ISBLANK(#REF!),"",#REF!),REPLACE(REPLACE(#REF!,1,3,"XXX"),13,2,"XX")))</f>
        <v>#REF!</v>
      </c>
      <c r="K1287" s="356"/>
      <c r="L1287" s="357"/>
      <c r="M1287" s="356"/>
      <c r="N1287" s="352"/>
      <c r="O1287" s="369"/>
    </row>
    <row r="1288" spans="1:15" hidden="1" x14ac:dyDescent="0.2">
      <c r="A1288" s="351">
        <v>1285</v>
      </c>
      <c r="B1288" s="352"/>
      <c r="C1288" s="353"/>
      <c r="D1288" s="354"/>
      <c r="E1288" s="178"/>
      <c r="F1288" s="355"/>
      <c r="G1288" s="354"/>
      <c r="H1288" s="354"/>
      <c r="I1288" s="178"/>
      <c r="J1288" s="390" t="e">
        <f>IF(#REF!="","",IF(LEN(#REF!)&gt;14,IF(ISBLANK(#REF!),"",#REF!),REPLACE(REPLACE(#REF!,1,3,"XXX"),13,2,"XX")))</f>
        <v>#REF!</v>
      </c>
      <c r="K1288" s="356"/>
      <c r="L1288" s="357"/>
      <c r="M1288" s="356"/>
      <c r="N1288" s="352"/>
      <c r="O1288" s="369"/>
    </row>
    <row r="1289" spans="1:15" hidden="1" x14ac:dyDescent="0.2">
      <c r="A1289" s="351">
        <v>1286</v>
      </c>
      <c r="B1289" s="352"/>
      <c r="C1289" s="353"/>
      <c r="D1289" s="354"/>
      <c r="E1289" s="178"/>
      <c r="F1289" s="355"/>
      <c r="G1289" s="354"/>
      <c r="H1289" s="354"/>
      <c r="I1289" s="178"/>
      <c r="J1289" s="390" t="e">
        <f>IF(#REF!="","",IF(LEN(#REF!)&gt;14,IF(ISBLANK(#REF!),"",#REF!),REPLACE(REPLACE(#REF!,1,3,"XXX"),13,2,"XX")))</f>
        <v>#REF!</v>
      </c>
      <c r="K1289" s="356"/>
      <c r="L1289" s="357"/>
      <c r="M1289" s="356"/>
      <c r="N1289" s="352"/>
      <c r="O1289" s="369"/>
    </row>
    <row r="1290" spans="1:15" hidden="1" x14ac:dyDescent="0.2">
      <c r="A1290" s="351">
        <v>1287</v>
      </c>
      <c r="B1290" s="352"/>
      <c r="C1290" s="353"/>
      <c r="D1290" s="354"/>
      <c r="E1290" s="178"/>
      <c r="F1290" s="355"/>
      <c r="G1290" s="354"/>
      <c r="H1290" s="354"/>
      <c r="I1290" s="178"/>
      <c r="J1290" s="390" t="e">
        <f>IF(#REF!="","",IF(LEN(#REF!)&gt;14,IF(ISBLANK(#REF!),"",#REF!),REPLACE(REPLACE(#REF!,1,3,"XXX"),13,2,"XX")))</f>
        <v>#REF!</v>
      </c>
      <c r="K1290" s="356"/>
      <c r="L1290" s="357"/>
      <c r="M1290" s="356"/>
      <c r="N1290" s="352"/>
      <c r="O1290" s="369"/>
    </row>
    <row r="1291" spans="1:15" hidden="1" x14ac:dyDescent="0.2">
      <c r="A1291" s="351">
        <v>1288</v>
      </c>
      <c r="B1291" s="352"/>
      <c r="C1291" s="353"/>
      <c r="D1291" s="354"/>
      <c r="E1291" s="178"/>
      <c r="F1291" s="355"/>
      <c r="G1291" s="354"/>
      <c r="H1291" s="354"/>
      <c r="I1291" s="178"/>
      <c r="J1291" s="390" t="e">
        <f>IF(#REF!="","",IF(LEN(#REF!)&gt;14,IF(ISBLANK(#REF!),"",#REF!),REPLACE(REPLACE(#REF!,1,3,"XXX"),13,2,"XX")))</f>
        <v>#REF!</v>
      </c>
      <c r="K1291" s="356"/>
      <c r="L1291" s="357"/>
      <c r="M1291" s="356"/>
      <c r="N1291" s="352"/>
      <c r="O1291" s="369"/>
    </row>
    <row r="1292" spans="1:15" hidden="1" x14ac:dyDescent="0.2">
      <c r="A1292" s="351">
        <v>1289</v>
      </c>
      <c r="B1292" s="352"/>
      <c r="C1292" s="353"/>
      <c r="D1292" s="354"/>
      <c r="E1292" s="178"/>
      <c r="F1292" s="355"/>
      <c r="G1292" s="354"/>
      <c r="H1292" s="354"/>
      <c r="I1292" s="178"/>
      <c r="J1292" s="390" t="e">
        <f>IF(#REF!="","",IF(LEN(#REF!)&gt;14,IF(ISBLANK(#REF!),"",#REF!),REPLACE(REPLACE(#REF!,1,3,"XXX"),13,2,"XX")))</f>
        <v>#REF!</v>
      </c>
      <c r="K1292" s="356"/>
      <c r="L1292" s="357"/>
      <c r="M1292" s="356"/>
      <c r="N1292" s="352"/>
      <c r="O1292" s="369"/>
    </row>
    <row r="1293" spans="1:15" hidden="1" x14ac:dyDescent="0.2">
      <c r="A1293" s="351">
        <v>1290</v>
      </c>
      <c r="B1293" s="352"/>
      <c r="C1293" s="353"/>
      <c r="D1293" s="354"/>
      <c r="E1293" s="178"/>
      <c r="F1293" s="355"/>
      <c r="G1293" s="354"/>
      <c r="H1293" s="354"/>
      <c r="I1293" s="178"/>
      <c r="J1293" s="390" t="e">
        <f>IF(#REF!="","",IF(LEN(#REF!)&gt;14,IF(ISBLANK(#REF!),"",#REF!),REPLACE(REPLACE(#REF!,1,3,"XXX"),13,2,"XX")))</f>
        <v>#REF!</v>
      </c>
      <c r="K1293" s="356"/>
      <c r="L1293" s="357"/>
      <c r="M1293" s="356"/>
      <c r="N1293" s="352"/>
      <c r="O1293" s="369"/>
    </row>
    <row r="1294" spans="1:15" hidden="1" x14ac:dyDescent="0.2">
      <c r="A1294" s="351">
        <v>1291</v>
      </c>
      <c r="B1294" s="352"/>
      <c r="C1294" s="353"/>
      <c r="D1294" s="354"/>
      <c r="E1294" s="178"/>
      <c r="F1294" s="355"/>
      <c r="G1294" s="354"/>
      <c r="H1294" s="354"/>
      <c r="I1294" s="178"/>
      <c r="J1294" s="390" t="e">
        <f>IF(#REF!="","",IF(LEN(#REF!)&gt;14,IF(ISBLANK(#REF!),"",#REF!),REPLACE(REPLACE(#REF!,1,3,"XXX"),13,2,"XX")))</f>
        <v>#REF!</v>
      </c>
      <c r="K1294" s="356"/>
      <c r="L1294" s="357"/>
      <c r="M1294" s="356"/>
      <c r="N1294" s="352"/>
      <c r="O1294" s="369"/>
    </row>
    <row r="1295" spans="1:15" hidden="1" x14ac:dyDescent="0.2">
      <c r="A1295" s="351">
        <v>1292</v>
      </c>
      <c r="B1295" s="352"/>
      <c r="C1295" s="353"/>
      <c r="D1295" s="354"/>
      <c r="E1295" s="178"/>
      <c r="F1295" s="355"/>
      <c r="G1295" s="354"/>
      <c r="H1295" s="354"/>
      <c r="I1295" s="178"/>
      <c r="J1295" s="390" t="e">
        <f>IF(#REF!="","",IF(LEN(#REF!)&gt;14,IF(ISBLANK(#REF!),"",#REF!),REPLACE(REPLACE(#REF!,1,3,"XXX"),13,2,"XX")))</f>
        <v>#REF!</v>
      </c>
      <c r="K1295" s="356"/>
      <c r="L1295" s="357"/>
      <c r="M1295" s="356"/>
      <c r="N1295" s="352"/>
      <c r="O1295" s="369"/>
    </row>
    <row r="1296" spans="1:15" hidden="1" x14ac:dyDescent="0.2">
      <c r="A1296" s="351">
        <v>1293</v>
      </c>
      <c r="B1296" s="352"/>
      <c r="C1296" s="353"/>
      <c r="D1296" s="354"/>
      <c r="E1296" s="178"/>
      <c r="F1296" s="355"/>
      <c r="G1296" s="354"/>
      <c r="H1296" s="354"/>
      <c r="I1296" s="178"/>
      <c r="J1296" s="390" t="e">
        <f>IF(#REF!="","",IF(LEN(#REF!)&gt;14,IF(ISBLANK(#REF!),"",#REF!),REPLACE(REPLACE(#REF!,1,3,"XXX"),13,2,"XX")))</f>
        <v>#REF!</v>
      </c>
      <c r="K1296" s="356"/>
      <c r="L1296" s="357"/>
      <c r="M1296" s="356"/>
      <c r="N1296" s="352"/>
      <c r="O1296" s="369"/>
    </row>
    <row r="1297" spans="1:15" hidden="1" x14ac:dyDescent="0.2">
      <c r="A1297" s="351">
        <v>1294</v>
      </c>
      <c r="B1297" s="352"/>
      <c r="C1297" s="353"/>
      <c r="D1297" s="354"/>
      <c r="E1297" s="178"/>
      <c r="F1297" s="355"/>
      <c r="G1297" s="354"/>
      <c r="H1297" s="354"/>
      <c r="I1297" s="178"/>
      <c r="J1297" s="390" t="e">
        <f>IF(#REF!="","",IF(LEN(#REF!)&gt;14,IF(ISBLANK(#REF!),"",#REF!),REPLACE(REPLACE(#REF!,1,3,"XXX"),13,2,"XX")))</f>
        <v>#REF!</v>
      </c>
      <c r="K1297" s="356"/>
      <c r="L1297" s="357"/>
      <c r="M1297" s="356"/>
      <c r="N1297" s="352"/>
      <c r="O1297" s="369"/>
    </row>
    <row r="1298" spans="1:15" hidden="1" x14ac:dyDescent="0.2">
      <c r="A1298" s="351">
        <v>1295</v>
      </c>
      <c r="B1298" s="352"/>
      <c r="C1298" s="353"/>
      <c r="D1298" s="354"/>
      <c r="E1298" s="178"/>
      <c r="F1298" s="355"/>
      <c r="G1298" s="354"/>
      <c r="H1298" s="354"/>
      <c r="I1298" s="178"/>
      <c r="J1298" s="390" t="e">
        <f>IF(#REF!="","",IF(LEN(#REF!)&gt;14,IF(ISBLANK(#REF!),"",#REF!),REPLACE(REPLACE(#REF!,1,3,"XXX"),13,2,"XX")))</f>
        <v>#REF!</v>
      </c>
      <c r="K1298" s="356"/>
      <c r="L1298" s="357"/>
      <c r="M1298" s="356"/>
      <c r="N1298" s="352"/>
      <c r="O1298" s="369"/>
    </row>
    <row r="1299" spans="1:15" hidden="1" x14ac:dyDescent="0.2">
      <c r="A1299" s="351">
        <v>1296</v>
      </c>
      <c r="B1299" s="352"/>
      <c r="C1299" s="353"/>
      <c r="D1299" s="354"/>
      <c r="E1299" s="178"/>
      <c r="F1299" s="355"/>
      <c r="G1299" s="354"/>
      <c r="H1299" s="354"/>
      <c r="I1299" s="178"/>
      <c r="J1299" s="390" t="e">
        <f>IF(#REF!="","",IF(LEN(#REF!)&gt;14,IF(ISBLANK(#REF!),"",#REF!),REPLACE(REPLACE(#REF!,1,3,"XXX"),13,2,"XX")))</f>
        <v>#REF!</v>
      </c>
      <c r="K1299" s="356"/>
      <c r="L1299" s="357"/>
      <c r="M1299" s="356"/>
      <c r="N1299" s="352"/>
      <c r="O1299" s="369"/>
    </row>
    <row r="1300" spans="1:15" hidden="1" x14ac:dyDescent="0.2">
      <c r="A1300" s="351">
        <v>1297</v>
      </c>
      <c r="B1300" s="352"/>
      <c r="C1300" s="353"/>
      <c r="D1300" s="354"/>
      <c r="E1300" s="178"/>
      <c r="F1300" s="355"/>
      <c r="G1300" s="354"/>
      <c r="H1300" s="354"/>
      <c r="I1300" s="178"/>
      <c r="J1300" s="390" t="e">
        <f>IF(#REF!="","",IF(LEN(#REF!)&gt;14,IF(ISBLANK(#REF!),"",#REF!),REPLACE(REPLACE(#REF!,1,3,"XXX"),13,2,"XX")))</f>
        <v>#REF!</v>
      </c>
      <c r="K1300" s="356"/>
      <c r="L1300" s="357"/>
      <c r="M1300" s="356"/>
      <c r="N1300" s="352"/>
      <c r="O1300" s="369"/>
    </row>
    <row r="1301" spans="1:15" hidden="1" x14ac:dyDescent="0.2">
      <c r="A1301" s="351">
        <v>1298</v>
      </c>
      <c r="B1301" s="352"/>
      <c r="C1301" s="353"/>
      <c r="D1301" s="354"/>
      <c r="E1301" s="178"/>
      <c r="F1301" s="355"/>
      <c r="G1301" s="354"/>
      <c r="H1301" s="354"/>
      <c r="I1301" s="178"/>
      <c r="J1301" s="390" t="e">
        <f>IF(#REF!="","",IF(LEN(#REF!)&gt;14,IF(ISBLANK(#REF!),"",#REF!),REPLACE(REPLACE(#REF!,1,3,"XXX"),13,2,"XX")))</f>
        <v>#REF!</v>
      </c>
      <c r="K1301" s="356"/>
      <c r="L1301" s="357"/>
      <c r="M1301" s="356"/>
      <c r="N1301" s="352"/>
      <c r="O1301" s="369"/>
    </row>
    <row r="1302" spans="1:15" hidden="1" x14ac:dyDescent="0.2">
      <c r="A1302" s="351">
        <v>1299</v>
      </c>
      <c r="B1302" s="352"/>
      <c r="C1302" s="353"/>
      <c r="D1302" s="354"/>
      <c r="E1302" s="178"/>
      <c r="F1302" s="355"/>
      <c r="G1302" s="354"/>
      <c r="H1302" s="354"/>
      <c r="I1302" s="178"/>
      <c r="J1302" s="390" t="e">
        <f>IF(#REF!="","",IF(LEN(#REF!)&gt;14,IF(ISBLANK(#REF!),"",#REF!),REPLACE(REPLACE(#REF!,1,3,"XXX"),13,2,"XX")))</f>
        <v>#REF!</v>
      </c>
      <c r="K1302" s="356"/>
      <c r="L1302" s="357"/>
      <c r="M1302" s="356"/>
      <c r="N1302" s="352"/>
      <c r="O1302" s="369"/>
    </row>
    <row r="1303" spans="1:15" hidden="1" x14ac:dyDescent="0.2">
      <c r="A1303" s="351">
        <v>1300</v>
      </c>
      <c r="B1303" s="352"/>
      <c r="C1303" s="353"/>
      <c r="D1303" s="354"/>
      <c r="E1303" s="178"/>
      <c r="F1303" s="355"/>
      <c r="G1303" s="354"/>
      <c r="H1303" s="354"/>
      <c r="I1303" s="178"/>
      <c r="J1303" s="390" t="e">
        <f>IF(#REF!="","",IF(LEN(#REF!)&gt;14,IF(ISBLANK(#REF!),"",#REF!),REPLACE(REPLACE(#REF!,1,3,"XXX"),13,2,"XX")))</f>
        <v>#REF!</v>
      </c>
      <c r="K1303" s="356"/>
      <c r="L1303" s="357"/>
      <c r="M1303" s="356"/>
      <c r="N1303" s="352"/>
      <c r="O1303" s="369"/>
    </row>
    <row r="1304" spans="1:15" hidden="1" x14ac:dyDescent="0.2">
      <c r="A1304" s="351">
        <v>1301</v>
      </c>
      <c r="B1304" s="352"/>
      <c r="C1304" s="353"/>
      <c r="D1304" s="354"/>
      <c r="E1304" s="178"/>
      <c r="F1304" s="355"/>
      <c r="G1304" s="354"/>
      <c r="H1304" s="354"/>
      <c r="I1304" s="178"/>
      <c r="J1304" s="390" t="e">
        <f>IF(#REF!="","",IF(LEN(#REF!)&gt;14,IF(ISBLANK(#REF!),"",#REF!),REPLACE(REPLACE(#REF!,1,3,"XXX"),13,2,"XX")))</f>
        <v>#REF!</v>
      </c>
      <c r="K1304" s="356"/>
      <c r="L1304" s="357"/>
      <c r="M1304" s="356"/>
      <c r="N1304" s="352"/>
      <c r="O1304" s="369"/>
    </row>
    <row r="1305" spans="1:15" hidden="1" x14ac:dyDescent="0.2">
      <c r="A1305" s="351">
        <v>1302</v>
      </c>
      <c r="B1305" s="352"/>
      <c r="C1305" s="353"/>
      <c r="D1305" s="354"/>
      <c r="E1305" s="178"/>
      <c r="F1305" s="355"/>
      <c r="G1305" s="354"/>
      <c r="H1305" s="354"/>
      <c r="I1305" s="178"/>
      <c r="J1305" s="390" t="e">
        <f>IF(#REF!="","",IF(LEN(#REF!)&gt;14,IF(ISBLANK(#REF!),"",#REF!),REPLACE(REPLACE(#REF!,1,3,"XXX"),13,2,"XX")))</f>
        <v>#REF!</v>
      </c>
      <c r="K1305" s="356"/>
      <c r="L1305" s="357"/>
      <c r="M1305" s="356"/>
      <c r="N1305" s="352"/>
      <c r="O1305" s="369"/>
    </row>
    <row r="1306" spans="1:15" hidden="1" x14ac:dyDescent="0.2">
      <c r="A1306" s="351">
        <v>1303</v>
      </c>
      <c r="B1306" s="352"/>
      <c r="C1306" s="353"/>
      <c r="D1306" s="354"/>
      <c r="E1306" s="178"/>
      <c r="F1306" s="355"/>
      <c r="G1306" s="354"/>
      <c r="H1306" s="354"/>
      <c r="I1306" s="178"/>
      <c r="J1306" s="390" t="e">
        <f>IF(#REF!="","",IF(LEN(#REF!)&gt;14,IF(ISBLANK(#REF!),"",#REF!),REPLACE(REPLACE(#REF!,1,3,"XXX"),13,2,"XX")))</f>
        <v>#REF!</v>
      </c>
      <c r="K1306" s="356"/>
      <c r="L1306" s="357"/>
      <c r="M1306" s="356"/>
      <c r="N1306" s="352"/>
      <c r="O1306" s="369"/>
    </row>
    <row r="1307" spans="1:15" hidden="1" x14ac:dyDescent="0.2">
      <c r="A1307" s="351">
        <v>1304</v>
      </c>
      <c r="B1307" s="352"/>
      <c r="C1307" s="353"/>
      <c r="D1307" s="354"/>
      <c r="E1307" s="178"/>
      <c r="F1307" s="355"/>
      <c r="G1307" s="354"/>
      <c r="H1307" s="354"/>
      <c r="I1307" s="178"/>
      <c r="J1307" s="390" t="e">
        <f>IF(#REF!="","",IF(LEN(#REF!)&gt;14,IF(ISBLANK(#REF!),"",#REF!),REPLACE(REPLACE(#REF!,1,3,"XXX"),13,2,"XX")))</f>
        <v>#REF!</v>
      </c>
      <c r="K1307" s="356"/>
      <c r="L1307" s="357"/>
      <c r="M1307" s="356"/>
      <c r="N1307" s="352"/>
      <c r="O1307" s="369"/>
    </row>
    <row r="1308" spans="1:15" hidden="1" x14ac:dyDescent="0.2">
      <c r="A1308" s="351">
        <v>1305</v>
      </c>
      <c r="B1308" s="352"/>
      <c r="C1308" s="353"/>
      <c r="D1308" s="354"/>
      <c r="E1308" s="178"/>
      <c r="F1308" s="355"/>
      <c r="G1308" s="354"/>
      <c r="H1308" s="354"/>
      <c r="I1308" s="178"/>
      <c r="J1308" s="390" t="e">
        <f>IF(#REF!="","",IF(LEN(#REF!)&gt;14,IF(ISBLANK(#REF!),"",#REF!),REPLACE(REPLACE(#REF!,1,3,"XXX"),13,2,"XX")))</f>
        <v>#REF!</v>
      </c>
      <c r="K1308" s="356"/>
      <c r="L1308" s="357"/>
      <c r="M1308" s="356"/>
      <c r="N1308" s="352"/>
      <c r="O1308" s="369"/>
    </row>
    <row r="1309" spans="1:15" hidden="1" x14ac:dyDescent="0.2">
      <c r="A1309" s="351">
        <v>1306</v>
      </c>
      <c r="B1309" s="352"/>
      <c r="C1309" s="353"/>
      <c r="D1309" s="354"/>
      <c r="E1309" s="178"/>
      <c r="F1309" s="355"/>
      <c r="G1309" s="354"/>
      <c r="H1309" s="354"/>
      <c r="I1309" s="178"/>
      <c r="J1309" s="390" t="e">
        <f>IF(#REF!="","",IF(LEN(#REF!)&gt;14,IF(ISBLANK(#REF!),"",#REF!),REPLACE(REPLACE(#REF!,1,3,"XXX"),13,2,"XX")))</f>
        <v>#REF!</v>
      </c>
      <c r="K1309" s="356"/>
      <c r="L1309" s="357"/>
      <c r="M1309" s="356"/>
      <c r="N1309" s="352"/>
      <c r="O1309" s="369"/>
    </row>
    <row r="1310" spans="1:15" hidden="1" x14ac:dyDescent="0.2">
      <c r="A1310" s="351">
        <v>1307</v>
      </c>
      <c r="B1310" s="352"/>
      <c r="C1310" s="353"/>
      <c r="D1310" s="354"/>
      <c r="E1310" s="178"/>
      <c r="F1310" s="355"/>
      <c r="G1310" s="354"/>
      <c r="H1310" s="354"/>
      <c r="I1310" s="178"/>
      <c r="J1310" s="390" t="e">
        <f>IF(#REF!="","",IF(LEN(#REF!)&gt;14,IF(ISBLANK(#REF!),"",#REF!),REPLACE(REPLACE(#REF!,1,3,"XXX"),13,2,"XX")))</f>
        <v>#REF!</v>
      </c>
      <c r="K1310" s="356"/>
      <c r="L1310" s="357"/>
      <c r="M1310" s="356"/>
      <c r="N1310" s="352"/>
      <c r="O1310" s="369"/>
    </row>
    <row r="1311" spans="1:15" hidden="1" x14ac:dyDescent="0.2">
      <c r="A1311" s="351">
        <v>1308</v>
      </c>
      <c r="B1311" s="352"/>
      <c r="C1311" s="353"/>
      <c r="D1311" s="354"/>
      <c r="E1311" s="178"/>
      <c r="F1311" s="355"/>
      <c r="G1311" s="354"/>
      <c r="H1311" s="354"/>
      <c r="I1311" s="178"/>
      <c r="J1311" s="390" t="e">
        <f>IF(#REF!="","",IF(LEN(#REF!)&gt;14,IF(ISBLANK(#REF!),"",#REF!),REPLACE(REPLACE(#REF!,1,3,"XXX"),13,2,"XX")))</f>
        <v>#REF!</v>
      </c>
      <c r="K1311" s="356"/>
      <c r="L1311" s="357"/>
      <c r="M1311" s="356"/>
      <c r="N1311" s="352"/>
      <c r="O1311" s="369"/>
    </row>
    <row r="1312" spans="1:15" hidden="1" x14ac:dyDescent="0.2">
      <c r="A1312" s="351">
        <v>1309</v>
      </c>
      <c r="B1312" s="352"/>
      <c r="C1312" s="353"/>
      <c r="D1312" s="354"/>
      <c r="E1312" s="178"/>
      <c r="F1312" s="355"/>
      <c r="G1312" s="354"/>
      <c r="H1312" s="354"/>
      <c r="I1312" s="178"/>
      <c r="J1312" s="390" t="e">
        <f>IF(#REF!="","",IF(LEN(#REF!)&gt;14,IF(ISBLANK(#REF!),"",#REF!),REPLACE(REPLACE(#REF!,1,3,"XXX"),13,2,"XX")))</f>
        <v>#REF!</v>
      </c>
      <c r="K1312" s="356"/>
      <c r="L1312" s="357"/>
      <c r="M1312" s="356"/>
      <c r="N1312" s="352"/>
      <c r="O1312" s="369"/>
    </row>
    <row r="1313" spans="1:15" hidden="1" x14ac:dyDescent="0.2">
      <c r="A1313" s="351">
        <v>1310</v>
      </c>
      <c r="B1313" s="352"/>
      <c r="C1313" s="353"/>
      <c r="D1313" s="354"/>
      <c r="E1313" s="178"/>
      <c r="F1313" s="355"/>
      <c r="G1313" s="354"/>
      <c r="H1313" s="354"/>
      <c r="I1313" s="178"/>
      <c r="J1313" s="390" t="e">
        <f>IF(#REF!="","",IF(LEN(#REF!)&gt;14,IF(ISBLANK(#REF!),"",#REF!),REPLACE(REPLACE(#REF!,1,3,"XXX"),13,2,"XX")))</f>
        <v>#REF!</v>
      </c>
      <c r="K1313" s="356"/>
      <c r="L1313" s="357"/>
      <c r="M1313" s="356"/>
      <c r="N1313" s="352"/>
      <c r="O1313" s="369"/>
    </row>
    <row r="1314" spans="1:15" hidden="1" x14ac:dyDescent="0.2">
      <c r="A1314" s="351">
        <v>1311</v>
      </c>
      <c r="B1314" s="352"/>
      <c r="C1314" s="353"/>
      <c r="D1314" s="354"/>
      <c r="E1314" s="178"/>
      <c r="F1314" s="355"/>
      <c r="G1314" s="354"/>
      <c r="H1314" s="354"/>
      <c r="I1314" s="178"/>
      <c r="J1314" s="390" t="e">
        <f>IF(#REF!="","",IF(LEN(#REF!)&gt;14,IF(ISBLANK(#REF!),"",#REF!),REPLACE(REPLACE(#REF!,1,3,"XXX"),13,2,"XX")))</f>
        <v>#REF!</v>
      </c>
      <c r="K1314" s="356"/>
      <c r="L1314" s="357"/>
      <c r="M1314" s="356"/>
      <c r="N1314" s="352"/>
      <c r="O1314" s="369"/>
    </row>
    <row r="1315" spans="1:15" hidden="1" x14ac:dyDescent="0.2">
      <c r="A1315" s="351">
        <v>1312</v>
      </c>
      <c r="B1315" s="352"/>
      <c r="C1315" s="353"/>
      <c r="D1315" s="354"/>
      <c r="E1315" s="178"/>
      <c r="F1315" s="355"/>
      <c r="G1315" s="354"/>
      <c r="H1315" s="354"/>
      <c r="I1315" s="178"/>
      <c r="J1315" s="390" t="e">
        <f>IF(#REF!="","",IF(LEN(#REF!)&gt;14,IF(ISBLANK(#REF!),"",#REF!),REPLACE(REPLACE(#REF!,1,3,"XXX"),13,2,"XX")))</f>
        <v>#REF!</v>
      </c>
      <c r="K1315" s="356"/>
      <c r="L1315" s="357"/>
      <c r="M1315" s="356"/>
      <c r="N1315" s="352"/>
      <c r="O1315" s="369"/>
    </row>
    <row r="1316" spans="1:15" hidden="1" x14ac:dyDescent="0.2">
      <c r="A1316" s="351">
        <v>1313</v>
      </c>
      <c r="B1316" s="352"/>
      <c r="C1316" s="353"/>
      <c r="D1316" s="354"/>
      <c r="E1316" s="178"/>
      <c r="F1316" s="355"/>
      <c r="G1316" s="354"/>
      <c r="H1316" s="354"/>
      <c r="I1316" s="178"/>
      <c r="J1316" s="390" t="e">
        <f>IF(#REF!="","",IF(LEN(#REF!)&gt;14,IF(ISBLANK(#REF!),"",#REF!),REPLACE(REPLACE(#REF!,1,3,"XXX"),13,2,"XX")))</f>
        <v>#REF!</v>
      </c>
      <c r="K1316" s="356"/>
      <c r="L1316" s="357"/>
      <c r="M1316" s="356"/>
      <c r="N1316" s="352"/>
      <c r="O1316" s="369"/>
    </row>
    <row r="1317" spans="1:15" hidden="1" x14ac:dyDescent="0.2">
      <c r="A1317" s="351">
        <v>1314</v>
      </c>
      <c r="B1317" s="352"/>
      <c r="C1317" s="353"/>
      <c r="D1317" s="354"/>
      <c r="E1317" s="178"/>
      <c r="F1317" s="355"/>
      <c r="G1317" s="354"/>
      <c r="H1317" s="354"/>
      <c r="I1317" s="178"/>
      <c r="J1317" s="390" t="e">
        <f>IF(#REF!="","",IF(LEN(#REF!)&gt;14,IF(ISBLANK(#REF!),"",#REF!),REPLACE(REPLACE(#REF!,1,3,"XXX"),13,2,"XX")))</f>
        <v>#REF!</v>
      </c>
      <c r="K1317" s="356"/>
      <c r="L1317" s="357"/>
      <c r="M1317" s="356"/>
      <c r="N1317" s="352"/>
      <c r="O1317" s="369"/>
    </row>
    <row r="1318" spans="1:15" hidden="1" x14ac:dyDescent="0.2">
      <c r="A1318" s="351">
        <v>1315</v>
      </c>
      <c r="B1318" s="352"/>
      <c r="C1318" s="353"/>
      <c r="D1318" s="354"/>
      <c r="E1318" s="178"/>
      <c r="F1318" s="355"/>
      <c r="G1318" s="354"/>
      <c r="H1318" s="354"/>
      <c r="I1318" s="178"/>
      <c r="J1318" s="390" t="e">
        <f>IF(#REF!="","",IF(LEN(#REF!)&gt;14,IF(ISBLANK(#REF!),"",#REF!),REPLACE(REPLACE(#REF!,1,3,"XXX"),13,2,"XX")))</f>
        <v>#REF!</v>
      </c>
      <c r="K1318" s="356"/>
      <c r="L1318" s="357"/>
      <c r="M1318" s="356"/>
      <c r="N1318" s="352"/>
      <c r="O1318" s="369"/>
    </row>
    <row r="1319" spans="1:15" hidden="1" x14ac:dyDescent="0.2">
      <c r="A1319" s="351">
        <v>1316</v>
      </c>
      <c r="B1319" s="352"/>
      <c r="C1319" s="353"/>
      <c r="D1319" s="354"/>
      <c r="E1319" s="178"/>
      <c r="F1319" s="355"/>
      <c r="G1319" s="354"/>
      <c r="H1319" s="354"/>
      <c r="I1319" s="178"/>
      <c r="J1319" s="390" t="e">
        <f>IF(#REF!="","",IF(LEN(#REF!)&gt;14,IF(ISBLANK(#REF!),"",#REF!),REPLACE(REPLACE(#REF!,1,3,"XXX"),13,2,"XX")))</f>
        <v>#REF!</v>
      </c>
      <c r="K1319" s="356"/>
      <c r="L1319" s="357"/>
      <c r="M1319" s="356"/>
      <c r="N1319" s="352"/>
      <c r="O1319" s="369"/>
    </row>
    <row r="1320" spans="1:15" hidden="1" x14ac:dyDescent="0.2">
      <c r="A1320" s="351">
        <v>1317</v>
      </c>
      <c r="B1320" s="352"/>
      <c r="C1320" s="353"/>
      <c r="D1320" s="354"/>
      <c r="E1320" s="178"/>
      <c r="F1320" s="355"/>
      <c r="G1320" s="354"/>
      <c r="H1320" s="354"/>
      <c r="I1320" s="178"/>
      <c r="J1320" s="390" t="e">
        <f>IF(#REF!="","",IF(LEN(#REF!)&gt;14,IF(ISBLANK(#REF!),"",#REF!),REPLACE(REPLACE(#REF!,1,3,"XXX"),13,2,"XX")))</f>
        <v>#REF!</v>
      </c>
      <c r="K1320" s="356"/>
      <c r="L1320" s="357"/>
      <c r="M1320" s="356"/>
      <c r="N1320" s="352"/>
      <c r="O1320" s="369"/>
    </row>
    <row r="1321" spans="1:15" hidden="1" x14ac:dyDescent="0.2">
      <c r="A1321" s="351">
        <v>1318</v>
      </c>
      <c r="B1321" s="352"/>
      <c r="C1321" s="353"/>
      <c r="D1321" s="354"/>
      <c r="E1321" s="178"/>
      <c r="F1321" s="355"/>
      <c r="G1321" s="354"/>
      <c r="H1321" s="354"/>
      <c r="I1321" s="178"/>
      <c r="J1321" s="390" t="e">
        <f>IF(#REF!="","",IF(LEN(#REF!)&gt;14,IF(ISBLANK(#REF!),"",#REF!),REPLACE(REPLACE(#REF!,1,3,"XXX"),13,2,"XX")))</f>
        <v>#REF!</v>
      </c>
      <c r="K1321" s="356"/>
      <c r="L1321" s="357"/>
      <c r="M1321" s="356"/>
      <c r="N1321" s="352"/>
      <c r="O1321" s="369"/>
    </row>
    <row r="1322" spans="1:15" hidden="1" x14ac:dyDescent="0.2">
      <c r="A1322" s="351">
        <v>1319</v>
      </c>
      <c r="B1322" s="352"/>
      <c r="C1322" s="353"/>
      <c r="D1322" s="354"/>
      <c r="E1322" s="178"/>
      <c r="F1322" s="355"/>
      <c r="G1322" s="354"/>
      <c r="H1322" s="354"/>
      <c r="I1322" s="178"/>
      <c r="J1322" s="390" t="e">
        <f>IF(#REF!="","",IF(LEN(#REF!)&gt;14,IF(ISBLANK(#REF!),"",#REF!),REPLACE(REPLACE(#REF!,1,3,"XXX"),13,2,"XX")))</f>
        <v>#REF!</v>
      </c>
      <c r="K1322" s="356"/>
      <c r="L1322" s="357"/>
      <c r="M1322" s="356"/>
      <c r="N1322" s="352"/>
      <c r="O1322" s="369"/>
    </row>
    <row r="1323" spans="1:15" hidden="1" x14ac:dyDescent="0.2">
      <c r="A1323" s="351">
        <v>1320</v>
      </c>
      <c r="B1323" s="352"/>
      <c r="C1323" s="353"/>
      <c r="D1323" s="354"/>
      <c r="E1323" s="178"/>
      <c r="F1323" s="355"/>
      <c r="G1323" s="354"/>
      <c r="H1323" s="354"/>
      <c r="I1323" s="178"/>
      <c r="J1323" s="390" t="e">
        <f>IF(#REF!="","",IF(LEN(#REF!)&gt;14,IF(ISBLANK(#REF!),"",#REF!),REPLACE(REPLACE(#REF!,1,3,"XXX"),13,2,"XX")))</f>
        <v>#REF!</v>
      </c>
      <c r="K1323" s="356"/>
      <c r="L1323" s="357"/>
      <c r="M1323" s="356"/>
      <c r="N1323" s="352"/>
      <c r="O1323" s="369"/>
    </row>
    <row r="1324" spans="1:15" hidden="1" x14ac:dyDescent="0.2">
      <c r="A1324" s="351">
        <v>1321</v>
      </c>
      <c r="B1324" s="352"/>
      <c r="C1324" s="353"/>
      <c r="D1324" s="354"/>
      <c r="E1324" s="178"/>
      <c r="F1324" s="355"/>
      <c r="G1324" s="354"/>
      <c r="H1324" s="354"/>
      <c r="I1324" s="178"/>
      <c r="J1324" s="390" t="e">
        <f>IF(#REF!="","",IF(LEN(#REF!)&gt;14,IF(ISBLANK(#REF!),"",#REF!),REPLACE(REPLACE(#REF!,1,3,"XXX"),13,2,"XX")))</f>
        <v>#REF!</v>
      </c>
      <c r="K1324" s="356"/>
      <c r="L1324" s="357"/>
      <c r="M1324" s="356"/>
      <c r="N1324" s="352"/>
      <c r="O1324" s="369"/>
    </row>
    <row r="1325" spans="1:15" hidden="1" x14ac:dyDescent="0.2">
      <c r="A1325" s="351">
        <v>1322</v>
      </c>
      <c r="B1325" s="352"/>
      <c r="C1325" s="353"/>
      <c r="D1325" s="354"/>
      <c r="E1325" s="178"/>
      <c r="F1325" s="355"/>
      <c r="G1325" s="354"/>
      <c r="H1325" s="354"/>
      <c r="I1325" s="178"/>
      <c r="J1325" s="390" t="e">
        <f>IF(#REF!="","",IF(LEN(#REF!)&gt;14,IF(ISBLANK(#REF!),"",#REF!),REPLACE(REPLACE(#REF!,1,3,"XXX"),13,2,"XX")))</f>
        <v>#REF!</v>
      </c>
      <c r="K1325" s="356"/>
      <c r="L1325" s="357"/>
      <c r="M1325" s="356"/>
      <c r="N1325" s="352"/>
      <c r="O1325" s="369"/>
    </row>
    <row r="1326" spans="1:15" hidden="1" x14ac:dyDescent="0.2">
      <c r="A1326" s="351">
        <v>1323</v>
      </c>
      <c r="B1326" s="352"/>
      <c r="C1326" s="353"/>
      <c r="D1326" s="354"/>
      <c r="E1326" s="178"/>
      <c r="F1326" s="355"/>
      <c r="G1326" s="354"/>
      <c r="H1326" s="354"/>
      <c r="I1326" s="178"/>
      <c r="J1326" s="390" t="e">
        <f>IF(#REF!="","",IF(LEN(#REF!)&gt;14,IF(ISBLANK(#REF!),"",#REF!),REPLACE(REPLACE(#REF!,1,3,"XXX"),13,2,"XX")))</f>
        <v>#REF!</v>
      </c>
      <c r="K1326" s="356"/>
      <c r="L1326" s="357"/>
      <c r="M1326" s="356"/>
      <c r="N1326" s="352"/>
      <c r="O1326" s="369"/>
    </row>
    <row r="1327" spans="1:15" hidden="1" x14ac:dyDescent="0.2">
      <c r="A1327" s="351">
        <v>1324</v>
      </c>
      <c r="B1327" s="352"/>
      <c r="C1327" s="353"/>
      <c r="D1327" s="354"/>
      <c r="E1327" s="178"/>
      <c r="F1327" s="355"/>
      <c r="G1327" s="354"/>
      <c r="H1327" s="354"/>
      <c r="I1327" s="178"/>
      <c r="J1327" s="390" t="e">
        <f>IF(#REF!="","",IF(LEN(#REF!)&gt;14,IF(ISBLANK(#REF!),"",#REF!),REPLACE(REPLACE(#REF!,1,3,"XXX"),13,2,"XX")))</f>
        <v>#REF!</v>
      </c>
      <c r="K1327" s="356"/>
      <c r="L1327" s="357"/>
      <c r="M1327" s="356"/>
      <c r="N1327" s="352"/>
      <c r="O1327" s="369"/>
    </row>
    <row r="1328" spans="1:15" hidden="1" x14ac:dyDescent="0.2">
      <c r="A1328" s="351">
        <v>1325</v>
      </c>
      <c r="B1328" s="352"/>
      <c r="C1328" s="353"/>
      <c r="D1328" s="354"/>
      <c r="E1328" s="178"/>
      <c r="F1328" s="355"/>
      <c r="G1328" s="354"/>
      <c r="H1328" s="354"/>
      <c r="I1328" s="178"/>
      <c r="J1328" s="390" t="e">
        <f>IF(#REF!="","",IF(LEN(#REF!)&gt;14,IF(ISBLANK(#REF!),"",#REF!),REPLACE(REPLACE(#REF!,1,3,"XXX"),13,2,"XX")))</f>
        <v>#REF!</v>
      </c>
      <c r="K1328" s="356"/>
      <c r="L1328" s="357"/>
      <c r="M1328" s="356"/>
      <c r="N1328" s="352"/>
      <c r="O1328" s="369"/>
    </row>
    <row r="1329" spans="1:15" hidden="1" x14ac:dyDescent="0.2">
      <c r="A1329" s="351">
        <v>1326</v>
      </c>
      <c r="B1329" s="352"/>
      <c r="C1329" s="353"/>
      <c r="D1329" s="354"/>
      <c r="E1329" s="178"/>
      <c r="F1329" s="355"/>
      <c r="G1329" s="354"/>
      <c r="H1329" s="354"/>
      <c r="I1329" s="178"/>
      <c r="J1329" s="390" t="e">
        <f>IF(#REF!="","",IF(LEN(#REF!)&gt;14,IF(ISBLANK(#REF!),"",#REF!),REPLACE(REPLACE(#REF!,1,3,"XXX"),13,2,"XX")))</f>
        <v>#REF!</v>
      </c>
      <c r="K1329" s="356"/>
      <c r="L1329" s="357"/>
      <c r="M1329" s="356"/>
      <c r="N1329" s="352"/>
      <c r="O1329" s="369"/>
    </row>
    <row r="1330" spans="1:15" hidden="1" x14ac:dyDescent="0.2">
      <c r="A1330" s="351">
        <v>1327</v>
      </c>
      <c r="B1330" s="352"/>
      <c r="C1330" s="353"/>
      <c r="D1330" s="354"/>
      <c r="E1330" s="178"/>
      <c r="F1330" s="355"/>
      <c r="G1330" s="354"/>
      <c r="H1330" s="354"/>
      <c r="I1330" s="178"/>
      <c r="J1330" s="390" t="e">
        <f>IF(#REF!="","",IF(LEN(#REF!)&gt;14,IF(ISBLANK(#REF!),"",#REF!),REPLACE(REPLACE(#REF!,1,3,"XXX"),13,2,"XX")))</f>
        <v>#REF!</v>
      </c>
      <c r="K1330" s="356"/>
      <c r="L1330" s="357"/>
      <c r="M1330" s="356"/>
      <c r="N1330" s="352"/>
      <c r="O1330" s="369"/>
    </row>
    <row r="1331" spans="1:15" hidden="1" x14ac:dyDescent="0.2">
      <c r="A1331" s="351">
        <v>1328</v>
      </c>
      <c r="B1331" s="352"/>
      <c r="C1331" s="353"/>
      <c r="D1331" s="354"/>
      <c r="E1331" s="178"/>
      <c r="F1331" s="355"/>
      <c r="G1331" s="354"/>
      <c r="H1331" s="354"/>
      <c r="I1331" s="178"/>
      <c r="J1331" s="390" t="e">
        <f>IF(#REF!="","",IF(LEN(#REF!)&gt;14,IF(ISBLANK(#REF!),"",#REF!),REPLACE(REPLACE(#REF!,1,3,"XXX"),13,2,"XX")))</f>
        <v>#REF!</v>
      </c>
      <c r="K1331" s="356"/>
      <c r="L1331" s="357"/>
      <c r="M1331" s="356"/>
      <c r="N1331" s="352"/>
      <c r="O1331" s="369"/>
    </row>
    <row r="1332" spans="1:15" hidden="1" x14ac:dyDescent="0.2">
      <c r="A1332" s="351">
        <v>1329</v>
      </c>
      <c r="B1332" s="352"/>
      <c r="C1332" s="353"/>
      <c r="D1332" s="354"/>
      <c r="E1332" s="178"/>
      <c r="F1332" s="355"/>
      <c r="G1332" s="354"/>
      <c r="H1332" s="354"/>
      <c r="I1332" s="178"/>
      <c r="J1332" s="390" t="e">
        <f>IF(#REF!="","",IF(LEN(#REF!)&gt;14,IF(ISBLANK(#REF!),"",#REF!),REPLACE(REPLACE(#REF!,1,3,"XXX"),13,2,"XX")))</f>
        <v>#REF!</v>
      </c>
      <c r="K1332" s="356"/>
      <c r="L1332" s="357"/>
      <c r="M1332" s="356"/>
      <c r="N1332" s="352"/>
      <c r="O1332" s="369"/>
    </row>
    <row r="1333" spans="1:15" hidden="1" x14ac:dyDescent="0.2">
      <c r="A1333" s="351">
        <v>1330</v>
      </c>
      <c r="B1333" s="352"/>
      <c r="C1333" s="353"/>
      <c r="D1333" s="354"/>
      <c r="E1333" s="178"/>
      <c r="F1333" s="355"/>
      <c r="G1333" s="354"/>
      <c r="H1333" s="354"/>
      <c r="I1333" s="178"/>
      <c r="J1333" s="390" t="e">
        <f>IF(#REF!="","",IF(LEN(#REF!)&gt;14,IF(ISBLANK(#REF!),"",#REF!),REPLACE(REPLACE(#REF!,1,3,"XXX"),13,2,"XX")))</f>
        <v>#REF!</v>
      </c>
      <c r="K1333" s="356"/>
      <c r="L1333" s="357"/>
      <c r="M1333" s="356"/>
      <c r="N1333" s="352"/>
      <c r="O1333" s="369"/>
    </row>
    <row r="1334" spans="1:15" hidden="1" x14ac:dyDescent="0.2">
      <c r="A1334" s="351">
        <v>1331</v>
      </c>
      <c r="B1334" s="352"/>
      <c r="C1334" s="353"/>
      <c r="D1334" s="354"/>
      <c r="E1334" s="178"/>
      <c r="F1334" s="355"/>
      <c r="G1334" s="354"/>
      <c r="H1334" s="354"/>
      <c r="I1334" s="178"/>
      <c r="J1334" s="390" t="e">
        <f>IF(#REF!="","",IF(LEN(#REF!)&gt;14,IF(ISBLANK(#REF!),"",#REF!),REPLACE(REPLACE(#REF!,1,3,"XXX"),13,2,"XX")))</f>
        <v>#REF!</v>
      </c>
      <c r="K1334" s="356"/>
      <c r="L1334" s="357"/>
      <c r="M1334" s="356"/>
      <c r="N1334" s="352"/>
      <c r="O1334" s="369"/>
    </row>
    <row r="1335" spans="1:15" hidden="1" x14ac:dyDescent="0.2">
      <c r="A1335" s="351">
        <v>1332</v>
      </c>
      <c r="B1335" s="352"/>
      <c r="C1335" s="353"/>
      <c r="D1335" s="354"/>
      <c r="E1335" s="178"/>
      <c r="F1335" s="355"/>
      <c r="G1335" s="354"/>
      <c r="H1335" s="354"/>
      <c r="I1335" s="178"/>
      <c r="J1335" s="390" t="e">
        <f>IF(#REF!="","",IF(LEN(#REF!)&gt;14,IF(ISBLANK(#REF!),"",#REF!),REPLACE(REPLACE(#REF!,1,3,"XXX"),13,2,"XX")))</f>
        <v>#REF!</v>
      </c>
      <c r="K1335" s="356"/>
      <c r="L1335" s="357"/>
      <c r="M1335" s="356"/>
      <c r="N1335" s="352"/>
      <c r="O1335" s="369"/>
    </row>
    <row r="1336" spans="1:15" hidden="1" x14ac:dyDescent="0.2">
      <c r="A1336" s="351">
        <v>1333</v>
      </c>
      <c r="B1336" s="352"/>
      <c r="C1336" s="353"/>
      <c r="D1336" s="354"/>
      <c r="E1336" s="178"/>
      <c r="F1336" s="355"/>
      <c r="G1336" s="354"/>
      <c r="H1336" s="354"/>
      <c r="I1336" s="178"/>
      <c r="J1336" s="390" t="e">
        <f>IF(#REF!="","",IF(LEN(#REF!)&gt;14,IF(ISBLANK(#REF!),"",#REF!),REPLACE(REPLACE(#REF!,1,3,"XXX"),13,2,"XX")))</f>
        <v>#REF!</v>
      </c>
      <c r="K1336" s="356"/>
      <c r="L1336" s="357"/>
      <c r="M1336" s="356"/>
      <c r="N1336" s="352"/>
      <c r="O1336" s="369"/>
    </row>
    <row r="1337" spans="1:15" hidden="1" x14ac:dyDescent="0.2">
      <c r="A1337" s="351">
        <v>1334</v>
      </c>
      <c r="B1337" s="352"/>
      <c r="C1337" s="353"/>
      <c r="D1337" s="354"/>
      <c r="E1337" s="178"/>
      <c r="F1337" s="355"/>
      <c r="G1337" s="354"/>
      <c r="H1337" s="354"/>
      <c r="I1337" s="178"/>
      <c r="J1337" s="390" t="e">
        <f>IF(#REF!="","",IF(LEN(#REF!)&gt;14,IF(ISBLANK(#REF!),"",#REF!),REPLACE(REPLACE(#REF!,1,3,"XXX"),13,2,"XX")))</f>
        <v>#REF!</v>
      </c>
      <c r="K1337" s="356"/>
      <c r="L1337" s="357"/>
      <c r="M1337" s="356"/>
      <c r="N1337" s="352"/>
      <c r="O1337" s="369"/>
    </row>
    <row r="1338" spans="1:15" hidden="1" x14ac:dyDescent="0.2">
      <c r="A1338" s="351">
        <v>1335</v>
      </c>
      <c r="B1338" s="352"/>
      <c r="C1338" s="353"/>
      <c r="D1338" s="354"/>
      <c r="E1338" s="178"/>
      <c r="F1338" s="355"/>
      <c r="G1338" s="354"/>
      <c r="H1338" s="354"/>
      <c r="I1338" s="178"/>
      <c r="J1338" s="390" t="e">
        <f>IF(#REF!="","",IF(LEN(#REF!)&gt;14,IF(ISBLANK(#REF!),"",#REF!),REPLACE(REPLACE(#REF!,1,3,"XXX"),13,2,"XX")))</f>
        <v>#REF!</v>
      </c>
      <c r="K1338" s="356"/>
      <c r="L1338" s="357"/>
      <c r="M1338" s="356"/>
      <c r="N1338" s="352"/>
      <c r="O1338" s="369"/>
    </row>
    <row r="1339" spans="1:15" hidden="1" x14ac:dyDescent="0.2">
      <c r="A1339" s="351">
        <v>1336</v>
      </c>
      <c r="B1339" s="352"/>
      <c r="C1339" s="353"/>
      <c r="D1339" s="354"/>
      <c r="E1339" s="178"/>
      <c r="F1339" s="355"/>
      <c r="G1339" s="354"/>
      <c r="H1339" s="354"/>
      <c r="I1339" s="178"/>
      <c r="J1339" s="390" t="e">
        <f>IF(#REF!="","",IF(LEN(#REF!)&gt;14,IF(ISBLANK(#REF!),"",#REF!),REPLACE(REPLACE(#REF!,1,3,"XXX"),13,2,"XX")))</f>
        <v>#REF!</v>
      </c>
      <c r="K1339" s="356"/>
      <c r="L1339" s="357"/>
      <c r="M1339" s="356"/>
      <c r="N1339" s="352"/>
      <c r="O1339" s="369"/>
    </row>
    <row r="1340" spans="1:15" hidden="1" x14ac:dyDescent="0.2">
      <c r="A1340" s="351">
        <v>1337</v>
      </c>
      <c r="B1340" s="352"/>
      <c r="C1340" s="353"/>
      <c r="D1340" s="354"/>
      <c r="E1340" s="178"/>
      <c r="F1340" s="355"/>
      <c r="G1340" s="354"/>
      <c r="H1340" s="354"/>
      <c r="I1340" s="178"/>
      <c r="J1340" s="390" t="e">
        <f>IF(#REF!="","",IF(LEN(#REF!)&gt;14,IF(ISBLANK(#REF!),"",#REF!),REPLACE(REPLACE(#REF!,1,3,"XXX"),13,2,"XX")))</f>
        <v>#REF!</v>
      </c>
      <c r="K1340" s="356"/>
      <c r="L1340" s="357"/>
      <c r="M1340" s="356"/>
      <c r="N1340" s="352"/>
      <c r="O1340" s="369"/>
    </row>
    <row r="1341" spans="1:15" hidden="1" x14ac:dyDescent="0.2">
      <c r="A1341" s="351">
        <v>1338</v>
      </c>
      <c r="B1341" s="352"/>
      <c r="C1341" s="353"/>
      <c r="D1341" s="354"/>
      <c r="E1341" s="178"/>
      <c r="F1341" s="355"/>
      <c r="G1341" s="354"/>
      <c r="H1341" s="354"/>
      <c r="I1341" s="178"/>
      <c r="J1341" s="390" t="e">
        <f>IF(#REF!="","",IF(LEN(#REF!)&gt;14,IF(ISBLANK(#REF!),"",#REF!),REPLACE(REPLACE(#REF!,1,3,"XXX"),13,2,"XX")))</f>
        <v>#REF!</v>
      </c>
      <c r="K1341" s="356"/>
      <c r="L1341" s="357"/>
      <c r="M1341" s="356"/>
      <c r="N1341" s="352"/>
      <c r="O1341" s="369"/>
    </row>
    <row r="1342" spans="1:15" hidden="1" x14ac:dyDescent="0.2">
      <c r="A1342" s="351">
        <v>1339</v>
      </c>
      <c r="B1342" s="352"/>
      <c r="C1342" s="353"/>
      <c r="D1342" s="354"/>
      <c r="E1342" s="178"/>
      <c r="F1342" s="355"/>
      <c r="G1342" s="354"/>
      <c r="H1342" s="354"/>
      <c r="I1342" s="178"/>
      <c r="J1342" s="390" t="e">
        <f>IF(#REF!="","",IF(LEN(#REF!)&gt;14,IF(ISBLANK(#REF!),"",#REF!),REPLACE(REPLACE(#REF!,1,3,"XXX"),13,2,"XX")))</f>
        <v>#REF!</v>
      </c>
      <c r="K1342" s="356"/>
      <c r="L1342" s="357"/>
      <c r="M1342" s="356"/>
      <c r="N1342" s="352"/>
      <c r="O1342" s="369"/>
    </row>
    <row r="1343" spans="1:15" hidden="1" x14ac:dyDescent="0.2">
      <c r="A1343" s="351">
        <v>1340</v>
      </c>
      <c r="B1343" s="352"/>
      <c r="C1343" s="353"/>
      <c r="D1343" s="354"/>
      <c r="E1343" s="178"/>
      <c r="F1343" s="355"/>
      <c r="G1343" s="354"/>
      <c r="H1343" s="354"/>
      <c r="I1343" s="178"/>
      <c r="J1343" s="390" t="e">
        <f>IF(#REF!="","",IF(LEN(#REF!)&gt;14,IF(ISBLANK(#REF!),"",#REF!),REPLACE(REPLACE(#REF!,1,3,"XXX"),13,2,"XX")))</f>
        <v>#REF!</v>
      </c>
      <c r="K1343" s="356"/>
      <c r="L1343" s="357"/>
      <c r="M1343" s="356"/>
      <c r="N1343" s="352"/>
      <c r="O1343" s="369"/>
    </row>
    <row r="1344" spans="1:15" hidden="1" x14ac:dyDescent="0.2">
      <c r="A1344" s="351">
        <v>1341</v>
      </c>
      <c r="B1344" s="352"/>
      <c r="C1344" s="353"/>
      <c r="D1344" s="354"/>
      <c r="E1344" s="178"/>
      <c r="F1344" s="355"/>
      <c r="G1344" s="354"/>
      <c r="H1344" s="354"/>
      <c r="I1344" s="178"/>
      <c r="J1344" s="390" t="e">
        <f>IF(#REF!="","",IF(LEN(#REF!)&gt;14,IF(ISBLANK(#REF!),"",#REF!),REPLACE(REPLACE(#REF!,1,3,"XXX"),13,2,"XX")))</f>
        <v>#REF!</v>
      </c>
      <c r="K1344" s="356"/>
      <c r="L1344" s="357"/>
      <c r="M1344" s="356"/>
      <c r="N1344" s="352"/>
      <c r="O1344" s="369"/>
    </row>
    <row r="1345" spans="1:15" hidden="1" x14ac:dyDescent="0.2">
      <c r="A1345" s="351">
        <v>1342</v>
      </c>
      <c r="B1345" s="352"/>
      <c r="C1345" s="353"/>
      <c r="D1345" s="354"/>
      <c r="E1345" s="178"/>
      <c r="F1345" s="355"/>
      <c r="G1345" s="354"/>
      <c r="H1345" s="354"/>
      <c r="I1345" s="178"/>
      <c r="J1345" s="390" t="e">
        <f>IF(#REF!="","",IF(LEN(#REF!)&gt;14,IF(ISBLANK(#REF!),"",#REF!),REPLACE(REPLACE(#REF!,1,3,"XXX"),13,2,"XX")))</f>
        <v>#REF!</v>
      </c>
      <c r="K1345" s="356"/>
      <c r="L1345" s="357"/>
      <c r="M1345" s="356"/>
      <c r="N1345" s="352"/>
      <c r="O1345" s="369"/>
    </row>
    <row r="1346" spans="1:15" hidden="1" x14ac:dyDescent="0.2">
      <c r="A1346" s="351">
        <v>1343</v>
      </c>
      <c r="B1346" s="352"/>
      <c r="C1346" s="353"/>
      <c r="D1346" s="354"/>
      <c r="E1346" s="178"/>
      <c r="F1346" s="355"/>
      <c r="G1346" s="354"/>
      <c r="H1346" s="354"/>
      <c r="I1346" s="178"/>
      <c r="J1346" s="390" t="e">
        <f>IF(#REF!="","",IF(LEN(#REF!)&gt;14,IF(ISBLANK(#REF!),"",#REF!),REPLACE(REPLACE(#REF!,1,3,"XXX"),13,2,"XX")))</f>
        <v>#REF!</v>
      </c>
      <c r="K1346" s="356"/>
      <c r="L1346" s="357"/>
      <c r="M1346" s="356"/>
      <c r="N1346" s="352"/>
      <c r="O1346" s="369"/>
    </row>
    <row r="1347" spans="1:15" hidden="1" x14ac:dyDescent="0.2">
      <c r="A1347" s="351">
        <v>1344</v>
      </c>
      <c r="B1347" s="352"/>
      <c r="C1347" s="353"/>
      <c r="D1347" s="354"/>
      <c r="E1347" s="178"/>
      <c r="F1347" s="355"/>
      <c r="G1347" s="354"/>
      <c r="H1347" s="354"/>
      <c r="I1347" s="178"/>
      <c r="J1347" s="390" t="e">
        <f>IF(#REF!="","",IF(LEN(#REF!)&gt;14,IF(ISBLANK(#REF!),"",#REF!),REPLACE(REPLACE(#REF!,1,3,"XXX"),13,2,"XX")))</f>
        <v>#REF!</v>
      </c>
      <c r="K1347" s="356"/>
      <c r="L1347" s="357"/>
      <c r="M1347" s="356"/>
      <c r="N1347" s="352"/>
      <c r="O1347" s="369"/>
    </row>
    <row r="1348" spans="1:15" hidden="1" x14ac:dyDescent="0.2">
      <c r="A1348" s="351">
        <v>1345</v>
      </c>
      <c r="B1348" s="352"/>
      <c r="C1348" s="353"/>
      <c r="D1348" s="354"/>
      <c r="E1348" s="178"/>
      <c r="F1348" s="355"/>
      <c r="G1348" s="354"/>
      <c r="H1348" s="354"/>
      <c r="I1348" s="178"/>
      <c r="J1348" s="390" t="e">
        <f>IF(#REF!="","",IF(LEN(#REF!)&gt;14,IF(ISBLANK(#REF!),"",#REF!),REPLACE(REPLACE(#REF!,1,3,"XXX"),13,2,"XX")))</f>
        <v>#REF!</v>
      </c>
      <c r="K1348" s="356"/>
      <c r="L1348" s="357"/>
      <c r="M1348" s="356"/>
      <c r="N1348" s="352"/>
      <c r="O1348" s="369"/>
    </row>
    <row r="1349" spans="1:15" hidden="1" x14ac:dyDescent="0.2">
      <c r="A1349" s="351">
        <v>1346</v>
      </c>
      <c r="B1349" s="352"/>
      <c r="C1349" s="353"/>
      <c r="D1349" s="354"/>
      <c r="E1349" s="178"/>
      <c r="F1349" s="355"/>
      <c r="G1349" s="354"/>
      <c r="H1349" s="354"/>
      <c r="I1349" s="178"/>
      <c r="J1349" s="390" t="e">
        <f>IF(#REF!="","",IF(LEN(#REF!)&gt;14,IF(ISBLANK(#REF!),"",#REF!),REPLACE(REPLACE(#REF!,1,3,"XXX"),13,2,"XX")))</f>
        <v>#REF!</v>
      </c>
      <c r="K1349" s="356"/>
      <c r="L1349" s="357"/>
      <c r="M1349" s="356"/>
      <c r="N1349" s="352"/>
      <c r="O1349" s="369"/>
    </row>
    <row r="1350" spans="1:15" hidden="1" x14ac:dyDescent="0.2">
      <c r="A1350" s="351">
        <v>1347</v>
      </c>
      <c r="B1350" s="352"/>
      <c r="C1350" s="353"/>
      <c r="D1350" s="354"/>
      <c r="E1350" s="178"/>
      <c r="F1350" s="355"/>
      <c r="G1350" s="354"/>
      <c r="H1350" s="354"/>
      <c r="I1350" s="178"/>
      <c r="J1350" s="390" t="e">
        <f>IF(#REF!="","",IF(LEN(#REF!)&gt;14,IF(ISBLANK(#REF!),"",#REF!),REPLACE(REPLACE(#REF!,1,3,"XXX"),13,2,"XX")))</f>
        <v>#REF!</v>
      </c>
      <c r="K1350" s="356"/>
      <c r="L1350" s="357"/>
      <c r="M1350" s="356"/>
      <c r="N1350" s="352"/>
      <c r="O1350" s="369"/>
    </row>
    <row r="1351" spans="1:15" hidden="1" x14ac:dyDescent="0.2">
      <c r="A1351" s="351">
        <v>1348</v>
      </c>
      <c r="B1351" s="352"/>
      <c r="C1351" s="353"/>
      <c r="D1351" s="354"/>
      <c r="E1351" s="178"/>
      <c r="F1351" s="355"/>
      <c r="G1351" s="354"/>
      <c r="H1351" s="354"/>
      <c r="I1351" s="178"/>
      <c r="J1351" s="390" t="e">
        <f>IF(#REF!="","",IF(LEN(#REF!)&gt;14,IF(ISBLANK(#REF!),"",#REF!),REPLACE(REPLACE(#REF!,1,3,"XXX"),13,2,"XX")))</f>
        <v>#REF!</v>
      </c>
      <c r="K1351" s="356"/>
      <c r="L1351" s="357"/>
      <c r="M1351" s="356"/>
      <c r="N1351" s="352"/>
      <c r="O1351" s="369"/>
    </row>
    <row r="1352" spans="1:15" hidden="1" x14ac:dyDescent="0.2">
      <c r="A1352" s="351">
        <v>1349</v>
      </c>
      <c r="B1352" s="352"/>
      <c r="C1352" s="353"/>
      <c r="D1352" s="354"/>
      <c r="E1352" s="178"/>
      <c r="F1352" s="355"/>
      <c r="G1352" s="354"/>
      <c r="H1352" s="354"/>
      <c r="I1352" s="178"/>
      <c r="J1352" s="390" t="e">
        <f>IF(#REF!="","",IF(LEN(#REF!)&gt;14,IF(ISBLANK(#REF!),"",#REF!),REPLACE(REPLACE(#REF!,1,3,"XXX"),13,2,"XX")))</f>
        <v>#REF!</v>
      </c>
      <c r="K1352" s="356"/>
      <c r="L1352" s="357"/>
      <c r="M1352" s="356"/>
      <c r="N1352" s="352"/>
      <c r="O1352" s="369"/>
    </row>
    <row r="1353" spans="1:15" hidden="1" x14ac:dyDescent="0.2">
      <c r="A1353" s="351">
        <v>1350</v>
      </c>
      <c r="B1353" s="352"/>
      <c r="C1353" s="353"/>
      <c r="D1353" s="354"/>
      <c r="E1353" s="178"/>
      <c r="F1353" s="355"/>
      <c r="G1353" s="354"/>
      <c r="H1353" s="354"/>
      <c r="I1353" s="178"/>
      <c r="J1353" s="390" t="e">
        <f>IF(#REF!="","",IF(LEN(#REF!)&gt;14,IF(ISBLANK(#REF!),"",#REF!),REPLACE(REPLACE(#REF!,1,3,"XXX"),13,2,"XX")))</f>
        <v>#REF!</v>
      </c>
      <c r="K1353" s="356"/>
      <c r="L1353" s="357"/>
      <c r="M1353" s="356"/>
      <c r="N1353" s="352"/>
      <c r="O1353" s="369"/>
    </row>
    <row r="1354" spans="1:15" hidden="1" x14ac:dyDescent="0.2">
      <c r="A1354" s="351">
        <v>1351</v>
      </c>
      <c r="B1354" s="352"/>
      <c r="C1354" s="353"/>
      <c r="D1354" s="354"/>
      <c r="E1354" s="178"/>
      <c r="F1354" s="355"/>
      <c r="G1354" s="354"/>
      <c r="H1354" s="354"/>
      <c r="I1354" s="178"/>
      <c r="J1354" s="390" t="e">
        <f>IF(#REF!="","",IF(LEN(#REF!)&gt;14,IF(ISBLANK(#REF!),"",#REF!),REPLACE(REPLACE(#REF!,1,3,"XXX"),13,2,"XX")))</f>
        <v>#REF!</v>
      </c>
      <c r="K1354" s="356"/>
      <c r="L1354" s="357"/>
      <c r="M1354" s="356"/>
      <c r="N1354" s="352"/>
      <c r="O1354" s="369"/>
    </row>
    <row r="1355" spans="1:15" hidden="1" x14ac:dyDescent="0.2">
      <c r="A1355" s="351">
        <v>1352</v>
      </c>
      <c r="B1355" s="352"/>
      <c r="C1355" s="353"/>
      <c r="D1355" s="354"/>
      <c r="E1355" s="178"/>
      <c r="F1355" s="355"/>
      <c r="G1355" s="354"/>
      <c r="H1355" s="354"/>
      <c r="I1355" s="178"/>
      <c r="J1355" s="390" t="e">
        <f>IF(#REF!="","",IF(LEN(#REF!)&gt;14,IF(ISBLANK(#REF!),"",#REF!),REPLACE(REPLACE(#REF!,1,3,"XXX"),13,2,"XX")))</f>
        <v>#REF!</v>
      </c>
      <c r="K1355" s="356"/>
      <c r="L1355" s="357"/>
      <c r="M1355" s="356"/>
      <c r="N1355" s="352"/>
      <c r="O1355" s="369"/>
    </row>
    <row r="1356" spans="1:15" hidden="1" x14ac:dyDescent="0.2">
      <c r="A1356" s="351">
        <v>1353</v>
      </c>
      <c r="B1356" s="352"/>
      <c r="C1356" s="353"/>
      <c r="D1356" s="354"/>
      <c r="E1356" s="178"/>
      <c r="F1356" s="355"/>
      <c r="G1356" s="354"/>
      <c r="H1356" s="354"/>
      <c r="I1356" s="178"/>
      <c r="J1356" s="390" t="e">
        <f>IF(#REF!="","",IF(LEN(#REF!)&gt;14,IF(ISBLANK(#REF!),"",#REF!),REPLACE(REPLACE(#REF!,1,3,"XXX"),13,2,"XX")))</f>
        <v>#REF!</v>
      </c>
      <c r="K1356" s="356"/>
      <c r="L1356" s="357"/>
      <c r="M1356" s="356"/>
      <c r="N1356" s="352"/>
      <c r="O1356" s="369"/>
    </row>
    <row r="1357" spans="1:15" hidden="1" x14ac:dyDescent="0.2">
      <c r="A1357" s="351">
        <v>1354</v>
      </c>
      <c r="B1357" s="352"/>
      <c r="C1357" s="353"/>
      <c r="D1357" s="354"/>
      <c r="E1357" s="178"/>
      <c r="F1357" s="355"/>
      <c r="G1357" s="354"/>
      <c r="H1357" s="354"/>
      <c r="I1357" s="178"/>
      <c r="J1357" s="390" t="e">
        <f>IF(#REF!="","",IF(LEN(#REF!)&gt;14,IF(ISBLANK(#REF!),"",#REF!),REPLACE(REPLACE(#REF!,1,3,"XXX"),13,2,"XX")))</f>
        <v>#REF!</v>
      </c>
      <c r="K1357" s="356"/>
      <c r="L1357" s="357"/>
      <c r="M1357" s="356"/>
      <c r="N1357" s="352"/>
      <c r="O1357" s="369"/>
    </row>
    <row r="1358" spans="1:15" hidden="1" x14ac:dyDescent="0.2">
      <c r="A1358" s="351">
        <v>1355</v>
      </c>
      <c r="B1358" s="352"/>
      <c r="C1358" s="353"/>
      <c r="D1358" s="354"/>
      <c r="E1358" s="178"/>
      <c r="F1358" s="355"/>
      <c r="G1358" s="354"/>
      <c r="H1358" s="354"/>
      <c r="I1358" s="178"/>
      <c r="J1358" s="390" t="e">
        <f>IF(#REF!="","",IF(LEN(#REF!)&gt;14,IF(ISBLANK(#REF!),"",#REF!),REPLACE(REPLACE(#REF!,1,3,"XXX"),13,2,"XX")))</f>
        <v>#REF!</v>
      </c>
      <c r="K1358" s="356"/>
      <c r="L1358" s="357"/>
      <c r="M1358" s="356"/>
      <c r="N1358" s="352"/>
      <c r="O1358" s="369"/>
    </row>
    <row r="1359" spans="1:15" hidden="1" x14ac:dyDescent="0.2">
      <c r="A1359" s="351">
        <v>1356</v>
      </c>
      <c r="B1359" s="352"/>
      <c r="C1359" s="353"/>
      <c r="D1359" s="354"/>
      <c r="E1359" s="178"/>
      <c r="F1359" s="355"/>
      <c r="G1359" s="354"/>
      <c r="H1359" s="354"/>
      <c r="I1359" s="178"/>
      <c r="J1359" s="390" t="e">
        <f>IF(#REF!="","",IF(LEN(#REF!)&gt;14,IF(ISBLANK(#REF!),"",#REF!),REPLACE(REPLACE(#REF!,1,3,"XXX"),13,2,"XX")))</f>
        <v>#REF!</v>
      </c>
      <c r="K1359" s="356"/>
      <c r="L1359" s="357"/>
      <c r="M1359" s="356"/>
      <c r="N1359" s="352"/>
      <c r="O1359" s="369"/>
    </row>
    <row r="1360" spans="1:15" hidden="1" x14ac:dyDescent="0.2">
      <c r="A1360" s="351">
        <v>1357</v>
      </c>
      <c r="B1360" s="352"/>
      <c r="C1360" s="353"/>
      <c r="D1360" s="354"/>
      <c r="E1360" s="178"/>
      <c r="F1360" s="355"/>
      <c r="G1360" s="354"/>
      <c r="H1360" s="354"/>
      <c r="I1360" s="178"/>
      <c r="J1360" s="390" t="e">
        <f>IF(#REF!="","",IF(LEN(#REF!)&gt;14,IF(ISBLANK(#REF!),"",#REF!),REPLACE(REPLACE(#REF!,1,3,"XXX"),13,2,"XX")))</f>
        <v>#REF!</v>
      </c>
      <c r="K1360" s="356"/>
      <c r="L1360" s="357"/>
      <c r="M1360" s="356"/>
      <c r="N1360" s="352"/>
      <c r="O1360" s="369"/>
    </row>
    <row r="1361" spans="1:15" hidden="1" x14ac:dyDescent="0.2">
      <c r="A1361" s="351">
        <v>1358</v>
      </c>
      <c r="B1361" s="352"/>
      <c r="C1361" s="353"/>
      <c r="D1361" s="354"/>
      <c r="E1361" s="178"/>
      <c r="F1361" s="355"/>
      <c r="G1361" s="354"/>
      <c r="H1361" s="354"/>
      <c r="I1361" s="178"/>
      <c r="J1361" s="390" t="e">
        <f>IF(#REF!="","",IF(LEN(#REF!)&gt;14,IF(ISBLANK(#REF!),"",#REF!),REPLACE(REPLACE(#REF!,1,3,"XXX"),13,2,"XX")))</f>
        <v>#REF!</v>
      </c>
      <c r="K1361" s="356"/>
      <c r="L1361" s="357"/>
      <c r="M1361" s="356"/>
      <c r="N1361" s="352"/>
      <c r="O1361" s="369"/>
    </row>
    <row r="1362" spans="1:15" hidden="1" x14ac:dyDescent="0.2">
      <c r="A1362" s="351">
        <v>1359</v>
      </c>
      <c r="B1362" s="352"/>
      <c r="C1362" s="353"/>
      <c r="D1362" s="354"/>
      <c r="E1362" s="178"/>
      <c r="F1362" s="355"/>
      <c r="G1362" s="354"/>
      <c r="H1362" s="354"/>
      <c r="I1362" s="178"/>
      <c r="J1362" s="390" t="e">
        <f>IF(#REF!="","",IF(LEN(#REF!)&gt;14,IF(ISBLANK(#REF!),"",#REF!),REPLACE(REPLACE(#REF!,1,3,"XXX"),13,2,"XX")))</f>
        <v>#REF!</v>
      </c>
      <c r="K1362" s="356"/>
      <c r="L1362" s="357"/>
      <c r="M1362" s="356"/>
      <c r="N1362" s="352"/>
      <c r="O1362" s="369"/>
    </row>
    <row r="1363" spans="1:15" hidden="1" x14ac:dyDescent="0.2">
      <c r="A1363" s="351">
        <v>1360</v>
      </c>
      <c r="B1363" s="352"/>
      <c r="C1363" s="353"/>
      <c r="D1363" s="354"/>
      <c r="E1363" s="178"/>
      <c r="F1363" s="355"/>
      <c r="G1363" s="354"/>
      <c r="H1363" s="354"/>
      <c r="I1363" s="178"/>
      <c r="J1363" s="390" t="e">
        <f>IF(#REF!="","",IF(LEN(#REF!)&gt;14,IF(ISBLANK(#REF!),"",#REF!),REPLACE(REPLACE(#REF!,1,3,"XXX"),13,2,"XX")))</f>
        <v>#REF!</v>
      </c>
      <c r="K1363" s="356"/>
      <c r="L1363" s="357"/>
      <c r="M1363" s="356"/>
      <c r="N1363" s="352"/>
      <c r="O1363" s="369"/>
    </row>
    <row r="1364" spans="1:15" hidden="1" x14ac:dyDescent="0.2">
      <c r="A1364" s="351">
        <v>1361</v>
      </c>
      <c r="B1364" s="352"/>
      <c r="C1364" s="353"/>
      <c r="D1364" s="354"/>
      <c r="E1364" s="178"/>
      <c r="F1364" s="355"/>
      <c r="G1364" s="354"/>
      <c r="H1364" s="354"/>
      <c r="I1364" s="178"/>
      <c r="J1364" s="390" t="e">
        <f>IF(#REF!="","",IF(LEN(#REF!)&gt;14,IF(ISBLANK(#REF!),"",#REF!),REPLACE(REPLACE(#REF!,1,3,"XXX"),13,2,"XX")))</f>
        <v>#REF!</v>
      </c>
      <c r="K1364" s="356"/>
      <c r="L1364" s="357"/>
      <c r="M1364" s="356"/>
      <c r="N1364" s="352"/>
      <c r="O1364" s="369"/>
    </row>
    <row r="1365" spans="1:15" hidden="1" x14ac:dyDescent="0.2">
      <c r="A1365" s="351">
        <v>1362</v>
      </c>
      <c r="B1365" s="352"/>
      <c r="C1365" s="353"/>
      <c r="D1365" s="354"/>
      <c r="E1365" s="178"/>
      <c r="F1365" s="355"/>
      <c r="G1365" s="354"/>
      <c r="H1365" s="354"/>
      <c r="I1365" s="178"/>
      <c r="J1365" s="390" t="e">
        <f>IF(#REF!="","",IF(LEN(#REF!)&gt;14,IF(ISBLANK(#REF!),"",#REF!),REPLACE(REPLACE(#REF!,1,3,"XXX"),13,2,"XX")))</f>
        <v>#REF!</v>
      </c>
      <c r="K1365" s="356"/>
      <c r="L1365" s="357"/>
      <c r="M1365" s="356"/>
      <c r="N1365" s="352"/>
      <c r="O1365" s="369"/>
    </row>
    <row r="1366" spans="1:15" hidden="1" x14ac:dyDescent="0.2">
      <c r="A1366" s="351">
        <v>1363</v>
      </c>
      <c r="B1366" s="352"/>
      <c r="C1366" s="353"/>
      <c r="D1366" s="354"/>
      <c r="E1366" s="178"/>
      <c r="F1366" s="355"/>
      <c r="G1366" s="354"/>
      <c r="H1366" s="354"/>
      <c r="I1366" s="178"/>
      <c r="J1366" s="390" t="e">
        <f>IF(#REF!="","",IF(LEN(#REF!)&gt;14,IF(ISBLANK(#REF!),"",#REF!),REPLACE(REPLACE(#REF!,1,3,"XXX"),13,2,"XX")))</f>
        <v>#REF!</v>
      </c>
      <c r="K1366" s="356"/>
      <c r="L1366" s="357"/>
      <c r="M1366" s="356"/>
      <c r="N1366" s="352"/>
      <c r="O1366" s="369"/>
    </row>
    <row r="1367" spans="1:15" hidden="1" x14ac:dyDescent="0.2">
      <c r="A1367" s="351">
        <v>1364</v>
      </c>
      <c r="B1367" s="352"/>
      <c r="C1367" s="353"/>
      <c r="D1367" s="354"/>
      <c r="E1367" s="178"/>
      <c r="F1367" s="355"/>
      <c r="G1367" s="354"/>
      <c r="H1367" s="354"/>
      <c r="I1367" s="178"/>
      <c r="J1367" s="390" t="e">
        <f>IF(#REF!="","",IF(LEN(#REF!)&gt;14,IF(ISBLANK(#REF!),"",#REF!),REPLACE(REPLACE(#REF!,1,3,"XXX"),13,2,"XX")))</f>
        <v>#REF!</v>
      </c>
      <c r="K1367" s="356"/>
      <c r="L1367" s="357"/>
      <c r="M1367" s="356"/>
      <c r="N1367" s="352"/>
      <c r="O1367" s="369"/>
    </row>
    <row r="1368" spans="1:15" hidden="1" x14ac:dyDescent="0.2">
      <c r="A1368" s="351">
        <v>1365</v>
      </c>
      <c r="B1368" s="352"/>
      <c r="C1368" s="353"/>
      <c r="D1368" s="354"/>
      <c r="E1368" s="178"/>
      <c r="F1368" s="355"/>
      <c r="G1368" s="354"/>
      <c r="H1368" s="354"/>
      <c r="I1368" s="178"/>
      <c r="J1368" s="390" t="e">
        <f>IF(#REF!="","",IF(LEN(#REF!)&gt;14,IF(ISBLANK(#REF!),"",#REF!),REPLACE(REPLACE(#REF!,1,3,"XXX"),13,2,"XX")))</f>
        <v>#REF!</v>
      </c>
      <c r="K1368" s="356"/>
      <c r="L1368" s="357"/>
      <c r="M1368" s="356"/>
      <c r="N1368" s="352"/>
      <c r="O1368" s="369"/>
    </row>
    <row r="1369" spans="1:15" hidden="1" x14ac:dyDescent="0.2">
      <c r="A1369" s="351">
        <v>1366</v>
      </c>
      <c r="B1369" s="352"/>
      <c r="C1369" s="353"/>
      <c r="D1369" s="354"/>
      <c r="E1369" s="178"/>
      <c r="F1369" s="355"/>
      <c r="G1369" s="354"/>
      <c r="H1369" s="354"/>
      <c r="I1369" s="178"/>
      <c r="J1369" s="390" t="e">
        <f>IF(#REF!="","",IF(LEN(#REF!)&gt;14,IF(ISBLANK(#REF!),"",#REF!),REPLACE(REPLACE(#REF!,1,3,"XXX"),13,2,"XX")))</f>
        <v>#REF!</v>
      </c>
      <c r="K1369" s="356"/>
      <c r="L1369" s="357"/>
      <c r="M1369" s="356"/>
      <c r="N1369" s="352"/>
      <c r="O1369" s="369"/>
    </row>
    <row r="1370" spans="1:15" hidden="1" x14ac:dyDescent="0.2">
      <c r="A1370" s="351">
        <v>1367</v>
      </c>
      <c r="B1370" s="352"/>
      <c r="C1370" s="353"/>
      <c r="D1370" s="354"/>
      <c r="E1370" s="178"/>
      <c r="F1370" s="355"/>
      <c r="G1370" s="354"/>
      <c r="H1370" s="354"/>
      <c r="I1370" s="178"/>
      <c r="J1370" s="390" t="e">
        <f>IF(#REF!="","",IF(LEN(#REF!)&gt;14,IF(ISBLANK(#REF!),"",#REF!),REPLACE(REPLACE(#REF!,1,3,"XXX"),13,2,"XX")))</f>
        <v>#REF!</v>
      </c>
      <c r="K1370" s="356"/>
      <c r="L1370" s="357"/>
      <c r="M1370" s="356"/>
      <c r="N1370" s="352"/>
      <c r="O1370" s="369"/>
    </row>
    <row r="1371" spans="1:15" hidden="1" x14ac:dyDescent="0.2">
      <c r="A1371" s="351">
        <v>1368</v>
      </c>
      <c r="B1371" s="352"/>
      <c r="C1371" s="353"/>
      <c r="D1371" s="354"/>
      <c r="E1371" s="178"/>
      <c r="F1371" s="355"/>
      <c r="G1371" s="354"/>
      <c r="H1371" s="354"/>
      <c r="I1371" s="178"/>
      <c r="J1371" s="390" t="e">
        <f>IF(#REF!="","",IF(LEN(#REF!)&gt;14,IF(ISBLANK(#REF!),"",#REF!),REPLACE(REPLACE(#REF!,1,3,"XXX"),13,2,"XX")))</f>
        <v>#REF!</v>
      </c>
      <c r="K1371" s="356"/>
      <c r="L1371" s="357"/>
      <c r="M1371" s="356"/>
      <c r="N1371" s="352"/>
      <c r="O1371" s="369"/>
    </row>
    <row r="1372" spans="1:15" hidden="1" x14ac:dyDescent="0.2">
      <c r="A1372" s="351">
        <v>1369</v>
      </c>
      <c r="B1372" s="352"/>
      <c r="C1372" s="353"/>
      <c r="D1372" s="354"/>
      <c r="E1372" s="178"/>
      <c r="F1372" s="355"/>
      <c r="G1372" s="354"/>
      <c r="H1372" s="354"/>
      <c r="I1372" s="178"/>
      <c r="J1372" s="390" t="e">
        <f>IF(#REF!="","",IF(LEN(#REF!)&gt;14,IF(ISBLANK(#REF!),"",#REF!),REPLACE(REPLACE(#REF!,1,3,"XXX"),13,2,"XX")))</f>
        <v>#REF!</v>
      </c>
      <c r="K1372" s="356"/>
      <c r="L1372" s="357"/>
      <c r="M1372" s="356"/>
      <c r="N1372" s="352"/>
      <c r="O1372" s="369"/>
    </row>
    <row r="1373" spans="1:15" hidden="1" x14ac:dyDescent="0.2">
      <c r="A1373" s="351">
        <v>1370</v>
      </c>
      <c r="B1373" s="352"/>
      <c r="C1373" s="353"/>
      <c r="D1373" s="354"/>
      <c r="E1373" s="178"/>
      <c r="F1373" s="355"/>
      <c r="G1373" s="354"/>
      <c r="H1373" s="354"/>
      <c r="I1373" s="178"/>
      <c r="J1373" s="390" t="e">
        <f>IF(#REF!="","",IF(LEN(#REF!)&gt;14,IF(ISBLANK(#REF!),"",#REF!),REPLACE(REPLACE(#REF!,1,3,"XXX"),13,2,"XX")))</f>
        <v>#REF!</v>
      </c>
      <c r="K1373" s="356"/>
      <c r="L1373" s="357"/>
      <c r="M1373" s="356"/>
      <c r="N1373" s="352"/>
      <c r="O1373" s="369"/>
    </row>
    <row r="1374" spans="1:15" hidden="1" x14ac:dyDescent="0.2">
      <c r="A1374" s="351">
        <v>1371</v>
      </c>
      <c r="B1374" s="352"/>
      <c r="C1374" s="353"/>
      <c r="D1374" s="354"/>
      <c r="E1374" s="178"/>
      <c r="F1374" s="355"/>
      <c r="G1374" s="354"/>
      <c r="H1374" s="354"/>
      <c r="I1374" s="178"/>
      <c r="J1374" s="390" t="e">
        <f>IF(#REF!="","",IF(LEN(#REF!)&gt;14,IF(ISBLANK(#REF!),"",#REF!),REPLACE(REPLACE(#REF!,1,3,"XXX"),13,2,"XX")))</f>
        <v>#REF!</v>
      </c>
      <c r="K1374" s="356"/>
      <c r="L1374" s="357"/>
      <c r="M1374" s="356"/>
      <c r="N1374" s="352"/>
      <c r="O1374" s="369"/>
    </row>
    <row r="1375" spans="1:15" hidden="1" x14ac:dyDescent="0.2">
      <c r="A1375" s="351">
        <v>1372</v>
      </c>
      <c r="B1375" s="352"/>
      <c r="C1375" s="353"/>
      <c r="D1375" s="354"/>
      <c r="E1375" s="178"/>
      <c r="F1375" s="355"/>
      <c r="G1375" s="354"/>
      <c r="H1375" s="354"/>
      <c r="I1375" s="178"/>
      <c r="J1375" s="390" t="e">
        <f>IF(#REF!="","",IF(LEN(#REF!)&gt;14,IF(ISBLANK(#REF!),"",#REF!),REPLACE(REPLACE(#REF!,1,3,"XXX"),13,2,"XX")))</f>
        <v>#REF!</v>
      </c>
      <c r="K1375" s="356"/>
      <c r="L1375" s="357"/>
      <c r="M1375" s="356"/>
      <c r="N1375" s="352"/>
      <c r="O1375" s="369"/>
    </row>
    <row r="1376" spans="1:15" hidden="1" x14ac:dyDescent="0.2">
      <c r="A1376" s="351">
        <v>1373</v>
      </c>
      <c r="B1376" s="352"/>
      <c r="C1376" s="353"/>
      <c r="D1376" s="354"/>
      <c r="E1376" s="178"/>
      <c r="F1376" s="355"/>
      <c r="G1376" s="354"/>
      <c r="H1376" s="354"/>
      <c r="I1376" s="178"/>
      <c r="J1376" s="390" t="e">
        <f>IF(#REF!="","",IF(LEN(#REF!)&gt;14,IF(ISBLANK(#REF!),"",#REF!),REPLACE(REPLACE(#REF!,1,3,"XXX"),13,2,"XX")))</f>
        <v>#REF!</v>
      </c>
      <c r="K1376" s="356"/>
      <c r="L1376" s="357"/>
      <c r="M1376" s="356"/>
      <c r="N1376" s="352"/>
      <c r="O1376" s="369"/>
    </row>
    <row r="1377" spans="1:15" hidden="1" x14ac:dyDescent="0.2">
      <c r="A1377" s="351">
        <v>1374</v>
      </c>
      <c r="B1377" s="352"/>
      <c r="C1377" s="353"/>
      <c r="D1377" s="354"/>
      <c r="E1377" s="178"/>
      <c r="F1377" s="355"/>
      <c r="G1377" s="354"/>
      <c r="H1377" s="354"/>
      <c r="I1377" s="178"/>
      <c r="J1377" s="390" t="e">
        <f>IF(#REF!="","",IF(LEN(#REF!)&gt;14,IF(ISBLANK(#REF!),"",#REF!),REPLACE(REPLACE(#REF!,1,3,"XXX"),13,2,"XX")))</f>
        <v>#REF!</v>
      </c>
      <c r="K1377" s="356"/>
      <c r="L1377" s="357"/>
      <c r="M1377" s="356"/>
      <c r="N1377" s="352"/>
      <c r="O1377" s="369"/>
    </row>
    <row r="1378" spans="1:15" hidden="1" x14ac:dyDescent="0.2">
      <c r="A1378" s="351">
        <v>1375</v>
      </c>
      <c r="B1378" s="352"/>
      <c r="C1378" s="353"/>
      <c r="D1378" s="354"/>
      <c r="E1378" s="178"/>
      <c r="F1378" s="355"/>
      <c r="G1378" s="354"/>
      <c r="H1378" s="354"/>
      <c r="I1378" s="178"/>
      <c r="J1378" s="390" t="e">
        <f>IF(#REF!="","",IF(LEN(#REF!)&gt;14,IF(ISBLANK(#REF!),"",#REF!),REPLACE(REPLACE(#REF!,1,3,"XXX"),13,2,"XX")))</f>
        <v>#REF!</v>
      </c>
      <c r="K1378" s="356"/>
      <c r="L1378" s="357"/>
      <c r="M1378" s="356"/>
      <c r="N1378" s="352"/>
      <c r="O1378" s="369"/>
    </row>
    <row r="1379" spans="1:15" hidden="1" x14ac:dyDescent="0.2">
      <c r="A1379" s="351">
        <v>1376</v>
      </c>
      <c r="B1379" s="352"/>
      <c r="C1379" s="353"/>
      <c r="D1379" s="354"/>
      <c r="E1379" s="178"/>
      <c r="F1379" s="355"/>
      <c r="G1379" s="354"/>
      <c r="H1379" s="354"/>
      <c r="I1379" s="178"/>
      <c r="J1379" s="390" t="e">
        <f>IF(#REF!="","",IF(LEN(#REF!)&gt;14,IF(ISBLANK(#REF!),"",#REF!),REPLACE(REPLACE(#REF!,1,3,"XXX"),13,2,"XX")))</f>
        <v>#REF!</v>
      </c>
      <c r="K1379" s="356"/>
      <c r="L1379" s="357"/>
      <c r="M1379" s="356"/>
      <c r="N1379" s="352"/>
      <c r="O1379" s="369"/>
    </row>
    <row r="1380" spans="1:15" hidden="1" x14ac:dyDescent="0.2">
      <c r="A1380" s="351">
        <v>1377</v>
      </c>
      <c r="B1380" s="352"/>
      <c r="C1380" s="353"/>
      <c r="D1380" s="354"/>
      <c r="E1380" s="178"/>
      <c r="F1380" s="355"/>
      <c r="G1380" s="354"/>
      <c r="H1380" s="354"/>
      <c r="I1380" s="178"/>
      <c r="J1380" s="390" t="e">
        <f>IF(#REF!="","",IF(LEN(#REF!)&gt;14,IF(ISBLANK(#REF!),"",#REF!),REPLACE(REPLACE(#REF!,1,3,"XXX"),13,2,"XX")))</f>
        <v>#REF!</v>
      </c>
      <c r="K1380" s="356"/>
      <c r="L1380" s="357"/>
      <c r="M1380" s="356"/>
      <c r="N1380" s="352"/>
      <c r="O1380" s="369"/>
    </row>
    <row r="1381" spans="1:15" hidden="1" x14ac:dyDescent="0.2">
      <c r="A1381" s="351">
        <v>1378</v>
      </c>
      <c r="B1381" s="352"/>
      <c r="C1381" s="353"/>
      <c r="D1381" s="354"/>
      <c r="E1381" s="178"/>
      <c r="F1381" s="355"/>
      <c r="G1381" s="354"/>
      <c r="H1381" s="354"/>
      <c r="I1381" s="178"/>
      <c r="J1381" s="390" t="e">
        <f>IF(#REF!="","",IF(LEN(#REF!)&gt;14,IF(ISBLANK(#REF!),"",#REF!),REPLACE(REPLACE(#REF!,1,3,"XXX"),13,2,"XX")))</f>
        <v>#REF!</v>
      </c>
      <c r="K1381" s="356"/>
      <c r="L1381" s="357"/>
      <c r="M1381" s="356"/>
      <c r="N1381" s="352"/>
      <c r="O1381" s="369"/>
    </row>
    <row r="1382" spans="1:15" hidden="1" x14ac:dyDescent="0.2">
      <c r="A1382" s="351">
        <v>1379</v>
      </c>
      <c r="B1382" s="352"/>
      <c r="C1382" s="353"/>
      <c r="D1382" s="354"/>
      <c r="E1382" s="178"/>
      <c r="F1382" s="355"/>
      <c r="G1382" s="354"/>
      <c r="H1382" s="354"/>
      <c r="I1382" s="178"/>
      <c r="J1382" s="390" t="e">
        <f>IF(#REF!="","",IF(LEN(#REF!)&gt;14,IF(ISBLANK(#REF!),"",#REF!),REPLACE(REPLACE(#REF!,1,3,"XXX"),13,2,"XX")))</f>
        <v>#REF!</v>
      </c>
      <c r="K1382" s="356"/>
      <c r="L1382" s="357"/>
      <c r="M1382" s="356"/>
      <c r="N1382" s="352"/>
      <c r="O1382" s="369"/>
    </row>
    <row r="1383" spans="1:15" hidden="1" x14ac:dyDescent="0.2">
      <c r="A1383" s="351">
        <v>1380</v>
      </c>
      <c r="B1383" s="352"/>
      <c r="C1383" s="353"/>
      <c r="D1383" s="354"/>
      <c r="E1383" s="178"/>
      <c r="F1383" s="355"/>
      <c r="G1383" s="354"/>
      <c r="H1383" s="354"/>
      <c r="I1383" s="178"/>
      <c r="J1383" s="390" t="e">
        <f>IF(#REF!="","",IF(LEN(#REF!)&gt;14,IF(ISBLANK(#REF!),"",#REF!),REPLACE(REPLACE(#REF!,1,3,"XXX"),13,2,"XX")))</f>
        <v>#REF!</v>
      </c>
      <c r="K1383" s="356"/>
      <c r="L1383" s="357"/>
      <c r="M1383" s="356"/>
      <c r="N1383" s="352"/>
      <c r="O1383" s="369"/>
    </row>
    <row r="1384" spans="1:15" hidden="1" x14ac:dyDescent="0.2">
      <c r="A1384" s="351">
        <v>1381</v>
      </c>
      <c r="B1384" s="352"/>
      <c r="C1384" s="353"/>
      <c r="D1384" s="354"/>
      <c r="E1384" s="178"/>
      <c r="F1384" s="355"/>
      <c r="G1384" s="354"/>
      <c r="H1384" s="354"/>
      <c r="I1384" s="178"/>
      <c r="J1384" s="390" t="e">
        <f>IF(#REF!="","",IF(LEN(#REF!)&gt;14,IF(ISBLANK(#REF!),"",#REF!),REPLACE(REPLACE(#REF!,1,3,"XXX"),13,2,"XX")))</f>
        <v>#REF!</v>
      </c>
      <c r="K1384" s="356"/>
      <c r="L1384" s="357"/>
      <c r="M1384" s="356"/>
      <c r="N1384" s="352"/>
      <c r="O1384" s="369"/>
    </row>
    <row r="1385" spans="1:15" hidden="1" x14ac:dyDescent="0.2">
      <c r="A1385" s="351">
        <v>1382</v>
      </c>
      <c r="B1385" s="352"/>
      <c r="C1385" s="353"/>
      <c r="D1385" s="354"/>
      <c r="E1385" s="178"/>
      <c r="F1385" s="355"/>
      <c r="G1385" s="354"/>
      <c r="H1385" s="354"/>
      <c r="I1385" s="178"/>
      <c r="J1385" s="390" t="e">
        <f>IF(#REF!="","",IF(LEN(#REF!)&gt;14,IF(ISBLANK(#REF!),"",#REF!),REPLACE(REPLACE(#REF!,1,3,"XXX"),13,2,"XX")))</f>
        <v>#REF!</v>
      </c>
      <c r="K1385" s="356"/>
      <c r="L1385" s="357"/>
      <c r="M1385" s="356"/>
      <c r="N1385" s="352"/>
      <c r="O1385" s="369"/>
    </row>
    <row r="1386" spans="1:15" hidden="1" x14ac:dyDescent="0.2">
      <c r="A1386" s="351">
        <v>1383</v>
      </c>
      <c r="B1386" s="352"/>
      <c r="C1386" s="353"/>
      <c r="D1386" s="354"/>
      <c r="E1386" s="178"/>
      <c r="F1386" s="355"/>
      <c r="G1386" s="354"/>
      <c r="H1386" s="354"/>
      <c r="I1386" s="178"/>
      <c r="J1386" s="390" t="e">
        <f>IF(#REF!="","",IF(LEN(#REF!)&gt;14,IF(ISBLANK(#REF!),"",#REF!),REPLACE(REPLACE(#REF!,1,3,"XXX"),13,2,"XX")))</f>
        <v>#REF!</v>
      </c>
      <c r="K1386" s="356"/>
      <c r="L1386" s="357"/>
      <c r="M1386" s="356"/>
      <c r="N1386" s="352"/>
      <c r="O1386" s="369"/>
    </row>
    <row r="1387" spans="1:15" hidden="1" x14ac:dyDescent="0.2">
      <c r="A1387" s="351">
        <v>1384</v>
      </c>
      <c r="B1387" s="352"/>
      <c r="C1387" s="353"/>
      <c r="D1387" s="354"/>
      <c r="E1387" s="178"/>
      <c r="F1387" s="355"/>
      <c r="G1387" s="354"/>
      <c r="H1387" s="354"/>
      <c r="I1387" s="178"/>
      <c r="J1387" s="390" t="e">
        <f>IF(#REF!="","",IF(LEN(#REF!)&gt;14,IF(ISBLANK(#REF!),"",#REF!),REPLACE(REPLACE(#REF!,1,3,"XXX"),13,2,"XX")))</f>
        <v>#REF!</v>
      </c>
      <c r="K1387" s="356"/>
      <c r="L1387" s="357"/>
      <c r="M1387" s="356"/>
      <c r="N1387" s="352"/>
      <c r="O1387" s="369"/>
    </row>
    <row r="1388" spans="1:15" hidden="1" x14ac:dyDescent="0.2">
      <c r="A1388" s="351">
        <v>1385</v>
      </c>
      <c r="B1388" s="352"/>
      <c r="C1388" s="353"/>
      <c r="D1388" s="354"/>
      <c r="E1388" s="178"/>
      <c r="F1388" s="355"/>
      <c r="G1388" s="354"/>
      <c r="H1388" s="354"/>
      <c r="I1388" s="178"/>
      <c r="J1388" s="390" t="e">
        <f>IF(#REF!="","",IF(LEN(#REF!)&gt;14,IF(ISBLANK(#REF!),"",#REF!),REPLACE(REPLACE(#REF!,1,3,"XXX"),13,2,"XX")))</f>
        <v>#REF!</v>
      </c>
      <c r="K1388" s="356"/>
      <c r="L1388" s="357"/>
      <c r="M1388" s="356"/>
      <c r="N1388" s="352"/>
      <c r="O1388" s="369"/>
    </row>
    <row r="1389" spans="1:15" hidden="1" x14ac:dyDescent="0.2">
      <c r="A1389" s="351">
        <v>1386</v>
      </c>
      <c r="B1389" s="352"/>
      <c r="C1389" s="353"/>
      <c r="D1389" s="354"/>
      <c r="E1389" s="178"/>
      <c r="F1389" s="355"/>
      <c r="G1389" s="354"/>
      <c r="H1389" s="354"/>
      <c r="I1389" s="178"/>
      <c r="J1389" s="390" t="e">
        <f>IF(#REF!="","",IF(LEN(#REF!)&gt;14,IF(ISBLANK(#REF!),"",#REF!),REPLACE(REPLACE(#REF!,1,3,"XXX"),13,2,"XX")))</f>
        <v>#REF!</v>
      </c>
      <c r="K1389" s="356"/>
      <c r="L1389" s="357"/>
      <c r="M1389" s="356"/>
      <c r="N1389" s="352"/>
      <c r="O1389" s="369"/>
    </row>
    <row r="1390" spans="1:15" hidden="1" x14ac:dyDescent="0.2">
      <c r="A1390" s="351">
        <v>1387</v>
      </c>
      <c r="B1390" s="352"/>
      <c r="C1390" s="353"/>
      <c r="D1390" s="354"/>
      <c r="E1390" s="178"/>
      <c r="F1390" s="355"/>
      <c r="G1390" s="354"/>
      <c r="H1390" s="354"/>
      <c r="I1390" s="178"/>
      <c r="J1390" s="390" t="e">
        <f>IF(#REF!="","",IF(LEN(#REF!)&gt;14,IF(ISBLANK(#REF!),"",#REF!),REPLACE(REPLACE(#REF!,1,3,"XXX"),13,2,"XX")))</f>
        <v>#REF!</v>
      </c>
      <c r="K1390" s="356"/>
      <c r="L1390" s="357"/>
      <c r="M1390" s="356"/>
      <c r="N1390" s="352"/>
      <c r="O1390" s="369"/>
    </row>
    <row r="1391" spans="1:15" hidden="1" x14ac:dyDescent="0.2">
      <c r="A1391" s="351">
        <v>1388</v>
      </c>
      <c r="B1391" s="352"/>
      <c r="C1391" s="353"/>
      <c r="D1391" s="354"/>
      <c r="E1391" s="178"/>
      <c r="F1391" s="355"/>
      <c r="G1391" s="354"/>
      <c r="H1391" s="354"/>
      <c r="I1391" s="178"/>
      <c r="J1391" s="390" t="e">
        <f>IF(#REF!="","",IF(LEN(#REF!)&gt;14,IF(ISBLANK(#REF!),"",#REF!),REPLACE(REPLACE(#REF!,1,3,"XXX"),13,2,"XX")))</f>
        <v>#REF!</v>
      </c>
      <c r="K1391" s="356"/>
      <c r="L1391" s="357"/>
      <c r="M1391" s="356"/>
      <c r="N1391" s="352"/>
      <c r="O1391" s="369"/>
    </row>
    <row r="1392" spans="1:15" hidden="1" x14ac:dyDescent="0.2">
      <c r="A1392" s="351">
        <v>1389</v>
      </c>
      <c r="B1392" s="352"/>
      <c r="C1392" s="353"/>
      <c r="D1392" s="354"/>
      <c r="E1392" s="178"/>
      <c r="F1392" s="355"/>
      <c r="G1392" s="354"/>
      <c r="H1392" s="354"/>
      <c r="I1392" s="178"/>
      <c r="J1392" s="390" t="e">
        <f>IF(#REF!="","",IF(LEN(#REF!)&gt;14,IF(ISBLANK(#REF!),"",#REF!),REPLACE(REPLACE(#REF!,1,3,"XXX"),13,2,"XX")))</f>
        <v>#REF!</v>
      </c>
      <c r="K1392" s="356"/>
      <c r="L1392" s="357"/>
      <c r="M1392" s="356"/>
      <c r="N1392" s="352"/>
      <c r="O1392" s="369"/>
    </row>
    <row r="1393" spans="1:15" hidden="1" x14ac:dyDescent="0.2">
      <c r="A1393" s="351">
        <v>1390</v>
      </c>
      <c r="B1393" s="352"/>
      <c r="C1393" s="353"/>
      <c r="D1393" s="354"/>
      <c r="E1393" s="178"/>
      <c r="F1393" s="355"/>
      <c r="G1393" s="354"/>
      <c r="H1393" s="354"/>
      <c r="I1393" s="178"/>
      <c r="J1393" s="390" t="e">
        <f>IF(#REF!="","",IF(LEN(#REF!)&gt;14,IF(ISBLANK(#REF!),"",#REF!),REPLACE(REPLACE(#REF!,1,3,"XXX"),13,2,"XX")))</f>
        <v>#REF!</v>
      </c>
      <c r="K1393" s="356"/>
      <c r="L1393" s="357"/>
      <c r="M1393" s="356"/>
      <c r="N1393" s="352"/>
      <c r="O1393" s="369"/>
    </row>
    <row r="1394" spans="1:15" hidden="1" x14ac:dyDescent="0.2">
      <c r="A1394" s="351">
        <v>1391</v>
      </c>
      <c r="B1394" s="352"/>
      <c r="C1394" s="353"/>
      <c r="D1394" s="354"/>
      <c r="E1394" s="178"/>
      <c r="F1394" s="355"/>
      <c r="G1394" s="354"/>
      <c r="H1394" s="354"/>
      <c r="I1394" s="178"/>
      <c r="J1394" s="390" t="e">
        <f>IF(#REF!="","",IF(LEN(#REF!)&gt;14,IF(ISBLANK(#REF!),"",#REF!),REPLACE(REPLACE(#REF!,1,3,"XXX"),13,2,"XX")))</f>
        <v>#REF!</v>
      </c>
      <c r="K1394" s="356"/>
      <c r="L1394" s="357"/>
      <c r="M1394" s="356"/>
      <c r="N1394" s="352"/>
      <c r="O1394" s="369"/>
    </row>
    <row r="1395" spans="1:15" hidden="1" x14ac:dyDescent="0.2">
      <c r="A1395" s="351">
        <v>1392</v>
      </c>
      <c r="B1395" s="352"/>
      <c r="C1395" s="353"/>
      <c r="D1395" s="354"/>
      <c r="E1395" s="178"/>
      <c r="F1395" s="355"/>
      <c r="G1395" s="354"/>
      <c r="H1395" s="354"/>
      <c r="I1395" s="178"/>
      <c r="J1395" s="390" t="e">
        <f>IF(#REF!="","",IF(LEN(#REF!)&gt;14,IF(ISBLANK(#REF!),"",#REF!),REPLACE(REPLACE(#REF!,1,3,"XXX"),13,2,"XX")))</f>
        <v>#REF!</v>
      </c>
      <c r="K1395" s="356"/>
      <c r="L1395" s="357"/>
      <c r="M1395" s="356"/>
      <c r="N1395" s="352"/>
      <c r="O1395" s="369"/>
    </row>
    <row r="1396" spans="1:15" hidden="1" x14ac:dyDescent="0.2">
      <c r="A1396" s="351">
        <v>1393</v>
      </c>
      <c r="B1396" s="352"/>
      <c r="C1396" s="353"/>
      <c r="D1396" s="354"/>
      <c r="E1396" s="178"/>
      <c r="F1396" s="355"/>
      <c r="G1396" s="354"/>
      <c r="H1396" s="354"/>
      <c r="I1396" s="178"/>
      <c r="J1396" s="390" t="e">
        <f>IF(#REF!="","",IF(LEN(#REF!)&gt;14,IF(ISBLANK(#REF!),"",#REF!),REPLACE(REPLACE(#REF!,1,3,"XXX"),13,2,"XX")))</f>
        <v>#REF!</v>
      </c>
      <c r="K1396" s="356"/>
      <c r="L1396" s="357"/>
      <c r="M1396" s="356"/>
      <c r="N1396" s="352"/>
      <c r="O1396" s="369"/>
    </row>
    <row r="1397" spans="1:15" hidden="1" x14ac:dyDescent="0.2">
      <c r="A1397" s="351">
        <v>1394</v>
      </c>
      <c r="B1397" s="352"/>
      <c r="C1397" s="353"/>
      <c r="D1397" s="354"/>
      <c r="E1397" s="178"/>
      <c r="F1397" s="355"/>
      <c r="G1397" s="354"/>
      <c r="H1397" s="354"/>
      <c r="I1397" s="178"/>
      <c r="J1397" s="390" t="e">
        <f>IF(#REF!="","",IF(LEN(#REF!)&gt;14,IF(ISBLANK(#REF!),"",#REF!),REPLACE(REPLACE(#REF!,1,3,"XXX"),13,2,"XX")))</f>
        <v>#REF!</v>
      </c>
      <c r="K1397" s="356"/>
      <c r="L1397" s="357"/>
      <c r="M1397" s="356"/>
      <c r="N1397" s="352"/>
      <c r="O1397" s="369"/>
    </row>
    <row r="1398" spans="1:15" hidden="1" x14ac:dyDescent="0.2">
      <c r="A1398" s="351">
        <v>1395</v>
      </c>
      <c r="B1398" s="352"/>
      <c r="C1398" s="353"/>
      <c r="D1398" s="354"/>
      <c r="E1398" s="178"/>
      <c r="F1398" s="355"/>
      <c r="G1398" s="354"/>
      <c r="H1398" s="354"/>
      <c r="I1398" s="178"/>
      <c r="J1398" s="390" t="e">
        <f>IF(#REF!="","",IF(LEN(#REF!)&gt;14,IF(ISBLANK(#REF!),"",#REF!),REPLACE(REPLACE(#REF!,1,3,"XXX"),13,2,"XX")))</f>
        <v>#REF!</v>
      </c>
      <c r="K1398" s="356"/>
      <c r="L1398" s="357"/>
      <c r="M1398" s="356"/>
      <c r="N1398" s="352"/>
      <c r="O1398" s="369"/>
    </row>
    <row r="1399" spans="1:15" hidden="1" x14ac:dyDescent="0.2">
      <c r="A1399" s="351">
        <v>1396</v>
      </c>
      <c r="B1399" s="352"/>
      <c r="C1399" s="353"/>
      <c r="D1399" s="354"/>
      <c r="E1399" s="178"/>
      <c r="F1399" s="355"/>
      <c r="G1399" s="354"/>
      <c r="H1399" s="354"/>
      <c r="I1399" s="178"/>
      <c r="J1399" s="390" t="e">
        <f>IF(#REF!="","",IF(LEN(#REF!)&gt;14,IF(ISBLANK(#REF!),"",#REF!),REPLACE(REPLACE(#REF!,1,3,"XXX"),13,2,"XX")))</f>
        <v>#REF!</v>
      </c>
      <c r="K1399" s="356"/>
      <c r="L1399" s="357"/>
      <c r="M1399" s="356"/>
      <c r="N1399" s="352"/>
      <c r="O1399" s="369"/>
    </row>
    <row r="1400" spans="1:15" hidden="1" x14ac:dyDescent="0.2">
      <c r="A1400" s="351">
        <v>1397</v>
      </c>
      <c r="B1400" s="352"/>
      <c r="C1400" s="353"/>
      <c r="D1400" s="354"/>
      <c r="E1400" s="178"/>
      <c r="F1400" s="355"/>
      <c r="G1400" s="354"/>
      <c r="H1400" s="354"/>
      <c r="I1400" s="178"/>
      <c r="J1400" s="390" t="e">
        <f>IF(#REF!="","",IF(LEN(#REF!)&gt;14,IF(ISBLANK(#REF!),"",#REF!),REPLACE(REPLACE(#REF!,1,3,"XXX"),13,2,"XX")))</f>
        <v>#REF!</v>
      </c>
      <c r="K1400" s="356"/>
      <c r="L1400" s="357"/>
      <c r="M1400" s="356"/>
      <c r="N1400" s="352"/>
      <c r="O1400" s="369"/>
    </row>
    <row r="1401" spans="1:15" hidden="1" x14ac:dyDescent="0.2">
      <c r="A1401" s="351">
        <v>1398</v>
      </c>
      <c r="B1401" s="352"/>
      <c r="C1401" s="353"/>
      <c r="D1401" s="354"/>
      <c r="E1401" s="178"/>
      <c r="F1401" s="355"/>
      <c r="G1401" s="354"/>
      <c r="H1401" s="354"/>
      <c r="I1401" s="178"/>
      <c r="J1401" s="390" t="e">
        <f>IF(#REF!="","",IF(LEN(#REF!)&gt;14,IF(ISBLANK(#REF!),"",#REF!),REPLACE(REPLACE(#REF!,1,3,"XXX"),13,2,"XX")))</f>
        <v>#REF!</v>
      </c>
      <c r="K1401" s="356"/>
      <c r="L1401" s="357"/>
      <c r="M1401" s="356"/>
      <c r="N1401" s="352"/>
      <c r="O1401" s="369"/>
    </row>
    <row r="1402" spans="1:15" hidden="1" x14ac:dyDescent="0.2">
      <c r="A1402" s="351">
        <v>1399</v>
      </c>
      <c r="B1402" s="352"/>
      <c r="C1402" s="353"/>
      <c r="D1402" s="354"/>
      <c r="E1402" s="178"/>
      <c r="F1402" s="355"/>
      <c r="G1402" s="354"/>
      <c r="H1402" s="354"/>
      <c r="I1402" s="178"/>
      <c r="J1402" s="390" t="e">
        <f>IF(#REF!="","",IF(LEN(#REF!)&gt;14,IF(ISBLANK(#REF!),"",#REF!),REPLACE(REPLACE(#REF!,1,3,"XXX"),13,2,"XX")))</f>
        <v>#REF!</v>
      </c>
      <c r="K1402" s="356"/>
      <c r="L1402" s="357"/>
      <c r="M1402" s="356"/>
      <c r="N1402" s="352"/>
      <c r="O1402" s="369"/>
    </row>
    <row r="1403" spans="1:15" hidden="1" x14ac:dyDescent="0.2">
      <c r="A1403" s="351">
        <v>1400</v>
      </c>
      <c r="B1403" s="352"/>
      <c r="C1403" s="353"/>
      <c r="D1403" s="354"/>
      <c r="E1403" s="178"/>
      <c r="F1403" s="355"/>
      <c r="G1403" s="354"/>
      <c r="H1403" s="354"/>
      <c r="I1403" s="178"/>
      <c r="J1403" s="390" t="e">
        <f>IF(#REF!="","",IF(LEN(#REF!)&gt;14,IF(ISBLANK(#REF!),"",#REF!),REPLACE(REPLACE(#REF!,1,3,"XXX"),13,2,"XX")))</f>
        <v>#REF!</v>
      </c>
      <c r="K1403" s="356"/>
      <c r="L1403" s="357"/>
      <c r="M1403" s="356"/>
      <c r="N1403" s="352"/>
      <c r="O1403" s="369"/>
    </row>
    <row r="1404" spans="1:15" hidden="1" x14ac:dyDescent="0.2">
      <c r="A1404" s="351">
        <v>1401</v>
      </c>
      <c r="B1404" s="352"/>
      <c r="C1404" s="353"/>
      <c r="D1404" s="354"/>
      <c r="E1404" s="178"/>
      <c r="F1404" s="355"/>
      <c r="G1404" s="354"/>
      <c r="H1404" s="354"/>
      <c r="I1404" s="178"/>
      <c r="J1404" s="390" t="e">
        <f>IF(#REF!="","",IF(LEN(#REF!)&gt;14,IF(ISBLANK(#REF!),"",#REF!),REPLACE(REPLACE(#REF!,1,3,"XXX"),13,2,"XX")))</f>
        <v>#REF!</v>
      </c>
      <c r="K1404" s="356"/>
      <c r="L1404" s="357"/>
      <c r="M1404" s="356"/>
      <c r="N1404" s="352"/>
      <c r="O1404" s="369"/>
    </row>
    <row r="1405" spans="1:15" hidden="1" x14ac:dyDescent="0.2">
      <c r="A1405" s="351">
        <v>1402</v>
      </c>
      <c r="B1405" s="352"/>
      <c r="C1405" s="353"/>
      <c r="D1405" s="354"/>
      <c r="E1405" s="178"/>
      <c r="F1405" s="355"/>
      <c r="G1405" s="354"/>
      <c r="H1405" s="354"/>
      <c r="I1405" s="178"/>
      <c r="J1405" s="390" t="e">
        <f>IF(#REF!="","",IF(LEN(#REF!)&gt;14,IF(ISBLANK(#REF!),"",#REF!),REPLACE(REPLACE(#REF!,1,3,"XXX"),13,2,"XX")))</f>
        <v>#REF!</v>
      </c>
      <c r="K1405" s="356"/>
      <c r="L1405" s="357"/>
      <c r="M1405" s="356"/>
      <c r="N1405" s="352"/>
      <c r="O1405" s="369"/>
    </row>
    <row r="1406" spans="1:15" hidden="1" x14ac:dyDescent="0.2">
      <c r="A1406" s="351">
        <v>1403</v>
      </c>
      <c r="B1406" s="352"/>
      <c r="C1406" s="353"/>
      <c r="D1406" s="354"/>
      <c r="E1406" s="178"/>
      <c r="F1406" s="355"/>
      <c r="G1406" s="354"/>
      <c r="H1406" s="354"/>
      <c r="I1406" s="178"/>
      <c r="J1406" s="390" t="e">
        <f>IF(#REF!="","",IF(LEN(#REF!)&gt;14,IF(ISBLANK(#REF!),"",#REF!),REPLACE(REPLACE(#REF!,1,3,"XXX"),13,2,"XX")))</f>
        <v>#REF!</v>
      </c>
      <c r="K1406" s="356"/>
      <c r="L1406" s="357"/>
      <c r="M1406" s="356"/>
      <c r="N1406" s="352"/>
      <c r="O1406" s="369"/>
    </row>
    <row r="1407" spans="1:15" hidden="1" x14ac:dyDescent="0.2">
      <c r="A1407" s="351">
        <v>1404</v>
      </c>
      <c r="B1407" s="352"/>
      <c r="C1407" s="353"/>
      <c r="D1407" s="354"/>
      <c r="E1407" s="178"/>
      <c r="F1407" s="355"/>
      <c r="G1407" s="354"/>
      <c r="H1407" s="354"/>
      <c r="I1407" s="178"/>
      <c r="J1407" s="390" t="e">
        <f>IF(#REF!="","",IF(LEN(#REF!)&gt;14,IF(ISBLANK(#REF!),"",#REF!),REPLACE(REPLACE(#REF!,1,3,"XXX"),13,2,"XX")))</f>
        <v>#REF!</v>
      </c>
      <c r="K1407" s="356"/>
      <c r="L1407" s="357"/>
      <c r="M1407" s="356"/>
      <c r="N1407" s="352"/>
      <c r="O1407" s="369"/>
    </row>
    <row r="1408" spans="1:15" hidden="1" x14ac:dyDescent="0.2">
      <c r="A1408" s="351">
        <v>1405</v>
      </c>
      <c r="B1408" s="352"/>
      <c r="C1408" s="353"/>
      <c r="D1408" s="354"/>
      <c r="E1408" s="178"/>
      <c r="F1408" s="355"/>
      <c r="G1408" s="354"/>
      <c r="H1408" s="354"/>
      <c r="I1408" s="178"/>
      <c r="J1408" s="390" t="e">
        <f>IF(#REF!="","",IF(LEN(#REF!)&gt;14,IF(ISBLANK(#REF!),"",#REF!),REPLACE(REPLACE(#REF!,1,3,"XXX"),13,2,"XX")))</f>
        <v>#REF!</v>
      </c>
      <c r="K1408" s="356"/>
      <c r="L1408" s="357"/>
      <c r="M1408" s="356"/>
      <c r="N1408" s="352"/>
      <c r="O1408" s="369"/>
    </row>
    <row r="1409" spans="1:15" hidden="1" x14ac:dyDescent="0.2">
      <c r="A1409" s="351">
        <v>1406</v>
      </c>
      <c r="B1409" s="352"/>
      <c r="C1409" s="353"/>
      <c r="D1409" s="354"/>
      <c r="E1409" s="178"/>
      <c r="F1409" s="355"/>
      <c r="G1409" s="354"/>
      <c r="H1409" s="354"/>
      <c r="I1409" s="178"/>
      <c r="J1409" s="390" t="e">
        <f>IF(#REF!="","",IF(LEN(#REF!)&gt;14,IF(ISBLANK(#REF!),"",#REF!),REPLACE(REPLACE(#REF!,1,3,"XXX"),13,2,"XX")))</f>
        <v>#REF!</v>
      </c>
      <c r="K1409" s="356"/>
      <c r="L1409" s="357"/>
      <c r="M1409" s="356"/>
      <c r="N1409" s="352"/>
      <c r="O1409" s="369"/>
    </row>
    <row r="1410" spans="1:15" hidden="1" x14ac:dyDescent="0.2">
      <c r="A1410" s="351">
        <v>1407</v>
      </c>
      <c r="B1410" s="352"/>
      <c r="C1410" s="353"/>
      <c r="D1410" s="354"/>
      <c r="E1410" s="178"/>
      <c r="F1410" s="355"/>
      <c r="G1410" s="354"/>
      <c r="H1410" s="354"/>
      <c r="I1410" s="178"/>
      <c r="J1410" s="390" t="e">
        <f>IF(#REF!="","",IF(LEN(#REF!)&gt;14,IF(ISBLANK(#REF!),"",#REF!),REPLACE(REPLACE(#REF!,1,3,"XXX"),13,2,"XX")))</f>
        <v>#REF!</v>
      </c>
      <c r="K1410" s="356"/>
      <c r="L1410" s="357"/>
      <c r="M1410" s="356"/>
      <c r="N1410" s="352"/>
      <c r="O1410" s="369"/>
    </row>
    <row r="1411" spans="1:15" hidden="1" x14ac:dyDescent="0.2">
      <c r="A1411" s="351">
        <v>1408</v>
      </c>
      <c r="B1411" s="352"/>
      <c r="C1411" s="353"/>
      <c r="D1411" s="354"/>
      <c r="E1411" s="178"/>
      <c r="F1411" s="355"/>
      <c r="G1411" s="354"/>
      <c r="H1411" s="354"/>
      <c r="I1411" s="178"/>
      <c r="J1411" s="390" t="e">
        <f>IF(#REF!="","",IF(LEN(#REF!)&gt;14,IF(ISBLANK(#REF!),"",#REF!),REPLACE(REPLACE(#REF!,1,3,"XXX"),13,2,"XX")))</f>
        <v>#REF!</v>
      </c>
      <c r="K1411" s="356"/>
      <c r="L1411" s="357"/>
      <c r="M1411" s="356"/>
      <c r="N1411" s="352"/>
      <c r="O1411" s="369"/>
    </row>
    <row r="1412" spans="1:15" hidden="1" x14ac:dyDescent="0.2">
      <c r="A1412" s="351">
        <v>1409</v>
      </c>
      <c r="B1412" s="352"/>
      <c r="C1412" s="353"/>
      <c r="D1412" s="354"/>
      <c r="E1412" s="178"/>
      <c r="F1412" s="355"/>
      <c r="G1412" s="354"/>
      <c r="H1412" s="354"/>
      <c r="I1412" s="178"/>
      <c r="J1412" s="390" t="e">
        <f>IF(#REF!="","",IF(LEN(#REF!)&gt;14,IF(ISBLANK(#REF!),"",#REF!),REPLACE(REPLACE(#REF!,1,3,"XXX"),13,2,"XX")))</f>
        <v>#REF!</v>
      </c>
      <c r="K1412" s="356"/>
      <c r="L1412" s="357"/>
      <c r="M1412" s="356"/>
      <c r="N1412" s="352"/>
      <c r="O1412" s="369"/>
    </row>
    <row r="1413" spans="1:15" hidden="1" x14ac:dyDescent="0.2">
      <c r="A1413" s="351">
        <v>1410</v>
      </c>
      <c r="B1413" s="352"/>
      <c r="C1413" s="353"/>
      <c r="D1413" s="354"/>
      <c r="E1413" s="178"/>
      <c r="F1413" s="355"/>
      <c r="G1413" s="354"/>
      <c r="H1413" s="354"/>
      <c r="I1413" s="178"/>
      <c r="J1413" s="390" t="e">
        <f>IF(#REF!="","",IF(LEN(#REF!)&gt;14,IF(ISBLANK(#REF!),"",#REF!),REPLACE(REPLACE(#REF!,1,3,"XXX"),13,2,"XX")))</f>
        <v>#REF!</v>
      </c>
      <c r="K1413" s="356"/>
      <c r="L1413" s="357"/>
      <c r="M1413" s="356"/>
      <c r="N1413" s="352"/>
      <c r="O1413" s="369"/>
    </row>
    <row r="1414" spans="1:15" hidden="1" x14ac:dyDescent="0.2">
      <c r="A1414" s="351">
        <v>1411</v>
      </c>
      <c r="B1414" s="352"/>
      <c r="C1414" s="353"/>
      <c r="D1414" s="354"/>
      <c r="E1414" s="178"/>
      <c r="F1414" s="355"/>
      <c r="G1414" s="354"/>
      <c r="H1414" s="354"/>
      <c r="I1414" s="178"/>
      <c r="J1414" s="390" t="e">
        <f>IF(#REF!="","",IF(LEN(#REF!)&gt;14,IF(ISBLANK(#REF!),"",#REF!),REPLACE(REPLACE(#REF!,1,3,"XXX"),13,2,"XX")))</f>
        <v>#REF!</v>
      </c>
      <c r="K1414" s="356"/>
      <c r="L1414" s="357"/>
      <c r="M1414" s="356"/>
      <c r="N1414" s="352"/>
      <c r="O1414" s="369"/>
    </row>
    <row r="1415" spans="1:15" hidden="1" x14ac:dyDescent="0.2">
      <c r="A1415" s="351">
        <v>1412</v>
      </c>
      <c r="B1415" s="352"/>
      <c r="C1415" s="353"/>
      <c r="D1415" s="354"/>
      <c r="E1415" s="178"/>
      <c r="F1415" s="355"/>
      <c r="G1415" s="354"/>
      <c r="H1415" s="354"/>
      <c r="I1415" s="178"/>
      <c r="J1415" s="390" t="e">
        <f>IF(#REF!="","",IF(LEN(#REF!)&gt;14,IF(ISBLANK(#REF!),"",#REF!),REPLACE(REPLACE(#REF!,1,3,"XXX"),13,2,"XX")))</f>
        <v>#REF!</v>
      </c>
      <c r="K1415" s="356"/>
      <c r="L1415" s="357"/>
      <c r="M1415" s="356"/>
      <c r="N1415" s="352"/>
      <c r="O1415" s="369"/>
    </row>
    <row r="1416" spans="1:15" hidden="1" x14ac:dyDescent="0.2">
      <c r="A1416" s="351">
        <v>1413</v>
      </c>
      <c r="B1416" s="352"/>
      <c r="C1416" s="353"/>
      <c r="D1416" s="354"/>
      <c r="E1416" s="178"/>
      <c r="F1416" s="355"/>
      <c r="G1416" s="354"/>
      <c r="H1416" s="354"/>
      <c r="I1416" s="178"/>
      <c r="J1416" s="390" t="e">
        <f>IF(#REF!="","",IF(LEN(#REF!)&gt;14,IF(ISBLANK(#REF!),"",#REF!),REPLACE(REPLACE(#REF!,1,3,"XXX"),13,2,"XX")))</f>
        <v>#REF!</v>
      </c>
      <c r="K1416" s="356"/>
      <c r="L1416" s="357"/>
      <c r="M1416" s="356"/>
      <c r="N1416" s="352"/>
      <c r="O1416" s="369"/>
    </row>
    <row r="1417" spans="1:15" hidden="1" x14ac:dyDescent="0.2">
      <c r="A1417" s="351">
        <v>1414</v>
      </c>
      <c r="B1417" s="352"/>
      <c r="C1417" s="353"/>
      <c r="D1417" s="354"/>
      <c r="E1417" s="178"/>
      <c r="F1417" s="355"/>
      <c r="G1417" s="354"/>
      <c r="H1417" s="354"/>
      <c r="I1417" s="178"/>
      <c r="J1417" s="390" t="e">
        <f>IF(#REF!="","",IF(LEN(#REF!)&gt;14,IF(ISBLANK(#REF!),"",#REF!),REPLACE(REPLACE(#REF!,1,3,"XXX"),13,2,"XX")))</f>
        <v>#REF!</v>
      </c>
      <c r="K1417" s="356"/>
      <c r="L1417" s="357"/>
      <c r="M1417" s="356"/>
      <c r="N1417" s="352"/>
      <c r="O1417" s="369"/>
    </row>
    <row r="1418" spans="1:15" hidden="1" x14ac:dyDescent="0.2">
      <c r="A1418" s="351">
        <v>1415</v>
      </c>
      <c r="B1418" s="352"/>
      <c r="C1418" s="353"/>
      <c r="D1418" s="354"/>
      <c r="E1418" s="178"/>
      <c r="F1418" s="355"/>
      <c r="G1418" s="354"/>
      <c r="H1418" s="354"/>
      <c r="I1418" s="178"/>
      <c r="J1418" s="390" t="e">
        <f>IF(#REF!="","",IF(LEN(#REF!)&gt;14,IF(ISBLANK(#REF!),"",#REF!),REPLACE(REPLACE(#REF!,1,3,"XXX"),13,2,"XX")))</f>
        <v>#REF!</v>
      </c>
      <c r="K1418" s="356"/>
      <c r="L1418" s="357"/>
      <c r="M1418" s="356"/>
      <c r="N1418" s="352"/>
      <c r="O1418" s="369"/>
    </row>
    <row r="1419" spans="1:15" hidden="1" x14ac:dyDescent="0.2">
      <c r="A1419" s="351">
        <v>1416</v>
      </c>
      <c r="B1419" s="352"/>
      <c r="C1419" s="353"/>
      <c r="D1419" s="354"/>
      <c r="E1419" s="178"/>
      <c r="F1419" s="355"/>
      <c r="G1419" s="354"/>
      <c r="H1419" s="354"/>
      <c r="I1419" s="178"/>
      <c r="J1419" s="390" t="e">
        <f>IF(#REF!="","",IF(LEN(#REF!)&gt;14,IF(ISBLANK(#REF!),"",#REF!),REPLACE(REPLACE(#REF!,1,3,"XXX"),13,2,"XX")))</f>
        <v>#REF!</v>
      </c>
      <c r="K1419" s="356"/>
      <c r="L1419" s="357"/>
      <c r="M1419" s="356"/>
      <c r="N1419" s="352"/>
      <c r="O1419" s="369"/>
    </row>
    <row r="1420" spans="1:15" hidden="1" x14ac:dyDescent="0.2">
      <c r="A1420" s="351">
        <v>1417</v>
      </c>
      <c r="B1420" s="352"/>
      <c r="C1420" s="353"/>
      <c r="D1420" s="354"/>
      <c r="E1420" s="178"/>
      <c r="F1420" s="355"/>
      <c r="G1420" s="354"/>
      <c r="H1420" s="354"/>
      <c r="I1420" s="178"/>
      <c r="J1420" s="390" t="e">
        <f>IF(#REF!="","",IF(LEN(#REF!)&gt;14,IF(ISBLANK(#REF!),"",#REF!),REPLACE(REPLACE(#REF!,1,3,"XXX"),13,2,"XX")))</f>
        <v>#REF!</v>
      </c>
      <c r="K1420" s="356"/>
      <c r="L1420" s="357"/>
      <c r="M1420" s="356"/>
      <c r="N1420" s="352"/>
      <c r="O1420" s="369"/>
    </row>
    <row r="1421" spans="1:15" hidden="1" x14ac:dyDescent="0.2">
      <c r="A1421" s="351">
        <v>1418</v>
      </c>
      <c r="B1421" s="352"/>
      <c r="C1421" s="353"/>
      <c r="D1421" s="354"/>
      <c r="E1421" s="178"/>
      <c r="F1421" s="355"/>
      <c r="G1421" s="354"/>
      <c r="H1421" s="354"/>
      <c r="I1421" s="178"/>
      <c r="J1421" s="390" t="e">
        <f>IF(#REF!="","",IF(LEN(#REF!)&gt;14,IF(ISBLANK(#REF!),"",#REF!),REPLACE(REPLACE(#REF!,1,3,"XXX"),13,2,"XX")))</f>
        <v>#REF!</v>
      </c>
      <c r="K1421" s="356"/>
      <c r="L1421" s="357"/>
      <c r="M1421" s="356"/>
      <c r="N1421" s="352"/>
      <c r="O1421" s="369"/>
    </row>
    <row r="1422" spans="1:15" hidden="1" x14ac:dyDescent="0.2">
      <c r="A1422" s="351">
        <v>1419</v>
      </c>
      <c r="B1422" s="352"/>
      <c r="C1422" s="353"/>
      <c r="D1422" s="354"/>
      <c r="E1422" s="178"/>
      <c r="F1422" s="355"/>
      <c r="G1422" s="354"/>
      <c r="H1422" s="354"/>
      <c r="I1422" s="178"/>
      <c r="J1422" s="390" t="e">
        <f>IF(#REF!="","",IF(LEN(#REF!)&gt;14,IF(ISBLANK(#REF!),"",#REF!),REPLACE(REPLACE(#REF!,1,3,"XXX"),13,2,"XX")))</f>
        <v>#REF!</v>
      </c>
      <c r="K1422" s="356"/>
      <c r="L1422" s="357"/>
      <c r="M1422" s="356"/>
      <c r="N1422" s="352"/>
      <c r="O1422" s="369"/>
    </row>
    <row r="1423" spans="1:15" hidden="1" x14ac:dyDescent="0.2">
      <c r="A1423" s="351">
        <v>1420</v>
      </c>
      <c r="B1423" s="352"/>
      <c r="C1423" s="353"/>
      <c r="D1423" s="354"/>
      <c r="E1423" s="178"/>
      <c r="F1423" s="355"/>
      <c r="G1423" s="354"/>
      <c r="H1423" s="354"/>
      <c r="I1423" s="178"/>
      <c r="J1423" s="390" t="e">
        <f>IF(#REF!="","",IF(LEN(#REF!)&gt;14,IF(ISBLANK(#REF!),"",#REF!),REPLACE(REPLACE(#REF!,1,3,"XXX"),13,2,"XX")))</f>
        <v>#REF!</v>
      </c>
      <c r="K1423" s="356"/>
      <c r="L1423" s="357"/>
      <c r="M1423" s="356"/>
      <c r="N1423" s="352"/>
      <c r="O1423" s="369"/>
    </row>
    <row r="1424" spans="1:15" hidden="1" x14ac:dyDescent="0.2">
      <c r="A1424" s="351">
        <v>1421</v>
      </c>
      <c r="B1424" s="352"/>
      <c r="C1424" s="353"/>
      <c r="D1424" s="354"/>
      <c r="E1424" s="178"/>
      <c r="F1424" s="355"/>
      <c r="G1424" s="354"/>
      <c r="H1424" s="354"/>
      <c r="I1424" s="178"/>
      <c r="J1424" s="390" t="e">
        <f>IF(#REF!="","",IF(LEN(#REF!)&gt;14,IF(ISBLANK(#REF!),"",#REF!),REPLACE(REPLACE(#REF!,1,3,"XXX"),13,2,"XX")))</f>
        <v>#REF!</v>
      </c>
      <c r="K1424" s="356"/>
      <c r="L1424" s="357"/>
      <c r="M1424" s="356"/>
      <c r="N1424" s="352"/>
      <c r="O1424" s="369"/>
    </row>
    <row r="1425" spans="1:15" hidden="1" x14ac:dyDescent="0.2">
      <c r="A1425" s="351">
        <v>1422</v>
      </c>
      <c r="B1425" s="352"/>
      <c r="C1425" s="353"/>
      <c r="D1425" s="354"/>
      <c r="E1425" s="178"/>
      <c r="F1425" s="355"/>
      <c r="G1425" s="354"/>
      <c r="H1425" s="354"/>
      <c r="I1425" s="178"/>
      <c r="J1425" s="390" t="e">
        <f>IF(#REF!="","",IF(LEN(#REF!)&gt;14,IF(ISBLANK(#REF!),"",#REF!),REPLACE(REPLACE(#REF!,1,3,"XXX"),13,2,"XX")))</f>
        <v>#REF!</v>
      </c>
      <c r="K1425" s="356"/>
      <c r="L1425" s="357"/>
      <c r="M1425" s="356"/>
      <c r="N1425" s="352"/>
      <c r="O1425" s="369"/>
    </row>
    <row r="1426" spans="1:15" hidden="1" x14ac:dyDescent="0.2">
      <c r="A1426" s="351">
        <v>1423</v>
      </c>
      <c r="B1426" s="352"/>
      <c r="C1426" s="353"/>
      <c r="D1426" s="354"/>
      <c r="E1426" s="178"/>
      <c r="F1426" s="355"/>
      <c r="G1426" s="354"/>
      <c r="H1426" s="354"/>
      <c r="I1426" s="178"/>
      <c r="J1426" s="390" t="e">
        <f>IF(#REF!="","",IF(LEN(#REF!)&gt;14,IF(ISBLANK(#REF!),"",#REF!),REPLACE(REPLACE(#REF!,1,3,"XXX"),13,2,"XX")))</f>
        <v>#REF!</v>
      </c>
      <c r="K1426" s="356"/>
      <c r="L1426" s="357"/>
      <c r="M1426" s="356"/>
      <c r="N1426" s="352"/>
      <c r="O1426" s="369"/>
    </row>
    <row r="1427" spans="1:15" hidden="1" x14ac:dyDescent="0.2">
      <c r="A1427" s="351">
        <v>1424</v>
      </c>
      <c r="B1427" s="352"/>
      <c r="C1427" s="353"/>
      <c r="D1427" s="354"/>
      <c r="E1427" s="178"/>
      <c r="F1427" s="355"/>
      <c r="G1427" s="354"/>
      <c r="H1427" s="354"/>
      <c r="I1427" s="178"/>
      <c r="J1427" s="390" t="e">
        <f>IF(#REF!="","",IF(LEN(#REF!)&gt;14,IF(ISBLANK(#REF!),"",#REF!),REPLACE(REPLACE(#REF!,1,3,"XXX"),13,2,"XX")))</f>
        <v>#REF!</v>
      </c>
      <c r="K1427" s="356"/>
      <c r="L1427" s="357"/>
      <c r="M1427" s="356"/>
      <c r="N1427" s="352"/>
      <c r="O1427" s="369"/>
    </row>
    <row r="1428" spans="1:15" hidden="1" x14ac:dyDescent="0.2">
      <c r="A1428" s="351">
        <v>1425</v>
      </c>
      <c r="B1428" s="352"/>
      <c r="C1428" s="353"/>
      <c r="D1428" s="354"/>
      <c r="E1428" s="178"/>
      <c r="F1428" s="355"/>
      <c r="G1428" s="354"/>
      <c r="H1428" s="354"/>
      <c r="I1428" s="178"/>
      <c r="J1428" s="390" t="e">
        <f>IF(#REF!="","",IF(LEN(#REF!)&gt;14,IF(ISBLANK(#REF!),"",#REF!),REPLACE(REPLACE(#REF!,1,3,"XXX"),13,2,"XX")))</f>
        <v>#REF!</v>
      </c>
      <c r="K1428" s="356"/>
      <c r="L1428" s="357"/>
      <c r="M1428" s="356"/>
      <c r="N1428" s="352"/>
      <c r="O1428" s="369"/>
    </row>
    <row r="1429" spans="1:15" hidden="1" x14ac:dyDescent="0.2">
      <c r="A1429" s="351">
        <v>1426</v>
      </c>
      <c r="B1429" s="352"/>
      <c r="C1429" s="353"/>
      <c r="D1429" s="354"/>
      <c r="E1429" s="178"/>
      <c r="F1429" s="355"/>
      <c r="G1429" s="354"/>
      <c r="H1429" s="354"/>
      <c r="I1429" s="178"/>
      <c r="J1429" s="390" t="e">
        <f>IF(#REF!="","",IF(LEN(#REF!)&gt;14,IF(ISBLANK(#REF!),"",#REF!),REPLACE(REPLACE(#REF!,1,3,"XXX"),13,2,"XX")))</f>
        <v>#REF!</v>
      </c>
      <c r="K1429" s="356"/>
      <c r="L1429" s="357"/>
      <c r="M1429" s="356"/>
      <c r="N1429" s="352"/>
      <c r="O1429" s="369"/>
    </row>
    <row r="1430" spans="1:15" hidden="1" x14ac:dyDescent="0.2">
      <c r="A1430" s="351">
        <v>1427</v>
      </c>
      <c r="B1430" s="352"/>
      <c r="C1430" s="353"/>
      <c r="D1430" s="354"/>
      <c r="E1430" s="178"/>
      <c r="F1430" s="355"/>
      <c r="G1430" s="354"/>
      <c r="H1430" s="354"/>
      <c r="I1430" s="178"/>
      <c r="J1430" s="390" t="e">
        <f>IF(#REF!="","",IF(LEN(#REF!)&gt;14,IF(ISBLANK(#REF!),"",#REF!),REPLACE(REPLACE(#REF!,1,3,"XXX"),13,2,"XX")))</f>
        <v>#REF!</v>
      </c>
      <c r="K1430" s="356"/>
      <c r="L1430" s="357"/>
      <c r="M1430" s="356"/>
      <c r="N1430" s="352"/>
      <c r="O1430" s="369"/>
    </row>
    <row r="1431" spans="1:15" hidden="1" x14ac:dyDescent="0.2">
      <c r="A1431" s="351">
        <v>1428</v>
      </c>
      <c r="B1431" s="352"/>
      <c r="C1431" s="353"/>
      <c r="D1431" s="354"/>
      <c r="E1431" s="178"/>
      <c r="F1431" s="355"/>
      <c r="G1431" s="354"/>
      <c r="H1431" s="354"/>
      <c r="I1431" s="178"/>
      <c r="J1431" s="390" t="e">
        <f>IF(#REF!="","",IF(LEN(#REF!)&gt;14,IF(ISBLANK(#REF!),"",#REF!),REPLACE(REPLACE(#REF!,1,3,"XXX"),13,2,"XX")))</f>
        <v>#REF!</v>
      </c>
      <c r="K1431" s="356"/>
      <c r="L1431" s="357"/>
      <c r="M1431" s="356"/>
      <c r="N1431" s="352"/>
      <c r="O1431" s="369"/>
    </row>
    <row r="1432" spans="1:15" hidden="1" x14ac:dyDescent="0.2">
      <c r="A1432" s="351">
        <v>1429</v>
      </c>
      <c r="B1432" s="352"/>
      <c r="C1432" s="353"/>
      <c r="D1432" s="354"/>
      <c r="E1432" s="178"/>
      <c r="F1432" s="355"/>
      <c r="G1432" s="354"/>
      <c r="H1432" s="354"/>
      <c r="I1432" s="178"/>
      <c r="J1432" s="390" t="e">
        <f>IF(#REF!="","",IF(LEN(#REF!)&gt;14,IF(ISBLANK(#REF!),"",#REF!),REPLACE(REPLACE(#REF!,1,3,"XXX"),13,2,"XX")))</f>
        <v>#REF!</v>
      </c>
      <c r="K1432" s="356"/>
      <c r="L1432" s="357"/>
      <c r="M1432" s="356"/>
      <c r="N1432" s="352"/>
      <c r="O1432" s="369"/>
    </row>
    <row r="1433" spans="1:15" hidden="1" x14ac:dyDescent="0.2">
      <c r="A1433" s="351">
        <v>1430</v>
      </c>
      <c r="B1433" s="352"/>
      <c r="C1433" s="353"/>
      <c r="D1433" s="354"/>
      <c r="E1433" s="178"/>
      <c r="F1433" s="355"/>
      <c r="G1433" s="354"/>
      <c r="H1433" s="354"/>
      <c r="I1433" s="178"/>
      <c r="J1433" s="390" t="e">
        <f>IF(#REF!="","",IF(LEN(#REF!)&gt;14,IF(ISBLANK(#REF!),"",#REF!),REPLACE(REPLACE(#REF!,1,3,"XXX"),13,2,"XX")))</f>
        <v>#REF!</v>
      </c>
      <c r="K1433" s="356"/>
      <c r="L1433" s="357"/>
      <c r="M1433" s="356"/>
      <c r="N1433" s="352"/>
      <c r="O1433" s="369"/>
    </row>
    <row r="1434" spans="1:15" hidden="1" x14ac:dyDescent="0.2">
      <c r="A1434" s="351">
        <v>1431</v>
      </c>
      <c r="B1434" s="352"/>
      <c r="C1434" s="353"/>
      <c r="D1434" s="354"/>
      <c r="E1434" s="178"/>
      <c r="F1434" s="355"/>
      <c r="G1434" s="354"/>
      <c r="H1434" s="354"/>
      <c r="I1434" s="178"/>
      <c r="J1434" s="390" t="e">
        <f>IF(#REF!="","",IF(LEN(#REF!)&gt;14,IF(ISBLANK(#REF!),"",#REF!),REPLACE(REPLACE(#REF!,1,3,"XXX"),13,2,"XX")))</f>
        <v>#REF!</v>
      </c>
      <c r="K1434" s="356"/>
      <c r="L1434" s="357"/>
      <c r="M1434" s="356"/>
      <c r="N1434" s="352"/>
      <c r="O1434" s="369"/>
    </row>
    <row r="1435" spans="1:15" hidden="1" x14ac:dyDescent="0.2">
      <c r="A1435" s="351">
        <v>1432</v>
      </c>
      <c r="B1435" s="352"/>
      <c r="C1435" s="353"/>
      <c r="D1435" s="354"/>
      <c r="E1435" s="178"/>
      <c r="F1435" s="355"/>
      <c r="G1435" s="354"/>
      <c r="H1435" s="354"/>
      <c r="I1435" s="178"/>
      <c r="J1435" s="390" t="e">
        <f>IF(#REF!="","",IF(LEN(#REF!)&gt;14,IF(ISBLANK(#REF!),"",#REF!),REPLACE(REPLACE(#REF!,1,3,"XXX"),13,2,"XX")))</f>
        <v>#REF!</v>
      </c>
      <c r="K1435" s="356"/>
      <c r="L1435" s="357"/>
      <c r="M1435" s="356"/>
      <c r="N1435" s="352"/>
      <c r="O1435" s="369"/>
    </row>
    <row r="1436" spans="1:15" hidden="1" x14ac:dyDescent="0.2">
      <c r="A1436" s="351">
        <v>1433</v>
      </c>
      <c r="B1436" s="352"/>
      <c r="C1436" s="353"/>
      <c r="D1436" s="354"/>
      <c r="E1436" s="178"/>
      <c r="F1436" s="355"/>
      <c r="G1436" s="354"/>
      <c r="H1436" s="354"/>
      <c r="I1436" s="178"/>
      <c r="J1436" s="390" t="e">
        <f>IF(#REF!="","",IF(LEN(#REF!)&gt;14,IF(ISBLANK(#REF!),"",#REF!),REPLACE(REPLACE(#REF!,1,3,"XXX"),13,2,"XX")))</f>
        <v>#REF!</v>
      </c>
      <c r="K1436" s="356"/>
      <c r="L1436" s="357"/>
      <c r="M1436" s="356"/>
      <c r="N1436" s="352"/>
      <c r="O1436" s="369"/>
    </row>
    <row r="1437" spans="1:15" hidden="1" x14ac:dyDescent="0.2">
      <c r="A1437" s="351">
        <v>1434</v>
      </c>
      <c r="B1437" s="352"/>
      <c r="C1437" s="353"/>
      <c r="D1437" s="354"/>
      <c r="E1437" s="178"/>
      <c r="F1437" s="355"/>
      <c r="G1437" s="354"/>
      <c r="H1437" s="354"/>
      <c r="I1437" s="178"/>
      <c r="J1437" s="390" t="e">
        <f>IF(#REF!="","",IF(LEN(#REF!)&gt;14,IF(ISBLANK(#REF!),"",#REF!),REPLACE(REPLACE(#REF!,1,3,"XXX"),13,2,"XX")))</f>
        <v>#REF!</v>
      </c>
      <c r="K1437" s="356"/>
      <c r="L1437" s="357"/>
      <c r="M1437" s="356"/>
      <c r="N1437" s="352"/>
      <c r="O1437" s="369"/>
    </row>
    <row r="1438" spans="1:15" hidden="1" x14ac:dyDescent="0.2">
      <c r="A1438" s="351">
        <v>1435</v>
      </c>
      <c r="B1438" s="352"/>
      <c r="C1438" s="353"/>
      <c r="D1438" s="354"/>
      <c r="E1438" s="178"/>
      <c r="F1438" s="355"/>
      <c r="G1438" s="354"/>
      <c r="H1438" s="354"/>
      <c r="I1438" s="178"/>
      <c r="J1438" s="390" t="e">
        <f>IF(#REF!="","",IF(LEN(#REF!)&gt;14,IF(ISBLANK(#REF!),"",#REF!),REPLACE(REPLACE(#REF!,1,3,"XXX"),13,2,"XX")))</f>
        <v>#REF!</v>
      </c>
      <c r="K1438" s="356"/>
      <c r="L1438" s="357"/>
      <c r="M1438" s="356"/>
      <c r="N1438" s="352"/>
      <c r="O1438" s="369"/>
    </row>
    <row r="1439" spans="1:15" hidden="1" x14ac:dyDescent="0.2">
      <c r="A1439" s="351">
        <v>1436</v>
      </c>
      <c r="B1439" s="352"/>
      <c r="C1439" s="353"/>
      <c r="D1439" s="354"/>
      <c r="E1439" s="178"/>
      <c r="F1439" s="355"/>
      <c r="G1439" s="354"/>
      <c r="H1439" s="354"/>
      <c r="I1439" s="178"/>
      <c r="J1439" s="390" t="e">
        <f>IF(#REF!="","",IF(LEN(#REF!)&gt;14,IF(ISBLANK(#REF!),"",#REF!),REPLACE(REPLACE(#REF!,1,3,"XXX"),13,2,"XX")))</f>
        <v>#REF!</v>
      </c>
      <c r="K1439" s="356"/>
      <c r="L1439" s="357"/>
      <c r="M1439" s="356"/>
      <c r="N1439" s="352"/>
      <c r="O1439" s="369"/>
    </row>
    <row r="1440" spans="1:15" hidden="1" x14ac:dyDescent="0.2">
      <c r="A1440" s="351">
        <v>1437</v>
      </c>
      <c r="B1440" s="352"/>
      <c r="C1440" s="353"/>
      <c r="D1440" s="354"/>
      <c r="E1440" s="178"/>
      <c r="F1440" s="355"/>
      <c r="G1440" s="354"/>
      <c r="H1440" s="354"/>
      <c r="I1440" s="178"/>
      <c r="J1440" s="390" t="e">
        <f>IF(#REF!="","",IF(LEN(#REF!)&gt;14,IF(ISBLANK(#REF!),"",#REF!),REPLACE(REPLACE(#REF!,1,3,"XXX"),13,2,"XX")))</f>
        <v>#REF!</v>
      </c>
      <c r="K1440" s="356"/>
      <c r="L1440" s="357"/>
      <c r="M1440" s="356"/>
      <c r="N1440" s="352"/>
      <c r="O1440" s="369"/>
    </row>
    <row r="1441" spans="1:15" hidden="1" x14ac:dyDescent="0.2">
      <c r="A1441" s="351">
        <v>1438</v>
      </c>
      <c r="B1441" s="352"/>
      <c r="C1441" s="353"/>
      <c r="D1441" s="354"/>
      <c r="E1441" s="178"/>
      <c r="F1441" s="355"/>
      <c r="G1441" s="354"/>
      <c r="H1441" s="354"/>
      <c r="I1441" s="178"/>
      <c r="J1441" s="390" t="e">
        <f>IF(#REF!="","",IF(LEN(#REF!)&gt;14,IF(ISBLANK(#REF!),"",#REF!),REPLACE(REPLACE(#REF!,1,3,"XXX"),13,2,"XX")))</f>
        <v>#REF!</v>
      </c>
      <c r="K1441" s="356"/>
      <c r="L1441" s="357"/>
      <c r="M1441" s="356"/>
      <c r="N1441" s="352"/>
      <c r="O1441" s="369"/>
    </row>
    <row r="1442" spans="1:15" hidden="1" x14ac:dyDescent="0.2">
      <c r="A1442" s="351">
        <v>1439</v>
      </c>
      <c r="B1442" s="352"/>
      <c r="C1442" s="353"/>
      <c r="D1442" s="354"/>
      <c r="E1442" s="178"/>
      <c r="F1442" s="355"/>
      <c r="G1442" s="354"/>
      <c r="H1442" s="354"/>
      <c r="I1442" s="178"/>
      <c r="J1442" s="390" t="e">
        <f>IF(#REF!="","",IF(LEN(#REF!)&gt;14,IF(ISBLANK(#REF!),"",#REF!),REPLACE(REPLACE(#REF!,1,3,"XXX"),13,2,"XX")))</f>
        <v>#REF!</v>
      </c>
      <c r="K1442" s="356"/>
      <c r="L1442" s="357"/>
      <c r="M1442" s="356"/>
      <c r="N1442" s="352"/>
      <c r="O1442" s="369"/>
    </row>
    <row r="1443" spans="1:15" hidden="1" x14ac:dyDescent="0.2">
      <c r="A1443" s="351">
        <v>1440</v>
      </c>
      <c r="B1443" s="352"/>
      <c r="C1443" s="353"/>
      <c r="D1443" s="354"/>
      <c r="E1443" s="178"/>
      <c r="F1443" s="355"/>
      <c r="G1443" s="354"/>
      <c r="H1443" s="354"/>
      <c r="I1443" s="178"/>
      <c r="J1443" s="390" t="e">
        <f>IF(#REF!="","",IF(LEN(#REF!)&gt;14,IF(ISBLANK(#REF!),"",#REF!),REPLACE(REPLACE(#REF!,1,3,"XXX"),13,2,"XX")))</f>
        <v>#REF!</v>
      </c>
      <c r="K1443" s="356"/>
      <c r="L1443" s="357"/>
      <c r="M1443" s="356"/>
      <c r="N1443" s="352"/>
      <c r="O1443" s="369"/>
    </row>
    <row r="1444" spans="1:15" hidden="1" x14ac:dyDescent="0.2">
      <c r="A1444" s="351">
        <v>1441</v>
      </c>
      <c r="B1444" s="352"/>
      <c r="C1444" s="353"/>
      <c r="D1444" s="354"/>
      <c r="E1444" s="178"/>
      <c r="F1444" s="355"/>
      <c r="G1444" s="354"/>
      <c r="H1444" s="354"/>
      <c r="I1444" s="178"/>
      <c r="J1444" s="390" t="e">
        <f>IF(#REF!="","",IF(LEN(#REF!)&gt;14,IF(ISBLANK(#REF!),"",#REF!),REPLACE(REPLACE(#REF!,1,3,"XXX"),13,2,"XX")))</f>
        <v>#REF!</v>
      </c>
      <c r="K1444" s="356"/>
      <c r="L1444" s="357"/>
      <c r="M1444" s="356"/>
      <c r="N1444" s="352"/>
      <c r="O1444" s="369"/>
    </row>
    <row r="1445" spans="1:15" hidden="1" x14ac:dyDescent="0.2">
      <c r="A1445" s="351">
        <v>1442</v>
      </c>
      <c r="B1445" s="352"/>
      <c r="C1445" s="353"/>
      <c r="D1445" s="354"/>
      <c r="E1445" s="178"/>
      <c r="F1445" s="355"/>
      <c r="G1445" s="354"/>
      <c r="H1445" s="354"/>
      <c r="I1445" s="178"/>
      <c r="J1445" s="390" t="e">
        <f>IF(#REF!="","",IF(LEN(#REF!)&gt;14,IF(ISBLANK(#REF!),"",#REF!),REPLACE(REPLACE(#REF!,1,3,"XXX"),13,2,"XX")))</f>
        <v>#REF!</v>
      </c>
      <c r="K1445" s="356"/>
      <c r="L1445" s="357"/>
      <c r="M1445" s="356"/>
      <c r="N1445" s="352"/>
      <c r="O1445" s="369"/>
    </row>
    <row r="1446" spans="1:15" hidden="1" x14ac:dyDescent="0.2">
      <c r="A1446" s="351">
        <v>1443</v>
      </c>
      <c r="B1446" s="352"/>
      <c r="C1446" s="353"/>
      <c r="D1446" s="354"/>
      <c r="E1446" s="178"/>
      <c r="F1446" s="355"/>
      <c r="G1446" s="354"/>
      <c r="H1446" s="354"/>
      <c r="I1446" s="178"/>
      <c r="J1446" s="390" t="e">
        <f>IF(#REF!="","",IF(LEN(#REF!)&gt;14,IF(ISBLANK(#REF!),"",#REF!),REPLACE(REPLACE(#REF!,1,3,"XXX"),13,2,"XX")))</f>
        <v>#REF!</v>
      </c>
      <c r="K1446" s="356"/>
      <c r="L1446" s="357"/>
      <c r="M1446" s="356"/>
      <c r="N1446" s="352"/>
      <c r="O1446" s="369"/>
    </row>
    <row r="1447" spans="1:15" hidden="1" x14ac:dyDescent="0.2">
      <c r="A1447" s="351">
        <v>1444</v>
      </c>
      <c r="B1447" s="352"/>
      <c r="C1447" s="353"/>
      <c r="D1447" s="354"/>
      <c r="E1447" s="178"/>
      <c r="F1447" s="355"/>
      <c r="G1447" s="354"/>
      <c r="H1447" s="354"/>
      <c r="I1447" s="178"/>
      <c r="J1447" s="390" t="e">
        <f>IF(#REF!="","",IF(LEN(#REF!)&gt;14,IF(ISBLANK(#REF!),"",#REF!),REPLACE(REPLACE(#REF!,1,3,"XXX"),13,2,"XX")))</f>
        <v>#REF!</v>
      </c>
      <c r="K1447" s="356"/>
      <c r="L1447" s="357"/>
      <c r="M1447" s="356"/>
      <c r="N1447" s="352"/>
      <c r="O1447" s="369"/>
    </row>
    <row r="1448" spans="1:15" hidden="1" x14ac:dyDescent="0.2">
      <c r="A1448" s="351">
        <v>1445</v>
      </c>
      <c r="B1448" s="352"/>
      <c r="C1448" s="353"/>
      <c r="D1448" s="354"/>
      <c r="E1448" s="178"/>
      <c r="F1448" s="355"/>
      <c r="G1448" s="354"/>
      <c r="H1448" s="354"/>
      <c r="I1448" s="178"/>
      <c r="J1448" s="390" t="e">
        <f>IF(#REF!="","",IF(LEN(#REF!)&gt;14,IF(ISBLANK(#REF!),"",#REF!),REPLACE(REPLACE(#REF!,1,3,"XXX"),13,2,"XX")))</f>
        <v>#REF!</v>
      </c>
      <c r="K1448" s="356"/>
      <c r="L1448" s="357"/>
      <c r="M1448" s="356"/>
      <c r="N1448" s="352"/>
      <c r="O1448" s="369"/>
    </row>
    <row r="1449" spans="1:15" hidden="1" x14ac:dyDescent="0.2">
      <c r="A1449" s="351">
        <v>1446</v>
      </c>
      <c r="B1449" s="352"/>
      <c r="C1449" s="353"/>
      <c r="D1449" s="354"/>
      <c r="E1449" s="178"/>
      <c r="F1449" s="355"/>
      <c r="G1449" s="354"/>
      <c r="H1449" s="354"/>
      <c r="I1449" s="178"/>
      <c r="J1449" s="390" t="e">
        <f>IF(#REF!="","",IF(LEN(#REF!)&gt;14,IF(ISBLANK(#REF!),"",#REF!),REPLACE(REPLACE(#REF!,1,3,"XXX"),13,2,"XX")))</f>
        <v>#REF!</v>
      </c>
      <c r="K1449" s="356"/>
      <c r="L1449" s="357"/>
      <c r="M1449" s="356"/>
      <c r="N1449" s="352"/>
      <c r="O1449" s="369"/>
    </row>
    <row r="1450" spans="1:15" hidden="1" x14ac:dyDescent="0.2">
      <c r="A1450" s="351">
        <v>1447</v>
      </c>
      <c r="B1450" s="352"/>
      <c r="C1450" s="353"/>
      <c r="D1450" s="354"/>
      <c r="E1450" s="178"/>
      <c r="F1450" s="355"/>
      <c r="G1450" s="354"/>
      <c r="H1450" s="354"/>
      <c r="I1450" s="178"/>
      <c r="J1450" s="390" t="e">
        <f>IF(#REF!="","",IF(LEN(#REF!)&gt;14,IF(ISBLANK(#REF!),"",#REF!),REPLACE(REPLACE(#REF!,1,3,"XXX"),13,2,"XX")))</f>
        <v>#REF!</v>
      </c>
      <c r="K1450" s="356"/>
      <c r="L1450" s="357"/>
      <c r="M1450" s="356"/>
      <c r="N1450" s="352"/>
      <c r="O1450" s="369"/>
    </row>
    <row r="1451" spans="1:15" hidden="1" x14ac:dyDescent="0.2">
      <c r="A1451" s="351">
        <v>1448</v>
      </c>
      <c r="B1451" s="352"/>
      <c r="C1451" s="353"/>
      <c r="D1451" s="354"/>
      <c r="E1451" s="178"/>
      <c r="F1451" s="355"/>
      <c r="G1451" s="354"/>
      <c r="H1451" s="354"/>
      <c r="I1451" s="178"/>
      <c r="J1451" s="390" t="e">
        <f>IF(#REF!="","",IF(LEN(#REF!)&gt;14,IF(ISBLANK(#REF!),"",#REF!),REPLACE(REPLACE(#REF!,1,3,"XXX"),13,2,"XX")))</f>
        <v>#REF!</v>
      </c>
      <c r="K1451" s="356"/>
      <c r="L1451" s="357"/>
      <c r="M1451" s="356"/>
      <c r="N1451" s="352"/>
      <c r="O1451" s="369"/>
    </row>
    <row r="1452" spans="1:15" hidden="1" x14ac:dyDescent="0.2">
      <c r="A1452" s="351">
        <v>1449</v>
      </c>
      <c r="B1452" s="352"/>
      <c r="C1452" s="353"/>
      <c r="D1452" s="354"/>
      <c r="E1452" s="178"/>
      <c r="F1452" s="355"/>
      <c r="G1452" s="354"/>
      <c r="H1452" s="354"/>
      <c r="I1452" s="178"/>
      <c r="J1452" s="390" t="e">
        <f>IF(#REF!="","",IF(LEN(#REF!)&gt;14,IF(ISBLANK(#REF!),"",#REF!),REPLACE(REPLACE(#REF!,1,3,"XXX"),13,2,"XX")))</f>
        <v>#REF!</v>
      </c>
      <c r="K1452" s="356"/>
      <c r="L1452" s="357"/>
      <c r="M1452" s="356"/>
      <c r="N1452" s="352"/>
      <c r="O1452" s="369"/>
    </row>
    <row r="1453" spans="1:15" hidden="1" x14ac:dyDescent="0.2">
      <c r="A1453" s="351">
        <v>1450</v>
      </c>
      <c r="B1453" s="352"/>
      <c r="C1453" s="353"/>
      <c r="D1453" s="354"/>
      <c r="E1453" s="178"/>
      <c r="F1453" s="355"/>
      <c r="G1453" s="354"/>
      <c r="H1453" s="354"/>
      <c r="I1453" s="178"/>
      <c r="J1453" s="390" t="e">
        <f>IF(#REF!="","",IF(LEN(#REF!)&gt;14,IF(ISBLANK(#REF!),"",#REF!),REPLACE(REPLACE(#REF!,1,3,"XXX"),13,2,"XX")))</f>
        <v>#REF!</v>
      </c>
      <c r="K1453" s="356"/>
      <c r="L1453" s="357"/>
      <c r="M1453" s="356"/>
      <c r="N1453" s="352"/>
      <c r="O1453" s="369"/>
    </row>
    <row r="1454" spans="1:15" hidden="1" x14ac:dyDescent="0.2">
      <c r="A1454" s="351">
        <v>1451</v>
      </c>
      <c r="B1454" s="352"/>
      <c r="C1454" s="353"/>
      <c r="D1454" s="354"/>
      <c r="E1454" s="178"/>
      <c r="F1454" s="355"/>
      <c r="G1454" s="354"/>
      <c r="H1454" s="354"/>
      <c r="I1454" s="178"/>
      <c r="J1454" s="390" t="e">
        <f>IF(#REF!="","",IF(LEN(#REF!)&gt;14,IF(ISBLANK(#REF!),"",#REF!),REPLACE(REPLACE(#REF!,1,3,"XXX"),13,2,"XX")))</f>
        <v>#REF!</v>
      </c>
      <c r="K1454" s="356"/>
      <c r="L1454" s="357"/>
      <c r="M1454" s="356"/>
      <c r="N1454" s="352"/>
      <c r="O1454" s="369"/>
    </row>
    <row r="1455" spans="1:15" hidden="1" x14ac:dyDescent="0.2">
      <c r="A1455" s="351">
        <v>1452</v>
      </c>
      <c r="B1455" s="352"/>
      <c r="C1455" s="353"/>
      <c r="D1455" s="354"/>
      <c r="E1455" s="178"/>
      <c r="F1455" s="355"/>
      <c r="G1455" s="354"/>
      <c r="H1455" s="354"/>
      <c r="I1455" s="178"/>
      <c r="J1455" s="390" t="e">
        <f>IF(#REF!="","",IF(LEN(#REF!)&gt;14,IF(ISBLANK(#REF!),"",#REF!),REPLACE(REPLACE(#REF!,1,3,"XXX"),13,2,"XX")))</f>
        <v>#REF!</v>
      </c>
      <c r="K1455" s="356"/>
      <c r="L1455" s="357"/>
      <c r="M1455" s="356"/>
      <c r="N1455" s="352"/>
      <c r="O1455" s="369"/>
    </row>
    <row r="1456" spans="1:15" hidden="1" x14ac:dyDescent="0.2">
      <c r="A1456" s="351">
        <v>1453</v>
      </c>
      <c r="B1456" s="352"/>
      <c r="C1456" s="353"/>
      <c r="D1456" s="354"/>
      <c r="E1456" s="178"/>
      <c r="F1456" s="355"/>
      <c r="G1456" s="354"/>
      <c r="H1456" s="354"/>
      <c r="I1456" s="178"/>
      <c r="J1456" s="390" t="e">
        <f>IF(#REF!="","",IF(LEN(#REF!)&gt;14,IF(ISBLANK(#REF!),"",#REF!),REPLACE(REPLACE(#REF!,1,3,"XXX"),13,2,"XX")))</f>
        <v>#REF!</v>
      </c>
      <c r="K1456" s="356"/>
      <c r="L1456" s="357"/>
      <c r="M1456" s="356"/>
      <c r="N1456" s="352"/>
      <c r="O1456" s="369"/>
    </row>
    <row r="1457" spans="1:15" hidden="1" x14ac:dyDescent="0.2">
      <c r="A1457" s="351">
        <v>1454</v>
      </c>
      <c r="B1457" s="352"/>
      <c r="C1457" s="353"/>
      <c r="D1457" s="354"/>
      <c r="E1457" s="178"/>
      <c r="F1457" s="355"/>
      <c r="G1457" s="354"/>
      <c r="H1457" s="354"/>
      <c r="I1457" s="178"/>
      <c r="J1457" s="390" t="e">
        <f>IF(#REF!="","",IF(LEN(#REF!)&gt;14,IF(ISBLANK(#REF!),"",#REF!),REPLACE(REPLACE(#REF!,1,3,"XXX"),13,2,"XX")))</f>
        <v>#REF!</v>
      </c>
      <c r="K1457" s="356"/>
      <c r="L1457" s="357"/>
      <c r="M1457" s="356"/>
      <c r="N1457" s="352"/>
      <c r="O1457" s="369"/>
    </row>
    <row r="1458" spans="1:15" hidden="1" x14ac:dyDescent="0.2">
      <c r="A1458" s="351">
        <v>1455</v>
      </c>
      <c r="B1458" s="352"/>
      <c r="C1458" s="353"/>
      <c r="D1458" s="354"/>
      <c r="E1458" s="178"/>
      <c r="F1458" s="355"/>
      <c r="G1458" s="354"/>
      <c r="H1458" s="354"/>
      <c r="I1458" s="178"/>
      <c r="J1458" s="390" t="e">
        <f>IF(#REF!="","",IF(LEN(#REF!)&gt;14,IF(ISBLANK(#REF!),"",#REF!),REPLACE(REPLACE(#REF!,1,3,"XXX"),13,2,"XX")))</f>
        <v>#REF!</v>
      </c>
      <c r="K1458" s="356"/>
      <c r="L1458" s="357"/>
      <c r="M1458" s="356"/>
      <c r="N1458" s="352"/>
      <c r="O1458" s="369"/>
    </row>
    <row r="1459" spans="1:15" hidden="1" x14ac:dyDescent="0.2">
      <c r="A1459" s="351">
        <v>1456</v>
      </c>
      <c r="B1459" s="352"/>
      <c r="C1459" s="353"/>
      <c r="D1459" s="354"/>
      <c r="E1459" s="178"/>
      <c r="F1459" s="355"/>
      <c r="G1459" s="354"/>
      <c r="H1459" s="354"/>
      <c r="I1459" s="178"/>
      <c r="J1459" s="390" t="e">
        <f>IF(#REF!="","",IF(LEN(#REF!)&gt;14,IF(ISBLANK(#REF!),"",#REF!),REPLACE(REPLACE(#REF!,1,3,"XXX"),13,2,"XX")))</f>
        <v>#REF!</v>
      </c>
      <c r="K1459" s="356"/>
      <c r="L1459" s="357"/>
      <c r="M1459" s="356"/>
      <c r="N1459" s="352"/>
      <c r="O1459" s="369"/>
    </row>
    <row r="1460" spans="1:15" hidden="1" x14ac:dyDescent="0.2">
      <c r="A1460" s="351">
        <v>1457</v>
      </c>
      <c r="B1460" s="352"/>
      <c r="C1460" s="353"/>
      <c r="D1460" s="354"/>
      <c r="E1460" s="178"/>
      <c r="F1460" s="355"/>
      <c r="G1460" s="354"/>
      <c r="H1460" s="354"/>
      <c r="I1460" s="178"/>
      <c r="J1460" s="390" t="e">
        <f>IF(#REF!="","",IF(LEN(#REF!)&gt;14,IF(ISBLANK(#REF!),"",#REF!),REPLACE(REPLACE(#REF!,1,3,"XXX"),13,2,"XX")))</f>
        <v>#REF!</v>
      </c>
      <c r="K1460" s="356"/>
      <c r="L1460" s="357"/>
      <c r="M1460" s="356"/>
      <c r="N1460" s="352"/>
      <c r="O1460" s="369"/>
    </row>
    <row r="1461" spans="1:15" hidden="1" x14ac:dyDescent="0.2">
      <c r="A1461" s="351">
        <v>1458</v>
      </c>
      <c r="B1461" s="352"/>
      <c r="C1461" s="353"/>
      <c r="D1461" s="354"/>
      <c r="E1461" s="178"/>
      <c r="F1461" s="355"/>
      <c r="G1461" s="354"/>
      <c r="H1461" s="354"/>
      <c r="I1461" s="178"/>
      <c r="J1461" s="390" t="e">
        <f>IF(#REF!="","",IF(LEN(#REF!)&gt;14,IF(ISBLANK(#REF!),"",#REF!),REPLACE(REPLACE(#REF!,1,3,"XXX"),13,2,"XX")))</f>
        <v>#REF!</v>
      </c>
      <c r="K1461" s="356"/>
      <c r="L1461" s="357"/>
      <c r="M1461" s="356"/>
      <c r="N1461" s="352"/>
      <c r="O1461" s="369"/>
    </row>
    <row r="1462" spans="1:15" hidden="1" x14ac:dyDescent="0.2">
      <c r="A1462" s="351">
        <v>1459</v>
      </c>
      <c r="B1462" s="352"/>
      <c r="C1462" s="353"/>
      <c r="D1462" s="354"/>
      <c r="E1462" s="178"/>
      <c r="F1462" s="355"/>
      <c r="G1462" s="354"/>
      <c r="H1462" s="354"/>
      <c r="I1462" s="178"/>
      <c r="J1462" s="390" t="e">
        <f>IF(#REF!="","",IF(LEN(#REF!)&gt;14,IF(ISBLANK(#REF!),"",#REF!),REPLACE(REPLACE(#REF!,1,3,"XXX"),13,2,"XX")))</f>
        <v>#REF!</v>
      </c>
      <c r="K1462" s="356"/>
      <c r="L1462" s="357"/>
      <c r="M1462" s="356"/>
      <c r="N1462" s="352"/>
      <c r="O1462" s="369"/>
    </row>
    <row r="1463" spans="1:15" hidden="1" x14ac:dyDescent="0.2">
      <c r="A1463" s="351">
        <v>1460</v>
      </c>
      <c r="B1463" s="352"/>
      <c r="C1463" s="353"/>
      <c r="D1463" s="354"/>
      <c r="E1463" s="178"/>
      <c r="F1463" s="355"/>
      <c r="G1463" s="354"/>
      <c r="H1463" s="354"/>
      <c r="I1463" s="178"/>
      <c r="J1463" s="390" t="e">
        <f>IF(#REF!="","",IF(LEN(#REF!)&gt;14,IF(ISBLANK(#REF!),"",#REF!),REPLACE(REPLACE(#REF!,1,3,"XXX"),13,2,"XX")))</f>
        <v>#REF!</v>
      </c>
      <c r="K1463" s="356"/>
      <c r="L1463" s="357"/>
      <c r="M1463" s="356"/>
      <c r="N1463" s="352"/>
      <c r="O1463" s="369"/>
    </row>
    <row r="1464" spans="1:15" hidden="1" x14ac:dyDescent="0.2">
      <c r="A1464" s="351">
        <v>1461</v>
      </c>
      <c r="B1464" s="352"/>
      <c r="C1464" s="353"/>
      <c r="D1464" s="354"/>
      <c r="E1464" s="178"/>
      <c r="F1464" s="355"/>
      <c r="G1464" s="354"/>
      <c r="H1464" s="354"/>
      <c r="I1464" s="178"/>
      <c r="J1464" s="390" t="e">
        <f>IF(#REF!="","",IF(LEN(#REF!)&gt;14,IF(ISBLANK(#REF!),"",#REF!),REPLACE(REPLACE(#REF!,1,3,"XXX"),13,2,"XX")))</f>
        <v>#REF!</v>
      </c>
      <c r="K1464" s="356"/>
      <c r="L1464" s="357"/>
      <c r="M1464" s="356"/>
      <c r="N1464" s="352"/>
      <c r="O1464" s="369"/>
    </row>
    <row r="1465" spans="1:15" hidden="1" x14ac:dyDescent="0.2">
      <c r="A1465" s="351">
        <v>1462</v>
      </c>
      <c r="B1465" s="352"/>
      <c r="C1465" s="353"/>
      <c r="D1465" s="354"/>
      <c r="E1465" s="178"/>
      <c r="F1465" s="355"/>
      <c r="G1465" s="354"/>
      <c r="H1465" s="354"/>
      <c r="I1465" s="178"/>
      <c r="J1465" s="390" t="e">
        <f>IF(#REF!="","",IF(LEN(#REF!)&gt;14,IF(ISBLANK(#REF!),"",#REF!),REPLACE(REPLACE(#REF!,1,3,"XXX"),13,2,"XX")))</f>
        <v>#REF!</v>
      </c>
      <c r="K1465" s="356"/>
      <c r="L1465" s="357"/>
      <c r="M1465" s="356"/>
      <c r="N1465" s="352"/>
      <c r="O1465" s="369"/>
    </row>
    <row r="1466" spans="1:15" hidden="1" x14ac:dyDescent="0.2">
      <c r="A1466" s="351">
        <v>1463</v>
      </c>
      <c r="B1466" s="352"/>
      <c r="C1466" s="353"/>
      <c r="D1466" s="354"/>
      <c r="E1466" s="178"/>
      <c r="F1466" s="355"/>
      <c r="G1466" s="354"/>
      <c r="H1466" s="354"/>
      <c r="I1466" s="178"/>
      <c r="J1466" s="390" t="e">
        <f>IF(#REF!="","",IF(LEN(#REF!)&gt;14,IF(ISBLANK(#REF!),"",#REF!),REPLACE(REPLACE(#REF!,1,3,"XXX"),13,2,"XX")))</f>
        <v>#REF!</v>
      </c>
      <c r="K1466" s="356"/>
      <c r="L1466" s="357"/>
      <c r="M1466" s="356"/>
      <c r="N1466" s="352"/>
      <c r="O1466" s="369"/>
    </row>
    <row r="1467" spans="1:15" hidden="1" x14ac:dyDescent="0.2">
      <c r="A1467" s="351">
        <v>1464</v>
      </c>
      <c r="B1467" s="352"/>
      <c r="C1467" s="353"/>
      <c r="D1467" s="354"/>
      <c r="E1467" s="178"/>
      <c r="F1467" s="355"/>
      <c r="G1467" s="354"/>
      <c r="H1467" s="354"/>
      <c r="I1467" s="178"/>
      <c r="J1467" s="390" t="e">
        <f>IF(#REF!="","",IF(LEN(#REF!)&gt;14,IF(ISBLANK(#REF!),"",#REF!),REPLACE(REPLACE(#REF!,1,3,"XXX"),13,2,"XX")))</f>
        <v>#REF!</v>
      </c>
      <c r="K1467" s="356"/>
      <c r="L1467" s="357"/>
      <c r="M1467" s="356"/>
      <c r="N1467" s="352"/>
      <c r="O1467" s="369"/>
    </row>
    <row r="1468" spans="1:15" hidden="1" x14ac:dyDescent="0.2">
      <c r="A1468" s="351">
        <v>1465</v>
      </c>
      <c r="B1468" s="352"/>
      <c r="C1468" s="353"/>
      <c r="D1468" s="354"/>
      <c r="E1468" s="178"/>
      <c r="F1468" s="355"/>
      <c r="G1468" s="354"/>
      <c r="H1468" s="354"/>
      <c r="I1468" s="178"/>
      <c r="J1468" s="390" t="e">
        <f>IF(#REF!="","",IF(LEN(#REF!)&gt;14,IF(ISBLANK(#REF!),"",#REF!),REPLACE(REPLACE(#REF!,1,3,"XXX"),13,2,"XX")))</f>
        <v>#REF!</v>
      </c>
      <c r="K1468" s="356"/>
      <c r="L1468" s="357"/>
      <c r="M1468" s="356"/>
      <c r="N1468" s="352"/>
      <c r="O1468" s="369"/>
    </row>
    <row r="1469" spans="1:15" hidden="1" x14ac:dyDescent="0.2">
      <c r="A1469" s="351">
        <v>1466</v>
      </c>
      <c r="B1469" s="352"/>
      <c r="C1469" s="353"/>
      <c r="D1469" s="354"/>
      <c r="E1469" s="178"/>
      <c r="F1469" s="355"/>
      <c r="G1469" s="354"/>
      <c r="H1469" s="354"/>
      <c r="I1469" s="178"/>
      <c r="J1469" s="390" t="e">
        <f>IF(#REF!="","",IF(LEN(#REF!)&gt;14,IF(ISBLANK(#REF!),"",#REF!),REPLACE(REPLACE(#REF!,1,3,"XXX"),13,2,"XX")))</f>
        <v>#REF!</v>
      </c>
      <c r="K1469" s="356"/>
      <c r="L1469" s="357"/>
      <c r="M1469" s="356"/>
      <c r="N1469" s="352"/>
      <c r="O1469" s="369"/>
    </row>
    <row r="1470" spans="1:15" hidden="1" x14ac:dyDescent="0.2">
      <c r="A1470" s="351">
        <v>1467</v>
      </c>
      <c r="B1470" s="352"/>
      <c r="C1470" s="353"/>
      <c r="D1470" s="354"/>
      <c r="E1470" s="178"/>
      <c r="F1470" s="355"/>
      <c r="G1470" s="354"/>
      <c r="H1470" s="354"/>
      <c r="I1470" s="178"/>
      <c r="J1470" s="390" t="e">
        <f>IF(#REF!="","",IF(LEN(#REF!)&gt;14,IF(ISBLANK(#REF!),"",#REF!),REPLACE(REPLACE(#REF!,1,3,"XXX"),13,2,"XX")))</f>
        <v>#REF!</v>
      </c>
      <c r="K1470" s="356"/>
      <c r="L1470" s="357"/>
      <c r="M1470" s="356"/>
      <c r="N1470" s="352"/>
      <c r="O1470" s="369"/>
    </row>
    <row r="1471" spans="1:15" hidden="1" x14ac:dyDescent="0.2">
      <c r="A1471" s="351">
        <v>1468</v>
      </c>
      <c r="B1471" s="352"/>
      <c r="C1471" s="353"/>
      <c r="D1471" s="354"/>
      <c r="E1471" s="178"/>
      <c r="F1471" s="355"/>
      <c r="G1471" s="354"/>
      <c r="H1471" s="354"/>
      <c r="I1471" s="178"/>
      <c r="J1471" s="390" t="e">
        <f>IF(#REF!="","",IF(LEN(#REF!)&gt;14,IF(ISBLANK(#REF!),"",#REF!),REPLACE(REPLACE(#REF!,1,3,"XXX"),13,2,"XX")))</f>
        <v>#REF!</v>
      </c>
      <c r="K1471" s="356"/>
      <c r="L1471" s="357"/>
      <c r="M1471" s="356"/>
      <c r="N1471" s="352"/>
      <c r="O1471" s="369"/>
    </row>
    <row r="1472" spans="1:15" hidden="1" x14ac:dyDescent="0.2">
      <c r="A1472" s="351">
        <v>1469</v>
      </c>
      <c r="B1472" s="352"/>
      <c r="C1472" s="353"/>
      <c r="D1472" s="354"/>
      <c r="E1472" s="178"/>
      <c r="F1472" s="355"/>
      <c r="G1472" s="354"/>
      <c r="H1472" s="354"/>
      <c r="I1472" s="178"/>
      <c r="J1472" s="390" t="e">
        <f>IF(#REF!="","",IF(LEN(#REF!)&gt;14,IF(ISBLANK(#REF!),"",#REF!),REPLACE(REPLACE(#REF!,1,3,"XXX"),13,2,"XX")))</f>
        <v>#REF!</v>
      </c>
      <c r="K1472" s="356"/>
      <c r="L1472" s="357"/>
      <c r="M1472" s="356"/>
      <c r="N1472" s="352"/>
      <c r="O1472" s="369"/>
    </row>
    <row r="1473" spans="1:15" hidden="1" x14ac:dyDescent="0.2">
      <c r="A1473" s="351">
        <v>1470</v>
      </c>
      <c r="B1473" s="352"/>
      <c r="C1473" s="353"/>
      <c r="D1473" s="354"/>
      <c r="E1473" s="178"/>
      <c r="F1473" s="355"/>
      <c r="G1473" s="354"/>
      <c r="H1473" s="354"/>
      <c r="I1473" s="178"/>
      <c r="J1473" s="390" t="e">
        <f>IF(#REF!="","",IF(LEN(#REF!)&gt;14,IF(ISBLANK(#REF!),"",#REF!),REPLACE(REPLACE(#REF!,1,3,"XXX"),13,2,"XX")))</f>
        <v>#REF!</v>
      </c>
      <c r="K1473" s="356"/>
      <c r="L1473" s="357"/>
      <c r="M1473" s="356"/>
      <c r="N1473" s="352"/>
      <c r="O1473" s="369"/>
    </row>
    <row r="1474" spans="1:15" hidden="1" x14ac:dyDescent="0.2">
      <c r="A1474" s="351">
        <v>1471</v>
      </c>
      <c r="B1474" s="352"/>
      <c r="C1474" s="353"/>
      <c r="D1474" s="354"/>
      <c r="E1474" s="178"/>
      <c r="F1474" s="355"/>
      <c r="G1474" s="354"/>
      <c r="H1474" s="354"/>
      <c r="I1474" s="178"/>
      <c r="J1474" s="390" t="e">
        <f>IF(#REF!="","",IF(LEN(#REF!)&gt;14,IF(ISBLANK(#REF!),"",#REF!),REPLACE(REPLACE(#REF!,1,3,"XXX"),13,2,"XX")))</f>
        <v>#REF!</v>
      </c>
      <c r="K1474" s="356"/>
      <c r="L1474" s="357"/>
      <c r="M1474" s="356"/>
      <c r="N1474" s="352"/>
      <c r="O1474" s="369"/>
    </row>
    <row r="1475" spans="1:15" hidden="1" x14ac:dyDescent="0.2">
      <c r="A1475" s="351">
        <v>1472</v>
      </c>
      <c r="B1475" s="352"/>
      <c r="C1475" s="353"/>
      <c r="D1475" s="354"/>
      <c r="E1475" s="178"/>
      <c r="F1475" s="355"/>
      <c r="G1475" s="354"/>
      <c r="H1475" s="354"/>
      <c r="I1475" s="178"/>
      <c r="J1475" s="390" t="e">
        <f>IF(#REF!="","",IF(LEN(#REF!)&gt;14,IF(ISBLANK(#REF!),"",#REF!),REPLACE(REPLACE(#REF!,1,3,"XXX"),13,2,"XX")))</f>
        <v>#REF!</v>
      </c>
      <c r="K1475" s="356"/>
      <c r="L1475" s="357"/>
      <c r="M1475" s="356"/>
      <c r="N1475" s="352"/>
      <c r="O1475" s="369"/>
    </row>
    <row r="1476" spans="1:15" hidden="1" x14ac:dyDescent="0.2">
      <c r="A1476" s="351">
        <v>1473</v>
      </c>
      <c r="B1476" s="352"/>
      <c r="C1476" s="353"/>
      <c r="D1476" s="354"/>
      <c r="E1476" s="178"/>
      <c r="F1476" s="355"/>
      <c r="G1476" s="354"/>
      <c r="H1476" s="354"/>
      <c r="I1476" s="178"/>
      <c r="J1476" s="390" t="e">
        <f>IF(#REF!="","",IF(LEN(#REF!)&gt;14,IF(ISBLANK(#REF!),"",#REF!),REPLACE(REPLACE(#REF!,1,3,"XXX"),13,2,"XX")))</f>
        <v>#REF!</v>
      </c>
      <c r="K1476" s="356"/>
      <c r="L1476" s="357"/>
      <c r="M1476" s="356"/>
      <c r="N1476" s="352"/>
      <c r="O1476" s="369"/>
    </row>
    <row r="1477" spans="1:15" hidden="1" x14ac:dyDescent="0.2">
      <c r="A1477" s="351">
        <v>1474</v>
      </c>
      <c r="B1477" s="352"/>
      <c r="C1477" s="353"/>
      <c r="D1477" s="354"/>
      <c r="E1477" s="178"/>
      <c r="F1477" s="355"/>
      <c r="G1477" s="354"/>
      <c r="H1477" s="354"/>
      <c r="I1477" s="178"/>
      <c r="J1477" s="390" t="e">
        <f>IF(#REF!="","",IF(LEN(#REF!)&gt;14,IF(ISBLANK(#REF!),"",#REF!),REPLACE(REPLACE(#REF!,1,3,"XXX"),13,2,"XX")))</f>
        <v>#REF!</v>
      </c>
      <c r="K1477" s="356"/>
      <c r="L1477" s="357"/>
      <c r="M1477" s="356"/>
      <c r="N1477" s="352"/>
      <c r="O1477" s="369"/>
    </row>
    <row r="1478" spans="1:15" hidden="1" x14ac:dyDescent="0.2">
      <c r="A1478" s="351">
        <v>1475</v>
      </c>
      <c r="B1478" s="352"/>
      <c r="C1478" s="353"/>
      <c r="D1478" s="354"/>
      <c r="E1478" s="178"/>
      <c r="F1478" s="355"/>
      <c r="G1478" s="354"/>
      <c r="H1478" s="354"/>
      <c r="I1478" s="178"/>
      <c r="J1478" s="390" t="e">
        <f>IF(#REF!="","",IF(LEN(#REF!)&gt;14,IF(ISBLANK(#REF!),"",#REF!),REPLACE(REPLACE(#REF!,1,3,"XXX"),13,2,"XX")))</f>
        <v>#REF!</v>
      </c>
      <c r="K1478" s="356"/>
      <c r="L1478" s="357"/>
      <c r="M1478" s="356"/>
      <c r="N1478" s="352"/>
      <c r="O1478" s="369"/>
    </row>
    <row r="1479" spans="1:15" hidden="1" x14ac:dyDescent="0.2">
      <c r="A1479" s="351">
        <v>1476</v>
      </c>
      <c r="B1479" s="352"/>
      <c r="C1479" s="353"/>
      <c r="D1479" s="354"/>
      <c r="E1479" s="178"/>
      <c r="F1479" s="355"/>
      <c r="G1479" s="354"/>
      <c r="H1479" s="354"/>
      <c r="I1479" s="178"/>
      <c r="J1479" s="390" t="e">
        <f>IF(#REF!="","",IF(LEN(#REF!)&gt;14,IF(ISBLANK(#REF!),"",#REF!),REPLACE(REPLACE(#REF!,1,3,"XXX"),13,2,"XX")))</f>
        <v>#REF!</v>
      </c>
      <c r="K1479" s="356"/>
      <c r="L1479" s="357"/>
      <c r="M1479" s="356"/>
      <c r="N1479" s="352"/>
      <c r="O1479" s="369"/>
    </row>
    <row r="1480" spans="1:15" hidden="1" x14ac:dyDescent="0.2">
      <c r="A1480" s="351">
        <v>1477</v>
      </c>
      <c r="B1480" s="352"/>
      <c r="C1480" s="353"/>
      <c r="D1480" s="354"/>
      <c r="E1480" s="178"/>
      <c r="F1480" s="355"/>
      <c r="G1480" s="354"/>
      <c r="H1480" s="354"/>
      <c r="I1480" s="178"/>
      <c r="J1480" s="390" t="e">
        <f>IF(#REF!="","",IF(LEN(#REF!)&gt;14,IF(ISBLANK(#REF!),"",#REF!),REPLACE(REPLACE(#REF!,1,3,"XXX"),13,2,"XX")))</f>
        <v>#REF!</v>
      </c>
      <c r="K1480" s="356"/>
      <c r="L1480" s="357"/>
      <c r="M1480" s="356"/>
      <c r="N1480" s="352"/>
      <c r="O1480" s="369"/>
    </row>
    <row r="1481" spans="1:15" hidden="1" x14ac:dyDescent="0.2">
      <c r="A1481" s="351">
        <v>1478</v>
      </c>
      <c r="B1481" s="352"/>
      <c r="C1481" s="353"/>
      <c r="D1481" s="354"/>
      <c r="E1481" s="178"/>
      <c r="F1481" s="355"/>
      <c r="G1481" s="354"/>
      <c r="H1481" s="354"/>
      <c r="I1481" s="178"/>
      <c r="J1481" s="390" t="e">
        <f>IF(#REF!="","",IF(LEN(#REF!)&gt;14,IF(ISBLANK(#REF!),"",#REF!),REPLACE(REPLACE(#REF!,1,3,"XXX"),13,2,"XX")))</f>
        <v>#REF!</v>
      </c>
      <c r="K1481" s="356"/>
      <c r="L1481" s="357"/>
      <c r="M1481" s="356"/>
      <c r="N1481" s="352"/>
      <c r="O1481" s="369"/>
    </row>
    <row r="1482" spans="1:15" hidden="1" x14ac:dyDescent="0.2">
      <c r="A1482" s="351">
        <v>1479</v>
      </c>
      <c r="B1482" s="352"/>
      <c r="C1482" s="353"/>
      <c r="D1482" s="354"/>
      <c r="E1482" s="178"/>
      <c r="F1482" s="355"/>
      <c r="G1482" s="354"/>
      <c r="H1482" s="354"/>
      <c r="I1482" s="178"/>
      <c r="J1482" s="390" t="e">
        <f>IF(#REF!="","",IF(LEN(#REF!)&gt;14,IF(ISBLANK(#REF!),"",#REF!),REPLACE(REPLACE(#REF!,1,3,"XXX"),13,2,"XX")))</f>
        <v>#REF!</v>
      </c>
      <c r="K1482" s="356"/>
      <c r="L1482" s="357"/>
      <c r="M1482" s="356"/>
      <c r="N1482" s="352"/>
      <c r="O1482" s="369"/>
    </row>
    <row r="1483" spans="1:15" hidden="1" x14ac:dyDescent="0.2">
      <c r="A1483" s="351">
        <v>1480</v>
      </c>
      <c r="B1483" s="352"/>
      <c r="C1483" s="353"/>
      <c r="D1483" s="354"/>
      <c r="E1483" s="178"/>
      <c r="F1483" s="355"/>
      <c r="G1483" s="354"/>
      <c r="H1483" s="354"/>
      <c r="I1483" s="178"/>
      <c r="J1483" s="390" t="e">
        <f>IF(#REF!="","",IF(LEN(#REF!)&gt;14,IF(ISBLANK(#REF!),"",#REF!),REPLACE(REPLACE(#REF!,1,3,"XXX"),13,2,"XX")))</f>
        <v>#REF!</v>
      </c>
      <c r="K1483" s="356"/>
      <c r="L1483" s="357"/>
      <c r="M1483" s="356"/>
      <c r="N1483" s="352"/>
      <c r="O1483" s="369"/>
    </row>
    <row r="1484" spans="1:15" hidden="1" x14ac:dyDescent="0.2">
      <c r="A1484" s="351">
        <v>1481</v>
      </c>
      <c r="B1484" s="352"/>
      <c r="C1484" s="353"/>
      <c r="D1484" s="354"/>
      <c r="E1484" s="178"/>
      <c r="F1484" s="355"/>
      <c r="G1484" s="354"/>
      <c r="H1484" s="354"/>
      <c r="I1484" s="178"/>
      <c r="J1484" s="390" t="e">
        <f>IF(#REF!="","",IF(LEN(#REF!)&gt;14,IF(ISBLANK(#REF!),"",#REF!),REPLACE(REPLACE(#REF!,1,3,"XXX"),13,2,"XX")))</f>
        <v>#REF!</v>
      </c>
      <c r="K1484" s="356"/>
      <c r="L1484" s="357"/>
      <c r="M1484" s="356"/>
      <c r="N1484" s="352"/>
      <c r="O1484" s="369"/>
    </row>
    <row r="1485" spans="1:15" hidden="1" x14ac:dyDescent="0.2">
      <c r="A1485" s="351">
        <v>1482</v>
      </c>
      <c r="B1485" s="352"/>
      <c r="C1485" s="353"/>
      <c r="D1485" s="354"/>
      <c r="E1485" s="178"/>
      <c r="F1485" s="355"/>
      <c r="G1485" s="354"/>
      <c r="H1485" s="354"/>
      <c r="I1485" s="178"/>
      <c r="J1485" s="390" t="e">
        <f>IF(#REF!="","",IF(LEN(#REF!)&gt;14,IF(ISBLANK(#REF!),"",#REF!),REPLACE(REPLACE(#REF!,1,3,"XXX"),13,2,"XX")))</f>
        <v>#REF!</v>
      </c>
      <c r="K1485" s="356"/>
      <c r="L1485" s="357"/>
      <c r="M1485" s="356"/>
      <c r="N1485" s="352"/>
      <c r="O1485" s="369"/>
    </row>
    <row r="1486" spans="1:15" hidden="1" x14ac:dyDescent="0.2">
      <c r="A1486" s="351">
        <v>1483</v>
      </c>
      <c r="B1486" s="352"/>
      <c r="C1486" s="353"/>
      <c r="D1486" s="354"/>
      <c r="E1486" s="178"/>
      <c r="F1486" s="355"/>
      <c r="G1486" s="354"/>
      <c r="H1486" s="354"/>
      <c r="I1486" s="178"/>
      <c r="J1486" s="390" t="e">
        <f>IF(#REF!="","",IF(LEN(#REF!)&gt;14,IF(ISBLANK(#REF!),"",#REF!),REPLACE(REPLACE(#REF!,1,3,"XXX"),13,2,"XX")))</f>
        <v>#REF!</v>
      </c>
      <c r="K1486" s="356"/>
      <c r="L1486" s="357"/>
      <c r="M1486" s="356"/>
      <c r="N1486" s="352"/>
      <c r="O1486" s="369"/>
    </row>
    <row r="1487" spans="1:15" hidden="1" x14ac:dyDescent="0.2">
      <c r="A1487" s="351">
        <v>1484</v>
      </c>
      <c r="B1487" s="352"/>
      <c r="C1487" s="353"/>
      <c r="D1487" s="354"/>
      <c r="E1487" s="178"/>
      <c r="F1487" s="355"/>
      <c r="G1487" s="354"/>
      <c r="H1487" s="354"/>
      <c r="I1487" s="178"/>
      <c r="J1487" s="390" t="e">
        <f>IF(#REF!="","",IF(LEN(#REF!)&gt;14,IF(ISBLANK(#REF!),"",#REF!),REPLACE(REPLACE(#REF!,1,3,"XXX"),13,2,"XX")))</f>
        <v>#REF!</v>
      </c>
      <c r="K1487" s="356"/>
      <c r="L1487" s="357"/>
      <c r="M1487" s="356"/>
      <c r="N1487" s="352"/>
      <c r="O1487" s="369"/>
    </row>
    <row r="1488" spans="1:15" hidden="1" x14ac:dyDescent="0.2">
      <c r="A1488" s="351">
        <v>1485</v>
      </c>
      <c r="B1488" s="352"/>
      <c r="C1488" s="353"/>
      <c r="D1488" s="354"/>
      <c r="E1488" s="178"/>
      <c r="F1488" s="355"/>
      <c r="G1488" s="354"/>
      <c r="H1488" s="354"/>
      <c r="I1488" s="178"/>
      <c r="J1488" s="390" t="e">
        <f>IF(#REF!="","",IF(LEN(#REF!)&gt;14,IF(ISBLANK(#REF!),"",#REF!),REPLACE(REPLACE(#REF!,1,3,"XXX"),13,2,"XX")))</f>
        <v>#REF!</v>
      </c>
      <c r="K1488" s="356"/>
      <c r="L1488" s="357"/>
      <c r="M1488" s="356"/>
      <c r="N1488" s="352"/>
      <c r="O1488" s="369"/>
    </row>
    <row r="1489" spans="1:15" hidden="1" x14ac:dyDescent="0.2">
      <c r="A1489" s="351">
        <v>1486</v>
      </c>
      <c r="B1489" s="352"/>
      <c r="C1489" s="353"/>
      <c r="D1489" s="354"/>
      <c r="E1489" s="178"/>
      <c r="F1489" s="355"/>
      <c r="G1489" s="354"/>
      <c r="H1489" s="354"/>
      <c r="I1489" s="178"/>
      <c r="J1489" s="390" t="e">
        <f>IF(#REF!="","",IF(LEN(#REF!)&gt;14,IF(ISBLANK(#REF!),"",#REF!),REPLACE(REPLACE(#REF!,1,3,"XXX"),13,2,"XX")))</f>
        <v>#REF!</v>
      </c>
      <c r="K1489" s="356"/>
      <c r="L1489" s="357"/>
      <c r="M1489" s="356"/>
      <c r="N1489" s="352"/>
      <c r="O1489" s="369"/>
    </row>
    <row r="1490" spans="1:15" hidden="1" x14ac:dyDescent="0.2">
      <c r="A1490" s="351">
        <v>1487</v>
      </c>
      <c r="B1490" s="352"/>
      <c r="C1490" s="353"/>
      <c r="D1490" s="354"/>
      <c r="E1490" s="178"/>
      <c r="F1490" s="355"/>
      <c r="G1490" s="354"/>
      <c r="H1490" s="354"/>
      <c r="I1490" s="178"/>
      <c r="J1490" s="390" t="e">
        <f>IF(#REF!="","",IF(LEN(#REF!)&gt;14,IF(ISBLANK(#REF!),"",#REF!),REPLACE(REPLACE(#REF!,1,3,"XXX"),13,2,"XX")))</f>
        <v>#REF!</v>
      </c>
      <c r="K1490" s="356"/>
      <c r="L1490" s="357"/>
      <c r="M1490" s="356"/>
      <c r="N1490" s="352"/>
      <c r="O1490" s="369"/>
    </row>
    <row r="1491" spans="1:15" hidden="1" x14ac:dyDescent="0.2">
      <c r="A1491" s="351">
        <v>1488</v>
      </c>
      <c r="B1491" s="352"/>
      <c r="C1491" s="353"/>
      <c r="D1491" s="354"/>
      <c r="E1491" s="178"/>
      <c r="F1491" s="355"/>
      <c r="G1491" s="354"/>
      <c r="H1491" s="354"/>
      <c r="I1491" s="178"/>
      <c r="J1491" s="390" t="e">
        <f>IF(#REF!="","",IF(LEN(#REF!)&gt;14,IF(ISBLANK(#REF!),"",#REF!),REPLACE(REPLACE(#REF!,1,3,"XXX"),13,2,"XX")))</f>
        <v>#REF!</v>
      </c>
      <c r="K1491" s="356"/>
      <c r="L1491" s="357"/>
      <c r="M1491" s="356"/>
      <c r="N1491" s="352"/>
      <c r="O1491" s="369"/>
    </row>
    <row r="1492" spans="1:15" hidden="1" x14ac:dyDescent="0.2">
      <c r="A1492" s="351">
        <v>1489</v>
      </c>
      <c r="B1492" s="352"/>
      <c r="C1492" s="353"/>
      <c r="D1492" s="354"/>
      <c r="E1492" s="178"/>
      <c r="F1492" s="355"/>
      <c r="G1492" s="354"/>
      <c r="H1492" s="354"/>
      <c r="I1492" s="178"/>
      <c r="J1492" s="390" t="e">
        <f>IF(#REF!="","",IF(LEN(#REF!)&gt;14,IF(ISBLANK(#REF!),"",#REF!),REPLACE(REPLACE(#REF!,1,3,"XXX"),13,2,"XX")))</f>
        <v>#REF!</v>
      </c>
      <c r="K1492" s="356"/>
      <c r="L1492" s="357"/>
      <c r="M1492" s="356"/>
      <c r="N1492" s="352"/>
      <c r="O1492" s="369"/>
    </row>
    <row r="1493" spans="1:15" hidden="1" x14ac:dyDescent="0.2">
      <c r="A1493" s="351">
        <v>1490</v>
      </c>
      <c r="B1493" s="352"/>
      <c r="C1493" s="353"/>
      <c r="D1493" s="354"/>
      <c r="E1493" s="178"/>
      <c r="F1493" s="355"/>
      <c r="G1493" s="354"/>
      <c r="H1493" s="354"/>
      <c r="I1493" s="178"/>
      <c r="J1493" s="390" t="e">
        <f>IF(#REF!="","",IF(LEN(#REF!)&gt;14,IF(ISBLANK(#REF!),"",#REF!),REPLACE(REPLACE(#REF!,1,3,"XXX"),13,2,"XX")))</f>
        <v>#REF!</v>
      </c>
      <c r="K1493" s="356"/>
      <c r="L1493" s="357"/>
      <c r="M1493" s="356"/>
      <c r="N1493" s="352"/>
      <c r="O1493" s="369"/>
    </row>
    <row r="1494" spans="1:15" hidden="1" x14ac:dyDescent="0.2">
      <c r="A1494" s="351">
        <v>1491</v>
      </c>
      <c r="B1494" s="352"/>
      <c r="C1494" s="353"/>
      <c r="D1494" s="354"/>
      <c r="E1494" s="178"/>
      <c r="F1494" s="355"/>
      <c r="G1494" s="354"/>
      <c r="H1494" s="354"/>
      <c r="I1494" s="178"/>
      <c r="J1494" s="390" t="e">
        <f>IF(#REF!="","",IF(LEN(#REF!)&gt;14,IF(ISBLANK(#REF!),"",#REF!),REPLACE(REPLACE(#REF!,1,3,"XXX"),13,2,"XX")))</f>
        <v>#REF!</v>
      </c>
      <c r="K1494" s="356"/>
      <c r="L1494" s="357"/>
      <c r="M1494" s="356"/>
      <c r="N1494" s="352"/>
      <c r="O1494" s="369"/>
    </row>
    <row r="1495" spans="1:15" hidden="1" x14ac:dyDescent="0.2">
      <c r="A1495" s="351">
        <v>1492</v>
      </c>
      <c r="B1495" s="352"/>
      <c r="C1495" s="353"/>
      <c r="D1495" s="354"/>
      <c r="E1495" s="178"/>
      <c r="F1495" s="355"/>
      <c r="G1495" s="354"/>
      <c r="H1495" s="354"/>
      <c r="I1495" s="178"/>
      <c r="J1495" s="390" t="e">
        <f>IF(#REF!="","",IF(LEN(#REF!)&gt;14,IF(ISBLANK(#REF!),"",#REF!),REPLACE(REPLACE(#REF!,1,3,"XXX"),13,2,"XX")))</f>
        <v>#REF!</v>
      </c>
      <c r="K1495" s="356"/>
      <c r="L1495" s="357"/>
      <c r="M1495" s="356"/>
      <c r="N1495" s="352"/>
      <c r="O1495" s="369"/>
    </row>
    <row r="1496" spans="1:15" hidden="1" x14ac:dyDescent="0.2">
      <c r="A1496" s="351">
        <v>1493</v>
      </c>
      <c r="B1496" s="352"/>
      <c r="C1496" s="353"/>
      <c r="D1496" s="354"/>
      <c r="E1496" s="178"/>
      <c r="F1496" s="355"/>
      <c r="G1496" s="354"/>
      <c r="H1496" s="354"/>
      <c r="I1496" s="178"/>
      <c r="J1496" s="390" t="e">
        <f>IF(#REF!="","",IF(LEN(#REF!)&gt;14,IF(ISBLANK(#REF!),"",#REF!),REPLACE(REPLACE(#REF!,1,3,"XXX"),13,2,"XX")))</f>
        <v>#REF!</v>
      </c>
      <c r="K1496" s="356"/>
      <c r="L1496" s="357"/>
      <c r="M1496" s="356"/>
      <c r="N1496" s="352"/>
      <c r="O1496" s="369"/>
    </row>
    <row r="1497" spans="1:15" hidden="1" x14ac:dyDescent="0.2">
      <c r="A1497" s="351">
        <v>1494</v>
      </c>
      <c r="B1497" s="352"/>
      <c r="C1497" s="353"/>
      <c r="D1497" s="354"/>
      <c r="E1497" s="178"/>
      <c r="F1497" s="355"/>
      <c r="G1497" s="354"/>
      <c r="H1497" s="354"/>
      <c r="I1497" s="178"/>
      <c r="J1497" s="390" t="e">
        <f>IF(#REF!="","",IF(LEN(#REF!)&gt;14,IF(ISBLANK(#REF!),"",#REF!),REPLACE(REPLACE(#REF!,1,3,"XXX"),13,2,"XX")))</f>
        <v>#REF!</v>
      </c>
      <c r="K1497" s="356"/>
      <c r="L1497" s="357"/>
      <c r="M1497" s="356"/>
      <c r="N1497" s="352"/>
      <c r="O1497" s="369"/>
    </row>
    <row r="1498" spans="1:15" hidden="1" x14ac:dyDescent="0.2">
      <c r="A1498" s="351">
        <v>1495</v>
      </c>
      <c r="B1498" s="352"/>
      <c r="C1498" s="353"/>
      <c r="D1498" s="354"/>
      <c r="E1498" s="178"/>
      <c r="F1498" s="355"/>
      <c r="G1498" s="354"/>
      <c r="H1498" s="354"/>
      <c r="I1498" s="178"/>
      <c r="J1498" s="390" t="e">
        <f>IF(#REF!="","",IF(LEN(#REF!)&gt;14,IF(ISBLANK(#REF!),"",#REF!),REPLACE(REPLACE(#REF!,1,3,"XXX"),13,2,"XX")))</f>
        <v>#REF!</v>
      </c>
      <c r="K1498" s="356"/>
      <c r="L1498" s="357"/>
      <c r="M1498" s="356"/>
      <c r="N1498" s="352"/>
      <c r="O1498" s="369"/>
    </row>
    <row r="1499" spans="1:15" hidden="1" x14ac:dyDescent="0.2">
      <c r="A1499" s="351">
        <v>1496</v>
      </c>
      <c r="B1499" s="352"/>
      <c r="C1499" s="353"/>
      <c r="D1499" s="354"/>
      <c r="E1499" s="178"/>
      <c r="F1499" s="355"/>
      <c r="G1499" s="354"/>
      <c r="H1499" s="354"/>
      <c r="I1499" s="178"/>
      <c r="J1499" s="390" t="e">
        <f>IF(#REF!="","",IF(LEN(#REF!)&gt;14,IF(ISBLANK(#REF!),"",#REF!),REPLACE(REPLACE(#REF!,1,3,"XXX"),13,2,"XX")))</f>
        <v>#REF!</v>
      </c>
      <c r="K1499" s="356"/>
      <c r="L1499" s="357"/>
      <c r="M1499" s="356"/>
      <c r="N1499" s="352"/>
      <c r="O1499" s="369"/>
    </row>
    <row r="1500" spans="1:15" hidden="1" x14ac:dyDescent="0.2">
      <c r="A1500" s="351">
        <v>1497</v>
      </c>
      <c r="B1500" s="352"/>
      <c r="C1500" s="353"/>
      <c r="D1500" s="354"/>
      <c r="E1500" s="178"/>
      <c r="F1500" s="355"/>
      <c r="G1500" s="354"/>
      <c r="H1500" s="354"/>
      <c r="I1500" s="178"/>
      <c r="J1500" s="390" t="e">
        <f>IF(#REF!="","",IF(LEN(#REF!)&gt;14,IF(ISBLANK(#REF!),"",#REF!),REPLACE(REPLACE(#REF!,1,3,"XXX"),13,2,"XX")))</f>
        <v>#REF!</v>
      </c>
      <c r="K1500" s="356"/>
      <c r="L1500" s="357"/>
      <c r="M1500" s="356"/>
      <c r="N1500" s="352"/>
      <c r="O1500" s="369"/>
    </row>
    <row r="1501" spans="1:15" hidden="1" x14ac:dyDescent="0.2">
      <c r="A1501" s="351">
        <v>1498</v>
      </c>
      <c r="B1501" s="352"/>
      <c r="C1501" s="353"/>
      <c r="D1501" s="354"/>
      <c r="E1501" s="178"/>
      <c r="F1501" s="355"/>
      <c r="G1501" s="354"/>
      <c r="H1501" s="354"/>
      <c r="I1501" s="178"/>
      <c r="J1501" s="390" t="e">
        <f>IF(#REF!="","",IF(LEN(#REF!)&gt;14,IF(ISBLANK(#REF!),"",#REF!),REPLACE(REPLACE(#REF!,1,3,"XXX"),13,2,"XX")))</f>
        <v>#REF!</v>
      </c>
      <c r="K1501" s="356"/>
      <c r="L1501" s="357"/>
      <c r="M1501" s="356"/>
      <c r="N1501" s="352"/>
      <c r="O1501" s="369"/>
    </row>
    <row r="1502" spans="1:15" hidden="1" x14ac:dyDescent="0.2">
      <c r="A1502" s="351">
        <v>1499</v>
      </c>
      <c r="B1502" s="352"/>
      <c r="C1502" s="353"/>
      <c r="D1502" s="354"/>
      <c r="E1502" s="178"/>
      <c r="F1502" s="355"/>
      <c r="G1502" s="354"/>
      <c r="H1502" s="354"/>
      <c r="I1502" s="178"/>
      <c r="J1502" s="390" t="e">
        <f>IF(#REF!="","",IF(LEN(#REF!)&gt;14,IF(ISBLANK(#REF!),"",#REF!),REPLACE(REPLACE(#REF!,1,3,"XXX"),13,2,"XX")))</f>
        <v>#REF!</v>
      </c>
      <c r="K1502" s="356"/>
      <c r="L1502" s="357"/>
      <c r="M1502" s="356"/>
      <c r="N1502" s="352"/>
      <c r="O1502" s="369"/>
    </row>
    <row r="1503" spans="1:15" hidden="1" x14ac:dyDescent="0.2">
      <c r="A1503" s="351">
        <v>1500</v>
      </c>
      <c r="B1503" s="352"/>
      <c r="C1503" s="353"/>
      <c r="D1503" s="354"/>
      <c r="E1503" s="178"/>
      <c r="F1503" s="355"/>
      <c r="G1503" s="354"/>
      <c r="H1503" s="354"/>
      <c r="I1503" s="178"/>
      <c r="J1503" s="390" t="e">
        <f>IF(#REF!="","",IF(LEN(#REF!)&gt;14,IF(ISBLANK(#REF!),"",#REF!),REPLACE(REPLACE(#REF!,1,3,"XXX"),13,2,"XX")))</f>
        <v>#REF!</v>
      </c>
      <c r="K1503" s="356"/>
      <c r="L1503" s="357"/>
      <c r="M1503" s="356"/>
      <c r="N1503" s="352"/>
      <c r="O1503" s="369"/>
    </row>
    <row r="1504" spans="1:15" hidden="1" x14ac:dyDescent="0.2">
      <c r="A1504" s="351">
        <v>1501</v>
      </c>
      <c r="B1504" s="352"/>
      <c r="C1504" s="353"/>
      <c r="D1504" s="354"/>
      <c r="E1504" s="178"/>
      <c r="F1504" s="355"/>
      <c r="G1504" s="354"/>
      <c r="H1504" s="354"/>
      <c r="I1504" s="178"/>
      <c r="J1504" s="390" t="e">
        <f>IF(#REF!="","",IF(LEN(#REF!)&gt;14,IF(ISBLANK(#REF!),"",#REF!),REPLACE(REPLACE(#REF!,1,3,"XXX"),13,2,"XX")))</f>
        <v>#REF!</v>
      </c>
      <c r="K1504" s="356"/>
      <c r="L1504" s="357"/>
      <c r="M1504" s="356"/>
      <c r="N1504" s="352"/>
      <c r="O1504" s="369"/>
    </row>
    <row r="1505" spans="1:15" hidden="1" x14ac:dyDescent="0.2">
      <c r="A1505" s="351">
        <v>1502</v>
      </c>
      <c r="B1505" s="352"/>
      <c r="C1505" s="353"/>
      <c r="D1505" s="354"/>
      <c r="E1505" s="178"/>
      <c r="F1505" s="355"/>
      <c r="G1505" s="354"/>
      <c r="H1505" s="354"/>
      <c r="I1505" s="178"/>
      <c r="J1505" s="390" t="e">
        <f>IF(#REF!="","",IF(LEN(#REF!)&gt;14,IF(ISBLANK(#REF!),"",#REF!),REPLACE(REPLACE(#REF!,1,3,"XXX"),13,2,"XX")))</f>
        <v>#REF!</v>
      </c>
      <c r="K1505" s="356"/>
      <c r="L1505" s="357"/>
      <c r="M1505" s="356"/>
      <c r="N1505" s="352"/>
      <c r="O1505" s="369"/>
    </row>
    <row r="1506" spans="1:15" hidden="1" x14ac:dyDescent="0.2">
      <c r="A1506" s="351">
        <v>1503</v>
      </c>
      <c r="B1506" s="352"/>
      <c r="C1506" s="353"/>
      <c r="D1506" s="354"/>
      <c r="E1506" s="178"/>
      <c r="F1506" s="355"/>
      <c r="G1506" s="354"/>
      <c r="H1506" s="354"/>
      <c r="I1506" s="178"/>
      <c r="J1506" s="390" t="e">
        <f>IF(#REF!="","",IF(LEN(#REF!)&gt;14,IF(ISBLANK(#REF!),"",#REF!),REPLACE(REPLACE(#REF!,1,3,"XXX"),13,2,"XX")))</f>
        <v>#REF!</v>
      </c>
      <c r="K1506" s="356"/>
      <c r="L1506" s="357"/>
      <c r="M1506" s="356"/>
      <c r="N1506" s="352"/>
      <c r="O1506" s="369"/>
    </row>
    <row r="1507" spans="1:15" hidden="1" x14ac:dyDescent="0.2">
      <c r="A1507" s="351">
        <v>1504</v>
      </c>
      <c r="B1507" s="352"/>
      <c r="C1507" s="353"/>
      <c r="D1507" s="354"/>
      <c r="E1507" s="178"/>
      <c r="F1507" s="355"/>
      <c r="G1507" s="354"/>
      <c r="H1507" s="354"/>
      <c r="I1507" s="178"/>
      <c r="J1507" s="390" t="e">
        <f>IF(#REF!="","",IF(LEN(#REF!)&gt;14,IF(ISBLANK(#REF!),"",#REF!),REPLACE(REPLACE(#REF!,1,3,"XXX"),13,2,"XX")))</f>
        <v>#REF!</v>
      </c>
      <c r="K1507" s="356"/>
      <c r="L1507" s="357"/>
      <c r="M1507" s="356"/>
      <c r="N1507" s="352"/>
      <c r="O1507" s="369"/>
    </row>
    <row r="1508" spans="1:15" hidden="1" x14ac:dyDescent="0.2">
      <c r="A1508" s="351">
        <v>1505</v>
      </c>
      <c r="B1508" s="352"/>
      <c r="C1508" s="353"/>
      <c r="D1508" s="354"/>
      <c r="E1508" s="178"/>
      <c r="F1508" s="355"/>
      <c r="G1508" s="354"/>
      <c r="H1508" s="354"/>
      <c r="I1508" s="178"/>
      <c r="J1508" s="390" t="e">
        <f>IF(#REF!="","",IF(LEN(#REF!)&gt;14,IF(ISBLANK(#REF!),"",#REF!),REPLACE(REPLACE(#REF!,1,3,"XXX"),13,2,"XX")))</f>
        <v>#REF!</v>
      </c>
      <c r="K1508" s="356"/>
      <c r="L1508" s="357"/>
      <c r="M1508" s="356"/>
      <c r="N1508" s="352"/>
      <c r="O1508" s="369"/>
    </row>
    <row r="1509" spans="1:15" hidden="1" x14ac:dyDescent="0.2">
      <c r="A1509" s="351">
        <v>1506</v>
      </c>
      <c r="B1509" s="352"/>
      <c r="C1509" s="353"/>
      <c r="D1509" s="354"/>
      <c r="E1509" s="178"/>
      <c r="F1509" s="355"/>
      <c r="G1509" s="354"/>
      <c r="H1509" s="354"/>
      <c r="I1509" s="178"/>
      <c r="J1509" s="390" t="e">
        <f>IF(#REF!="","",IF(LEN(#REF!)&gt;14,IF(ISBLANK(#REF!),"",#REF!),REPLACE(REPLACE(#REF!,1,3,"XXX"),13,2,"XX")))</f>
        <v>#REF!</v>
      </c>
      <c r="K1509" s="356"/>
      <c r="L1509" s="357"/>
      <c r="M1509" s="356"/>
      <c r="N1509" s="352"/>
      <c r="O1509" s="369"/>
    </row>
    <row r="1510" spans="1:15" hidden="1" x14ac:dyDescent="0.2">
      <c r="A1510" s="351">
        <v>1507</v>
      </c>
      <c r="B1510" s="352"/>
      <c r="C1510" s="353"/>
      <c r="D1510" s="354"/>
      <c r="E1510" s="178"/>
      <c r="F1510" s="355"/>
      <c r="G1510" s="354"/>
      <c r="H1510" s="354"/>
      <c r="I1510" s="178"/>
      <c r="J1510" s="390" t="e">
        <f>IF(#REF!="","",IF(LEN(#REF!)&gt;14,IF(ISBLANK(#REF!),"",#REF!),REPLACE(REPLACE(#REF!,1,3,"XXX"),13,2,"XX")))</f>
        <v>#REF!</v>
      </c>
      <c r="K1510" s="356"/>
      <c r="L1510" s="357"/>
      <c r="M1510" s="356"/>
      <c r="N1510" s="352"/>
      <c r="O1510" s="369"/>
    </row>
    <row r="1511" spans="1:15" hidden="1" x14ac:dyDescent="0.2">
      <c r="A1511" s="351">
        <v>1508</v>
      </c>
      <c r="B1511" s="352"/>
      <c r="C1511" s="353"/>
      <c r="D1511" s="354"/>
      <c r="E1511" s="178"/>
      <c r="F1511" s="355"/>
      <c r="G1511" s="354"/>
      <c r="H1511" s="354"/>
      <c r="I1511" s="178"/>
      <c r="J1511" s="390" t="e">
        <f>IF(#REF!="","",IF(LEN(#REF!)&gt;14,IF(ISBLANK(#REF!),"",#REF!),REPLACE(REPLACE(#REF!,1,3,"XXX"),13,2,"XX")))</f>
        <v>#REF!</v>
      </c>
      <c r="K1511" s="356"/>
      <c r="L1511" s="357"/>
      <c r="M1511" s="356"/>
      <c r="N1511" s="352"/>
      <c r="O1511" s="369"/>
    </row>
    <row r="1512" spans="1:15" hidden="1" x14ac:dyDescent="0.2">
      <c r="A1512" s="351">
        <v>1509</v>
      </c>
      <c r="B1512" s="352"/>
      <c r="C1512" s="353"/>
      <c r="D1512" s="354"/>
      <c r="E1512" s="178"/>
      <c r="F1512" s="355"/>
      <c r="G1512" s="354"/>
      <c r="H1512" s="354"/>
      <c r="I1512" s="178"/>
      <c r="J1512" s="390" t="e">
        <f>IF(#REF!="","",IF(LEN(#REF!)&gt;14,IF(ISBLANK(#REF!),"",#REF!),REPLACE(REPLACE(#REF!,1,3,"XXX"),13,2,"XX")))</f>
        <v>#REF!</v>
      </c>
      <c r="K1512" s="356"/>
      <c r="L1512" s="357"/>
      <c r="M1512" s="356"/>
      <c r="N1512" s="352"/>
      <c r="O1512" s="369"/>
    </row>
    <row r="1513" spans="1:15" hidden="1" x14ac:dyDescent="0.2">
      <c r="A1513" s="351">
        <v>1510</v>
      </c>
      <c r="B1513" s="352"/>
      <c r="C1513" s="353"/>
      <c r="D1513" s="354"/>
      <c r="E1513" s="178"/>
      <c r="F1513" s="355"/>
      <c r="G1513" s="354"/>
      <c r="H1513" s="354"/>
      <c r="I1513" s="178"/>
      <c r="J1513" s="390" t="e">
        <f>IF(#REF!="","",IF(LEN(#REF!)&gt;14,IF(ISBLANK(#REF!),"",#REF!),REPLACE(REPLACE(#REF!,1,3,"XXX"),13,2,"XX")))</f>
        <v>#REF!</v>
      </c>
      <c r="K1513" s="356"/>
      <c r="L1513" s="357"/>
      <c r="M1513" s="356"/>
      <c r="N1513" s="352"/>
      <c r="O1513" s="369"/>
    </row>
    <row r="1514" spans="1:15" hidden="1" x14ac:dyDescent="0.2">
      <c r="A1514" s="351">
        <v>1511</v>
      </c>
      <c r="B1514" s="352"/>
      <c r="C1514" s="353"/>
      <c r="D1514" s="354"/>
      <c r="E1514" s="178"/>
      <c r="F1514" s="355"/>
      <c r="G1514" s="354"/>
      <c r="H1514" s="354"/>
      <c r="I1514" s="178"/>
      <c r="J1514" s="390" t="e">
        <f>IF(#REF!="","",IF(LEN(#REF!)&gt;14,IF(ISBLANK(#REF!),"",#REF!),REPLACE(REPLACE(#REF!,1,3,"XXX"),13,2,"XX")))</f>
        <v>#REF!</v>
      </c>
      <c r="K1514" s="356"/>
      <c r="L1514" s="357"/>
      <c r="M1514" s="356"/>
      <c r="N1514" s="352"/>
      <c r="O1514" s="369"/>
    </row>
    <row r="1515" spans="1:15" hidden="1" x14ac:dyDescent="0.2">
      <c r="A1515" s="351">
        <v>1512</v>
      </c>
      <c r="B1515" s="352"/>
      <c r="C1515" s="353"/>
      <c r="D1515" s="354"/>
      <c r="E1515" s="178"/>
      <c r="F1515" s="355"/>
      <c r="G1515" s="354"/>
      <c r="H1515" s="354"/>
      <c r="I1515" s="178"/>
      <c r="J1515" s="390" t="e">
        <f>IF(#REF!="","",IF(LEN(#REF!)&gt;14,IF(ISBLANK(#REF!),"",#REF!),REPLACE(REPLACE(#REF!,1,3,"XXX"),13,2,"XX")))</f>
        <v>#REF!</v>
      </c>
      <c r="K1515" s="356"/>
      <c r="L1515" s="357"/>
      <c r="M1515" s="356"/>
      <c r="N1515" s="352"/>
      <c r="O1515" s="369"/>
    </row>
    <row r="1516" spans="1:15" hidden="1" x14ac:dyDescent="0.2">
      <c r="A1516" s="351">
        <v>1513</v>
      </c>
      <c r="B1516" s="352"/>
      <c r="C1516" s="353"/>
      <c r="D1516" s="354"/>
      <c r="E1516" s="178"/>
      <c r="F1516" s="355"/>
      <c r="G1516" s="354"/>
      <c r="H1516" s="354"/>
      <c r="I1516" s="178"/>
      <c r="J1516" s="390" t="e">
        <f>IF(#REF!="","",IF(LEN(#REF!)&gt;14,IF(ISBLANK(#REF!),"",#REF!),REPLACE(REPLACE(#REF!,1,3,"XXX"),13,2,"XX")))</f>
        <v>#REF!</v>
      </c>
      <c r="K1516" s="356"/>
      <c r="L1516" s="357"/>
      <c r="M1516" s="356"/>
      <c r="N1516" s="352"/>
      <c r="O1516" s="369"/>
    </row>
    <row r="1517" spans="1:15" hidden="1" x14ac:dyDescent="0.2">
      <c r="A1517" s="351">
        <v>1514</v>
      </c>
      <c r="B1517" s="352"/>
      <c r="C1517" s="353"/>
      <c r="D1517" s="354"/>
      <c r="E1517" s="178"/>
      <c r="F1517" s="355"/>
      <c r="G1517" s="354"/>
      <c r="H1517" s="354"/>
      <c r="I1517" s="178"/>
      <c r="J1517" s="390" t="e">
        <f>IF(#REF!="","",IF(LEN(#REF!)&gt;14,IF(ISBLANK(#REF!),"",#REF!),REPLACE(REPLACE(#REF!,1,3,"XXX"),13,2,"XX")))</f>
        <v>#REF!</v>
      </c>
      <c r="K1517" s="356"/>
      <c r="L1517" s="357"/>
      <c r="M1517" s="356"/>
      <c r="N1517" s="352"/>
      <c r="O1517" s="369"/>
    </row>
    <row r="1518" spans="1:15" hidden="1" x14ac:dyDescent="0.2">
      <c r="A1518" s="351">
        <v>1515</v>
      </c>
      <c r="B1518" s="352"/>
      <c r="C1518" s="353"/>
      <c r="D1518" s="354"/>
      <c r="E1518" s="178"/>
      <c r="F1518" s="355"/>
      <c r="G1518" s="354"/>
      <c r="H1518" s="354"/>
      <c r="I1518" s="178"/>
      <c r="J1518" s="390" t="e">
        <f>IF(#REF!="","",IF(LEN(#REF!)&gt;14,IF(ISBLANK(#REF!),"",#REF!),REPLACE(REPLACE(#REF!,1,3,"XXX"),13,2,"XX")))</f>
        <v>#REF!</v>
      </c>
      <c r="K1518" s="356"/>
      <c r="L1518" s="357"/>
      <c r="M1518" s="356"/>
      <c r="N1518" s="352"/>
      <c r="O1518" s="369"/>
    </row>
    <row r="1519" spans="1:15" hidden="1" x14ac:dyDescent="0.2">
      <c r="A1519" s="351">
        <v>1516</v>
      </c>
      <c r="B1519" s="352"/>
      <c r="C1519" s="353"/>
      <c r="D1519" s="354"/>
      <c r="E1519" s="178"/>
      <c r="F1519" s="355"/>
      <c r="G1519" s="354"/>
      <c r="H1519" s="354"/>
      <c r="I1519" s="178"/>
      <c r="J1519" s="390" t="e">
        <f>IF(#REF!="","",IF(LEN(#REF!)&gt;14,IF(ISBLANK(#REF!),"",#REF!),REPLACE(REPLACE(#REF!,1,3,"XXX"),13,2,"XX")))</f>
        <v>#REF!</v>
      </c>
      <c r="K1519" s="356"/>
      <c r="L1519" s="357"/>
      <c r="M1519" s="356"/>
      <c r="N1519" s="352"/>
      <c r="O1519" s="369"/>
    </row>
    <row r="1520" spans="1:15" hidden="1" x14ac:dyDescent="0.2">
      <c r="A1520" s="351">
        <v>1517</v>
      </c>
      <c r="B1520" s="352"/>
      <c r="C1520" s="353"/>
      <c r="D1520" s="354"/>
      <c r="E1520" s="178"/>
      <c r="F1520" s="355"/>
      <c r="G1520" s="354"/>
      <c r="H1520" s="354"/>
      <c r="I1520" s="178"/>
      <c r="J1520" s="390" t="e">
        <f>IF(#REF!="","",IF(LEN(#REF!)&gt;14,IF(ISBLANK(#REF!),"",#REF!),REPLACE(REPLACE(#REF!,1,3,"XXX"),13,2,"XX")))</f>
        <v>#REF!</v>
      </c>
      <c r="K1520" s="356"/>
      <c r="L1520" s="357"/>
      <c r="M1520" s="356"/>
      <c r="N1520" s="352"/>
      <c r="O1520" s="369"/>
    </row>
    <row r="1521" spans="1:15" hidden="1" x14ac:dyDescent="0.2">
      <c r="A1521" s="351">
        <v>1518</v>
      </c>
      <c r="B1521" s="352"/>
      <c r="C1521" s="353"/>
      <c r="D1521" s="354"/>
      <c r="E1521" s="178"/>
      <c r="F1521" s="355"/>
      <c r="G1521" s="354"/>
      <c r="H1521" s="354"/>
      <c r="I1521" s="178"/>
      <c r="J1521" s="390" t="e">
        <f>IF(#REF!="","",IF(LEN(#REF!)&gt;14,IF(ISBLANK(#REF!),"",#REF!),REPLACE(REPLACE(#REF!,1,3,"XXX"),13,2,"XX")))</f>
        <v>#REF!</v>
      </c>
      <c r="K1521" s="356"/>
      <c r="L1521" s="357"/>
      <c r="M1521" s="356"/>
      <c r="N1521" s="352"/>
      <c r="O1521" s="369"/>
    </row>
    <row r="1522" spans="1:15" hidden="1" x14ac:dyDescent="0.2">
      <c r="A1522" s="351">
        <v>1519</v>
      </c>
      <c r="B1522" s="352"/>
      <c r="C1522" s="353"/>
      <c r="D1522" s="354"/>
      <c r="E1522" s="178"/>
      <c r="F1522" s="355"/>
      <c r="G1522" s="354"/>
      <c r="H1522" s="354"/>
      <c r="I1522" s="178"/>
      <c r="J1522" s="390" t="e">
        <f>IF(#REF!="","",IF(LEN(#REF!)&gt;14,IF(ISBLANK(#REF!),"",#REF!),REPLACE(REPLACE(#REF!,1,3,"XXX"),13,2,"XX")))</f>
        <v>#REF!</v>
      </c>
      <c r="K1522" s="356"/>
      <c r="L1522" s="357"/>
      <c r="M1522" s="356"/>
      <c r="N1522" s="352"/>
      <c r="O1522" s="369"/>
    </row>
    <row r="1523" spans="1:15" hidden="1" x14ac:dyDescent="0.2">
      <c r="A1523" s="351">
        <v>1520</v>
      </c>
      <c r="B1523" s="352"/>
      <c r="C1523" s="353"/>
      <c r="D1523" s="354"/>
      <c r="E1523" s="178"/>
      <c r="F1523" s="355"/>
      <c r="G1523" s="354"/>
      <c r="H1523" s="354"/>
      <c r="I1523" s="178"/>
      <c r="J1523" s="390" t="e">
        <f>IF(#REF!="","",IF(LEN(#REF!)&gt;14,IF(ISBLANK(#REF!),"",#REF!),REPLACE(REPLACE(#REF!,1,3,"XXX"),13,2,"XX")))</f>
        <v>#REF!</v>
      </c>
      <c r="K1523" s="356"/>
      <c r="L1523" s="357"/>
      <c r="M1523" s="356"/>
      <c r="N1523" s="352"/>
      <c r="O1523" s="369"/>
    </row>
    <row r="1524" spans="1:15" hidden="1" x14ac:dyDescent="0.2">
      <c r="A1524" s="351">
        <v>1521</v>
      </c>
      <c r="B1524" s="352"/>
      <c r="C1524" s="353"/>
      <c r="D1524" s="354"/>
      <c r="E1524" s="178"/>
      <c r="F1524" s="355"/>
      <c r="G1524" s="354"/>
      <c r="H1524" s="354"/>
      <c r="I1524" s="178"/>
      <c r="J1524" s="390" t="e">
        <f>IF(#REF!="","",IF(LEN(#REF!)&gt;14,IF(ISBLANK(#REF!),"",#REF!),REPLACE(REPLACE(#REF!,1,3,"XXX"),13,2,"XX")))</f>
        <v>#REF!</v>
      </c>
      <c r="K1524" s="356"/>
      <c r="L1524" s="357"/>
      <c r="M1524" s="356"/>
      <c r="N1524" s="352"/>
      <c r="O1524" s="369"/>
    </row>
    <row r="1525" spans="1:15" hidden="1" x14ac:dyDescent="0.2">
      <c r="A1525" s="351">
        <v>1522</v>
      </c>
      <c r="B1525" s="352"/>
      <c r="C1525" s="353"/>
      <c r="D1525" s="354"/>
      <c r="E1525" s="178"/>
      <c r="F1525" s="355"/>
      <c r="G1525" s="354"/>
      <c r="H1525" s="354"/>
      <c r="I1525" s="178"/>
      <c r="J1525" s="390" t="e">
        <f>IF(#REF!="","",IF(LEN(#REF!)&gt;14,IF(ISBLANK(#REF!),"",#REF!),REPLACE(REPLACE(#REF!,1,3,"XXX"),13,2,"XX")))</f>
        <v>#REF!</v>
      </c>
      <c r="K1525" s="356"/>
      <c r="L1525" s="357"/>
      <c r="M1525" s="356"/>
      <c r="N1525" s="352"/>
      <c r="O1525" s="369"/>
    </row>
    <row r="1526" spans="1:15" hidden="1" x14ac:dyDescent="0.2">
      <c r="A1526" s="351">
        <v>1523</v>
      </c>
      <c r="B1526" s="352"/>
      <c r="C1526" s="353"/>
      <c r="D1526" s="354"/>
      <c r="E1526" s="178"/>
      <c r="F1526" s="355"/>
      <c r="G1526" s="354"/>
      <c r="H1526" s="354"/>
      <c r="I1526" s="178"/>
      <c r="J1526" s="390" t="e">
        <f>IF(#REF!="","",IF(LEN(#REF!)&gt;14,IF(ISBLANK(#REF!),"",#REF!),REPLACE(REPLACE(#REF!,1,3,"XXX"),13,2,"XX")))</f>
        <v>#REF!</v>
      </c>
      <c r="K1526" s="356"/>
      <c r="L1526" s="357"/>
      <c r="M1526" s="356"/>
      <c r="N1526" s="352"/>
      <c r="O1526" s="369"/>
    </row>
    <row r="1527" spans="1:15" hidden="1" x14ac:dyDescent="0.2">
      <c r="A1527" s="351">
        <v>1524</v>
      </c>
      <c r="B1527" s="352"/>
      <c r="C1527" s="353"/>
      <c r="D1527" s="354"/>
      <c r="E1527" s="178"/>
      <c r="F1527" s="355"/>
      <c r="G1527" s="354"/>
      <c r="H1527" s="354"/>
      <c r="I1527" s="178"/>
      <c r="J1527" s="390" t="e">
        <f>IF(#REF!="","",IF(LEN(#REF!)&gt;14,IF(ISBLANK(#REF!),"",#REF!),REPLACE(REPLACE(#REF!,1,3,"XXX"),13,2,"XX")))</f>
        <v>#REF!</v>
      </c>
      <c r="K1527" s="356"/>
      <c r="L1527" s="357"/>
      <c r="M1527" s="356"/>
      <c r="N1527" s="352"/>
      <c r="O1527" s="369"/>
    </row>
    <row r="1528" spans="1:15" hidden="1" x14ac:dyDescent="0.2">
      <c r="A1528" s="351">
        <v>1525</v>
      </c>
      <c r="B1528" s="352"/>
      <c r="C1528" s="353"/>
      <c r="D1528" s="354"/>
      <c r="E1528" s="178"/>
      <c r="F1528" s="355"/>
      <c r="G1528" s="354"/>
      <c r="H1528" s="354"/>
      <c r="I1528" s="178"/>
      <c r="J1528" s="390" t="e">
        <f>IF(#REF!="","",IF(LEN(#REF!)&gt;14,IF(ISBLANK(#REF!),"",#REF!),REPLACE(REPLACE(#REF!,1,3,"XXX"),13,2,"XX")))</f>
        <v>#REF!</v>
      </c>
      <c r="K1528" s="356"/>
      <c r="L1528" s="357"/>
      <c r="M1528" s="356"/>
      <c r="N1528" s="352"/>
      <c r="O1528" s="369"/>
    </row>
    <row r="1529" spans="1:15" hidden="1" x14ac:dyDescent="0.2">
      <c r="A1529" s="351">
        <v>1526</v>
      </c>
      <c r="B1529" s="352"/>
      <c r="C1529" s="353"/>
      <c r="D1529" s="354"/>
      <c r="E1529" s="178"/>
      <c r="F1529" s="355"/>
      <c r="G1529" s="354"/>
      <c r="H1529" s="354"/>
      <c r="I1529" s="178"/>
      <c r="J1529" s="390" t="e">
        <f>IF(#REF!="","",IF(LEN(#REF!)&gt;14,IF(ISBLANK(#REF!),"",#REF!),REPLACE(REPLACE(#REF!,1,3,"XXX"),13,2,"XX")))</f>
        <v>#REF!</v>
      </c>
      <c r="K1529" s="356"/>
      <c r="L1529" s="357"/>
      <c r="M1529" s="356"/>
      <c r="N1529" s="352"/>
      <c r="O1529" s="369"/>
    </row>
    <row r="1530" spans="1:15" hidden="1" x14ac:dyDescent="0.2">
      <c r="A1530" s="351">
        <v>1527</v>
      </c>
      <c r="B1530" s="352"/>
      <c r="C1530" s="353"/>
      <c r="D1530" s="354"/>
      <c r="E1530" s="178"/>
      <c r="F1530" s="355"/>
      <c r="G1530" s="354"/>
      <c r="H1530" s="354"/>
      <c r="I1530" s="178"/>
      <c r="J1530" s="390" t="e">
        <f>IF(#REF!="","",IF(LEN(#REF!)&gt;14,IF(ISBLANK(#REF!),"",#REF!),REPLACE(REPLACE(#REF!,1,3,"XXX"),13,2,"XX")))</f>
        <v>#REF!</v>
      </c>
      <c r="K1530" s="356"/>
      <c r="L1530" s="357"/>
      <c r="M1530" s="356"/>
      <c r="N1530" s="352"/>
      <c r="O1530" s="369"/>
    </row>
    <row r="1531" spans="1:15" hidden="1" x14ac:dyDescent="0.2">
      <c r="A1531" s="351">
        <v>1528</v>
      </c>
      <c r="B1531" s="352"/>
      <c r="C1531" s="353"/>
      <c r="D1531" s="354"/>
      <c r="E1531" s="178"/>
      <c r="F1531" s="355"/>
      <c r="G1531" s="354"/>
      <c r="H1531" s="354"/>
      <c r="I1531" s="178"/>
      <c r="J1531" s="390" t="e">
        <f>IF(#REF!="","",IF(LEN(#REF!)&gt;14,IF(ISBLANK(#REF!),"",#REF!),REPLACE(REPLACE(#REF!,1,3,"XXX"),13,2,"XX")))</f>
        <v>#REF!</v>
      </c>
      <c r="K1531" s="356"/>
      <c r="L1531" s="357"/>
      <c r="M1531" s="356"/>
      <c r="N1531" s="352"/>
      <c r="O1531" s="369"/>
    </row>
    <row r="1532" spans="1:15" hidden="1" x14ac:dyDescent="0.2">
      <c r="A1532" s="351">
        <v>1529</v>
      </c>
      <c r="B1532" s="352"/>
      <c r="C1532" s="353"/>
      <c r="D1532" s="354"/>
      <c r="E1532" s="178"/>
      <c r="F1532" s="355"/>
      <c r="G1532" s="354"/>
      <c r="H1532" s="354"/>
      <c r="I1532" s="178"/>
      <c r="J1532" s="390" t="e">
        <f>IF(#REF!="","",IF(LEN(#REF!)&gt;14,IF(ISBLANK(#REF!),"",#REF!),REPLACE(REPLACE(#REF!,1,3,"XXX"),13,2,"XX")))</f>
        <v>#REF!</v>
      </c>
      <c r="K1532" s="356"/>
      <c r="L1532" s="357"/>
      <c r="M1532" s="356"/>
      <c r="N1532" s="352"/>
      <c r="O1532" s="369"/>
    </row>
    <row r="1533" spans="1:15" hidden="1" x14ac:dyDescent="0.2">
      <c r="A1533" s="351">
        <v>1530</v>
      </c>
      <c r="B1533" s="352"/>
      <c r="C1533" s="353"/>
      <c r="D1533" s="354"/>
      <c r="E1533" s="178"/>
      <c r="F1533" s="355"/>
      <c r="G1533" s="354"/>
      <c r="H1533" s="354"/>
      <c r="I1533" s="178"/>
      <c r="J1533" s="390" t="e">
        <f>IF(#REF!="","",IF(LEN(#REF!)&gt;14,IF(ISBLANK(#REF!),"",#REF!),REPLACE(REPLACE(#REF!,1,3,"XXX"),13,2,"XX")))</f>
        <v>#REF!</v>
      </c>
      <c r="K1533" s="356"/>
      <c r="L1533" s="357"/>
      <c r="M1533" s="356"/>
      <c r="N1533" s="352"/>
      <c r="O1533" s="369"/>
    </row>
    <row r="1534" spans="1:15" hidden="1" x14ac:dyDescent="0.2">
      <c r="A1534" s="351">
        <v>1531</v>
      </c>
      <c r="B1534" s="352"/>
      <c r="C1534" s="353"/>
      <c r="D1534" s="354"/>
      <c r="E1534" s="178"/>
      <c r="F1534" s="355"/>
      <c r="G1534" s="354"/>
      <c r="H1534" s="354"/>
      <c r="I1534" s="178"/>
      <c r="J1534" s="390" t="e">
        <f>IF(#REF!="","",IF(LEN(#REF!)&gt;14,IF(ISBLANK(#REF!),"",#REF!),REPLACE(REPLACE(#REF!,1,3,"XXX"),13,2,"XX")))</f>
        <v>#REF!</v>
      </c>
      <c r="K1534" s="356"/>
      <c r="L1534" s="357"/>
      <c r="M1534" s="356"/>
      <c r="N1534" s="352"/>
      <c r="O1534" s="369"/>
    </row>
    <row r="1535" spans="1:15" hidden="1" x14ac:dyDescent="0.2">
      <c r="A1535" s="351">
        <v>1532</v>
      </c>
      <c r="B1535" s="352"/>
      <c r="C1535" s="353"/>
      <c r="D1535" s="354"/>
      <c r="E1535" s="178"/>
      <c r="F1535" s="355"/>
      <c r="G1535" s="354"/>
      <c r="H1535" s="354"/>
      <c r="I1535" s="178"/>
      <c r="J1535" s="390" t="e">
        <f>IF(#REF!="","",IF(LEN(#REF!)&gt;14,IF(ISBLANK(#REF!),"",#REF!),REPLACE(REPLACE(#REF!,1,3,"XXX"),13,2,"XX")))</f>
        <v>#REF!</v>
      </c>
      <c r="K1535" s="356"/>
      <c r="L1535" s="357"/>
      <c r="M1535" s="356"/>
      <c r="N1535" s="352"/>
      <c r="O1535" s="369"/>
    </row>
    <row r="1536" spans="1:15" hidden="1" x14ac:dyDescent="0.2">
      <c r="A1536" s="351">
        <v>1533</v>
      </c>
      <c r="B1536" s="352"/>
      <c r="C1536" s="353"/>
      <c r="D1536" s="354"/>
      <c r="E1536" s="178"/>
      <c r="F1536" s="355"/>
      <c r="G1536" s="354"/>
      <c r="H1536" s="354"/>
      <c r="I1536" s="178"/>
      <c r="J1536" s="390" t="e">
        <f>IF(#REF!="","",IF(LEN(#REF!)&gt;14,IF(ISBLANK(#REF!),"",#REF!),REPLACE(REPLACE(#REF!,1,3,"XXX"),13,2,"XX")))</f>
        <v>#REF!</v>
      </c>
      <c r="K1536" s="356"/>
      <c r="L1536" s="357"/>
      <c r="M1536" s="356"/>
      <c r="N1536" s="352"/>
      <c r="O1536" s="369"/>
    </row>
    <row r="1537" spans="1:15" hidden="1" x14ac:dyDescent="0.2">
      <c r="A1537" s="351">
        <v>1534</v>
      </c>
      <c r="B1537" s="352"/>
      <c r="C1537" s="353"/>
      <c r="D1537" s="354"/>
      <c r="E1537" s="178"/>
      <c r="F1537" s="355"/>
      <c r="G1537" s="354"/>
      <c r="H1537" s="354"/>
      <c r="I1537" s="178"/>
      <c r="J1537" s="390" t="e">
        <f>IF(#REF!="","",IF(LEN(#REF!)&gt;14,IF(ISBLANK(#REF!),"",#REF!),REPLACE(REPLACE(#REF!,1,3,"XXX"),13,2,"XX")))</f>
        <v>#REF!</v>
      </c>
      <c r="K1537" s="356"/>
      <c r="L1537" s="357"/>
      <c r="M1537" s="356"/>
      <c r="N1537" s="352"/>
      <c r="O1537" s="369"/>
    </row>
    <row r="1538" spans="1:15" hidden="1" x14ac:dyDescent="0.2">
      <c r="A1538" s="351">
        <v>1535</v>
      </c>
      <c r="B1538" s="352"/>
      <c r="C1538" s="353"/>
      <c r="D1538" s="354"/>
      <c r="E1538" s="178"/>
      <c r="F1538" s="355"/>
      <c r="G1538" s="354"/>
      <c r="H1538" s="354"/>
      <c r="I1538" s="178"/>
      <c r="J1538" s="390" t="e">
        <f>IF(#REF!="","",IF(LEN(#REF!)&gt;14,IF(ISBLANK(#REF!),"",#REF!),REPLACE(REPLACE(#REF!,1,3,"XXX"),13,2,"XX")))</f>
        <v>#REF!</v>
      </c>
      <c r="K1538" s="356"/>
      <c r="L1538" s="357"/>
      <c r="M1538" s="356"/>
      <c r="N1538" s="352"/>
      <c r="O1538" s="369"/>
    </row>
    <row r="1539" spans="1:15" hidden="1" x14ac:dyDescent="0.2">
      <c r="A1539" s="351">
        <v>1536</v>
      </c>
      <c r="B1539" s="352"/>
      <c r="C1539" s="353"/>
      <c r="D1539" s="354"/>
      <c r="E1539" s="178"/>
      <c r="F1539" s="355"/>
      <c r="G1539" s="354"/>
      <c r="H1539" s="354"/>
      <c r="I1539" s="178"/>
      <c r="J1539" s="390" t="e">
        <f>IF(#REF!="","",IF(LEN(#REF!)&gt;14,IF(ISBLANK(#REF!),"",#REF!),REPLACE(REPLACE(#REF!,1,3,"XXX"),13,2,"XX")))</f>
        <v>#REF!</v>
      </c>
      <c r="K1539" s="356"/>
      <c r="L1539" s="357"/>
      <c r="M1539" s="356"/>
      <c r="N1539" s="352"/>
      <c r="O1539" s="369"/>
    </row>
    <row r="1540" spans="1:15" hidden="1" x14ac:dyDescent="0.2">
      <c r="A1540" s="351">
        <v>1537</v>
      </c>
      <c r="B1540" s="352"/>
      <c r="C1540" s="353"/>
      <c r="D1540" s="354"/>
      <c r="E1540" s="178"/>
      <c r="F1540" s="355"/>
      <c r="G1540" s="354"/>
      <c r="H1540" s="354"/>
      <c r="I1540" s="178"/>
      <c r="J1540" s="390" t="e">
        <f>IF(#REF!="","",IF(LEN(#REF!)&gt;14,IF(ISBLANK(#REF!),"",#REF!),REPLACE(REPLACE(#REF!,1,3,"XXX"),13,2,"XX")))</f>
        <v>#REF!</v>
      </c>
      <c r="K1540" s="356"/>
      <c r="L1540" s="357"/>
      <c r="M1540" s="356"/>
      <c r="N1540" s="352"/>
      <c r="O1540" s="369"/>
    </row>
    <row r="1541" spans="1:15" hidden="1" x14ac:dyDescent="0.2">
      <c r="A1541" s="351">
        <v>1538</v>
      </c>
      <c r="B1541" s="352"/>
      <c r="C1541" s="353"/>
      <c r="D1541" s="354"/>
      <c r="E1541" s="178"/>
      <c r="F1541" s="355"/>
      <c r="G1541" s="354"/>
      <c r="H1541" s="354"/>
      <c r="I1541" s="178"/>
      <c r="J1541" s="390" t="e">
        <f>IF(#REF!="","",IF(LEN(#REF!)&gt;14,IF(ISBLANK(#REF!),"",#REF!),REPLACE(REPLACE(#REF!,1,3,"XXX"),13,2,"XX")))</f>
        <v>#REF!</v>
      </c>
      <c r="K1541" s="356"/>
      <c r="L1541" s="357"/>
      <c r="M1541" s="356"/>
      <c r="N1541" s="352"/>
      <c r="O1541" s="369"/>
    </row>
    <row r="1542" spans="1:15" hidden="1" x14ac:dyDescent="0.2">
      <c r="A1542" s="351">
        <v>1539</v>
      </c>
      <c r="B1542" s="352"/>
      <c r="C1542" s="353"/>
      <c r="D1542" s="354"/>
      <c r="E1542" s="178"/>
      <c r="F1542" s="355"/>
      <c r="G1542" s="354"/>
      <c r="H1542" s="354"/>
      <c r="I1542" s="178"/>
      <c r="J1542" s="390" t="e">
        <f>IF(#REF!="","",IF(LEN(#REF!)&gt;14,IF(ISBLANK(#REF!),"",#REF!),REPLACE(REPLACE(#REF!,1,3,"XXX"),13,2,"XX")))</f>
        <v>#REF!</v>
      </c>
      <c r="K1542" s="356"/>
      <c r="L1542" s="357"/>
      <c r="M1542" s="356"/>
      <c r="N1542" s="352"/>
      <c r="O1542" s="369"/>
    </row>
    <row r="1543" spans="1:15" hidden="1" x14ac:dyDescent="0.2">
      <c r="A1543" s="351">
        <v>1540</v>
      </c>
      <c r="B1543" s="352"/>
      <c r="C1543" s="353"/>
      <c r="D1543" s="354"/>
      <c r="E1543" s="178"/>
      <c r="F1543" s="355"/>
      <c r="G1543" s="354"/>
      <c r="H1543" s="354"/>
      <c r="I1543" s="178"/>
      <c r="J1543" s="390" t="e">
        <f>IF(#REF!="","",IF(LEN(#REF!)&gt;14,IF(ISBLANK(#REF!),"",#REF!),REPLACE(REPLACE(#REF!,1,3,"XXX"),13,2,"XX")))</f>
        <v>#REF!</v>
      </c>
      <c r="K1543" s="356"/>
      <c r="L1543" s="357"/>
      <c r="M1543" s="356"/>
      <c r="N1543" s="352"/>
      <c r="O1543" s="369"/>
    </row>
    <row r="1544" spans="1:15" hidden="1" x14ac:dyDescent="0.2">
      <c r="A1544" s="351">
        <v>1541</v>
      </c>
      <c r="B1544" s="352"/>
      <c r="C1544" s="353"/>
      <c r="D1544" s="354"/>
      <c r="E1544" s="178"/>
      <c r="F1544" s="355"/>
      <c r="G1544" s="354"/>
      <c r="H1544" s="354"/>
      <c r="I1544" s="178"/>
      <c r="J1544" s="390" t="e">
        <f>IF(#REF!="","",IF(LEN(#REF!)&gt;14,IF(ISBLANK(#REF!),"",#REF!),REPLACE(REPLACE(#REF!,1,3,"XXX"),13,2,"XX")))</f>
        <v>#REF!</v>
      </c>
      <c r="K1544" s="356"/>
      <c r="L1544" s="357"/>
      <c r="M1544" s="356"/>
      <c r="N1544" s="352"/>
      <c r="O1544" s="369"/>
    </row>
    <row r="1545" spans="1:15" hidden="1" x14ac:dyDescent="0.2">
      <c r="A1545" s="351">
        <v>1542</v>
      </c>
      <c r="B1545" s="352"/>
      <c r="C1545" s="353"/>
      <c r="D1545" s="354"/>
      <c r="E1545" s="178"/>
      <c r="F1545" s="355"/>
      <c r="G1545" s="354"/>
      <c r="H1545" s="354"/>
      <c r="I1545" s="178"/>
      <c r="J1545" s="390" t="e">
        <f>IF(#REF!="","",IF(LEN(#REF!)&gt;14,IF(ISBLANK(#REF!),"",#REF!),REPLACE(REPLACE(#REF!,1,3,"XXX"),13,2,"XX")))</f>
        <v>#REF!</v>
      </c>
      <c r="K1545" s="356"/>
      <c r="L1545" s="357"/>
      <c r="M1545" s="356"/>
      <c r="N1545" s="352"/>
      <c r="O1545" s="369"/>
    </row>
    <row r="1546" spans="1:15" hidden="1" x14ac:dyDescent="0.2">
      <c r="A1546" s="351">
        <v>1543</v>
      </c>
      <c r="B1546" s="352"/>
      <c r="C1546" s="353"/>
      <c r="D1546" s="354"/>
      <c r="E1546" s="178"/>
      <c r="F1546" s="355"/>
      <c r="G1546" s="354"/>
      <c r="H1546" s="354"/>
      <c r="I1546" s="178"/>
      <c r="J1546" s="390" t="e">
        <f>IF(#REF!="","",IF(LEN(#REF!)&gt;14,IF(ISBLANK(#REF!),"",#REF!),REPLACE(REPLACE(#REF!,1,3,"XXX"),13,2,"XX")))</f>
        <v>#REF!</v>
      </c>
      <c r="K1546" s="356"/>
      <c r="L1546" s="357"/>
      <c r="M1546" s="356"/>
      <c r="N1546" s="352"/>
      <c r="O1546" s="369"/>
    </row>
    <row r="1547" spans="1:15" hidden="1" x14ac:dyDescent="0.2">
      <c r="A1547" s="351">
        <v>1544</v>
      </c>
      <c r="B1547" s="352"/>
      <c r="C1547" s="353"/>
      <c r="D1547" s="354"/>
      <c r="E1547" s="178"/>
      <c r="F1547" s="355"/>
      <c r="G1547" s="354"/>
      <c r="H1547" s="354"/>
      <c r="I1547" s="178"/>
      <c r="J1547" s="390" t="e">
        <f>IF(#REF!="","",IF(LEN(#REF!)&gt;14,IF(ISBLANK(#REF!),"",#REF!),REPLACE(REPLACE(#REF!,1,3,"XXX"),13,2,"XX")))</f>
        <v>#REF!</v>
      </c>
      <c r="K1547" s="356"/>
      <c r="L1547" s="357"/>
      <c r="M1547" s="356"/>
      <c r="N1547" s="352"/>
      <c r="O1547" s="369"/>
    </row>
    <row r="1548" spans="1:15" hidden="1" x14ac:dyDescent="0.2">
      <c r="A1548" s="351">
        <v>1545</v>
      </c>
      <c r="B1548" s="352"/>
      <c r="C1548" s="353"/>
      <c r="D1548" s="354"/>
      <c r="E1548" s="178"/>
      <c r="F1548" s="355"/>
      <c r="G1548" s="354"/>
      <c r="H1548" s="354"/>
      <c r="I1548" s="178"/>
      <c r="J1548" s="390" t="e">
        <f>IF(#REF!="","",IF(LEN(#REF!)&gt;14,IF(ISBLANK(#REF!),"",#REF!),REPLACE(REPLACE(#REF!,1,3,"XXX"),13,2,"XX")))</f>
        <v>#REF!</v>
      </c>
      <c r="K1548" s="356"/>
      <c r="L1548" s="357"/>
      <c r="M1548" s="356"/>
      <c r="N1548" s="352"/>
      <c r="O1548" s="369"/>
    </row>
    <row r="1549" spans="1:15" hidden="1" x14ac:dyDescent="0.2">
      <c r="A1549" s="351">
        <v>1546</v>
      </c>
      <c r="B1549" s="352"/>
      <c r="C1549" s="353"/>
      <c r="D1549" s="354"/>
      <c r="E1549" s="178"/>
      <c r="F1549" s="355"/>
      <c r="G1549" s="354"/>
      <c r="H1549" s="354"/>
      <c r="I1549" s="178"/>
      <c r="J1549" s="390" t="e">
        <f>IF(#REF!="","",IF(LEN(#REF!)&gt;14,IF(ISBLANK(#REF!),"",#REF!),REPLACE(REPLACE(#REF!,1,3,"XXX"),13,2,"XX")))</f>
        <v>#REF!</v>
      </c>
      <c r="K1549" s="356"/>
      <c r="L1549" s="357"/>
      <c r="M1549" s="356"/>
      <c r="N1549" s="352"/>
      <c r="O1549" s="369"/>
    </row>
    <row r="1550" spans="1:15" hidden="1" x14ac:dyDescent="0.2">
      <c r="A1550" s="351">
        <v>1547</v>
      </c>
      <c r="B1550" s="352"/>
      <c r="C1550" s="353"/>
      <c r="D1550" s="354"/>
      <c r="E1550" s="178"/>
      <c r="F1550" s="355"/>
      <c r="G1550" s="354"/>
      <c r="H1550" s="354"/>
      <c r="I1550" s="178"/>
      <c r="J1550" s="390" t="e">
        <f>IF(#REF!="","",IF(LEN(#REF!)&gt;14,IF(ISBLANK(#REF!),"",#REF!),REPLACE(REPLACE(#REF!,1,3,"XXX"),13,2,"XX")))</f>
        <v>#REF!</v>
      </c>
      <c r="K1550" s="356"/>
      <c r="L1550" s="357"/>
      <c r="M1550" s="356"/>
      <c r="N1550" s="352"/>
      <c r="O1550" s="369"/>
    </row>
    <row r="1551" spans="1:15" hidden="1" x14ac:dyDescent="0.2">
      <c r="A1551" s="351">
        <v>1548</v>
      </c>
      <c r="B1551" s="352"/>
      <c r="C1551" s="353"/>
      <c r="D1551" s="354"/>
      <c r="E1551" s="178"/>
      <c r="F1551" s="355"/>
      <c r="G1551" s="354"/>
      <c r="H1551" s="354"/>
      <c r="I1551" s="178"/>
      <c r="J1551" s="390" t="e">
        <f>IF(#REF!="","",IF(LEN(#REF!)&gt;14,IF(ISBLANK(#REF!),"",#REF!),REPLACE(REPLACE(#REF!,1,3,"XXX"),13,2,"XX")))</f>
        <v>#REF!</v>
      </c>
      <c r="K1551" s="356"/>
      <c r="L1551" s="357"/>
      <c r="M1551" s="356"/>
      <c r="N1551" s="352"/>
      <c r="O1551" s="369"/>
    </row>
    <row r="1552" spans="1:15" hidden="1" x14ac:dyDescent="0.2">
      <c r="A1552" s="351">
        <v>1549</v>
      </c>
      <c r="B1552" s="352"/>
      <c r="C1552" s="353"/>
      <c r="D1552" s="354"/>
      <c r="E1552" s="178"/>
      <c r="F1552" s="355"/>
      <c r="G1552" s="354"/>
      <c r="H1552" s="354"/>
      <c r="I1552" s="178"/>
      <c r="J1552" s="390" t="e">
        <f>IF(#REF!="","",IF(LEN(#REF!)&gt;14,IF(ISBLANK(#REF!),"",#REF!),REPLACE(REPLACE(#REF!,1,3,"XXX"),13,2,"XX")))</f>
        <v>#REF!</v>
      </c>
      <c r="K1552" s="356"/>
      <c r="L1552" s="357"/>
      <c r="M1552" s="356"/>
      <c r="N1552" s="352"/>
      <c r="O1552" s="369"/>
    </row>
    <row r="1553" spans="1:15" hidden="1" x14ac:dyDescent="0.2">
      <c r="A1553" s="351">
        <v>1550</v>
      </c>
      <c r="B1553" s="352"/>
      <c r="C1553" s="353"/>
      <c r="D1553" s="354"/>
      <c r="E1553" s="178"/>
      <c r="F1553" s="355"/>
      <c r="G1553" s="354"/>
      <c r="H1553" s="354"/>
      <c r="I1553" s="178"/>
      <c r="J1553" s="390" t="e">
        <f>IF(#REF!="","",IF(LEN(#REF!)&gt;14,IF(ISBLANK(#REF!),"",#REF!),REPLACE(REPLACE(#REF!,1,3,"XXX"),13,2,"XX")))</f>
        <v>#REF!</v>
      </c>
      <c r="K1553" s="356"/>
      <c r="L1553" s="357"/>
      <c r="M1553" s="356"/>
      <c r="N1553" s="352"/>
      <c r="O1553" s="369"/>
    </row>
    <row r="1554" spans="1:15" hidden="1" x14ac:dyDescent="0.2">
      <c r="A1554" s="351">
        <v>1551</v>
      </c>
      <c r="B1554" s="352"/>
      <c r="C1554" s="353"/>
      <c r="D1554" s="354"/>
      <c r="E1554" s="178"/>
      <c r="F1554" s="355"/>
      <c r="G1554" s="354"/>
      <c r="H1554" s="354"/>
      <c r="I1554" s="178"/>
      <c r="J1554" s="390" t="e">
        <f>IF(#REF!="","",IF(LEN(#REF!)&gt;14,IF(ISBLANK(#REF!),"",#REF!),REPLACE(REPLACE(#REF!,1,3,"XXX"),13,2,"XX")))</f>
        <v>#REF!</v>
      </c>
      <c r="K1554" s="356"/>
      <c r="L1554" s="357"/>
      <c r="M1554" s="356"/>
      <c r="N1554" s="352"/>
      <c r="O1554" s="369"/>
    </row>
    <row r="1555" spans="1:15" hidden="1" x14ac:dyDescent="0.2">
      <c r="A1555" s="351">
        <v>1552</v>
      </c>
      <c r="B1555" s="352"/>
      <c r="C1555" s="353"/>
      <c r="D1555" s="354"/>
      <c r="E1555" s="178"/>
      <c r="F1555" s="355"/>
      <c r="G1555" s="354"/>
      <c r="H1555" s="354"/>
      <c r="I1555" s="178"/>
      <c r="J1555" s="390" t="e">
        <f>IF(#REF!="","",IF(LEN(#REF!)&gt;14,IF(ISBLANK(#REF!),"",#REF!),REPLACE(REPLACE(#REF!,1,3,"XXX"),13,2,"XX")))</f>
        <v>#REF!</v>
      </c>
      <c r="K1555" s="356"/>
      <c r="L1555" s="357"/>
      <c r="M1555" s="356"/>
      <c r="N1555" s="352"/>
      <c r="O1555" s="369"/>
    </row>
    <row r="1556" spans="1:15" hidden="1" x14ac:dyDescent="0.2">
      <c r="A1556" s="351">
        <v>1553</v>
      </c>
      <c r="B1556" s="352"/>
      <c r="C1556" s="353"/>
      <c r="D1556" s="354"/>
      <c r="E1556" s="178"/>
      <c r="F1556" s="355"/>
      <c r="G1556" s="354"/>
      <c r="H1556" s="354"/>
      <c r="I1556" s="178"/>
      <c r="J1556" s="390" t="e">
        <f>IF(#REF!="","",IF(LEN(#REF!)&gt;14,IF(ISBLANK(#REF!),"",#REF!),REPLACE(REPLACE(#REF!,1,3,"XXX"),13,2,"XX")))</f>
        <v>#REF!</v>
      </c>
      <c r="K1556" s="356"/>
      <c r="L1556" s="357"/>
      <c r="M1556" s="356"/>
      <c r="N1556" s="352"/>
      <c r="O1556" s="369"/>
    </row>
    <row r="1557" spans="1:15" hidden="1" x14ac:dyDescent="0.2">
      <c r="A1557" s="351">
        <v>1554</v>
      </c>
      <c r="B1557" s="352"/>
      <c r="C1557" s="353"/>
      <c r="D1557" s="354"/>
      <c r="E1557" s="178"/>
      <c r="F1557" s="355"/>
      <c r="G1557" s="354"/>
      <c r="H1557" s="354"/>
      <c r="I1557" s="178"/>
      <c r="J1557" s="390" t="e">
        <f>IF(#REF!="","",IF(LEN(#REF!)&gt;14,IF(ISBLANK(#REF!),"",#REF!),REPLACE(REPLACE(#REF!,1,3,"XXX"),13,2,"XX")))</f>
        <v>#REF!</v>
      </c>
      <c r="K1557" s="356"/>
      <c r="L1557" s="357"/>
      <c r="M1557" s="356"/>
      <c r="N1557" s="352"/>
      <c r="O1557" s="369"/>
    </row>
    <row r="1558" spans="1:15" hidden="1" x14ac:dyDescent="0.2">
      <c r="A1558" s="351">
        <v>1555</v>
      </c>
      <c r="B1558" s="352"/>
      <c r="C1558" s="353"/>
      <c r="D1558" s="354"/>
      <c r="E1558" s="178"/>
      <c r="F1558" s="355"/>
      <c r="G1558" s="354"/>
      <c r="H1558" s="354"/>
      <c r="I1558" s="178"/>
      <c r="J1558" s="390" t="e">
        <f>IF(#REF!="","",IF(LEN(#REF!)&gt;14,IF(ISBLANK(#REF!),"",#REF!),REPLACE(REPLACE(#REF!,1,3,"XXX"),13,2,"XX")))</f>
        <v>#REF!</v>
      </c>
      <c r="K1558" s="356"/>
      <c r="L1558" s="357"/>
      <c r="M1558" s="356"/>
      <c r="N1558" s="352"/>
      <c r="O1558" s="369"/>
    </row>
    <row r="1559" spans="1:15" hidden="1" x14ac:dyDescent="0.2">
      <c r="A1559" s="351">
        <v>1556</v>
      </c>
      <c r="B1559" s="352"/>
      <c r="C1559" s="353"/>
      <c r="D1559" s="354"/>
      <c r="E1559" s="178"/>
      <c r="F1559" s="355"/>
      <c r="G1559" s="354"/>
      <c r="H1559" s="354"/>
      <c r="I1559" s="178"/>
      <c r="J1559" s="390" t="e">
        <f>IF(#REF!="","",IF(LEN(#REF!)&gt;14,IF(ISBLANK(#REF!),"",#REF!),REPLACE(REPLACE(#REF!,1,3,"XXX"),13,2,"XX")))</f>
        <v>#REF!</v>
      </c>
      <c r="K1559" s="356"/>
      <c r="L1559" s="357"/>
      <c r="M1559" s="356"/>
      <c r="N1559" s="352"/>
      <c r="O1559" s="369"/>
    </row>
    <row r="1560" spans="1:15" hidden="1" x14ac:dyDescent="0.2">
      <c r="A1560" s="351">
        <v>1557</v>
      </c>
      <c r="B1560" s="352"/>
      <c r="C1560" s="353"/>
      <c r="D1560" s="354"/>
      <c r="E1560" s="178"/>
      <c r="F1560" s="355"/>
      <c r="G1560" s="354"/>
      <c r="H1560" s="354"/>
      <c r="I1560" s="178"/>
      <c r="J1560" s="390" t="e">
        <f>IF(#REF!="","",IF(LEN(#REF!)&gt;14,IF(ISBLANK(#REF!),"",#REF!),REPLACE(REPLACE(#REF!,1,3,"XXX"),13,2,"XX")))</f>
        <v>#REF!</v>
      </c>
      <c r="K1560" s="356"/>
      <c r="L1560" s="357"/>
      <c r="M1560" s="356"/>
      <c r="N1560" s="352"/>
      <c r="O1560" s="369"/>
    </row>
    <row r="1561" spans="1:15" hidden="1" x14ac:dyDescent="0.2">
      <c r="A1561" s="351">
        <v>1558</v>
      </c>
      <c r="B1561" s="352"/>
      <c r="C1561" s="353"/>
      <c r="D1561" s="354"/>
      <c r="E1561" s="178"/>
      <c r="F1561" s="355"/>
      <c r="G1561" s="354"/>
      <c r="H1561" s="354"/>
      <c r="I1561" s="178"/>
      <c r="J1561" s="390" t="e">
        <f>IF(#REF!="","",IF(LEN(#REF!)&gt;14,IF(ISBLANK(#REF!),"",#REF!),REPLACE(REPLACE(#REF!,1,3,"XXX"),13,2,"XX")))</f>
        <v>#REF!</v>
      </c>
      <c r="K1561" s="356"/>
      <c r="L1561" s="357"/>
      <c r="M1561" s="356"/>
      <c r="N1561" s="352"/>
      <c r="O1561" s="369"/>
    </row>
    <row r="1562" spans="1:15" hidden="1" x14ac:dyDescent="0.2">
      <c r="A1562" s="351">
        <v>1559</v>
      </c>
      <c r="B1562" s="352"/>
      <c r="C1562" s="353"/>
      <c r="D1562" s="354"/>
      <c r="E1562" s="178"/>
      <c r="F1562" s="355"/>
      <c r="G1562" s="354"/>
      <c r="H1562" s="354"/>
      <c r="I1562" s="178"/>
      <c r="J1562" s="390" t="e">
        <f>IF(#REF!="","",IF(LEN(#REF!)&gt;14,IF(ISBLANK(#REF!),"",#REF!),REPLACE(REPLACE(#REF!,1,3,"XXX"),13,2,"XX")))</f>
        <v>#REF!</v>
      </c>
      <c r="K1562" s="356"/>
      <c r="L1562" s="357"/>
      <c r="M1562" s="356"/>
      <c r="N1562" s="352"/>
      <c r="O1562" s="369"/>
    </row>
    <row r="1563" spans="1:15" hidden="1" x14ac:dyDescent="0.2">
      <c r="A1563" s="351">
        <v>1560</v>
      </c>
      <c r="B1563" s="352"/>
      <c r="C1563" s="353"/>
      <c r="D1563" s="354"/>
      <c r="E1563" s="178"/>
      <c r="F1563" s="355"/>
      <c r="G1563" s="354"/>
      <c r="H1563" s="354"/>
      <c r="I1563" s="178"/>
      <c r="J1563" s="390" t="e">
        <f>IF(#REF!="","",IF(LEN(#REF!)&gt;14,IF(ISBLANK(#REF!),"",#REF!),REPLACE(REPLACE(#REF!,1,3,"XXX"),13,2,"XX")))</f>
        <v>#REF!</v>
      </c>
      <c r="K1563" s="356"/>
      <c r="L1563" s="357"/>
      <c r="M1563" s="356"/>
      <c r="N1563" s="352"/>
      <c r="O1563" s="369"/>
    </row>
    <row r="1564" spans="1:15" hidden="1" x14ac:dyDescent="0.2">
      <c r="A1564" s="351">
        <v>1561</v>
      </c>
      <c r="B1564" s="352"/>
      <c r="C1564" s="353"/>
      <c r="D1564" s="354"/>
      <c r="E1564" s="178"/>
      <c r="F1564" s="355"/>
      <c r="G1564" s="354"/>
      <c r="H1564" s="354"/>
      <c r="I1564" s="178"/>
      <c r="J1564" s="390" t="e">
        <f>IF(#REF!="","",IF(LEN(#REF!)&gt;14,IF(ISBLANK(#REF!),"",#REF!),REPLACE(REPLACE(#REF!,1,3,"XXX"),13,2,"XX")))</f>
        <v>#REF!</v>
      </c>
      <c r="K1564" s="356"/>
      <c r="L1564" s="357"/>
      <c r="M1564" s="356"/>
      <c r="N1564" s="352"/>
      <c r="O1564" s="369"/>
    </row>
    <row r="1565" spans="1:15" hidden="1" x14ac:dyDescent="0.2">
      <c r="A1565" s="351">
        <v>1562</v>
      </c>
      <c r="B1565" s="352"/>
      <c r="C1565" s="353"/>
      <c r="D1565" s="354"/>
      <c r="E1565" s="178"/>
      <c r="F1565" s="355"/>
      <c r="G1565" s="354"/>
      <c r="H1565" s="354"/>
      <c r="I1565" s="178"/>
      <c r="J1565" s="390" t="e">
        <f>IF(#REF!="","",IF(LEN(#REF!)&gt;14,IF(ISBLANK(#REF!),"",#REF!),REPLACE(REPLACE(#REF!,1,3,"XXX"),13,2,"XX")))</f>
        <v>#REF!</v>
      </c>
      <c r="K1565" s="356"/>
      <c r="L1565" s="357"/>
      <c r="M1565" s="356"/>
      <c r="N1565" s="352"/>
      <c r="O1565" s="369"/>
    </row>
    <row r="1566" spans="1:15" hidden="1" x14ac:dyDescent="0.2">
      <c r="A1566" s="351">
        <v>1563</v>
      </c>
      <c r="B1566" s="352"/>
      <c r="C1566" s="353"/>
      <c r="D1566" s="354"/>
      <c r="E1566" s="178"/>
      <c r="F1566" s="355"/>
      <c r="G1566" s="354"/>
      <c r="H1566" s="354"/>
      <c r="I1566" s="178"/>
      <c r="J1566" s="390" t="e">
        <f>IF(#REF!="","",IF(LEN(#REF!)&gt;14,IF(ISBLANK(#REF!),"",#REF!),REPLACE(REPLACE(#REF!,1,3,"XXX"),13,2,"XX")))</f>
        <v>#REF!</v>
      </c>
      <c r="K1566" s="356"/>
      <c r="L1566" s="357"/>
      <c r="M1566" s="356"/>
      <c r="N1566" s="352"/>
      <c r="O1566" s="369"/>
    </row>
    <row r="1567" spans="1:15" hidden="1" x14ac:dyDescent="0.2">
      <c r="A1567" s="351">
        <v>1564</v>
      </c>
      <c r="B1567" s="352"/>
      <c r="C1567" s="353"/>
      <c r="D1567" s="354"/>
      <c r="E1567" s="178"/>
      <c r="F1567" s="355"/>
      <c r="G1567" s="354"/>
      <c r="H1567" s="354"/>
      <c r="I1567" s="178"/>
      <c r="J1567" s="390" t="e">
        <f>IF(#REF!="","",IF(LEN(#REF!)&gt;14,IF(ISBLANK(#REF!),"",#REF!),REPLACE(REPLACE(#REF!,1,3,"XXX"),13,2,"XX")))</f>
        <v>#REF!</v>
      </c>
      <c r="K1567" s="356"/>
      <c r="L1567" s="357"/>
      <c r="M1567" s="356"/>
      <c r="N1567" s="352"/>
      <c r="O1567" s="369"/>
    </row>
    <row r="1568" spans="1:15" hidden="1" x14ac:dyDescent="0.2">
      <c r="A1568" s="351">
        <v>1565</v>
      </c>
      <c r="B1568" s="352"/>
      <c r="C1568" s="353"/>
      <c r="D1568" s="354"/>
      <c r="E1568" s="178"/>
      <c r="F1568" s="355"/>
      <c r="G1568" s="354"/>
      <c r="H1568" s="354"/>
      <c r="I1568" s="178"/>
      <c r="J1568" s="390" t="e">
        <f>IF(#REF!="","",IF(LEN(#REF!)&gt;14,IF(ISBLANK(#REF!),"",#REF!),REPLACE(REPLACE(#REF!,1,3,"XXX"),13,2,"XX")))</f>
        <v>#REF!</v>
      </c>
      <c r="K1568" s="356"/>
      <c r="L1568" s="357"/>
      <c r="M1568" s="356"/>
      <c r="N1568" s="352"/>
      <c r="O1568" s="369"/>
    </row>
    <row r="1569" spans="1:15" hidden="1" x14ac:dyDescent="0.2">
      <c r="A1569" s="351">
        <v>1566</v>
      </c>
      <c r="B1569" s="352"/>
      <c r="C1569" s="353"/>
      <c r="D1569" s="354"/>
      <c r="E1569" s="178"/>
      <c r="F1569" s="355"/>
      <c r="G1569" s="354"/>
      <c r="H1569" s="354"/>
      <c r="I1569" s="178"/>
      <c r="J1569" s="390" t="e">
        <f>IF(#REF!="","",IF(LEN(#REF!)&gt;14,IF(ISBLANK(#REF!),"",#REF!),REPLACE(REPLACE(#REF!,1,3,"XXX"),13,2,"XX")))</f>
        <v>#REF!</v>
      </c>
      <c r="K1569" s="356"/>
      <c r="L1569" s="357"/>
      <c r="M1569" s="356"/>
      <c r="N1569" s="352"/>
      <c r="O1569" s="369"/>
    </row>
    <row r="1570" spans="1:15" hidden="1" x14ac:dyDescent="0.2">
      <c r="A1570" s="351">
        <v>1567</v>
      </c>
      <c r="B1570" s="352"/>
      <c r="C1570" s="353"/>
      <c r="D1570" s="354"/>
      <c r="E1570" s="178"/>
      <c r="F1570" s="355"/>
      <c r="G1570" s="354"/>
      <c r="H1570" s="354"/>
      <c r="I1570" s="178"/>
      <c r="J1570" s="390" t="e">
        <f>IF(#REF!="","",IF(LEN(#REF!)&gt;14,IF(ISBLANK(#REF!),"",#REF!),REPLACE(REPLACE(#REF!,1,3,"XXX"),13,2,"XX")))</f>
        <v>#REF!</v>
      </c>
      <c r="K1570" s="356"/>
      <c r="L1570" s="357"/>
      <c r="M1570" s="356"/>
      <c r="N1570" s="352"/>
      <c r="O1570" s="369"/>
    </row>
    <row r="1571" spans="1:15" hidden="1" x14ac:dyDescent="0.2">
      <c r="A1571" s="351">
        <v>1568</v>
      </c>
      <c r="B1571" s="352"/>
      <c r="C1571" s="353"/>
      <c r="D1571" s="354"/>
      <c r="E1571" s="178"/>
      <c r="F1571" s="355"/>
      <c r="G1571" s="354"/>
      <c r="H1571" s="354"/>
      <c r="I1571" s="178"/>
      <c r="J1571" s="390" t="e">
        <f>IF(#REF!="","",IF(LEN(#REF!)&gt;14,IF(ISBLANK(#REF!),"",#REF!),REPLACE(REPLACE(#REF!,1,3,"XXX"),13,2,"XX")))</f>
        <v>#REF!</v>
      </c>
      <c r="K1571" s="356"/>
      <c r="L1571" s="357"/>
      <c r="M1571" s="356"/>
      <c r="N1571" s="352"/>
      <c r="O1571" s="369"/>
    </row>
    <row r="1572" spans="1:15" hidden="1" x14ac:dyDescent="0.2">
      <c r="A1572" s="351">
        <v>1569</v>
      </c>
      <c r="B1572" s="352"/>
      <c r="C1572" s="353"/>
      <c r="D1572" s="354"/>
      <c r="E1572" s="178"/>
      <c r="F1572" s="355"/>
      <c r="G1572" s="354"/>
      <c r="H1572" s="354"/>
      <c r="I1572" s="178"/>
      <c r="J1572" s="390" t="e">
        <f>IF(#REF!="","",IF(LEN(#REF!)&gt;14,IF(ISBLANK(#REF!),"",#REF!),REPLACE(REPLACE(#REF!,1,3,"XXX"),13,2,"XX")))</f>
        <v>#REF!</v>
      </c>
      <c r="K1572" s="356"/>
      <c r="L1572" s="357"/>
      <c r="M1572" s="356"/>
      <c r="N1572" s="352"/>
      <c r="O1572" s="369"/>
    </row>
    <row r="1573" spans="1:15" hidden="1" x14ac:dyDescent="0.2">
      <c r="A1573" s="351">
        <v>1570</v>
      </c>
      <c r="B1573" s="352"/>
      <c r="C1573" s="353"/>
      <c r="D1573" s="354"/>
      <c r="E1573" s="178"/>
      <c r="F1573" s="355"/>
      <c r="G1573" s="354"/>
      <c r="H1573" s="354"/>
      <c r="I1573" s="178"/>
      <c r="J1573" s="390" t="e">
        <f>IF(#REF!="","",IF(LEN(#REF!)&gt;14,IF(ISBLANK(#REF!),"",#REF!),REPLACE(REPLACE(#REF!,1,3,"XXX"),13,2,"XX")))</f>
        <v>#REF!</v>
      </c>
      <c r="K1573" s="356"/>
      <c r="L1573" s="357"/>
      <c r="M1573" s="356"/>
      <c r="N1573" s="352"/>
      <c r="O1573" s="369"/>
    </row>
    <row r="1574" spans="1:15" hidden="1" x14ac:dyDescent="0.2">
      <c r="A1574" s="351">
        <v>1571</v>
      </c>
      <c r="B1574" s="352"/>
      <c r="C1574" s="353"/>
      <c r="D1574" s="354"/>
      <c r="E1574" s="178"/>
      <c r="F1574" s="355"/>
      <c r="G1574" s="354"/>
      <c r="H1574" s="354"/>
      <c r="I1574" s="178"/>
      <c r="J1574" s="390" t="e">
        <f>IF(#REF!="","",IF(LEN(#REF!)&gt;14,IF(ISBLANK(#REF!),"",#REF!),REPLACE(REPLACE(#REF!,1,3,"XXX"),13,2,"XX")))</f>
        <v>#REF!</v>
      </c>
      <c r="K1574" s="356"/>
      <c r="L1574" s="357"/>
      <c r="M1574" s="356"/>
      <c r="N1574" s="352"/>
      <c r="O1574" s="369"/>
    </row>
    <row r="1575" spans="1:15" hidden="1" x14ac:dyDescent="0.2">
      <c r="A1575" s="351">
        <v>1572</v>
      </c>
      <c r="B1575" s="352"/>
      <c r="C1575" s="353"/>
      <c r="D1575" s="354"/>
      <c r="E1575" s="178"/>
      <c r="F1575" s="355"/>
      <c r="G1575" s="354"/>
      <c r="H1575" s="354"/>
      <c r="I1575" s="178"/>
      <c r="J1575" s="390" t="e">
        <f>IF(#REF!="","",IF(LEN(#REF!)&gt;14,IF(ISBLANK(#REF!),"",#REF!),REPLACE(REPLACE(#REF!,1,3,"XXX"),13,2,"XX")))</f>
        <v>#REF!</v>
      </c>
      <c r="K1575" s="356"/>
      <c r="L1575" s="357"/>
      <c r="M1575" s="356"/>
      <c r="N1575" s="352"/>
      <c r="O1575" s="369"/>
    </row>
    <row r="1576" spans="1:15" hidden="1" x14ac:dyDescent="0.2">
      <c r="A1576" s="351">
        <v>1573</v>
      </c>
      <c r="B1576" s="352"/>
      <c r="C1576" s="353"/>
      <c r="D1576" s="354"/>
      <c r="E1576" s="178"/>
      <c r="F1576" s="355"/>
      <c r="G1576" s="354"/>
      <c r="H1576" s="354"/>
      <c r="I1576" s="178"/>
      <c r="J1576" s="390" t="e">
        <f>IF(#REF!="","",IF(LEN(#REF!)&gt;14,IF(ISBLANK(#REF!),"",#REF!),REPLACE(REPLACE(#REF!,1,3,"XXX"),13,2,"XX")))</f>
        <v>#REF!</v>
      </c>
      <c r="K1576" s="356"/>
      <c r="L1576" s="357"/>
      <c r="M1576" s="356"/>
      <c r="N1576" s="352"/>
      <c r="O1576" s="369"/>
    </row>
    <row r="1577" spans="1:15" hidden="1" x14ac:dyDescent="0.2">
      <c r="A1577" s="351">
        <v>1574</v>
      </c>
      <c r="B1577" s="352"/>
      <c r="C1577" s="353"/>
      <c r="D1577" s="354"/>
      <c r="E1577" s="178"/>
      <c r="F1577" s="355"/>
      <c r="G1577" s="354"/>
      <c r="H1577" s="354"/>
      <c r="I1577" s="178"/>
      <c r="J1577" s="390" t="e">
        <f>IF(#REF!="","",IF(LEN(#REF!)&gt;14,IF(ISBLANK(#REF!),"",#REF!),REPLACE(REPLACE(#REF!,1,3,"XXX"),13,2,"XX")))</f>
        <v>#REF!</v>
      </c>
      <c r="K1577" s="356"/>
      <c r="L1577" s="357"/>
      <c r="M1577" s="356"/>
      <c r="N1577" s="352"/>
      <c r="O1577" s="369"/>
    </row>
    <row r="1578" spans="1:15" hidden="1" x14ac:dyDescent="0.2">
      <c r="A1578" s="351">
        <v>1575</v>
      </c>
      <c r="B1578" s="352"/>
      <c r="C1578" s="353"/>
      <c r="D1578" s="354"/>
      <c r="E1578" s="178"/>
      <c r="F1578" s="355"/>
      <c r="G1578" s="354"/>
      <c r="H1578" s="354"/>
      <c r="I1578" s="178"/>
      <c r="J1578" s="390" t="e">
        <f>IF(#REF!="","",IF(LEN(#REF!)&gt;14,IF(ISBLANK(#REF!),"",#REF!),REPLACE(REPLACE(#REF!,1,3,"XXX"),13,2,"XX")))</f>
        <v>#REF!</v>
      </c>
      <c r="K1578" s="356"/>
      <c r="L1578" s="357"/>
      <c r="M1578" s="356"/>
      <c r="N1578" s="352"/>
      <c r="O1578" s="369"/>
    </row>
    <row r="1579" spans="1:15" hidden="1" x14ac:dyDescent="0.2">
      <c r="A1579" s="351">
        <v>1576</v>
      </c>
      <c r="B1579" s="352"/>
      <c r="C1579" s="353"/>
      <c r="D1579" s="354"/>
      <c r="E1579" s="178"/>
      <c r="F1579" s="355"/>
      <c r="G1579" s="354"/>
      <c r="H1579" s="354"/>
      <c r="I1579" s="178"/>
      <c r="J1579" s="390" t="e">
        <f>IF(#REF!="","",IF(LEN(#REF!)&gt;14,IF(ISBLANK(#REF!),"",#REF!),REPLACE(REPLACE(#REF!,1,3,"XXX"),13,2,"XX")))</f>
        <v>#REF!</v>
      </c>
      <c r="K1579" s="356"/>
      <c r="L1579" s="357"/>
      <c r="M1579" s="356"/>
      <c r="N1579" s="352"/>
      <c r="O1579" s="369"/>
    </row>
    <row r="1580" spans="1:15" hidden="1" x14ac:dyDescent="0.2">
      <c r="A1580" s="351">
        <v>1577</v>
      </c>
      <c r="B1580" s="352"/>
      <c r="C1580" s="353"/>
      <c r="D1580" s="354"/>
      <c r="E1580" s="178"/>
      <c r="F1580" s="355"/>
      <c r="G1580" s="354"/>
      <c r="H1580" s="354"/>
      <c r="I1580" s="178"/>
      <c r="J1580" s="390" t="e">
        <f>IF(#REF!="","",IF(LEN(#REF!)&gt;14,IF(ISBLANK(#REF!),"",#REF!),REPLACE(REPLACE(#REF!,1,3,"XXX"),13,2,"XX")))</f>
        <v>#REF!</v>
      </c>
      <c r="K1580" s="356"/>
      <c r="L1580" s="357"/>
      <c r="M1580" s="356"/>
      <c r="N1580" s="352"/>
      <c r="O1580" s="369"/>
    </row>
    <row r="1581" spans="1:15" hidden="1" x14ac:dyDescent="0.2">
      <c r="A1581" s="351">
        <v>1578</v>
      </c>
      <c r="B1581" s="352"/>
      <c r="C1581" s="353"/>
      <c r="D1581" s="354"/>
      <c r="E1581" s="178"/>
      <c r="F1581" s="355"/>
      <c r="G1581" s="354"/>
      <c r="H1581" s="354"/>
      <c r="I1581" s="178"/>
      <c r="J1581" s="390" t="e">
        <f>IF(#REF!="","",IF(LEN(#REF!)&gt;14,IF(ISBLANK(#REF!),"",#REF!),REPLACE(REPLACE(#REF!,1,3,"XXX"),13,2,"XX")))</f>
        <v>#REF!</v>
      </c>
      <c r="K1581" s="356"/>
      <c r="L1581" s="357"/>
      <c r="M1581" s="356"/>
      <c r="N1581" s="352"/>
      <c r="O1581" s="369"/>
    </row>
    <row r="1582" spans="1:15" hidden="1" x14ac:dyDescent="0.2">
      <c r="A1582" s="351">
        <v>1579</v>
      </c>
      <c r="B1582" s="352"/>
      <c r="C1582" s="353"/>
      <c r="D1582" s="354"/>
      <c r="E1582" s="178"/>
      <c r="F1582" s="355"/>
      <c r="G1582" s="354"/>
      <c r="H1582" s="354"/>
      <c r="I1582" s="178"/>
      <c r="J1582" s="390" t="e">
        <f>IF(#REF!="","",IF(LEN(#REF!)&gt;14,IF(ISBLANK(#REF!),"",#REF!),REPLACE(REPLACE(#REF!,1,3,"XXX"),13,2,"XX")))</f>
        <v>#REF!</v>
      </c>
      <c r="K1582" s="356"/>
      <c r="L1582" s="357"/>
      <c r="M1582" s="356"/>
      <c r="N1582" s="352"/>
      <c r="O1582" s="369"/>
    </row>
    <row r="1583" spans="1:15" hidden="1" x14ac:dyDescent="0.2">
      <c r="A1583" s="351">
        <v>1580</v>
      </c>
      <c r="B1583" s="352"/>
      <c r="C1583" s="353"/>
      <c r="D1583" s="354"/>
      <c r="E1583" s="178"/>
      <c r="F1583" s="355"/>
      <c r="G1583" s="354"/>
      <c r="H1583" s="354"/>
      <c r="I1583" s="178"/>
      <c r="J1583" s="390" t="e">
        <f>IF(#REF!="","",IF(LEN(#REF!)&gt;14,IF(ISBLANK(#REF!),"",#REF!),REPLACE(REPLACE(#REF!,1,3,"XXX"),13,2,"XX")))</f>
        <v>#REF!</v>
      </c>
      <c r="K1583" s="356"/>
      <c r="L1583" s="357"/>
      <c r="M1583" s="356"/>
      <c r="N1583" s="352"/>
      <c r="O1583" s="369"/>
    </row>
    <row r="1584" spans="1:15" hidden="1" x14ac:dyDescent="0.2">
      <c r="A1584" s="351">
        <v>1581</v>
      </c>
      <c r="B1584" s="352"/>
      <c r="C1584" s="353"/>
      <c r="D1584" s="354"/>
      <c r="E1584" s="178"/>
      <c r="F1584" s="355"/>
      <c r="G1584" s="354"/>
      <c r="H1584" s="354"/>
      <c r="I1584" s="178"/>
      <c r="J1584" s="390" t="e">
        <f>IF(#REF!="","",IF(LEN(#REF!)&gt;14,IF(ISBLANK(#REF!),"",#REF!),REPLACE(REPLACE(#REF!,1,3,"XXX"),13,2,"XX")))</f>
        <v>#REF!</v>
      </c>
      <c r="K1584" s="356"/>
      <c r="L1584" s="357"/>
      <c r="M1584" s="356"/>
      <c r="N1584" s="352"/>
      <c r="O1584" s="369"/>
    </row>
    <row r="1585" spans="1:15" hidden="1" x14ac:dyDescent="0.2">
      <c r="A1585" s="351">
        <v>1582</v>
      </c>
      <c r="B1585" s="352"/>
      <c r="C1585" s="353"/>
      <c r="D1585" s="354"/>
      <c r="E1585" s="178"/>
      <c r="F1585" s="355"/>
      <c r="G1585" s="354"/>
      <c r="H1585" s="354"/>
      <c r="I1585" s="178"/>
      <c r="J1585" s="390" t="e">
        <f>IF(#REF!="","",IF(LEN(#REF!)&gt;14,IF(ISBLANK(#REF!),"",#REF!),REPLACE(REPLACE(#REF!,1,3,"XXX"),13,2,"XX")))</f>
        <v>#REF!</v>
      </c>
      <c r="K1585" s="356"/>
      <c r="L1585" s="357"/>
      <c r="M1585" s="356"/>
      <c r="N1585" s="352"/>
      <c r="O1585" s="369"/>
    </row>
    <row r="1586" spans="1:15" hidden="1" x14ac:dyDescent="0.2">
      <c r="A1586" s="351">
        <v>1583</v>
      </c>
      <c r="B1586" s="352"/>
      <c r="C1586" s="353"/>
      <c r="D1586" s="354"/>
      <c r="E1586" s="178"/>
      <c r="F1586" s="355"/>
      <c r="G1586" s="354"/>
      <c r="H1586" s="354"/>
      <c r="I1586" s="178"/>
      <c r="J1586" s="390" t="e">
        <f>IF(#REF!="","",IF(LEN(#REF!)&gt;14,IF(ISBLANK(#REF!),"",#REF!),REPLACE(REPLACE(#REF!,1,3,"XXX"),13,2,"XX")))</f>
        <v>#REF!</v>
      </c>
      <c r="K1586" s="356"/>
      <c r="L1586" s="357"/>
      <c r="M1586" s="356"/>
      <c r="N1586" s="352"/>
      <c r="O1586" s="369"/>
    </row>
    <row r="1587" spans="1:15" hidden="1" x14ac:dyDescent="0.2">
      <c r="A1587" s="351">
        <v>1584</v>
      </c>
      <c r="B1587" s="352"/>
      <c r="C1587" s="353"/>
      <c r="D1587" s="354"/>
      <c r="E1587" s="178"/>
      <c r="F1587" s="355"/>
      <c r="G1587" s="354"/>
      <c r="H1587" s="354"/>
      <c r="I1587" s="178"/>
      <c r="J1587" s="390" t="e">
        <f>IF(#REF!="","",IF(LEN(#REF!)&gt;14,IF(ISBLANK(#REF!),"",#REF!),REPLACE(REPLACE(#REF!,1,3,"XXX"),13,2,"XX")))</f>
        <v>#REF!</v>
      </c>
      <c r="K1587" s="356"/>
      <c r="L1587" s="357"/>
      <c r="M1587" s="356"/>
      <c r="N1587" s="352"/>
      <c r="O1587" s="369"/>
    </row>
    <row r="1588" spans="1:15" hidden="1" x14ac:dyDescent="0.2">
      <c r="A1588" s="351">
        <v>1585</v>
      </c>
      <c r="B1588" s="352"/>
      <c r="C1588" s="353"/>
      <c r="D1588" s="354"/>
      <c r="E1588" s="178"/>
      <c r="F1588" s="355"/>
      <c r="G1588" s="354"/>
      <c r="H1588" s="354"/>
      <c r="I1588" s="178"/>
      <c r="J1588" s="390" t="e">
        <f>IF(#REF!="","",IF(LEN(#REF!)&gt;14,IF(ISBLANK(#REF!),"",#REF!),REPLACE(REPLACE(#REF!,1,3,"XXX"),13,2,"XX")))</f>
        <v>#REF!</v>
      </c>
      <c r="K1588" s="356"/>
      <c r="L1588" s="357"/>
      <c r="M1588" s="356"/>
      <c r="N1588" s="352"/>
      <c r="O1588" s="369"/>
    </row>
    <row r="1589" spans="1:15" hidden="1" x14ac:dyDescent="0.2">
      <c r="A1589" s="351">
        <v>1586</v>
      </c>
      <c r="B1589" s="352"/>
      <c r="C1589" s="353"/>
      <c r="D1589" s="354"/>
      <c r="E1589" s="178"/>
      <c r="F1589" s="355"/>
      <c r="G1589" s="354"/>
      <c r="H1589" s="354"/>
      <c r="I1589" s="178"/>
      <c r="J1589" s="390" t="e">
        <f>IF(#REF!="","",IF(LEN(#REF!)&gt;14,IF(ISBLANK(#REF!),"",#REF!),REPLACE(REPLACE(#REF!,1,3,"XXX"),13,2,"XX")))</f>
        <v>#REF!</v>
      </c>
      <c r="K1589" s="356"/>
      <c r="L1589" s="357"/>
      <c r="M1589" s="356"/>
      <c r="N1589" s="352"/>
      <c r="O1589" s="369"/>
    </row>
    <row r="1590" spans="1:15" hidden="1" x14ac:dyDescent="0.2">
      <c r="A1590" s="351">
        <v>1587</v>
      </c>
      <c r="B1590" s="352"/>
      <c r="C1590" s="353"/>
      <c r="D1590" s="354"/>
      <c r="E1590" s="178"/>
      <c r="F1590" s="355"/>
      <c r="G1590" s="354"/>
      <c r="H1590" s="354"/>
      <c r="I1590" s="178"/>
      <c r="J1590" s="390" t="e">
        <f>IF(#REF!="","",IF(LEN(#REF!)&gt;14,IF(ISBLANK(#REF!),"",#REF!),REPLACE(REPLACE(#REF!,1,3,"XXX"),13,2,"XX")))</f>
        <v>#REF!</v>
      </c>
      <c r="K1590" s="356"/>
      <c r="L1590" s="357"/>
      <c r="M1590" s="356"/>
      <c r="N1590" s="352"/>
      <c r="O1590" s="369"/>
    </row>
    <row r="1591" spans="1:15" hidden="1" x14ac:dyDescent="0.2">
      <c r="A1591" s="351">
        <v>1588</v>
      </c>
      <c r="B1591" s="352"/>
      <c r="C1591" s="353"/>
      <c r="D1591" s="354"/>
      <c r="E1591" s="178"/>
      <c r="F1591" s="355"/>
      <c r="G1591" s="354"/>
      <c r="H1591" s="354"/>
      <c r="I1591" s="178"/>
      <c r="J1591" s="390" t="e">
        <f>IF(#REF!="","",IF(LEN(#REF!)&gt;14,IF(ISBLANK(#REF!),"",#REF!),REPLACE(REPLACE(#REF!,1,3,"XXX"),13,2,"XX")))</f>
        <v>#REF!</v>
      </c>
      <c r="K1591" s="356"/>
      <c r="L1591" s="357"/>
      <c r="M1591" s="356"/>
      <c r="N1591" s="352"/>
      <c r="O1591" s="369"/>
    </row>
    <row r="1592" spans="1:15" hidden="1" x14ac:dyDescent="0.2">
      <c r="A1592" s="351">
        <v>1589</v>
      </c>
      <c r="B1592" s="352"/>
      <c r="C1592" s="353"/>
      <c r="D1592" s="354"/>
      <c r="E1592" s="178"/>
      <c r="F1592" s="355"/>
      <c r="G1592" s="354"/>
      <c r="H1592" s="354"/>
      <c r="I1592" s="178"/>
      <c r="J1592" s="390" t="e">
        <f>IF(#REF!="","",IF(LEN(#REF!)&gt;14,IF(ISBLANK(#REF!),"",#REF!),REPLACE(REPLACE(#REF!,1,3,"XXX"),13,2,"XX")))</f>
        <v>#REF!</v>
      </c>
      <c r="K1592" s="356"/>
      <c r="L1592" s="357"/>
      <c r="M1592" s="356"/>
      <c r="N1592" s="352"/>
      <c r="O1592" s="369"/>
    </row>
    <row r="1593" spans="1:15" hidden="1" x14ac:dyDescent="0.2">
      <c r="A1593" s="351">
        <v>1590</v>
      </c>
      <c r="B1593" s="352"/>
      <c r="C1593" s="353"/>
      <c r="D1593" s="354"/>
      <c r="E1593" s="178"/>
      <c r="F1593" s="355"/>
      <c r="G1593" s="354"/>
      <c r="H1593" s="354"/>
      <c r="I1593" s="178"/>
      <c r="J1593" s="390" t="e">
        <f>IF(#REF!="","",IF(LEN(#REF!)&gt;14,IF(ISBLANK(#REF!),"",#REF!),REPLACE(REPLACE(#REF!,1,3,"XXX"),13,2,"XX")))</f>
        <v>#REF!</v>
      </c>
      <c r="K1593" s="356"/>
      <c r="L1593" s="357"/>
      <c r="M1593" s="356"/>
      <c r="N1593" s="352"/>
      <c r="O1593" s="369"/>
    </row>
    <row r="1594" spans="1:15" hidden="1" x14ac:dyDescent="0.2">
      <c r="A1594" s="351">
        <v>1591</v>
      </c>
      <c r="B1594" s="352"/>
      <c r="C1594" s="353"/>
      <c r="D1594" s="354"/>
      <c r="E1594" s="178"/>
      <c r="F1594" s="355"/>
      <c r="G1594" s="354"/>
      <c r="H1594" s="354"/>
      <c r="I1594" s="178"/>
      <c r="J1594" s="390" t="e">
        <f>IF(#REF!="","",IF(LEN(#REF!)&gt;14,IF(ISBLANK(#REF!),"",#REF!),REPLACE(REPLACE(#REF!,1,3,"XXX"),13,2,"XX")))</f>
        <v>#REF!</v>
      </c>
      <c r="K1594" s="356"/>
      <c r="L1594" s="357"/>
      <c r="M1594" s="356"/>
      <c r="N1594" s="352"/>
      <c r="O1594" s="369"/>
    </row>
    <row r="1595" spans="1:15" hidden="1" x14ac:dyDescent="0.2">
      <c r="A1595" s="351">
        <v>1592</v>
      </c>
      <c r="B1595" s="352"/>
      <c r="C1595" s="353"/>
      <c r="D1595" s="354"/>
      <c r="E1595" s="178"/>
      <c r="F1595" s="355"/>
      <c r="G1595" s="354"/>
      <c r="H1595" s="354"/>
      <c r="I1595" s="178"/>
      <c r="J1595" s="390" t="e">
        <f>IF(#REF!="","",IF(LEN(#REF!)&gt;14,IF(ISBLANK(#REF!),"",#REF!),REPLACE(REPLACE(#REF!,1,3,"XXX"),13,2,"XX")))</f>
        <v>#REF!</v>
      </c>
      <c r="K1595" s="356"/>
      <c r="L1595" s="357"/>
      <c r="M1595" s="356"/>
      <c r="N1595" s="352"/>
      <c r="O1595" s="369"/>
    </row>
    <row r="1596" spans="1:15" hidden="1" x14ac:dyDescent="0.2">
      <c r="A1596" s="351">
        <v>1593</v>
      </c>
      <c r="B1596" s="352"/>
      <c r="C1596" s="353"/>
      <c r="D1596" s="354"/>
      <c r="E1596" s="178"/>
      <c r="F1596" s="355"/>
      <c r="G1596" s="354"/>
      <c r="H1596" s="354"/>
      <c r="I1596" s="178"/>
      <c r="J1596" s="390" t="e">
        <f>IF(#REF!="","",IF(LEN(#REF!)&gt;14,IF(ISBLANK(#REF!),"",#REF!),REPLACE(REPLACE(#REF!,1,3,"XXX"),13,2,"XX")))</f>
        <v>#REF!</v>
      </c>
      <c r="K1596" s="356"/>
      <c r="L1596" s="357"/>
      <c r="M1596" s="356"/>
      <c r="N1596" s="352"/>
      <c r="O1596" s="369"/>
    </row>
    <row r="1597" spans="1:15" hidden="1" x14ac:dyDescent="0.2">
      <c r="A1597" s="351">
        <v>1594</v>
      </c>
      <c r="B1597" s="352"/>
      <c r="C1597" s="353"/>
      <c r="D1597" s="354"/>
      <c r="E1597" s="178"/>
      <c r="F1597" s="355"/>
      <c r="G1597" s="354"/>
      <c r="H1597" s="354"/>
      <c r="I1597" s="178"/>
      <c r="J1597" s="390" t="e">
        <f>IF(#REF!="","",IF(LEN(#REF!)&gt;14,IF(ISBLANK(#REF!),"",#REF!),REPLACE(REPLACE(#REF!,1,3,"XXX"),13,2,"XX")))</f>
        <v>#REF!</v>
      </c>
      <c r="K1597" s="356"/>
      <c r="L1597" s="357"/>
      <c r="M1597" s="356"/>
      <c r="N1597" s="352"/>
      <c r="O1597" s="369"/>
    </row>
    <row r="1598" spans="1:15" hidden="1" x14ac:dyDescent="0.2">
      <c r="A1598" s="351">
        <v>1595</v>
      </c>
      <c r="B1598" s="352"/>
      <c r="C1598" s="353"/>
      <c r="D1598" s="354"/>
      <c r="E1598" s="178"/>
      <c r="F1598" s="355"/>
      <c r="G1598" s="354"/>
      <c r="H1598" s="354"/>
      <c r="I1598" s="178"/>
      <c r="J1598" s="390" t="e">
        <f>IF(#REF!="","",IF(LEN(#REF!)&gt;14,IF(ISBLANK(#REF!),"",#REF!),REPLACE(REPLACE(#REF!,1,3,"XXX"),13,2,"XX")))</f>
        <v>#REF!</v>
      </c>
      <c r="K1598" s="356"/>
      <c r="L1598" s="357"/>
      <c r="M1598" s="356"/>
      <c r="N1598" s="352"/>
      <c r="O1598" s="369"/>
    </row>
    <row r="1599" spans="1:15" hidden="1" x14ac:dyDescent="0.2">
      <c r="A1599" s="351">
        <v>1596</v>
      </c>
      <c r="B1599" s="352"/>
      <c r="C1599" s="353"/>
      <c r="D1599" s="354"/>
      <c r="E1599" s="178"/>
      <c r="F1599" s="355"/>
      <c r="G1599" s="354"/>
      <c r="H1599" s="354"/>
      <c r="I1599" s="178"/>
      <c r="J1599" s="390" t="e">
        <f>IF(#REF!="","",IF(LEN(#REF!)&gt;14,IF(ISBLANK(#REF!),"",#REF!),REPLACE(REPLACE(#REF!,1,3,"XXX"),13,2,"XX")))</f>
        <v>#REF!</v>
      </c>
      <c r="K1599" s="356"/>
      <c r="L1599" s="357"/>
      <c r="M1599" s="356"/>
      <c r="N1599" s="352"/>
      <c r="O1599" s="369"/>
    </row>
    <row r="1600" spans="1:15" hidden="1" x14ac:dyDescent="0.2">
      <c r="A1600" s="351">
        <v>1597</v>
      </c>
      <c r="B1600" s="352"/>
      <c r="C1600" s="353"/>
      <c r="D1600" s="354"/>
      <c r="E1600" s="178"/>
      <c r="F1600" s="355"/>
      <c r="G1600" s="354"/>
      <c r="H1600" s="354"/>
      <c r="I1600" s="178"/>
      <c r="J1600" s="390" t="e">
        <f>IF(#REF!="","",IF(LEN(#REF!)&gt;14,IF(ISBLANK(#REF!),"",#REF!),REPLACE(REPLACE(#REF!,1,3,"XXX"),13,2,"XX")))</f>
        <v>#REF!</v>
      </c>
      <c r="K1600" s="356"/>
      <c r="L1600" s="357"/>
      <c r="M1600" s="356"/>
      <c r="N1600" s="352"/>
      <c r="O1600" s="369"/>
    </row>
    <row r="1601" spans="1:15" hidden="1" x14ac:dyDescent="0.2">
      <c r="A1601" s="351">
        <v>1598</v>
      </c>
      <c r="B1601" s="352"/>
      <c r="C1601" s="353"/>
      <c r="D1601" s="354"/>
      <c r="E1601" s="178"/>
      <c r="F1601" s="355"/>
      <c r="G1601" s="354"/>
      <c r="H1601" s="354"/>
      <c r="I1601" s="178"/>
      <c r="J1601" s="390" t="e">
        <f>IF(#REF!="","",IF(LEN(#REF!)&gt;14,IF(ISBLANK(#REF!),"",#REF!),REPLACE(REPLACE(#REF!,1,3,"XXX"),13,2,"XX")))</f>
        <v>#REF!</v>
      </c>
      <c r="K1601" s="356"/>
      <c r="L1601" s="357"/>
      <c r="M1601" s="356"/>
      <c r="N1601" s="352"/>
      <c r="O1601" s="369"/>
    </row>
    <row r="1602" spans="1:15" hidden="1" x14ac:dyDescent="0.2">
      <c r="A1602" s="351">
        <v>1599</v>
      </c>
      <c r="B1602" s="352"/>
      <c r="C1602" s="353"/>
      <c r="D1602" s="354"/>
      <c r="E1602" s="178"/>
      <c r="F1602" s="355"/>
      <c r="G1602" s="354"/>
      <c r="H1602" s="354"/>
      <c r="I1602" s="178"/>
      <c r="J1602" s="390" t="e">
        <f>IF(#REF!="","",IF(LEN(#REF!)&gt;14,IF(ISBLANK(#REF!),"",#REF!),REPLACE(REPLACE(#REF!,1,3,"XXX"),13,2,"XX")))</f>
        <v>#REF!</v>
      </c>
      <c r="K1602" s="356"/>
      <c r="L1602" s="357"/>
      <c r="M1602" s="356"/>
      <c r="N1602" s="352"/>
      <c r="O1602" s="369"/>
    </row>
    <row r="1603" spans="1:15" hidden="1" x14ac:dyDescent="0.2">
      <c r="A1603" s="351">
        <v>1600</v>
      </c>
      <c r="B1603" s="352"/>
      <c r="C1603" s="353"/>
      <c r="D1603" s="354"/>
      <c r="E1603" s="178"/>
      <c r="F1603" s="355"/>
      <c r="G1603" s="354"/>
      <c r="H1603" s="354"/>
      <c r="I1603" s="178"/>
      <c r="J1603" s="390" t="e">
        <f>IF(#REF!="","",IF(LEN(#REF!)&gt;14,IF(ISBLANK(#REF!),"",#REF!),REPLACE(REPLACE(#REF!,1,3,"XXX"),13,2,"XX")))</f>
        <v>#REF!</v>
      </c>
      <c r="K1603" s="356"/>
      <c r="L1603" s="357"/>
      <c r="M1603" s="356"/>
      <c r="N1603" s="352"/>
      <c r="O1603" s="369"/>
    </row>
    <row r="1604" spans="1:15" hidden="1" x14ac:dyDescent="0.2">
      <c r="A1604" s="351">
        <v>1601</v>
      </c>
      <c r="B1604" s="352"/>
      <c r="C1604" s="353"/>
      <c r="D1604" s="354"/>
      <c r="E1604" s="178"/>
      <c r="F1604" s="355"/>
      <c r="G1604" s="354"/>
      <c r="H1604" s="354"/>
      <c r="I1604" s="178"/>
      <c r="J1604" s="390" t="e">
        <f>IF(#REF!="","",IF(LEN(#REF!)&gt;14,IF(ISBLANK(#REF!),"",#REF!),REPLACE(REPLACE(#REF!,1,3,"XXX"),13,2,"XX")))</f>
        <v>#REF!</v>
      </c>
      <c r="K1604" s="356"/>
      <c r="L1604" s="357"/>
      <c r="M1604" s="356"/>
      <c r="N1604" s="352"/>
      <c r="O1604" s="369"/>
    </row>
    <row r="1605" spans="1:15" hidden="1" x14ac:dyDescent="0.2">
      <c r="A1605" s="351">
        <v>1602</v>
      </c>
      <c r="B1605" s="352"/>
      <c r="C1605" s="353"/>
      <c r="D1605" s="354"/>
      <c r="E1605" s="178"/>
      <c r="F1605" s="355"/>
      <c r="G1605" s="354"/>
      <c r="H1605" s="354"/>
      <c r="I1605" s="178"/>
      <c r="J1605" s="390" t="e">
        <f>IF(#REF!="","",IF(LEN(#REF!)&gt;14,IF(ISBLANK(#REF!),"",#REF!),REPLACE(REPLACE(#REF!,1,3,"XXX"),13,2,"XX")))</f>
        <v>#REF!</v>
      </c>
      <c r="K1605" s="356"/>
      <c r="L1605" s="357"/>
      <c r="M1605" s="356"/>
      <c r="N1605" s="352"/>
      <c r="O1605" s="369"/>
    </row>
    <row r="1606" spans="1:15" hidden="1" x14ac:dyDescent="0.2">
      <c r="A1606" s="351">
        <v>1603</v>
      </c>
      <c r="B1606" s="352"/>
      <c r="C1606" s="353"/>
      <c r="D1606" s="354"/>
      <c r="E1606" s="178"/>
      <c r="F1606" s="355"/>
      <c r="G1606" s="354"/>
      <c r="H1606" s="354"/>
      <c r="I1606" s="178"/>
      <c r="J1606" s="390" t="e">
        <f>IF(#REF!="","",IF(LEN(#REF!)&gt;14,IF(ISBLANK(#REF!),"",#REF!),REPLACE(REPLACE(#REF!,1,3,"XXX"),13,2,"XX")))</f>
        <v>#REF!</v>
      </c>
      <c r="K1606" s="356"/>
      <c r="L1606" s="357"/>
      <c r="M1606" s="356"/>
      <c r="N1606" s="352"/>
      <c r="O1606" s="369"/>
    </row>
    <row r="1607" spans="1:15" hidden="1" x14ac:dyDescent="0.2">
      <c r="A1607" s="351">
        <v>1604</v>
      </c>
      <c r="B1607" s="352"/>
      <c r="C1607" s="353"/>
      <c r="D1607" s="354"/>
      <c r="E1607" s="178"/>
      <c r="F1607" s="355"/>
      <c r="G1607" s="354"/>
      <c r="H1607" s="354"/>
      <c r="I1607" s="178"/>
      <c r="J1607" s="390" t="e">
        <f>IF(#REF!="","",IF(LEN(#REF!)&gt;14,IF(ISBLANK(#REF!),"",#REF!),REPLACE(REPLACE(#REF!,1,3,"XXX"),13,2,"XX")))</f>
        <v>#REF!</v>
      </c>
      <c r="K1607" s="356"/>
      <c r="L1607" s="357"/>
      <c r="M1607" s="356"/>
      <c r="N1607" s="352"/>
      <c r="O1607" s="369"/>
    </row>
    <row r="1608" spans="1:15" hidden="1" x14ac:dyDescent="0.2">
      <c r="A1608" s="351">
        <v>1605</v>
      </c>
      <c r="B1608" s="352"/>
      <c r="C1608" s="353"/>
      <c r="D1608" s="354"/>
      <c r="E1608" s="178"/>
      <c r="F1608" s="355"/>
      <c r="G1608" s="354"/>
      <c r="H1608" s="354"/>
      <c r="I1608" s="178"/>
      <c r="J1608" s="390" t="e">
        <f>IF(#REF!="","",IF(LEN(#REF!)&gt;14,IF(ISBLANK(#REF!),"",#REF!),REPLACE(REPLACE(#REF!,1,3,"XXX"),13,2,"XX")))</f>
        <v>#REF!</v>
      </c>
      <c r="K1608" s="356"/>
      <c r="L1608" s="357"/>
      <c r="M1608" s="356"/>
      <c r="N1608" s="352"/>
      <c r="O1608" s="369"/>
    </row>
    <row r="1609" spans="1:15" hidden="1" x14ac:dyDescent="0.2">
      <c r="A1609" s="351">
        <v>1606</v>
      </c>
      <c r="B1609" s="352"/>
      <c r="C1609" s="353"/>
      <c r="D1609" s="354"/>
      <c r="E1609" s="178"/>
      <c r="F1609" s="355"/>
      <c r="G1609" s="354"/>
      <c r="H1609" s="354"/>
      <c r="I1609" s="178"/>
      <c r="J1609" s="390" t="e">
        <f>IF(#REF!="","",IF(LEN(#REF!)&gt;14,IF(ISBLANK(#REF!),"",#REF!),REPLACE(REPLACE(#REF!,1,3,"XXX"),13,2,"XX")))</f>
        <v>#REF!</v>
      </c>
      <c r="K1609" s="356"/>
      <c r="L1609" s="357"/>
      <c r="M1609" s="356"/>
      <c r="N1609" s="352"/>
      <c r="O1609" s="369"/>
    </row>
    <row r="1610" spans="1:15" hidden="1" x14ac:dyDescent="0.2">
      <c r="A1610" s="351">
        <v>1607</v>
      </c>
      <c r="B1610" s="352"/>
      <c r="C1610" s="353"/>
      <c r="D1610" s="354"/>
      <c r="E1610" s="178"/>
      <c r="F1610" s="355"/>
      <c r="G1610" s="354"/>
      <c r="H1610" s="354"/>
      <c r="I1610" s="178"/>
      <c r="J1610" s="390" t="e">
        <f>IF(#REF!="","",IF(LEN(#REF!)&gt;14,IF(ISBLANK(#REF!),"",#REF!),REPLACE(REPLACE(#REF!,1,3,"XXX"),13,2,"XX")))</f>
        <v>#REF!</v>
      </c>
      <c r="K1610" s="356"/>
      <c r="L1610" s="357"/>
      <c r="M1610" s="356"/>
      <c r="N1610" s="352"/>
      <c r="O1610" s="369"/>
    </row>
    <row r="1611" spans="1:15" hidden="1" x14ac:dyDescent="0.2">
      <c r="A1611" s="351">
        <v>1608</v>
      </c>
      <c r="B1611" s="352"/>
      <c r="C1611" s="353"/>
      <c r="D1611" s="354"/>
      <c r="E1611" s="178"/>
      <c r="F1611" s="355"/>
      <c r="G1611" s="354"/>
      <c r="H1611" s="354"/>
      <c r="I1611" s="178"/>
      <c r="J1611" s="390" t="e">
        <f>IF(#REF!="","",IF(LEN(#REF!)&gt;14,IF(ISBLANK(#REF!),"",#REF!),REPLACE(REPLACE(#REF!,1,3,"XXX"),13,2,"XX")))</f>
        <v>#REF!</v>
      </c>
      <c r="K1611" s="356"/>
      <c r="L1611" s="357"/>
      <c r="M1611" s="356"/>
      <c r="N1611" s="352"/>
      <c r="O1611" s="369"/>
    </row>
    <row r="1612" spans="1:15" hidden="1" x14ac:dyDescent="0.2">
      <c r="A1612" s="351">
        <v>1609</v>
      </c>
      <c r="B1612" s="352"/>
      <c r="C1612" s="353"/>
      <c r="D1612" s="354"/>
      <c r="E1612" s="178"/>
      <c r="F1612" s="355"/>
      <c r="G1612" s="354"/>
      <c r="H1612" s="354"/>
      <c r="I1612" s="178"/>
      <c r="J1612" s="390" t="e">
        <f>IF(#REF!="","",IF(LEN(#REF!)&gt;14,IF(ISBLANK(#REF!),"",#REF!),REPLACE(REPLACE(#REF!,1,3,"XXX"),13,2,"XX")))</f>
        <v>#REF!</v>
      </c>
      <c r="K1612" s="356"/>
      <c r="L1612" s="357"/>
      <c r="M1612" s="356"/>
      <c r="N1612" s="352"/>
      <c r="O1612" s="369"/>
    </row>
    <row r="1613" spans="1:15" hidden="1" x14ac:dyDescent="0.2">
      <c r="A1613" s="351">
        <v>1610</v>
      </c>
      <c r="B1613" s="352"/>
      <c r="C1613" s="353"/>
      <c r="D1613" s="354"/>
      <c r="E1613" s="178"/>
      <c r="F1613" s="355"/>
      <c r="G1613" s="354"/>
      <c r="H1613" s="354"/>
      <c r="I1613" s="178"/>
      <c r="J1613" s="390" t="e">
        <f>IF(#REF!="","",IF(LEN(#REF!)&gt;14,IF(ISBLANK(#REF!),"",#REF!),REPLACE(REPLACE(#REF!,1,3,"XXX"),13,2,"XX")))</f>
        <v>#REF!</v>
      </c>
      <c r="K1613" s="356"/>
      <c r="L1613" s="357"/>
      <c r="M1613" s="356"/>
      <c r="N1613" s="352"/>
      <c r="O1613" s="369"/>
    </row>
    <row r="1614" spans="1:15" hidden="1" x14ac:dyDescent="0.2">
      <c r="A1614" s="351">
        <v>1611</v>
      </c>
      <c r="B1614" s="352"/>
      <c r="C1614" s="353"/>
      <c r="D1614" s="354"/>
      <c r="E1614" s="178"/>
      <c r="F1614" s="355"/>
      <c r="G1614" s="354"/>
      <c r="H1614" s="354"/>
      <c r="I1614" s="178"/>
      <c r="J1614" s="390" t="e">
        <f>IF(#REF!="","",IF(LEN(#REF!)&gt;14,IF(ISBLANK(#REF!),"",#REF!),REPLACE(REPLACE(#REF!,1,3,"XXX"),13,2,"XX")))</f>
        <v>#REF!</v>
      </c>
      <c r="K1614" s="356"/>
      <c r="L1614" s="357"/>
      <c r="M1614" s="356"/>
      <c r="N1614" s="352"/>
      <c r="O1614" s="369"/>
    </row>
    <row r="1615" spans="1:15" hidden="1" x14ac:dyDescent="0.2">
      <c r="A1615" s="351">
        <v>1612</v>
      </c>
      <c r="B1615" s="352"/>
      <c r="C1615" s="353"/>
      <c r="D1615" s="354"/>
      <c r="E1615" s="178"/>
      <c r="F1615" s="355"/>
      <c r="G1615" s="354"/>
      <c r="H1615" s="354"/>
      <c r="I1615" s="178"/>
      <c r="J1615" s="390" t="e">
        <f>IF(#REF!="","",IF(LEN(#REF!)&gt;14,IF(ISBLANK(#REF!),"",#REF!),REPLACE(REPLACE(#REF!,1,3,"XXX"),13,2,"XX")))</f>
        <v>#REF!</v>
      </c>
      <c r="K1615" s="356"/>
      <c r="L1615" s="357"/>
      <c r="M1615" s="356"/>
      <c r="N1615" s="352"/>
      <c r="O1615" s="369"/>
    </row>
    <row r="1616" spans="1:15" hidden="1" x14ac:dyDescent="0.2">
      <c r="A1616" s="351">
        <v>1613</v>
      </c>
      <c r="B1616" s="352"/>
      <c r="C1616" s="353"/>
      <c r="D1616" s="354"/>
      <c r="E1616" s="178"/>
      <c r="F1616" s="355"/>
      <c r="G1616" s="354"/>
      <c r="H1616" s="354"/>
      <c r="I1616" s="178"/>
      <c r="J1616" s="390" t="e">
        <f>IF(#REF!="","",IF(LEN(#REF!)&gt;14,IF(ISBLANK(#REF!),"",#REF!),REPLACE(REPLACE(#REF!,1,3,"XXX"),13,2,"XX")))</f>
        <v>#REF!</v>
      </c>
      <c r="K1616" s="356"/>
      <c r="L1616" s="357"/>
      <c r="M1616" s="356"/>
      <c r="N1616" s="352"/>
      <c r="O1616" s="369"/>
    </row>
    <row r="1617" spans="1:15" hidden="1" x14ac:dyDescent="0.2">
      <c r="A1617" s="351">
        <v>1614</v>
      </c>
      <c r="B1617" s="352"/>
      <c r="C1617" s="353"/>
      <c r="D1617" s="354"/>
      <c r="E1617" s="178"/>
      <c r="F1617" s="355"/>
      <c r="G1617" s="354"/>
      <c r="H1617" s="354"/>
      <c r="I1617" s="178"/>
      <c r="J1617" s="390" t="e">
        <f>IF(#REF!="","",IF(LEN(#REF!)&gt;14,IF(ISBLANK(#REF!),"",#REF!),REPLACE(REPLACE(#REF!,1,3,"XXX"),13,2,"XX")))</f>
        <v>#REF!</v>
      </c>
      <c r="K1617" s="356"/>
      <c r="L1617" s="357"/>
      <c r="M1617" s="356"/>
      <c r="N1617" s="352"/>
      <c r="O1617" s="369"/>
    </row>
    <row r="1618" spans="1:15" hidden="1" x14ac:dyDescent="0.2">
      <c r="A1618" s="351">
        <v>1615</v>
      </c>
      <c r="B1618" s="352"/>
      <c r="C1618" s="353"/>
      <c r="D1618" s="354"/>
      <c r="E1618" s="178"/>
      <c r="F1618" s="355"/>
      <c r="G1618" s="354"/>
      <c r="H1618" s="354"/>
      <c r="I1618" s="178"/>
      <c r="J1618" s="390" t="e">
        <f>IF(#REF!="","",IF(LEN(#REF!)&gt;14,IF(ISBLANK(#REF!),"",#REF!),REPLACE(REPLACE(#REF!,1,3,"XXX"),13,2,"XX")))</f>
        <v>#REF!</v>
      </c>
      <c r="K1618" s="356"/>
      <c r="L1618" s="357"/>
      <c r="M1618" s="356"/>
      <c r="N1618" s="352"/>
      <c r="O1618" s="369"/>
    </row>
    <row r="1619" spans="1:15" hidden="1" x14ac:dyDescent="0.2">
      <c r="A1619" s="351">
        <v>1616</v>
      </c>
      <c r="B1619" s="352"/>
      <c r="C1619" s="353"/>
      <c r="D1619" s="354"/>
      <c r="E1619" s="178"/>
      <c r="F1619" s="355"/>
      <c r="G1619" s="354"/>
      <c r="H1619" s="354"/>
      <c r="I1619" s="178"/>
      <c r="J1619" s="390" t="e">
        <f>IF(#REF!="","",IF(LEN(#REF!)&gt;14,IF(ISBLANK(#REF!),"",#REF!),REPLACE(REPLACE(#REF!,1,3,"XXX"),13,2,"XX")))</f>
        <v>#REF!</v>
      </c>
      <c r="K1619" s="356"/>
      <c r="L1619" s="357"/>
      <c r="M1619" s="356"/>
      <c r="N1619" s="352"/>
      <c r="O1619" s="369"/>
    </row>
    <row r="1620" spans="1:15" hidden="1" x14ac:dyDescent="0.2">
      <c r="A1620" s="351">
        <v>1617</v>
      </c>
      <c r="B1620" s="352"/>
      <c r="C1620" s="353"/>
      <c r="D1620" s="354"/>
      <c r="E1620" s="178"/>
      <c r="F1620" s="355"/>
      <c r="G1620" s="354"/>
      <c r="H1620" s="354"/>
      <c r="I1620" s="178"/>
      <c r="J1620" s="390" t="e">
        <f>IF(#REF!="","",IF(LEN(#REF!)&gt;14,IF(ISBLANK(#REF!),"",#REF!),REPLACE(REPLACE(#REF!,1,3,"XXX"),13,2,"XX")))</f>
        <v>#REF!</v>
      </c>
      <c r="K1620" s="356"/>
      <c r="L1620" s="357"/>
      <c r="M1620" s="356"/>
      <c r="N1620" s="352"/>
      <c r="O1620" s="369"/>
    </row>
    <row r="1621" spans="1:15" hidden="1" x14ac:dyDescent="0.2">
      <c r="A1621" s="351">
        <v>1618</v>
      </c>
      <c r="B1621" s="352"/>
      <c r="C1621" s="353"/>
      <c r="D1621" s="354"/>
      <c r="E1621" s="178"/>
      <c r="F1621" s="355"/>
      <c r="G1621" s="354"/>
      <c r="H1621" s="354"/>
      <c r="I1621" s="178"/>
      <c r="J1621" s="390" t="e">
        <f>IF(#REF!="","",IF(LEN(#REF!)&gt;14,IF(ISBLANK(#REF!),"",#REF!),REPLACE(REPLACE(#REF!,1,3,"XXX"),13,2,"XX")))</f>
        <v>#REF!</v>
      </c>
      <c r="K1621" s="356"/>
      <c r="L1621" s="357"/>
      <c r="M1621" s="356"/>
      <c r="N1621" s="352"/>
      <c r="O1621" s="369"/>
    </row>
    <row r="1622" spans="1:15" hidden="1" x14ac:dyDescent="0.2">
      <c r="A1622" s="351">
        <v>1619</v>
      </c>
      <c r="B1622" s="352"/>
      <c r="C1622" s="353"/>
      <c r="D1622" s="354"/>
      <c r="E1622" s="178"/>
      <c r="F1622" s="355"/>
      <c r="G1622" s="354"/>
      <c r="H1622" s="354"/>
      <c r="I1622" s="178"/>
      <c r="J1622" s="390" t="e">
        <f>IF(#REF!="","",IF(LEN(#REF!)&gt;14,IF(ISBLANK(#REF!),"",#REF!),REPLACE(REPLACE(#REF!,1,3,"XXX"),13,2,"XX")))</f>
        <v>#REF!</v>
      </c>
      <c r="K1622" s="356"/>
      <c r="L1622" s="357"/>
      <c r="M1622" s="356"/>
      <c r="N1622" s="352"/>
      <c r="O1622" s="369"/>
    </row>
    <row r="1623" spans="1:15" hidden="1" x14ac:dyDescent="0.2">
      <c r="A1623" s="351">
        <v>1620</v>
      </c>
      <c r="B1623" s="352"/>
      <c r="C1623" s="353"/>
      <c r="D1623" s="354"/>
      <c r="E1623" s="178"/>
      <c r="F1623" s="355"/>
      <c r="G1623" s="354"/>
      <c r="H1623" s="354"/>
      <c r="I1623" s="178"/>
      <c r="J1623" s="390" t="e">
        <f>IF(#REF!="","",IF(LEN(#REF!)&gt;14,IF(ISBLANK(#REF!),"",#REF!),REPLACE(REPLACE(#REF!,1,3,"XXX"),13,2,"XX")))</f>
        <v>#REF!</v>
      </c>
      <c r="K1623" s="356"/>
      <c r="L1623" s="357"/>
      <c r="M1623" s="356"/>
      <c r="N1623" s="352"/>
      <c r="O1623" s="369"/>
    </row>
    <row r="1624" spans="1:15" hidden="1" x14ac:dyDescent="0.2">
      <c r="A1624" s="351">
        <v>1621</v>
      </c>
      <c r="B1624" s="352"/>
      <c r="C1624" s="353"/>
      <c r="D1624" s="354"/>
      <c r="E1624" s="178"/>
      <c r="F1624" s="355"/>
      <c r="G1624" s="354"/>
      <c r="H1624" s="354"/>
      <c r="I1624" s="178"/>
      <c r="J1624" s="390" t="e">
        <f>IF(#REF!="","",IF(LEN(#REF!)&gt;14,IF(ISBLANK(#REF!),"",#REF!),REPLACE(REPLACE(#REF!,1,3,"XXX"),13,2,"XX")))</f>
        <v>#REF!</v>
      </c>
      <c r="K1624" s="356"/>
      <c r="L1624" s="357"/>
      <c r="M1624" s="356"/>
      <c r="N1624" s="352"/>
      <c r="O1624" s="369"/>
    </row>
    <row r="1625" spans="1:15" hidden="1" x14ac:dyDescent="0.2">
      <c r="A1625" s="351">
        <v>1622</v>
      </c>
      <c r="B1625" s="352"/>
      <c r="C1625" s="353"/>
      <c r="D1625" s="354"/>
      <c r="E1625" s="178"/>
      <c r="F1625" s="355"/>
      <c r="G1625" s="354"/>
      <c r="H1625" s="354"/>
      <c r="I1625" s="178"/>
      <c r="J1625" s="390" t="e">
        <f>IF(#REF!="","",IF(LEN(#REF!)&gt;14,IF(ISBLANK(#REF!),"",#REF!),REPLACE(REPLACE(#REF!,1,3,"XXX"),13,2,"XX")))</f>
        <v>#REF!</v>
      </c>
      <c r="K1625" s="356"/>
      <c r="L1625" s="357"/>
      <c r="M1625" s="356"/>
      <c r="N1625" s="352"/>
      <c r="O1625" s="369"/>
    </row>
    <row r="1626" spans="1:15" hidden="1" x14ac:dyDescent="0.2">
      <c r="A1626" s="351">
        <v>1623</v>
      </c>
      <c r="B1626" s="352"/>
      <c r="C1626" s="353"/>
      <c r="D1626" s="354"/>
      <c r="E1626" s="178"/>
      <c r="F1626" s="355"/>
      <c r="G1626" s="354"/>
      <c r="H1626" s="354"/>
      <c r="I1626" s="178"/>
      <c r="J1626" s="390" t="e">
        <f>IF(#REF!="","",IF(LEN(#REF!)&gt;14,IF(ISBLANK(#REF!),"",#REF!),REPLACE(REPLACE(#REF!,1,3,"XXX"),13,2,"XX")))</f>
        <v>#REF!</v>
      </c>
      <c r="K1626" s="356"/>
      <c r="L1626" s="357"/>
      <c r="M1626" s="356"/>
      <c r="N1626" s="352"/>
      <c r="O1626" s="369"/>
    </row>
    <row r="1627" spans="1:15" hidden="1" x14ac:dyDescent="0.2">
      <c r="A1627" s="351">
        <v>1624</v>
      </c>
      <c r="B1627" s="352"/>
      <c r="C1627" s="353"/>
      <c r="D1627" s="354"/>
      <c r="E1627" s="178"/>
      <c r="F1627" s="355"/>
      <c r="G1627" s="354"/>
      <c r="H1627" s="354"/>
      <c r="I1627" s="178"/>
      <c r="J1627" s="390" t="e">
        <f>IF(#REF!="","",IF(LEN(#REF!)&gt;14,IF(ISBLANK(#REF!),"",#REF!),REPLACE(REPLACE(#REF!,1,3,"XXX"),13,2,"XX")))</f>
        <v>#REF!</v>
      </c>
      <c r="K1627" s="356"/>
      <c r="L1627" s="357"/>
      <c r="M1627" s="356"/>
      <c r="N1627" s="352"/>
      <c r="O1627" s="369"/>
    </row>
    <row r="1628" spans="1:15" hidden="1" x14ac:dyDescent="0.2">
      <c r="A1628" s="351">
        <v>1625</v>
      </c>
      <c r="B1628" s="352"/>
      <c r="C1628" s="353"/>
      <c r="D1628" s="354"/>
      <c r="E1628" s="178"/>
      <c r="F1628" s="355"/>
      <c r="G1628" s="354"/>
      <c r="H1628" s="354"/>
      <c r="I1628" s="178"/>
      <c r="J1628" s="390" t="e">
        <f>IF(#REF!="","",IF(LEN(#REF!)&gt;14,IF(ISBLANK(#REF!),"",#REF!),REPLACE(REPLACE(#REF!,1,3,"XXX"),13,2,"XX")))</f>
        <v>#REF!</v>
      </c>
      <c r="K1628" s="356"/>
      <c r="L1628" s="357"/>
      <c r="M1628" s="356"/>
      <c r="N1628" s="352"/>
      <c r="O1628" s="369"/>
    </row>
    <row r="1629" spans="1:15" hidden="1" x14ac:dyDescent="0.2">
      <c r="A1629" s="351">
        <v>1626</v>
      </c>
      <c r="B1629" s="352"/>
      <c r="C1629" s="353"/>
      <c r="D1629" s="354"/>
      <c r="E1629" s="178"/>
      <c r="F1629" s="355"/>
      <c r="G1629" s="354"/>
      <c r="H1629" s="354"/>
      <c r="I1629" s="178"/>
      <c r="J1629" s="390" t="e">
        <f>IF(#REF!="","",IF(LEN(#REF!)&gt;14,IF(ISBLANK(#REF!),"",#REF!),REPLACE(REPLACE(#REF!,1,3,"XXX"),13,2,"XX")))</f>
        <v>#REF!</v>
      </c>
      <c r="K1629" s="356"/>
      <c r="L1629" s="357"/>
      <c r="M1629" s="356"/>
      <c r="N1629" s="352"/>
      <c r="O1629" s="369"/>
    </row>
    <row r="1630" spans="1:15" hidden="1" x14ac:dyDescent="0.2">
      <c r="A1630" s="351">
        <v>1627</v>
      </c>
      <c r="B1630" s="352"/>
      <c r="C1630" s="353"/>
      <c r="D1630" s="354"/>
      <c r="E1630" s="178"/>
      <c r="F1630" s="355"/>
      <c r="G1630" s="354"/>
      <c r="H1630" s="354"/>
      <c r="I1630" s="178"/>
      <c r="J1630" s="390" t="e">
        <f>IF(#REF!="","",IF(LEN(#REF!)&gt;14,IF(ISBLANK(#REF!),"",#REF!),REPLACE(REPLACE(#REF!,1,3,"XXX"),13,2,"XX")))</f>
        <v>#REF!</v>
      </c>
      <c r="K1630" s="356"/>
      <c r="L1630" s="357"/>
      <c r="M1630" s="356"/>
      <c r="N1630" s="352"/>
      <c r="O1630" s="369"/>
    </row>
    <row r="1631" spans="1:15" hidden="1" x14ac:dyDescent="0.2">
      <c r="A1631" s="351">
        <v>1628</v>
      </c>
      <c r="B1631" s="352"/>
      <c r="C1631" s="353"/>
      <c r="D1631" s="354"/>
      <c r="E1631" s="178"/>
      <c r="F1631" s="355"/>
      <c r="G1631" s="354"/>
      <c r="H1631" s="354"/>
      <c r="I1631" s="178"/>
      <c r="J1631" s="390" t="e">
        <f>IF(#REF!="","",IF(LEN(#REF!)&gt;14,IF(ISBLANK(#REF!),"",#REF!),REPLACE(REPLACE(#REF!,1,3,"XXX"),13,2,"XX")))</f>
        <v>#REF!</v>
      </c>
      <c r="K1631" s="356"/>
      <c r="L1631" s="357"/>
      <c r="M1631" s="356"/>
      <c r="N1631" s="352"/>
      <c r="O1631" s="369"/>
    </row>
    <row r="1632" spans="1:15" hidden="1" x14ac:dyDescent="0.2">
      <c r="A1632" s="351">
        <v>1629</v>
      </c>
      <c r="B1632" s="352"/>
      <c r="C1632" s="353"/>
      <c r="D1632" s="354"/>
      <c r="E1632" s="178"/>
      <c r="F1632" s="355"/>
      <c r="G1632" s="354"/>
      <c r="H1632" s="354"/>
      <c r="I1632" s="178"/>
      <c r="J1632" s="390" t="e">
        <f>IF(#REF!="","",IF(LEN(#REF!)&gt;14,IF(ISBLANK(#REF!),"",#REF!),REPLACE(REPLACE(#REF!,1,3,"XXX"),13,2,"XX")))</f>
        <v>#REF!</v>
      </c>
      <c r="K1632" s="356"/>
      <c r="L1632" s="357"/>
      <c r="M1632" s="356"/>
      <c r="N1632" s="352"/>
      <c r="O1632" s="369"/>
    </row>
    <row r="1633" spans="1:15" hidden="1" x14ac:dyDescent="0.2">
      <c r="A1633" s="351">
        <v>1630</v>
      </c>
      <c r="B1633" s="352"/>
      <c r="C1633" s="353"/>
      <c r="D1633" s="354"/>
      <c r="E1633" s="178"/>
      <c r="F1633" s="355"/>
      <c r="G1633" s="354"/>
      <c r="H1633" s="354"/>
      <c r="I1633" s="178"/>
      <c r="J1633" s="390" t="e">
        <f>IF(#REF!="","",IF(LEN(#REF!)&gt;14,IF(ISBLANK(#REF!),"",#REF!),REPLACE(REPLACE(#REF!,1,3,"XXX"),13,2,"XX")))</f>
        <v>#REF!</v>
      </c>
      <c r="K1633" s="356"/>
      <c r="L1633" s="357"/>
      <c r="M1633" s="356"/>
      <c r="N1633" s="352"/>
      <c r="O1633" s="369"/>
    </row>
    <row r="1634" spans="1:15" hidden="1" x14ac:dyDescent="0.2">
      <c r="A1634" s="351">
        <v>1631</v>
      </c>
      <c r="B1634" s="352"/>
      <c r="C1634" s="353"/>
      <c r="D1634" s="354"/>
      <c r="E1634" s="178"/>
      <c r="F1634" s="355"/>
      <c r="G1634" s="354"/>
      <c r="H1634" s="354"/>
      <c r="I1634" s="178"/>
      <c r="J1634" s="390" t="e">
        <f>IF(#REF!="","",IF(LEN(#REF!)&gt;14,IF(ISBLANK(#REF!),"",#REF!),REPLACE(REPLACE(#REF!,1,3,"XXX"),13,2,"XX")))</f>
        <v>#REF!</v>
      </c>
      <c r="K1634" s="356"/>
      <c r="L1634" s="357"/>
      <c r="M1634" s="356"/>
      <c r="N1634" s="352"/>
      <c r="O1634" s="369"/>
    </row>
    <row r="1635" spans="1:15" hidden="1" x14ac:dyDescent="0.2">
      <c r="A1635" s="351">
        <v>1632</v>
      </c>
      <c r="B1635" s="352"/>
      <c r="C1635" s="353"/>
      <c r="D1635" s="354"/>
      <c r="E1635" s="178"/>
      <c r="F1635" s="355"/>
      <c r="G1635" s="354"/>
      <c r="H1635" s="354"/>
      <c r="I1635" s="178"/>
      <c r="J1635" s="390" t="e">
        <f>IF(#REF!="","",IF(LEN(#REF!)&gt;14,IF(ISBLANK(#REF!),"",#REF!),REPLACE(REPLACE(#REF!,1,3,"XXX"),13,2,"XX")))</f>
        <v>#REF!</v>
      </c>
      <c r="K1635" s="356"/>
      <c r="L1635" s="357"/>
      <c r="M1635" s="356"/>
      <c r="N1635" s="352"/>
      <c r="O1635" s="369"/>
    </row>
    <row r="1636" spans="1:15" hidden="1" x14ac:dyDescent="0.2">
      <c r="A1636" s="351">
        <v>1633</v>
      </c>
      <c r="B1636" s="352"/>
      <c r="C1636" s="353"/>
      <c r="D1636" s="354"/>
      <c r="E1636" s="178"/>
      <c r="F1636" s="355"/>
      <c r="G1636" s="354"/>
      <c r="H1636" s="354"/>
      <c r="I1636" s="178"/>
      <c r="J1636" s="390" t="e">
        <f>IF(#REF!="","",IF(LEN(#REF!)&gt;14,IF(ISBLANK(#REF!),"",#REF!),REPLACE(REPLACE(#REF!,1,3,"XXX"),13,2,"XX")))</f>
        <v>#REF!</v>
      </c>
      <c r="K1636" s="356"/>
      <c r="L1636" s="357"/>
      <c r="M1636" s="356"/>
      <c r="N1636" s="352"/>
      <c r="O1636" s="369"/>
    </row>
    <row r="1637" spans="1:15" hidden="1" x14ac:dyDescent="0.2">
      <c r="A1637" s="351">
        <v>1634</v>
      </c>
      <c r="B1637" s="352"/>
      <c r="C1637" s="353"/>
      <c r="D1637" s="354"/>
      <c r="E1637" s="178"/>
      <c r="F1637" s="355"/>
      <c r="G1637" s="354"/>
      <c r="H1637" s="354"/>
      <c r="I1637" s="178"/>
      <c r="J1637" s="390" t="e">
        <f>IF(#REF!="","",IF(LEN(#REF!)&gt;14,IF(ISBLANK(#REF!),"",#REF!),REPLACE(REPLACE(#REF!,1,3,"XXX"),13,2,"XX")))</f>
        <v>#REF!</v>
      </c>
      <c r="K1637" s="356"/>
      <c r="L1637" s="357"/>
      <c r="M1637" s="356"/>
      <c r="N1637" s="352"/>
      <c r="O1637" s="369"/>
    </row>
    <row r="1638" spans="1:15" hidden="1" x14ac:dyDescent="0.2">
      <c r="A1638" s="351">
        <v>1635</v>
      </c>
      <c r="B1638" s="352"/>
      <c r="C1638" s="353"/>
      <c r="D1638" s="354"/>
      <c r="E1638" s="178"/>
      <c r="F1638" s="355"/>
      <c r="G1638" s="354"/>
      <c r="H1638" s="354"/>
      <c r="I1638" s="178"/>
      <c r="J1638" s="390" t="e">
        <f>IF(#REF!="","",IF(LEN(#REF!)&gt;14,IF(ISBLANK(#REF!),"",#REF!),REPLACE(REPLACE(#REF!,1,3,"XXX"),13,2,"XX")))</f>
        <v>#REF!</v>
      </c>
      <c r="K1638" s="356"/>
      <c r="L1638" s="357"/>
      <c r="M1638" s="356"/>
      <c r="N1638" s="352"/>
      <c r="O1638" s="369"/>
    </row>
    <row r="1639" spans="1:15" hidden="1" x14ac:dyDescent="0.2">
      <c r="A1639" s="351">
        <v>1636</v>
      </c>
      <c r="B1639" s="352"/>
      <c r="C1639" s="353"/>
      <c r="D1639" s="354"/>
      <c r="E1639" s="178"/>
      <c r="F1639" s="355"/>
      <c r="G1639" s="354"/>
      <c r="H1639" s="354"/>
      <c r="I1639" s="178"/>
      <c r="J1639" s="390" t="e">
        <f>IF(#REF!="","",IF(LEN(#REF!)&gt;14,IF(ISBLANK(#REF!),"",#REF!),REPLACE(REPLACE(#REF!,1,3,"XXX"),13,2,"XX")))</f>
        <v>#REF!</v>
      </c>
      <c r="K1639" s="356"/>
      <c r="L1639" s="357"/>
      <c r="M1639" s="356"/>
      <c r="N1639" s="352"/>
      <c r="O1639" s="369"/>
    </row>
    <row r="1640" spans="1:15" hidden="1" x14ac:dyDescent="0.2">
      <c r="A1640" s="351">
        <v>1637</v>
      </c>
      <c r="B1640" s="352"/>
      <c r="C1640" s="353"/>
      <c r="D1640" s="354"/>
      <c r="E1640" s="178"/>
      <c r="F1640" s="355"/>
      <c r="G1640" s="354"/>
      <c r="H1640" s="354"/>
      <c r="I1640" s="178"/>
      <c r="J1640" s="390" t="e">
        <f>IF(#REF!="","",IF(LEN(#REF!)&gt;14,IF(ISBLANK(#REF!),"",#REF!),REPLACE(REPLACE(#REF!,1,3,"XXX"),13,2,"XX")))</f>
        <v>#REF!</v>
      </c>
      <c r="K1640" s="356"/>
      <c r="L1640" s="357"/>
      <c r="M1640" s="356"/>
      <c r="N1640" s="352"/>
      <c r="O1640" s="369"/>
    </row>
    <row r="1641" spans="1:15" hidden="1" x14ac:dyDescent="0.2">
      <c r="A1641" s="351">
        <v>1638</v>
      </c>
      <c r="B1641" s="352"/>
      <c r="C1641" s="353"/>
      <c r="D1641" s="354"/>
      <c r="E1641" s="178"/>
      <c r="F1641" s="355"/>
      <c r="G1641" s="354"/>
      <c r="H1641" s="354"/>
      <c r="I1641" s="178"/>
      <c r="J1641" s="390" t="e">
        <f>IF(#REF!="","",IF(LEN(#REF!)&gt;14,IF(ISBLANK(#REF!),"",#REF!),REPLACE(REPLACE(#REF!,1,3,"XXX"),13,2,"XX")))</f>
        <v>#REF!</v>
      </c>
      <c r="K1641" s="356"/>
      <c r="L1641" s="357"/>
      <c r="M1641" s="356"/>
      <c r="N1641" s="352"/>
      <c r="O1641" s="369"/>
    </row>
    <row r="1642" spans="1:15" hidden="1" x14ac:dyDescent="0.2">
      <c r="A1642" s="351">
        <v>1639</v>
      </c>
      <c r="B1642" s="352"/>
      <c r="C1642" s="353"/>
      <c r="D1642" s="354"/>
      <c r="E1642" s="178"/>
      <c r="F1642" s="355"/>
      <c r="G1642" s="354"/>
      <c r="H1642" s="354"/>
      <c r="I1642" s="178"/>
      <c r="J1642" s="390" t="e">
        <f>IF(#REF!="","",IF(LEN(#REF!)&gt;14,IF(ISBLANK(#REF!),"",#REF!),REPLACE(REPLACE(#REF!,1,3,"XXX"),13,2,"XX")))</f>
        <v>#REF!</v>
      </c>
      <c r="K1642" s="356"/>
      <c r="L1642" s="357"/>
      <c r="M1642" s="356"/>
      <c r="N1642" s="352"/>
      <c r="O1642" s="369"/>
    </row>
    <row r="1643" spans="1:15" hidden="1" x14ac:dyDescent="0.2">
      <c r="A1643" s="351">
        <v>1640</v>
      </c>
      <c r="B1643" s="352"/>
      <c r="C1643" s="353"/>
      <c r="D1643" s="354"/>
      <c r="E1643" s="178"/>
      <c r="F1643" s="355"/>
      <c r="G1643" s="354"/>
      <c r="H1643" s="354"/>
      <c r="I1643" s="178"/>
      <c r="J1643" s="390" t="e">
        <f>IF(#REF!="","",IF(LEN(#REF!)&gt;14,IF(ISBLANK(#REF!),"",#REF!),REPLACE(REPLACE(#REF!,1,3,"XXX"),13,2,"XX")))</f>
        <v>#REF!</v>
      </c>
      <c r="K1643" s="356"/>
      <c r="L1643" s="357"/>
      <c r="M1643" s="356"/>
      <c r="N1643" s="352"/>
      <c r="O1643" s="369"/>
    </row>
    <row r="1644" spans="1:15" hidden="1" x14ac:dyDescent="0.2">
      <c r="A1644" s="351">
        <v>1641</v>
      </c>
      <c r="B1644" s="352"/>
      <c r="C1644" s="353"/>
      <c r="D1644" s="354"/>
      <c r="E1644" s="178"/>
      <c r="F1644" s="355"/>
      <c r="G1644" s="354"/>
      <c r="H1644" s="354"/>
      <c r="I1644" s="178"/>
      <c r="J1644" s="390" t="e">
        <f>IF(#REF!="","",IF(LEN(#REF!)&gt;14,IF(ISBLANK(#REF!),"",#REF!),REPLACE(REPLACE(#REF!,1,3,"XXX"),13,2,"XX")))</f>
        <v>#REF!</v>
      </c>
      <c r="K1644" s="356"/>
      <c r="L1644" s="357"/>
      <c r="M1644" s="356"/>
      <c r="N1644" s="352"/>
      <c r="O1644" s="369"/>
    </row>
    <row r="1645" spans="1:15" hidden="1" x14ac:dyDescent="0.2">
      <c r="A1645" s="351">
        <v>1642</v>
      </c>
      <c r="B1645" s="352"/>
      <c r="C1645" s="353"/>
      <c r="D1645" s="354"/>
      <c r="E1645" s="178"/>
      <c r="F1645" s="355"/>
      <c r="G1645" s="354"/>
      <c r="H1645" s="354"/>
      <c r="I1645" s="178"/>
      <c r="J1645" s="390" t="e">
        <f>IF(#REF!="","",IF(LEN(#REF!)&gt;14,IF(ISBLANK(#REF!),"",#REF!),REPLACE(REPLACE(#REF!,1,3,"XXX"),13,2,"XX")))</f>
        <v>#REF!</v>
      </c>
      <c r="K1645" s="356"/>
      <c r="L1645" s="357"/>
      <c r="M1645" s="356"/>
      <c r="N1645" s="352"/>
      <c r="O1645" s="369"/>
    </row>
    <row r="1646" spans="1:15" hidden="1" x14ac:dyDescent="0.2">
      <c r="A1646" s="351">
        <v>1643</v>
      </c>
      <c r="B1646" s="352"/>
      <c r="C1646" s="353"/>
      <c r="D1646" s="354"/>
      <c r="E1646" s="178"/>
      <c r="F1646" s="355"/>
      <c r="G1646" s="354"/>
      <c r="H1646" s="354"/>
      <c r="I1646" s="178"/>
      <c r="J1646" s="390" t="e">
        <f>IF(#REF!="","",IF(LEN(#REF!)&gt;14,IF(ISBLANK(#REF!),"",#REF!),REPLACE(REPLACE(#REF!,1,3,"XXX"),13,2,"XX")))</f>
        <v>#REF!</v>
      </c>
      <c r="K1646" s="356"/>
      <c r="L1646" s="357"/>
      <c r="M1646" s="356"/>
      <c r="N1646" s="352"/>
      <c r="O1646" s="369"/>
    </row>
    <row r="1647" spans="1:15" hidden="1" x14ac:dyDescent="0.2">
      <c r="A1647" s="351">
        <v>1644</v>
      </c>
      <c r="B1647" s="352"/>
      <c r="C1647" s="353"/>
      <c r="D1647" s="354"/>
      <c r="E1647" s="178"/>
      <c r="F1647" s="355"/>
      <c r="G1647" s="354"/>
      <c r="H1647" s="354"/>
      <c r="I1647" s="178"/>
      <c r="J1647" s="390" t="e">
        <f>IF(#REF!="","",IF(LEN(#REF!)&gt;14,IF(ISBLANK(#REF!),"",#REF!),REPLACE(REPLACE(#REF!,1,3,"XXX"),13,2,"XX")))</f>
        <v>#REF!</v>
      </c>
      <c r="K1647" s="356"/>
      <c r="L1647" s="357"/>
      <c r="M1647" s="356"/>
      <c r="N1647" s="352"/>
      <c r="O1647" s="369"/>
    </row>
    <row r="1648" spans="1:15" hidden="1" x14ac:dyDescent="0.2">
      <c r="A1648" s="351">
        <v>1645</v>
      </c>
      <c r="B1648" s="352"/>
      <c r="C1648" s="353"/>
      <c r="D1648" s="354"/>
      <c r="E1648" s="178"/>
      <c r="F1648" s="355"/>
      <c r="G1648" s="354"/>
      <c r="H1648" s="354"/>
      <c r="I1648" s="178"/>
      <c r="J1648" s="390" t="e">
        <f>IF(#REF!="","",IF(LEN(#REF!)&gt;14,IF(ISBLANK(#REF!),"",#REF!),REPLACE(REPLACE(#REF!,1,3,"XXX"),13,2,"XX")))</f>
        <v>#REF!</v>
      </c>
      <c r="K1648" s="356"/>
      <c r="L1648" s="357"/>
      <c r="M1648" s="356"/>
      <c r="N1648" s="352"/>
      <c r="O1648" s="369"/>
    </row>
    <row r="1649" spans="1:15" hidden="1" x14ac:dyDescent="0.2">
      <c r="A1649" s="351">
        <v>1646</v>
      </c>
      <c r="B1649" s="352"/>
      <c r="C1649" s="353"/>
      <c r="D1649" s="354"/>
      <c r="E1649" s="178"/>
      <c r="F1649" s="355"/>
      <c r="G1649" s="354"/>
      <c r="H1649" s="354"/>
      <c r="I1649" s="178"/>
      <c r="J1649" s="390" t="e">
        <f>IF(#REF!="","",IF(LEN(#REF!)&gt;14,IF(ISBLANK(#REF!),"",#REF!),REPLACE(REPLACE(#REF!,1,3,"XXX"),13,2,"XX")))</f>
        <v>#REF!</v>
      </c>
      <c r="K1649" s="356"/>
      <c r="L1649" s="357"/>
      <c r="M1649" s="356"/>
      <c r="N1649" s="352"/>
      <c r="O1649" s="369"/>
    </row>
    <row r="1650" spans="1:15" hidden="1" x14ac:dyDescent="0.2">
      <c r="A1650" s="351">
        <v>1647</v>
      </c>
      <c r="B1650" s="352"/>
      <c r="C1650" s="353"/>
      <c r="D1650" s="354"/>
      <c r="E1650" s="178"/>
      <c r="F1650" s="355"/>
      <c r="G1650" s="354"/>
      <c r="H1650" s="354"/>
      <c r="I1650" s="178"/>
      <c r="J1650" s="390" t="e">
        <f>IF(#REF!="","",IF(LEN(#REF!)&gt;14,IF(ISBLANK(#REF!),"",#REF!),REPLACE(REPLACE(#REF!,1,3,"XXX"),13,2,"XX")))</f>
        <v>#REF!</v>
      </c>
      <c r="K1650" s="356"/>
      <c r="L1650" s="357"/>
      <c r="M1650" s="356"/>
      <c r="N1650" s="352"/>
      <c r="O1650" s="369"/>
    </row>
    <row r="1651" spans="1:15" hidden="1" x14ac:dyDescent="0.2">
      <c r="A1651" s="351">
        <v>1648</v>
      </c>
      <c r="B1651" s="352"/>
      <c r="C1651" s="353"/>
      <c r="D1651" s="354"/>
      <c r="E1651" s="178"/>
      <c r="F1651" s="355"/>
      <c r="G1651" s="354"/>
      <c r="H1651" s="354"/>
      <c r="I1651" s="178"/>
      <c r="J1651" s="390" t="e">
        <f>IF(#REF!="","",IF(LEN(#REF!)&gt;14,IF(ISBLANK(#REF!),"",#REF!),REPLACE(REPLACE(#REF!,1,3,"XXX"),13,2,"XX")))</f>
        <v>#REF!</v>
      </c>
      <c r="K1651" s="356"/>
      <c r="L1651" s="357"/>
      <c r="M1651" s="356"/>
      <c r="N1651" s="352"/>
      <c r="O1651" s="369"/>
    </row>
    <row r="1652" spans="1:15" hidden="1" x14ac:dyDescent="0.2">
      <c r="A1652" s="351">
        <v>1649</v>
      </c>
      <c r="B1652" s="352"/>
      <c r="C1652" s="353"/>
      <c r="D1652" s="354"/>
      <c r="E1652" s="178"/>
      <c r="F1652" s="355"/>
      <c r="G1652" s="354"/>
      <c r="H1652" s="354"/>
      <c r="I1652" s="178"/>
      <c r="J1652" s="390" t="e">
        <f>IF(#REF!="","",IF(LEN(#REF!)&gt;14,IF(ISBLANK(#REF!),"",#REF!),REPLACE(REPLACE(#REF!,1,3,"XXX"),13,2,"XX")))</f>
        <v>#REF!</v>
      </c>
      <c r="K1652" s="356"/>
      <c r="L1652" s="357"/>
      <c r="M1652" s="356"/>
      <c r="N1652" s="352"/>
      <c r="O1652" s="369"/>
    </row>
    <row r="1653" spans="1:15" hidden="1" x14ac:dyDescent="0.2">
      <c r="A1653" s="351">
        <v>1650</v>
      </c>
      <c r="B1653" s="352"/>
      <c r="C1653" s="353"/>
      <c r="D1653" s="354"/>
      <c r="E1653" s="178"/>
      <c r="F1653" s="355"/>
      <c r="G1653" s="354"/>
      <c r="H1653" s="354"/>
      <c r="I1653" s="178"/>
      <c r="J1653" s="390" t="e">
        <f>IF(#REF!="","",IF(LEN(#REF!)&gt;14,IF(ISBLANK(#REF!),"",#REF!),REPLACE(REPLACE(#REF!,1,3,"XXX"),13,2,"XX")))</f>
        <v>#REF!</v>
      </c>
      <c r="K1653" s="356"/>
      <c r="L1653" s="357"/>
      <c r="M1653" s="356"/>
      <c r="N1653" s="352"/>
      <c r="O1653" s="369"/>
    </row>
    <row r="1654" spans="1:15" hidden="1" x14ac:dyDescent="0.2">
      <c r="A1654" s="351">
        <v>1651</v>
      </c>
      <c r="B1654" s="352"/>
      <c r="C1654" s="353"/>
      <c r="D1654" s="354"/>
      <c r="E1654" s="178"/>
      <c r="F1654" s="355"/>
      <c r="G1654" s="354"/>
      <c r="H1654" s="354"/>
      <c r="I1654" s="178"/>
      <c r="J1654" s="390" t="e">
        <f>IF(#REF!="","",IF(LEN(#REF!)&gt;14,IF(ISBLANK(#REF!),"",#REF!),REPLACE(REPLACE(#REF!,1,3,"XXX"),13,2,"XX")))</f>
        <v>#REF!</v>
      </c>
      <c r="K1654" s="356"/>
      <c r="L1654" s="357"/>
      <c r="M1654" s="356"/>
      <c r="N1654" s="352"/>
      <c r="O1654" s="369"/>
    </row>
    <row r="1655" spans="1:15" hidden="1" x14ac:dyDescent="0.2">
      <c r="A1655" s="351">
        <v>1652</v>
      </c>
      <c r="B1655" s="352"/>
      <c r="C1655" s="353"/>
      <c r="D1655" s="354"/>
      <c r="E1655" s="178"/>
      <c r="F1655" s="355"/>
      <c r="G1655" s="354"/>
      <c r="H1655" s="354"/>
      <c r="I1655" s="178"/>
      <c r="J1655" s="390" t="e">
        <f>IF(#REF!="","",IF(LEN(#REF!)&gt;14,IF(ISBLANK(#REF!),"",#REF!),REPLACE(REPLACE(#REF!,1,3,"XXX"),13,2,"XX")))</f>
        <v>#REF!</v>
      </c>
      <c r="K1655" s="356"/>
      <c r="L1655" s="357"/>
      <c r="M1655" s="356"/>
      <c r="N1655" s="352"/>
      <c r="O1655" s="369"/>
    </row>
    <row r="1656" spans="1:15" hidden="1" x14ac:dyDescent="0.2">
      <c r="A1656" s="351">
        <v>1653</v>
      </c>
      <c r="B1656" s="352"/>
      <c r="C1656" s="353"/>
      <c r="D1656" s="354"/>
      <c r="E1656" s="178"/>
      <c r="F1656" s="355"/>
      <c r="G1656" s="354"/>
      <c r="H1656" s="354"/>
      <c r="I1656" s="178"/>
      <c r="J1656" s="390" t="e">
        <f>IF(#REF!="","",IF(LEN(#REF!)&gt;14,IF(ISBLANK(#REF!),"",#REF!),REPLACE(REPLACE(#REF!,1,3,"XXX"),13,2,"XX")))</f>
        <v>#REF!</v>
      </c>
      <c r="K1656" s="356"/>
      <c r="L1656" s="357"/>
      <c r="M1656" s="356"/>
      <c r="N1656" s="352"/>
      <c r="O1656" s="369"/>
    </row>
    <row r="1657" spans="1:15" hidden="1" x14ac:dyDescent="0.2">
      <c r="A1657" s="351">
        <v>1654</v>
      </c>
      <c r="B1657" s="352"/>
      <c r="C1657" s="353"/>
      <c r="D1657" s="354"/>
      <c r="E1657" s="178"/>
      <c r="F1657" s="355"/>
      <c r="G1657" s="354"/>
      <c r="H1657" s="354"/>
      <c r="I1657" s="178"/>
      <c r="J1657" s="390" t="e">
        <f>IF(#REF!="","",IF(LEN(#REF!)&gt;14,IF(ISBLANK(#REF!),"",#REF!),REPLACE(REPLACE(#REF!,1,3,"XXX"),13,2,"XX")))</f>
        <v>#REF!</v>
      </c>
      <c r="K1657" s="356"/>
      <c r="L1657" s="357"/>
      <c r="M1657" s="356"/>
      <c r="N1657" s="352"/>
      <c r="O1657" s="369"/>
    </row>
    <row r="1658" spans="1:15" hidden="1" x14ac:dyDescent="0.2">
      <c r="A1658" s="351">
        <v>1655</v>
      </c>
      <c r="B1658" s="352"/>
      <c r="C1658" s="353"/>
      <c r="D1658" s="354"/>
      <c r="E1658" s="178"/>
      <c r="F1658" s="355"/>
      <c r="G1658" s="354"/>
      <c r="H1658" s="354"/>
      <c r="I1658" s="178"/>
      <c r="J1658" s="390" t="e">
        <f>IF(#REF!="","",IF(LEN(#REF!)&gt;14,IF(ISBLANK(#REF!),"",#REF!),REPLACE(REPLACE(#REF!,1,3,"XXX"),13,2,"XX")))</f>
        <v>#REF!</v>
      </c>
      <c r="K1658" s="356"/>
      <c r="L1658" s="357"/>
      <c r="M1658" s="356"/>
      <c r="N1658" s="352"/>
      <c r="O1658" s="369"/>
    </row>
    <row r="1659" spans="1:15" hidden="1" x14ac:dyDescent="0.2">
      <c r="A1659" s="351">
        <v>1656</v>
      </c>
      <c r="B1659" s="352"/>
      <c r="C1659" s="353"/>
      <c r="D1659" s="354"/>
      <c r="E1659" s="178"/>
      <c r="F1659" s="355"/>
      <c r="G1659" s="354"/>
      <c r="H1659" s="354"/>
      <c r="I1659" s="178"/>
      <c r="J1659" s="390" t="e">
        <f>IF(#REF!="","",IF(LEN(#REF!)&gt;14,IF(ISBLANK(#REF!),"",#REF!),REPLACE(REPLACE(#REF!,1,3,"XXX"),13,2,"XX")))</f>
        <v>#REF!</v>
      </c>
      <c r="K1659" s="356"/>
      <c r="L1659" s="357"/>
      <c r="M1659" s="356"/>
      <c r="N1659" s="352"/>
      <c r="O1659" s="369"/>
    </row>
    <row r="1660" spans="1:15" hidden="1" x14ac:dyDescent="0.2">
      <c r="A1660" s="351">
        <v>1657</v>
      </c>
      <c r="B1660" s="352"/>
      <c r="C1660" s="353"/>
      <c r="D1660" s="354"/>
      <c r="E1660" s="178"/>
      <c r="F1660" s="355"/>
      <c r="G1660" s="354"/>
      <c r="H1660" s="354"/>
      <c r="I1660" s="178"/>
      <c r="J1660" s="390" t="e">
        <f>IF(#REF!="","",IF(LEN(#REF!)&gt;14,IF(ISBLANK(#REF!),"",#REF!),REPLACE(REPLACE(#REF!,1,3,"XXX"),13,2,"XX")))</f>
        <v>#REF!</v>
      </c>
      <c r="K1660" s="356"/>
      <c r="L1660" s="357"/>
      <c r="M1660" s="356"/>
      <c r="N1660" s="352"/>
      <c r="O1660" s="369"/>
    </row>
    <row r="1661" spans="1:15" hidden="1" x14ac:dyDescent="0.2">
      <c r="A1661" s="351">
        <v>1658</v>
      </c>
      <c r="B1661" s="352"/>
      <c r="C1661" s="353"/>
      <c r="D1661" s="354"/>
      <c r="E1661" s="178"/>
      <c r="F1661" s="355"/>
      <c r="G1661" s="354"/>
      <c r="H1661" s="354"/>
      <c r="I1661" s="178"/>
      <c r="J1661" s="390" t="e">
        <f>IF(#REF!="","",IF(LEN(#REF!)&gt;14,IF(ISBLANK(#REF!),"",#REF!),REPLACE(REPLACE(#REF!,1,3,"XXX"),13,2,"XX")))</f>
        <v>#REF!</v>
      </c>
      <c r="K1661" s="356"/>
      <c r="L1661" s="357"/>
      <c r="M1661" s="356"/>
      <c r="N1661" s="352"/>
      <c r="O1661" s="369"/>
    </row>
    <row r="1662" spans="1:15" hidden="1" x14ac:dyDescent="0.2">
      <c r="A1662" s="351">
        <v>1659</v>
      </c>
      <c r="B1662" s="352"/>
      <c r="C1662" s="353"/>
      <c r="D1662" s="354"/>
      <c r="E1662" s="178"/>
      <c r="F1662" s="355"/>
      <c r="G1662" s="354"/>
      <c r="H1662" s="354"/>
      <c r="I1662" s="178"/>
      <c r="J1662" s="390" t="e">
        <f>IF(#REF!="","",IF(LEN(#REF!)&gt;14,IF(ISBLANK(#REF!),"",#REF!),REPLACE(REPLACE(#REF!,1,3,"XXX"),13,2,"XX")))</f>
        <v>#REF!</v>
      </c>
      <c r="K1662" s="356"/>
      <c r="L1662" s="357"/>
      <c r="M1662" s="356"/>
      <c r="N1662" s="352"/>
      <c r="O1662" s="369"/>
    </row>
    <row r="1663" spans="1:15" hidden="1" x14ac:dyDescent="0.2">
      <c r="A1663" s="351">
        <v>1660</v>
      </c>
      <c r="B1663" s="352"/>
      <c r="C1663" s="353"/>
      <c r="D1663" s="354"/>
      <c r="E1663" s="178"/>
      <c r="F1663" s="355"/>
      <c r="G1663" s="354"/>
      <c r="H1663" s="354"/>
      <c r="I1663" s="178"/>
      <c r="J1663" s="390" t="e">
        <f>IF(#REF!="","",IF(LEN(#REF!)&gt;14,IF(ISBLANK(#REF!),"",#REF!),REPLACE(REPLACE(#REF!,1,3,"XXX"),13,2,"XX")))</f>
        <v>#REF!</v>
      </c>
      <c r="K1663" s="356"/>
      <c r="L1663" s="357"/>
      <c r="M1663" s="356"/>
      <c r="N1663" s="352"/>
      <c r="O1663" s="369"/>
    </row>
    <row r="1664" spans="1:15" hidden="1" x14ac:dyDescent="0.2">
      <c r="A1664" s="351">
        <v>1661</v>
      </c>
      <c r="B1664" s="352"/>
      <c r="C1664" s="353"/>
      <c r="D1664" s="354"/>
      <c r="E1664" s="178"/>
      <c r="F1664" s="355"/>
      <c r="G1664" s="354"/>
      <c r="H1664" s="354"/>
      <c r="I1664" s="178"/>
      <c r="J1664" s="390" t="e">
        <f>IF(#REF!="","",IF(LEN(#REF!)&gt;14,IF(ISBLANK(#REF!),"",#REF!),REPLACE(REPLACE(#REF!,1,3,"XXX"),13,2,"XX")))</f>
        <v>#REF!</v>
      </c>
      <c r="K1664" s="356"/>
      <c r="L1664" s="357"/>
      <c r="M1664" s="356"/>
      <c r="N1664" s="352"/>
      <c r="O1664" s="369"/>
    </row>
    <row r="1665" spans="1:15" hidden="1" x14ac:dyDescent="0.2">
      <c r="A1665" s="351">
        <v>1662</v>
      </c>
      <c r="B1665" s="352"/>
      <c r="C1665" s="353"/>
      <c r="D1665" s="354"/>
      <c r="E1665" s="178"/>
      <c r="F1665" s="355"/>
      <c r="G1665" s="354"/>
      <c r="H1665" s="354"/>
      <c r="I1665" s="178"/>
      <c r="J1665" s="390" t="e">
        <f>IF(#REF!="","",IF(LEN(#REF!)&gt;14,IF(ISBLANK(#REF!),"",#REF!),REPLACE(REPLACE(#REF!,1,3,"XXX"),13,2,"XX")))</f>
        <v>#REF!</v>
      </c>
      <c r="K1665" s="356"/>
      <c r="L1665" s="357"/>
      <c r="M1665" s="356"/>
      <c r="N1665" s="352"/>
      <c r="O1665" s="369"/>
    </row>
    <row r="1666" spans="1:15" hidden="1" x14ac:dyDescent="0.2">
      <c r="A1666" s="351">
        <v>1663</v>
      </c>
      <c r="B1666" s="352"/>
      <c r="C1666" s="353"/>
      <c r="D1666" s="354"/>
      <c r="E1666" s="178"/>
      <c r="F1666" s="355"/>
      <c r="G1666" s="354"/>
      <c r="H1666" s="354"/>
      <c r="I1666" s="178"/>
      <c r="J1666" s="390" t="e">
        <f>IF(#REF!="","",IF(LEN(#REF!)&gt;14,IF(ISBLANK(#REF!),"",#REF!),REPLACE(REPLACE(#REF!,1,3,"XXX"),13,2,"XX")))</f>
        <v>#REF!</v>
      </c>
      <c r="K1666" s="356"/>
      <c r="L1666" s="357"/>
      <c r="M1666" s="356"/>
      <c r="N1666" s="352"/>
      <c r="O1666" s="369"/>
    </row>
    <row r="1667" spans="1:15" hidden="1" x14ac:dyDescent="0.2">
      <c r="A1667" s="351">
        <v>1664</v>
      </c>
      <c r="B1667" s="352"/>
      <c r="C1667" s="353"/>
      <c r="D1667" s="354"/>
      <c r="E1667" s="178"/>
      <c r="F1667" s="355"/>
      <c r="G1667" s="354"/>
      <c r="H1667" s="354"/>
      <c r="I1667" s="178"/>
      <c r="J1667" s="390" t="e">
        <f>IF(#REF!="","",IF(LEN(#REF!)&gt;14,IF(ISBLANK(#REF!),"",#REF!),REPLACE(REPLACE(#REF!,1,3,"XXX"),13,2,"XX")))</f>
        <v>#REF!</v>
      </c>
      <c r="K1667" s="356"/>
      <c r="L1667" s="357"/>
      <c r="M1667" s="356"/>
      <c r="N1667" s="352"/>
      <c r="O1667" s="369"/>
    </row>
    <row r="1668" spans="1:15" hidden="1" x14ac:dyDescent="0.2">
      <c r="A1668" s="351">
        <v>1665</v>
      </c>
      <c r="B1668" s="352"/>
      <c r="C1668" s="353"/>
      <c r="D1668" s="354"/>
      <c r="E1668" s="178"/>
      <c r="F1668" s="355"/>
      <c r="G1668" s="354"/>
      <c r="H1668" s="354"/>
      <c r="I1668" s="178"/>
      <c r="J1668" s="390" t="e">
        <f>IF(#REF!="","",IF(LEN(#REF!)&gt;14,IF(ISBLANK(#REF!),"",#REF!),REPLACE(REPLACE(#REF!,1,3,"XXX"),13,2,"XX")))</f>
        <v>#REF!</v>
      </c>
      <c r="K1668" s="356"/>
      <c r="L1668" s="357"/>
      <c r="M1668" s="356"/>
      <c r="N1668" s="352"/>
      <c r="O1668" s="369"/>
    </row>
    <row r="1669" spans="1:15" hidden="1" x14ac:dyDescent="0.2">
      <c r="A1669" s="351">
        <v>1666</v>
      </c>
      <c r="B1669" s="352"/>
      <c r="C1669" s="353"/>
      <c r="D1669" s="354"/>
      <c r="E1669" s="178"/>
      <c r="F1669" s="355"/>
      <c r="G1669" s="354"/>
      <c r="H1669" s="354"/>
      <c r="I1669" s="178"/>
      <c r="J1669" s="390" t="e">
        <f>IF(#REF!="","",IF(LEN(#REF!)&gt;14,IF(ISBLANK(#REF!),"",#REF!),REPLACE(REPLACE(#REF!,1,3,"XXX"),13,2,"XX")))</f>
        <v>#REF!</v>
      </c>
      <c r="K1669" s="356"/>
      <c r="L1669" s="357"/>
      <c r="M1669" s="356"/>
      <c r="N1669" s="352"/>
      <c r="O1669" s="369"/>
    </row>
    <row r="1670" spans="1:15" hidden="1" x14ac:dyDescent="0.2">
      <c r="A1670" s="351">
        <v>1667</v>
      </c>
      <c r="B1670" s="352"/>
      <c r="C1670" s="353"/>
      <c r="D1670" s="354"/>
      <c r="E1670" s="178"/>
      <c r="F1670" s="355"/>
      <c r="G1670" s="354"/>
      <c r="H1670" s="354"/>
      <c r="I1670" s="178"/>
      <c r="J1670" s="390" t="e">
        <f>IF(#REF!="","",IF(LEN(#REF!)&gt;14,IF(ISBLANK(#REF!),"",#REF!),REPLACE(REPLACE(#REF!,1,3,"XXX"),13,2,"XX")))</f>
        <v>#REF!</v>
      </c>
      <c r="K1670" s="356"/>
      <c r="L1670" s="357"/>
      <c r="M1670" s="356"/>
      <c r="N1670" s="352"/>
      <c r="O1670" s="369"/>
    </row>
    <row r="1671" spans="1:15" hidden="1" x14ac:dyDescent="0.2">
      <c r="A1671" s="351">
        <v>1668</v>
      </c>
      <c r="B1671" s="352"/>
      <c r="C1671" s="353"/>
      <c r="D1671" s="354"/>
      <c r="E1671" s="178"/>
      <c r="F1671" s="355"/>
      <c r="G1671" s="354"/>
      <c r="H1671" s="354"/>
      <c r="I1671" s="178"/>
      <c r="J1671" s="390" t="e">
        <f>IF(#REF!="","",IF(LEN(#REF!)&gt;14,IF(ISBLANK(#REF!),"",#REF!),REPLACE(REPLACE(#REF!,1,3,"XXX"),13,2,"XX")))</f>
        <v>#REF!</v>
      </c>
      <c r="K1671" s="356"/>
      <c r="L1671" s="357"/>
      <c r="M1671" s="356"/>
      <c r="N1671" s="352"/>
      <c r="O1671" s="369"/>
    </row>
    <row r="1672" spans="1:15" hidden="1" x14ac:dyDescent="0.2">
      <c r="A1672" s="351">
        <v>1669</v>
      </c>
      <c r="B1672" s="352"/>
      <c r="C1672" s="353"/>
      <c r="D1672" s="354"/>
      <c r="E1672" s="178"/>
      <c r="F1672" s="355"/>
      <c r="G1672" s="354"/>
      <c r="H1672" s="354"/>
      <c r="I1672" s="178"/>
      <c r="J1672" s="390" t="e">
        <f>IF(#REF!="","",IF(LEN(#REF!)&gt;14,IF(ISBLANK(#REF!),"",#REF!),REPLACE(REPLACE(#REF!,1,3,"XXX"),13,2,"XX")))</f>
        <v>#REF!</v>
      </c>
      <c r="K1672" s="356"/>
      <c r="L1672" s="357"/>
      <c r="M1672" s="356"/>
      <c r="N1672" s="352"/>
      <c r="O1672" s="369"/>
    </row>
    <row r="1673" spans="1:15" hidden="1" x14ac:dyDescent="0.2">
      <c r="A1673" s="351">
        <v>1670</v>
      </c>
      <c r="B1673" s="352"/>
      <c r="C1673" s="353"/>
      <c r="D1673" s="354"/>
      <c r="E1673" s="178"/>
      <c r="F1673" s="355"/>
      <c r="G1673" s="354"/>
      <c r="H1673" s="354"/>
      <c r="I1673" s="178"/>
      <c r="J1673" s="390" t="e">
        <f>IF(#REF!="","",IF(LEN(#REF!)&gt;14,IF(ISBLANK(#REF!),"",#REF!),REPLACE(REPLACE(#REF!,1,3,"XXX"),13,2,"XX")))</f>
        <v>#REF!</v>
      </c>
      <c r="K1673" s="356"/>
      <c r="L1673" s="357"/>
      <c r="M1673" s="356"/>
      <c r="N1673" s="352"/>
      <c r="O1673" s="369"/>
    </row>
    <row r="1674" spans="1:15" hidden="1" x14ac:dyDescent="0.2">
      <c r="A1674" s="351">
        <v>1671</v>
      </c>
      <c r="B1674" s="352"/>
      <c r="C1674" s="353"/>
      <c r="D1674" s="354"/>
      <c r="E1674" s="178"/>
      <c r="F1674" s="355"/>
      <c r="G1674" s="354"/>
      <c r="H1674" s="354"/>
      <c r="I1674" s="178"/>
      <c r="J1674" s="390" t="e">
        <f>IF(#REF!="","",IF(LEN(#REF!)&gt;14,IF(ISBLANK(#REF!),"",#REF!),REPLACE(REPLACE(#REF!,1,3,"XXX"),13,2,"XX")))</f>
        <v>#REF!</v>
      </c>
      <c r="K1674" s="356"/>
      <c r="L1674" s="357"/>
      <c r="M1674" s="356"/>
      <c r="N1674" s="352"/>
      <c r="O1674" s="369"/>
    </row>
    <row r="1675" spans="1:15" hidden="1" x14ac:dyDescent="0.2">
      <c r="A1675" s="351">
        <v>1672</v>
      </c>
      <c r="B1675" s="352"/>
      <c r="C1675" s="353"/>
      <c r="D1675" s="354"/>
      <c r="E1675" s="178"/>
      <c r="F1675" s="355"/>
      <c r="G1675" s="354"/>
      <c r="H1675" s="354"/>
      <c r="I1675" s="178"/>
      <c r="J1675" s="390" t="e">
        <f>IF(#REF!="","",IF(LEN(#REF!)&gt;14,IF(ISBLANK(#REF!),"",#REF!),REPLACE(REPLACE(#REF!,1,3,"XXX"),13,2,"XX")))</f>
        <v>#REF!</v>
      </c>
      <c r="K1675" s="356"/>
      <c r="L1675" s="357"/>
      <c r="M1675" s="356"/>
      <c r="N1675" s="352"/>
      <c r="O1675" s="369"/>
    </row>
    <row r="1676" spans="1:15" hidden="1" x14ac:dyDescent="0.2">
      <c r="A1676" s="351">
        <v>1673</v>
      </c>
      <c r="B1676" s="352"/>
      <c r="C1676" s="353"/>
      <c r="D1676" s="354"/>
      <c r="E1676" s="178"/>
      <c r="F1676" s="355"/>
      <c r="G1676" s="354"/>
      <c r="H1676" s="354"/>
      <c r="I1676" s="178"/>
      <c r="J1676" s="390" t="e">
        <f>IF(#REF!="","",IF(LEN(#REF!)&gt;14,IF(ISBLANK(#REF!),"",#REF!),REPLACE(REPLACE(#REF!,1,3,"XXX"),13,2,"XX")))</f>
        <v>#REF!</v>
      </c>
      <c r="K1676" s="356"/>
      <c r="L1676" s="357"/>
      <c r="M1676" s="356"/>
      <c r="N1676" s="352"/>
      <c r="O1676" s="369"/>
    </row>
    <row r="1677" spans="1:15" hidden="1" x14ac:dyDescent="0.2">
      <c r="A1677" s="351">
        <v>1674</v>
      </c>
      <c r="B1677" s="352"/>
      <c r="C1677" s="353"/>
      <c r="D1677" s="354"/>
      <c r="E1677" s="178"/>
      <c r="F1677" s="355"/>
      <c r="G1677" s="354"/>
      <c r="H1677" s="354"/>
      <c r="I1677" s="178"/>
      <c r="J1677" s="390" t="e">
        <f>IF(#REF!="","",IF(LEN(#REF!)&gt;14,IF(ISBLANK(#REF!),"",#REF!),REPLACE(REPLACE(#REF!,1,3,"XXX"),13,2,"XX")))</f>
        <v>#REF!</v>
      </c>
      <c r="K1677" s="356"/>
      <c r="L1677" s="357"/>
      <c r="M1677" s="356"/>
      <c r="N1677" s="352"/>
      <c r="O1677" s="369"/>
    </row>
    <row r="1678" spans="1:15" hidden="1" x14ac:dyDescent="0.2">
      <c r="A1678" s="351">
        <v>1675</v>
      </c>
      <c r="B1678" s="352"/>
      <c r="C1678" s="353"/>
      <c r="D1678" s="354"/>
      <c r="E1678" s="178"/>
      <c r="F1678" s="355"/>
      <c r="G1678" s="354"/>
      <c r="H1678" s="354"/>
      <c r="I1678" s="178"/>
      <c r="J1678" s="390" t="e">
        <f>IF(#REF!="","",IF(LEN(#REF!)&gt;14,IF(ISBLANK(#REF!),"",#REF!),REPLACE(REPLACE(#REF!,1,3,"XXX"),13,2,"XX")))</f>
        <v>#REF!</v>
      </c>
      <c r="K1678" s="356"/>
      <c r="L1678" s="357"/>
      <c r="M1678" s="356"/>
      <c r="N1678" s="352"/>
      <c r="O1678" s="369"/>
    </row>
    <row r="1679" spans="1:15" hidden="1" x14ac:dyDescent="0.2">
      <c r="A1679" s="351">
        <v>1676</v>
      </c>
      <c r="B1679" s="352"/>
      <c r="C1679" s="353"/>
      <c r="D1679" s="354"/>
      <c r="E1679" s="178"/>
      <c r="F1679" s="355"/>
      <c r="G1679" s="354"/>
      <c r="H1679" s="354"/>
      <c r="I1679" s="178"/>
      <c r="J1679" s="390" t="e">
        <f>IF(#REF!="","",IF(LEN(#REF!)&gt;14,IF(ISBLANK(#REF!),"",#REF!),REPLACE(REPLACE(#REF!,1,3,"XXX"),13,2,"XX")))</f>
        <v>#REF!</v>
      </c>
      <c r="K1679" s="356"/>
      <c r="L1679" s="357"/>
      <c r="M1679" s="356"/>
      <c r="N1679" s="352"/>
      <c r="O1679" s="369"/>
    </row>
    <row r="1680" spans="1:15" hidden="1" x14ac:dyDescent="0.2">
      <c r="A1680" s="351">
        <v>1677</v>
      </c>
      <c r="B1680" s="352"/>
      <c r="C1680" s="353"/>
      <c r="D1680" s="354"/>
      <c r="E1680" s="178"/>
      <c r="F1680" s="355"/>
      <c r="G1680" s="354"/>
      <c r="H1680" s="354"/>
      <c r="I1680" s="178"/>
      <c r="J1680" s="390" t="e">
        <f>IF(#REF!="","",IF(LEN(#REF!)&gt;14,IF(ISBLANK(#REF!),"",#REF!),REPLACE(REPLACE(#REF!,1,3,"XXX"),13,2,"XX")))</f>
        <v>#REF!</v>
      </c>
      <c r="K1680" s="356"/>
      <c r="L1680" s="357"/>
      <c r="M1680" s="356"/>
      <c r="N1680" s="352"/>
      <c r="O1680" s="369"/>
    </row>
    <row r="1681" spans="1:15" hidden="1" x14ac:dyDescent="0.2">
      <c r="A1681" s="351">
        <v>1678</v>
      </c>
      <c r="B1681" s="352"/>
      <c r="C1681" s="353"/>
      <c r="D1681" s="354"/>
      <c r="E1681" s="178"/>
      <c r="F1681" s="355"/>
      <c r="G1681" s="354"/>
      <c r="H1681" s="354"/>
      <c r="I1681" s="178"/>
      <c r="J1681" s="390" t="e">
        <f>IF(#REF!="","",IF(LEN(#REF!)&gt;14,IF(ISBLANK(#REF!),"",#REF!),REPLACE(REPLACE(#REF!,1,3,"XXX"),13,2,"XX")))</f>
        <v>#REF!</v>
      </c>
      <c r="K1681" s="356"/>
      <c r="L1681" s="357"/>
      <c r="M1681" s="356"/>
      <c r="N1681" s="352"/>
      <c r="O1681" s="369"/>
    </row>
    <row r="1682" spans="1:15" hidden="1" x14ac:dyDescent="0.2">
      <c r="A1682" s="351">
        <v>1679</v>
      </c>
      <c r="B1682" s="352"/>
      <c r="C1682" s="353"/>
      <c r="D1682" s="354"/>
      <c r="E1682" s="178"/>
      <c r="F1682" s="355"/>
      <c r="G1682" s="354"/>
      <c r="H1682" s="354"/>
      <c r="I1682" s="178"/>
      <c r="J1682" s="390" t="e">
        <f>IF(#REF!="","",IF(LEN(#REF!)&gt;14,IF(ISBLANK(#REF!),"",#REF!),REPLACE(REPLACE(#REF!,1,3,"XXX"),13,2,"XX")))</f>
        <v>#REF!</v>
      </c>
      <c r="K1682" s="356"/>
      <c r="L1682" s="357"/>
      <c r="M1682" s="356"/>
      <c r="N1682" s="352"/>
      <c r="O1682" s="369"/>
    </row>
    <row r="1683" spans="1:15" hidden="1" x14ac:dyDescent="0.2">
      <c r="A1683" s="351">
        <v>1680</v>
      </c>
      <c r="B1683" s="352"/>
      <c r="C1683" s="353"/>
      <c r="D1683" s="354"/>
      <c r="E1683" s="178"/>
      <c r="F1683" s="355"/>
      <c r="G1683" s="354"/>
      <c r="H1683" s="354"/>
      <c r="I1683" s="178"/>
      <c r="J1683" s="390" t="e">
        <f>IF(#REF!="","",IF(LEN(#REF!)&gt;14,IF(ISBLANK(#REF!),"",#REF!),REPLACE(REPLACE(#REF!,1,3,"XXX"),13,2,"XX")))</f>
        <v>#REF!</v>
      </c>
      <c r="K1683" s="356"/>
      <c r="L1683" s="357"/>
      <c r="M1683" s="356"/>
      <c r="N1683" s="352"/>
      <c r="O1683" s="369"/>
    </row>
    <row r="1684" spans="1:15" hidden="1" x14ac:dyDescent="0.2">
      <c r="A1684" s="351">
        <v>1681</v>
      </c>
      <c r="B1684" s="352"/>
      <c r="C1684" s="353"/>
      <c r="D1684" s="354"/>
      <c r="E1684" s="178"/>
      <c r="F1684" s="355"/>
      <c r="G1684" s="354"/>
      <c r="H1684" s="354"/>
      <c r="I1684" s="178"/>
      <c r="J1684" s="390" t="e">
        <f>IF(#REF!="","",IF(LEN(#REF!)&gt;14,IF(ISBLANK(#REF!),"",#REF!),REPLACE(REPLACE(#REF!,1,3,"XXX"),13,2,"XX")))</f>
        <v>#REF!</v>
      </c>
      <c r="K1684" s="356"/>
      <c r="L1684" s="357"/>
      <c r="M1684" s="356"/>
      <c r="N1684" s="352"/>
      <c r="O1684" s="369"/>
    </row>
    <row r="1685" spans="1:15" hidden="1" x14ac:dyDescent="0.2">
      <c r="A1685" s="351">
        <v>1682</v>
      </c>
      <c r="B1685" s="352"/>
      <c r="C1685" s="353"/>
      <c r="D1685" s="354"/>
      <c r="E1685" s="178"/>
      <c r="F1685" s="360"/>
      <c r="G1685" s="354"/>
      <c r="H1685" s="354"/>
      <c r="I1685" s="178"/>
      <c r="J1685" s="390" t="e">
        <f>IF(#REF!="","",IF(LEN(#REF!)&gt;14,IF(ISBLANK(#REF!),"",#REF!),REPLACE(REPLACE(#REF!,1,3,"XXX"),13,2,"XX")))</f>
        <v>#REF!</v>
      </c>
      <c r="K1685" s="356"/>
      <c r="L1685" s="357"/>
      <c r="M1685" s="356"/>
      <c r="N1685" s="352"/>
      <c r="O1685" s="369"/>
    </row>
    <row r="1686" spans="1:15" hidden="1" x14ac:dyDescent="0.2">
      <c r="A1686" s="351">
        <v>1683</v>
      </c>
      <c r="B1686" s="352"/>
      <c r="C1686" s="353"/>
      <c r="D1686" s="354"/>
      <c r="E1686" s="178"/>
      <c r="F1686" s="355"/>
      <c r="G1686" s="354"/>
      <c r="H1686" s="354"/>
      <c r="I1686" s="178"/>
      <c r="J1686" s="390" t="e">
        <f>IF(#REF!="","",IF(LEN(#REF!)&gt;14,IF(ISBLANK(#REF!),"",#REF!),REPLACE(REPLACE(#REF!,1,3,"XXX"),13,2,"XX")))</f>
        <v>#REF!</v>
      </c>
      <c r="K1686" s="356"/>
      <c r="L1686" s="357"/>
      <c r="M1686" s="356"/>
      <c r="N1686" s="352"/>
      <c r="O1686" s="369"/>
    </row>
    <row r="1687" spans="1:15" hidden="1" x14ac:dyDescent="0.2">
      <c r="A1687" s="351">
        <v>1684</v>
      </c>
      <c r="B1687" s="352"/>
      <c r="C1687" s="353"/>
      <c r="D1687" s="354"/>
      <c r="E1687" s="178"/>
      <c r="F1687" s="355"/>
      <c r="G1687" s="354"/>
      <c r="H1687" s="354"/>
      <c r="I1687" s="178"/>
      <c r="J1687" s="390" t="e">
        <f>IF(#REF!="","",IF(LEN(#REF!)&gt;14,IF(ISBLANK(#REF!),"",#REF!),REPLACE(REPLACE(#REF!,1,3,"XXX"),13,2,"XX")))</f>
        <v>#REF!</v>
      </c>
      <c r="K1687" s="356"/>
      <c r="L1687" s="357"/>
      <c r="M1687" s="356"/>
      <c r="N1687" s="352"/>
      <c r="O1687" s="369"/>
    </row>
    <row r="1688" spans="1:15" hidden="1" x14ac:dyDescent="0.2">
      <c r="A1688" s="351">
        <v>1685</v>
      </c>
      <c r="B1688" s="352"/>
      <c r="C1688" s="353"/>
      <c r="D1688" s="354"/>
      <c r="E1688" s="178"/>
      <c r="F1688" s="355"/>
      <c r="G1688" s="354"/>
      <c r="H1688" s="354"/>
      <c r="I1688" s="178"/>
      <c r="J1688" s="390" t="e">
        <f>IF(#REF!="","",IF(LEN(#REF!)&gt;14,IF(ISBLANK(#REF!),"",#REF!),REPLACE(REPLACE(#REF!,1,3,"XXX"),13,2,"XX")))</f>
        <v>#REF!</v>
      </c>
      <c r="K1688" s="356"/>
      <c r="L1688" s="357"/>
      <c r="M1688" s="356"/>
      <c r="N1688" s="352"/>
      <c r="O1688" s="369"/>
    </row>
    <row r="1689" spans="1:15" hidden="1" x14ac:dyDescent="0.2">
      <c r="A1689" s="351">
        <v>1686</v>
      </c>
      <c r="B1689" s="352"/>
      <c r="C1689" s="353"/>
      <c r="D1689" s="354"/>
      <c r="E1689" s="178"/>
      <c r="F1689" s="355"/>
      <c r="G1689" s="354"/>
      <c r="H1689" s="354"/>
      <c r="I1689" s="178"/>
      <c r="J1689" s="390" t="e">
        <f>IF(#REF!="","",IF(LEN(#REF!)&gt;14,IF(ISBLANK(#REF!),"",#REF!),REPLACE(REPLACE(#REF!,1,3,"XXX"),13,2,"XX")))</f>
        <v>#REF!</v>
      </c>
      <c r="K1689" s="356"/>
      <c r="L1689" s="357"/>
      <c r="M1689" s="356"/>
      <c r="N1689" s="352"/>
      <c r="O1689" s="369"/>
    </row>
    <row r="1690" spans="1:15" hidden="1" x14ac:dyDescent="0.2">
      <c r="A1690" s="351">
        <v>1687</v>
      </c>
      <c r="B1690" s="352"/>
      <c r="C1690" s="353"/>
      <c r="D1690" s="354"/>
      <c r="E1690" s="178"/>
      <c r="F1690" s="355"/>
      <c r="G1690" s="354"/>
      <c r="H1690" s="354"/>
      <c r="I1690" s="178"/>
      <c r="J1690" s="390" t="e">
        <f>IF(#REF!="","",IF(LEN(#REF!)&gt;14,IF(ISBLANK(#REF!),"",#REF!),REPLACE(REPLACE(#REF!,1,3,"XXX"),13,2,"XX")))</f>
        <v>#REF!</v>
      </c>
      <c r="K1690" s="356"/>
      <c r="L1690" s="357"/>
      <c r="M1690" s="356"/>
      <c r="N1690" s="352"/>
      <c r="O1690" s="369"/>
    </row>
    <row r="1691" spans="1:15" hidden="1" x14ac:dyDescent="0.2">
      <c r="A1691" s="351">
        <v>1688</v>
      </c>
      <c r="B1691" s="352"/>
      <c r="C1691" s="353"/>
      <c r="D1691" s="354"/>
      <c r="E1691" s="178"/>
      <c r="F1691" s="355"/>
      <c r="G1691" s="354"/>
      <c r="H1691" s="354"/>
      <c r="I1691" s="178"/>
      <c r="J1691" s="390" t="e">
        <f>IF(#REF!="","",IF(LEN(#REF!)&gt;14,IF(ISBLANK(#REF!),"",#REF!),REPLACE(REPLACE(#REF!,1,3,"XXX"),13,2,"XX")))</f>
        <v>#REF!</v>
      </c>
      <c r="K1691" s="356"/>
      <c r="L1691" s="357"/>
      <c r="M1691" s="356"/>
      <c r="N1691" s="352"/>
      <c r="O1691" s="369"/>
    </row>
    <row r="1692" spans="1:15" hidden="1" x14ac:dyDescent="0.2">
      <c r="A1692" s="351">
        <v>1689</v>
      </c>
      <c r="B1692" s="352"/>
      <c r="C1692" s="353"/>
      <c r="D1692" s="354"/>
      <c r="E1692" s="178"/>
      <c r="F1692" s="355"/>
      <c r="G1692" s="354"/>
      <c r="H1692" s="354"/>
      <c r="I1692" s="178"/>
      <c r="J1692" s="390" t="e">
        <f>IF(#REF!="","",IF(LEN(#REF!)&gt;14,IF(ISBLANK(#REF!),"",#REF!),REPLACE(REPLACE(#REF!,1,3,"XXX"),13,2,"XX")))</f>
        <v>#REF!</v>
      </c>
      <c r="K1692" s="356"/>
      <c r="L1692" s="357"/>
      <c r="M1692" s="356"/>
      <c r="N1692" s="352"/>
      <c r="O1692" s="369"/>
    </row>
    <row r="1693" spans="1:15" hidden="1" x14ac:dyDescent="0.2">
      <c r="A1693" s="351">
        <v>1690</v>
      </c>
      <c r="B1693" s="352"/>
      <c r="C1693" s="353"/>
      <c r="D1693" s="354"/>
      <c r="E1693" s="178"/>
      <c r="F1693" s="355"/>
      <c r="G1693" s="354"/>
      <c r="H1693" s="354"/>
      <c r="I1693" s="178"/>
      <c r="J1693" s="390" t="e">
        <f>IF(#REF!="","",IF(LEN(#REF!)&gt;14,IF(ISBLANK(#REF!),"",#REF!),REPLACE(REPLACE(#REF!,1,3,"XXX"),13,2,"XX")))</f>
        <v>#REF!</v>
      </c>
      <c r="K1693" s="356"/>
      <c r="L1693" s="357"/>
      <c r="M1693" s="356"/>
      <c r="N1693" s="352"/>
      <c r="O1693" s="369"/>
    </row>
    <row r="1694" spans="1:15" hidden="1" x14ac:dyDescent="0.2">
      <c r="A1694" s="351">
        <v>1691</v>
      </c>
      <c r="B1694" s="352"/>
      <c r="C1694" s="353"/>
      <c r="D1694" s="354"/>
      <c r="E1694" s="178"/>
      <c r="F1694" s="355"/>
      <c r="G1694" s="354"/>
      <c r="H1694" s="354"/>
      <c r="I1694" s="178"/>
      <c r="J1694" s="390" t="e">
        <f>IF(#REF!="","",IF(LEN(#REF!)&gt;14,IF(ISBLANK(#REF!),"",#REF!),REPLACE(REPLACE(#REF!,1,3,"XXX"),13,2,"XX")))</f>
        <v>#REF!</v>
      </c>
      <c r="K1694" s="356"/>
      <c r="L1694" s="357"/>
      <c r="M1694" s="356"/>
      <c r="N1694" s="352"/>
      <c r="O1694" s="369"/>
    </row>
    <row r="1695" spans="1:15" hidden="1" x14ac:dyDescent="0.2">
      <c r="A1695" s="351">
        <v>1692</v>
      </c>
      <c r="B1695" s="352"/>
      <c r="C1695" s="353"/>
      <c r="D1695" s="354"/>
      <c r="E1695" s="178"/>
      <c r="F1695" s="355"/>
      <c r="G1695" s="354"/>
      <c r="H1695" s="354"/>
      <c r="I1695" s="178"/>
      <c r="J1695" s="390" t="e">
        <f>IF(#REF!="","",IF(LEN(#REF!)&gt;14,IF(ISBLANK(#REF!),"",#REF!),REPLACE(REPLACE(#REF!,1,3,"XXX"),13,2,"XX")))</f>
        <v>#REF!</v>
      </c>
      <c r="K1695" s="356"/>
      <c r="L1695" s="357"/>
      <c r="M1695" s="356"/>
      <c r="N1695" s="352"/>
      <c r="O1695" s="369"/>
    </row>
    <row r="1696" spans="1:15" hidden="1" x14ac:dyDescent="0.2">
      <c r="A1696" s="351">
        <v>1693</v>
      </c>
      <c r="B1696" s="352"/>
      <c r="C1696" s="353"/>
      <c r="D1696" s="354"/>
      <c r="E1696" s="178"/>
      <c r="F1696" s="355"/>
      <c r="G1696" s="354"/>
      <c r="H1696" s="354"/>
      <c r="I1696" s="178"/>
      <c r="J1696" s="390" t="e">
        <f>IF(#REF!="","",IF(LEN(#REF!)&gt;14,IF(ISBLANK(#REF!),"",#REF!),REPLACE(REPLACE(#REF!,1,3,"XXX"),13,2,"XX")))</f>
        <v>#REF!</v>
      </c>
      <c r="K1696" s="356"/>
      <c r="L1696" s="357"/>
      <c r="M1696" s="356"/>
      <c r="N1696" s="352"/>
      <c r="O1696" s="369"/>
    </row>
    <row r="1697" spans="1:15" hidden="1" x14ac:dyDescent="0.2">
      <c r="A1697" s="351">
        <v>1694</v>
      </c>
      <c r="B1697" s="352"/>
      <c r="C1697" s="353"/>
      <c r="D1697" s="354"/>
      <c r="E1697" s="178"/>
      <c r="F1697" s="355"/>
      <c r="G1697" s="354"/>
      <c r="H1697" s="354"/>
      <c r="I1697" s="178"/>
      <c r="J1697" s="390" t="e">
        <f>IF(#REF!="","",IF(LEN(#REF!)&gt;14,IF(ISBLANK(#REF!),"",#REF!),REPLACE(REPLACE(#REF!,1,3,"XXX"),13,2,"XX")))</f>
        <v>#REF!</v>
      </c>
      <c r="K1697" s="356"/>
      <c r="L1697" s="357"/>
      <c r="M1697" s="356"/>
      <c r="N1697" s="352"/>
      <c r="O1697" s="369"/>
    </row>
    <row r="1698" spans="1:15" hidden="1" x14ac:dyDescent="0.2">
      <c r="A1698" s="351">
        <v>1695</v>
      </c>
      <c r="B1698" s="352"/>
      <c r="C1698" s="353"/>
      <c r="D1698" s="354"/>
      <c r="E1698" s="178"/>
      <c r="F1698" s="355"/>
      <c r="G1698" s="354"/>
      <c r="H1698" s="354"/>
      <c r="I1698" s="178"/>
      <c r="J1698" s="390" t="e">
        <f>IF(#REF!="","",IF(LEN(#REF!)&gt;14,IF(ISBLANK(#REF!),"",#REF!),REPLACE(REPLACE(#REF!,1,3,"XXX"),13,2,"XX")))</f>
        <v>#REF!</v>
      </c>
      <c r="K1698" s="356"/>
      <c r="L1698" s="357"/>
      <c r="M1698" s="356"/>
      <c r="N1698" s="352"/>
      <c r="O1698" s="369"/>
    </row>
    <row r="1699" spans="1:15" hidden="1" x14ac:dyDescent="0.2">
      <c r="A1699" s="351">
        <v>1696</v>
      </c>
      <c r="B1699" s="352"/>
      <c r="C1699" s="353"/>
      <c r="D1699" s="354"/>
      <c r="E1699" s="178"/>
      <c r="F1699" s="355"/>
      <c r="G1699" s="354"/>
      <c r="H1699" s="354"/>
      <c r="I1699" s="178"/>
      <c r="J1699" s="390" t="e">
        <f>IF(#REF!="","",IF(LEN(#REF!)&gt;14,IF(ISBLANK(#REF!),"",#REF!),REPLACE(REPLACE(#REF!,1,3,"XXX"),13,2,"XX")))</f>
        <v>#REF!</v>
      </c>
      <c r="K1699" s="356"/>
      <c r="L1699" s="357"/>
      <c r="M1699" s="356"/>
      <c r="N1699" s="352"/>
      <c r="O1699" s="369"/>
    </row>
    <row r="1700" spans="1:15" hidden="1" x14ac:dyDescent="0.2">
      <c r="A1700" s="351">
        <v>1697</v>
      </c>
      <c r="B1700" s="352"/>
      <c r="C1700" s="353"/>
      <c r="D1700" s="354"/>
      <c r="E1700" s="178"/>
      <c r="F1700" s="355"/>
      <c r="G1700" s="354"/>
      <c r="H1700" s="354"/>
      <c r="I1700" s="178"/>
      <c r="J1700" s="390" t="e">
        <f>IF(#REF!="","",IF(LEN(#REF!)&gt;14,IF(ISBLANK(#REF!),"",#REF!),REPLACE(REPLACE(#REF!,1,3,"XXX"),13,2,"XX")))</f>
        <v>#REF!</v>
      </c>
      <c r="K1700" s="356"/>
      <c r="L1700" s="357"/>
      <c r="M1700" s="356"/>
      <c r="N1700" s="352"/>
      <c r="O1700" s="369"/>
    </row>
    <row r="1701" spans="1:15" hidden="1" x14ac:dyDescent="0.2">
      <c r="A1701" s="351">
        <v>1698</v>
      </c>
      <c r="B1701" s="352"/>
      <c r="C1701" s="353"/>
      <c r="D1701" s="354"/>
      <c r="E1701" s="178"/>
      <c r="F1701" s="355"/>
      <c r="G1701" s="354"/>
      <c r="H1701" s="354"/>
      <c r="I1701" s="178"/>
      <c r="J1701" s="390" t="e">
        <f>IF(#REF!="","",IF(LEN(#REF!)&gt;14,IF(ISBLANK(#REF!),"",#REF!),REPLACE(REPLACE(#REF!,1,3,"XXX"),13,2,"XX")))</f>
        <v>#REF!</v>
      </c>
      <c r="K1701" s="356"/>
      <c r="L1701" s="357"/>
      <c r="M1701" s="356"/>
      <c r="N1701" s="352"/>
      <c r="O1701" s="369"/>
    </row>
    <row r="1702" spans="1:15" hidden="1" x14ac:dyDescent="0.2">
      <c r="A1702" s="351">
        <v>1699</v>
      </c>
      <c r="B1702" s="352"/>
      <c r="C1702" s="353"/>
      <c r="D1702" s="354"/>
      <c r="E1702" s="178"/>
      <c r="F1702" s="355"/>
      <c r="G1702" s="354"/>
      <c r="H1702" s="354"/>
      <c r="I1702" s="178"/>
      <c r="J1702" s="390" t="e">
        <f>IF(#REF!="","",IF(LEN(#REF!)&gt;14,IF(ISBLANK(#REF!),"",#REF!),REPLACE(REPLACE(#REF!,1,3,"XXX"),13,2,"XX")))</f>
        <v>#REF!</v>
      </c>
      <c r="K1702" s="356"/>
      <c r="L1702" s="357"/>
      <c r="M1702" s="356"/>
      <c r="N1702" s="352"/>
      <c r="O1702" s="369"/>
    </row>
    <row r="1703" spans="1:15" hidden="1" x14ac:dyDescent="0.2">
      <c r="A1703" s="351">
        <v>1700</v>
      </c>
      <c r="B1703" s="352"/>
      <c r="C1703" s="353"/>
      <c r="D1703" s="354"/>
      <c r="E1703" s="178"/>
      <c r="F1703" s="355"/>
      <c r="G1703" s="354"/>
      <c r="H1703" s="354"/>
      <c r="I1703" s="178"/>
      <c r="J1703" s="390" t="e">
        <f>IF(#REF!="","",IF(LEN(#REF!)&gt;14,IF(ISBLANK(#REF!),"",#REF!),REPLACE(REPLACE(#REF!,1,3,"XXX"),13,2,"XX")))</f>
        <v>#REF!</v>
      </c>
      <c r="K1703" s="356"/>
      <c r="L1703" s="357"/>
      <c r="M1703" s="356"/>
      <c r="N1703" s="352"/>
      <c r="O1703" s="369"/>
    </row>
    <row r="1704" spans="1:15" hidden="1" x14ac:dyDescent="0.2">
      <c r="A1704" s="351">
        <v>1701</v>
      </c>
      <c r="B1704" s="352"/>
      <c r="C1704" s="353"/>
      <c r="D1704" s="354"/>
      <c r="E1704" s="178"/>
      <c r="F1704" s="355"/>
      <c r="G1704" s="354"/>
      <c r="H1704" s="354"/>
      <c r="I1704" s="178"/>
      <c r="J1704" s="390" t="e">
        <f>IF(#REF!="","",IF(LEN(#REF!)&gt;14,IF(ISBLANK(#REF!),"",#REF!),REPLACE(REPLACE(#REF!,1,3,"XXX"),13,2,"XX")))</f>
        <v>#REF!</v>
      </c>
      <c r="K1704" s="356"/>
      <c r="L1704" s="357"/>
      <c r="M1704" s="356"/>
      <c r="N1704" s="352"/>
      <c r="O1704" s="369"/>
    </row>
    <row r="1705" spans="1:15" hidden="1" x14ac:dyDescent="0.2">
      <c r="A1705" s="351">
        <v>1702</v>
      </c>
      <c r="B1705" s="352"/>
      <c r="C1705" s="353"/>
      <c r="D1705" s="354"/>
      <c r="E1705" s="178"/>
      <c r="F1705" s="355"/>
      <c r="G1705" s="354"/>
      <c r="H1705" s="354"/>
      <c r="I1705" s="178"/>
      <c r="J1705" s="390" t="e">
        <f>IF(#REF!="","",IF(LEN(#REF!)&gt;14,IF(ISBLANK(#REF!),"",#REF!),REPLACE(REPLACE(#REF!,1,3,"XXX"),13,2,"XX")))</f>
        <v>#REF!</v>
      </c>
      <c r="K1705" s="356"/>
      <c r="L1705" s="357"/>
      <c r="M1705" s="356"/>
      <c r="N1705" s="352"/>
      <c r="O1705" s="369"/>
    </row>
    <row r="1706" spans="1:15" hidden="1" x14ac:dyDescent="0.2">
      <c r="A1706" s="351">
        <v>1703</v>
      </c>
      <c r="B1706" s="352"/>
      <c r="C1706" s="353"/>
      <c r="D1706" s="354"/>
      <c r="E1706" s="178"/>
      <c r="F1706" s="355"/>
      <c r="G1706" s="354"/>
      <c r="H1706" s="354"/>
      <c r="I1706" s="178"/>
      <c r="J1706" s="390" t="e">
        <f>IF(#REF!="","",IF(LEN(#REF!)&gt;14,IF(ISBLANK(#REF!),"",#REF!),REPLACE(REPLACE(#REF!,1,3,"XXX"),13,2,"XX")))</f>
        <v>#REF!</v>
      </c>
      <c r="K1706" s="356"/>
      <c r="L1706" s="357"/>
      <c r="M1706" s="356"/>
      <c r="N1706" s="352"/>
      <c r="O1706" s="369"/>
    </row>
    <row r="1707" spans="1:15" hidden="1" x14ac:dyDescent="0.2">
      <c r="A1707" s="351">
        <v>1704</v>
      </c>
      <c r="B1707" s="352"/>
      <c r="C1707" s="353"/>
      <c r="D1707" s="354"/>
      <c r="E1707" s="178"/>
      <c r="F1707" s="355"/>
      <c r="G1707" s="354"/>
      <c r="H1707" s="354"/>
      <c r="I1707" s="178"/>
      <c r="J1707" s="390" t="e">
        <f>IF(#REF!="","",IF(LEN(#REF!)&gt;14,IF(ISBLANK(#REF!),"",#REF!),REPLACE(REPLACE(#REF!,1,3,"XXX"),13,2,"XX")))</f>
        <v>#REF!</v>
      </c>
      <c r="K1707" s="356"/>
      <c r="L1707" s="357"/>
      <c r="M1707" s="356"/>
      <c r="N1707" s="352"/>
      <c r="O1707" s="369"/>
    </row>
    <row r="1708" spans="1:15" hidden="1" x14ac:dyDescent="0.2">
      <c r="A1708" s="351">
        <v>1705</v>
      </c>
      <c r="B1708" s="352"/>
      <c r="C1708" s="353"/>
      <c r="D1708" s="354"/>
      <c r="E1708" s="178"/>
      <c r="F1708" s="355"/>
      <c r="G1708" s="354"/>
      <c r="H1708" s="354"/>
      <c r="I1708" s="178"/>
      <c r="J1708" s="390" t="e">
        <f>IF(#REF!="","",IF(LEN(#REF!)&gt;14,IF(ISBLANK(#REF!),"",#REF!),REPLACE(REPLACE(#REF!,1,3,"XXX"),13,2,"XX")))</f>
        <v>#REF!</v>
      </c>
      <c r="K1708" s="356"/>
      <c r="L1708" s="357"/>
      <c r="M1708" s="356"/>
      <c r="N1708" s="352"/>
      <c r="O1708" s="369"/>
    </row>
    <row r="1709" spans="1:15" hidden="1" x14ac:dyDescent="0.2">
      <c r="A1709" s="351">
        <v>1706</v>
      </c>
      <c r="B1709" s="352"/>
      <c r="C1709" s="353"/>
      <c r="D1709" s="354"/>
      <c r="E1709" s="178"/>
      <c r="F1709" s="355"/>
      <c r="G1709" s="354"/>
      <c r="H1709" s="354"/>
      <c r="I1709" s="178"/>
      <c r="J1709" s="390" t="e">
        <f>IF(#REF!="","",IF(LEN(#REF!)&gt;14,IF(ISBLANK(#REF!),"",#REF!),REPLACE(REPLACE(#REF!,1,3,"XXX"),13,2,"XX")))</f>
        <v>#REF!</v>
      </c>
      <c r="K1709" s="356"/>
      <c r="L1709" s="357"/>
      <c r="M1709" s="356"/>
      <c r="N1709" s="352"/>
      <c r="O1709" s="369"/>
    </row>
    <row r="1710" spans="1:15" hidden="1" x14ac:dyDescent="0.2">
      <c r="A1710" s="351">
        <v>1707</v>
      </c>
      <c r="B1710" s="352"/>
      <c r="C1710" s="353"/>
      <c r="D1710" s="354"/>
      <c r="E1710" s="178"/>
      <c r="F1710" s="355"/>
      <c r="G1710" s="354"/>
      <c r="H1710" s="354"/>
      <c r="I1710" s="178"/>
      <c r="J1710" s="390" t="e">
        <f>IF(#REF!="","",IF(LEN(#REF!)&gt;14,IF(ISBLANK(#REF!),"",#REF!),REPLACE(REPLACE(#REF!,1,3,"XXX"),13,2,"XX")))</f>
        <v>#REF!</v>
      </c>
      <c r="K1710" s="356"/>
      <c r="L1710" s="357"/>
      <c r="M1710" s="356"/>
      <c r="N1710" s="352"/>
      <c r="O1710" s="369"/>
    </row>
    <row r="1711" spans="1:15" hidden="1" x14ac:dyDescent="0.2">
      <c r="A1711" s="351">
        <v>1708</v>
      </c>
      <c r="B1711" s="352"/>
      <c r="C1711" s="353"/>
      <c r="D1711" s="354"/>
      <c r="E1711" s="178"/>
      <c r="F1711" s="355"/>
      <c r="G1711" s="354"/>
      <c r="H1711" s="354"/>
      <c r="I1711" s="178"/>
      <c r="J1711" s="390" t="e">
        <f>IF(#REF!="","",IF(LEN(#REF!)&gt;14,IF(ISBLANK(#REF!),"",#REF!),REPLACE(REPLACE(#REF!,1,3,"XXX"),13,2,"XX")))</f>
        <v>#REF!</v>
      </c>
      <c r="K1711" s="356"/>
      <c r="L1711" s="357"/>
      <c r="M1711" s="356"/>
      <c r="N1711" s="352"/>
      <c r="O1711" s="369"/>
    </row>
    <row r="1712" spans="1:15" hidden="1" x14ac:dyDescent="0.2">
      <c r="A1712" s="351">
        <v>1709</v>
      </c>
      <c r="B1712" s="352"/>
      <c r="C1712" s="353"/>
      <c r="D1712" s="354"/>
      <c r="E1712" s="178"/>
      <c r="F1712" s="355"/>
      <c r="G1712" s="354"/>
      <c r="H1712" s="354"/>
      <c r="I1712" s="178"/>
      <c r="J1712" s="390" t="e">
        <f>IF(#REF!="","",IF(LEN(#REF!)&gt;14,IF(ISBLANK(#REF!),"",#REF!),REPLACE(REPLACE(#REF!,1,3,"XXX"),13,2,"XX")))</f>
        <v>#REF!</v>
      </c>
      <c r="K1712" s="356"/>
      <c r="L1712" s="357"/>
      <c r="M1712" s="356"/>
      <c r="N1712" s="352"/>
      <c r="O1712" s="369"/>
    </row>
    <row r="1713" spans="1:15" hidden="1" x14ac:dyDescent="0.2">
      <c r="A1713" s="351">
        <v>1710</v>
      </c>
      <c r="B1713" s="352"/>
      <c r="C1713" s="353"/>
      <c r="D1713" s="354"/>
      <c r="E1713" s="178"/>
      <c r="F1713" s="355"/>
      <c r="G1713" s="354"/>
      <c r="H1713" s="354"/>
      <c r="I1713" s="178"/>
      <c r="J1713" s="390" t="e">
        <f>IF(#REF!="","",IF(LEN(#REF!)&gt;14,IF(ISBLANK(#REF!),"",#REF!),REPLACE(REPLACE(#REF!,1,3,"XXX"),13,2,"XX")))</f>
        <v>#REF!</v>
      </c>
      <c r="K1713" s="356"/>
      <c r="L1713" s="357"/>
      <c r="M1713" s="356"/>
      <c r="N1713" s="352"/>
      <c r="O1713" s="369"/>
    </row>
    <row r="1714" spans="1:15" hidden="1" x14ac:dyDescent="0.2">
      <c r="A1714" s="351">
        <v>1711</v>
      </c>
      <c r="B1714" s="352"/>
      <c r="C1714" s="353"/>
      <c r="D1714" s="354"/>
      <c r="E1714" s="178"/>
      <c r="F1714" s="355"/>
      <c r="G1714" s="354"/>
      <c r="H1714" s="354"/>
      <c r="I1714" s="178"/>
      <c r="J1714" s="390" t="e">
        <f>IF(#REF!="","",IF(LEN(#REF!)&gt;14,IF(ISBLANK(#REF!),"",#REF!),REPLACE(REPLACE(#REF!,1,3,"XXX"),13,2,"XX")))</f>
        <v>#REF!</v>
      </c>
      <c r="K1714" s="356"/>
      <c r="L1714" s="357"/>
      <c r="M1714" s="356"/>
      <c r="N1714" s="352"/>
      <c r="O1714" s="369"/>
    </row>
    <row r="1715" spans="1:15" hidden="1" x14ac:dyDescent="0.2">
      <c r="A1715" s="351">
        <v>1712</v>
      </c>
      <c r="B1715" s="352"/>
      <c r="C1715" s="353"/>
      <c r="D1715" s="354"/>
      <c r="E1715" s="178"/>
      <c r="F1715" s="355"/>
      <c r="G1715" s="354"/>
      <c r="H1715" s="354"/>
      <c r="I1715" s="178"/>
      <c r="J1715" s="390" t="e">
        <f>IF(#REF!="","",IF(LEN(#REF!)&gt;14,IF(ISBLANK(#REF!),"",#REF!),REPLACE(REPLACE(#REF!,1,3,"XXX"),13,2,"XX")))</f>
        <v>#REF!</v>
      </c>
      <c r="K1715" s="356"/>
      <c r="L1715" s="357"/>
      <c r="M1715" s="356"/>
      <c r="N1715" s="352"/>
      <c r="O1715" s="369"/>
    </row>
    <row r="1716" spans="1:15" hidden="1" x14ac:dyDescent="0.2">
      <c r="A1716" s="351">
        <v>1713</v>
      </c>
      <c r="B1716" s="352"/>
      <c r="C1716" s="353"/>
      <c r="D1716" s="354"/>
      <c r="E1716" s="178"/>
      <c r="F1716" s="355"/>
      <c r="G1716" s="354"/>
      <c r="H1716" s="354"/>
      <c r="I1716" s="178"/>
      <c r="J1716" s="390" t="e">
        <f>IF(#REF!="","",IF(LEN(#REF!)&gt;14,IF(ISBLANK(#REF!),"",#REF!),REPLACE(REPLACE(#REF!,1,3,"XXX"),13,2,"XX")))</f>
        <v>#REF!</v>
      </c>
      <c r="K1716" s="356"/>
      <c r="L1716" s="357"/>
      <c r="M1716" s="356"/>
      <c r="N1716" s="352"/>
      <c r="O1716" s="369"/>
    </row>
    <row r="1717" spans="1:15" hidden="1" x14ac:dyDescent="0.2">
      <c r="A1717" s="351">
        <v>1714</v>
      </c>
      <c r="B1717" s="352"/>
      <c r="C1717" s="353"/>
      <c r="D1717" s="354"/>
      <c r="E1717" s="178"/>
      <c r="F1717" s="355"/>
      <c r="G1717" s="354"/>
      <c r="H1717" s="354"/>
      <c r="I1717" s="178"/>
      <c r="J1717" s="390" t="e">
        <f>IF(#REF!="","",IF(LEN(#REF!)&gt;14,IF(ISBLANK(#REF!),"",#REF!),REPLACE(REPLACE(#REF!,1,3,"XXX"),13,2,"XX")))</f>
        <v>#REF!</v>
      </c>
      <c r="K1717" s="356"/>
      <c r="L1717" s="357"/>
      <c r="M1717" s="356"/>
      <c r="N1717" s="352"/>
      <c r="O1717" s="369"/>
    </row>
    <row r="1718" spans="1:15" hidden="1" x14ac:dyDescent="0.2">
      <c r="A1718" s="351">
        <v>1715</v>
      </c>
      <c r="B1718" s="352"/>
      <c r="C1718" s="353"/>
      <c r="D1718" s="354"/>
      <c r="E1718" s="178"/>
      <c r="F1718" s="355"/>
      <c r="G1718" s="354"/>
      <c r="H1718" s="354"/>
      <c r="I1718" s="178"/>
      <c r="J1718" s="390" t="e">
        <f>IF(#REF!="","",IF(LEN(#REF!)&gt;14,IF(ISBLANK(#REF!),"",#REF!),REPLACE(REPLACE(#REF!,1,3,"XXX"),13,2,"XX")))</f>
        <v>#REF!</v>
      </c>
      <c r="K1718" s="356"/>
      <c r="L1718" s="357"/>
      <c r="M1718" s="356"/>
      <c r="N1718" s="352"/>
      <c r="O1718" s="369"/>
    </row>
    <row r="1719" spans="1:15" hidden="1" x14ac:dyDescent="0.2">
      <c r="A1719" s="351">
        <v>1716</v>
      </c>
      <c r="B1719" s="352"/>
      <c r="C1719" s="353"/>
      <c r="D1719" s="354"/>
      <c r="E1719" s="178"/>
      <c r="F1719" s="355"/>
      <c r="G1719" s="354"/>
      <c r="H1719" s="354"/>
      <c r="I1719" s="178"/>
      <c r="J1719" s="390" t="e">
        <f>IF(#REF!="","",IF(LEN(#REF!)&gt;14,IF(ISBLANK(#REF!),"",#REF!),REPLACE(REPLACE(#REF!,1,3,"XXX"),13,2,"XX")))</f>
        <v>#REF!</v>
      </c>
      <c r="K1719" s="356"/>
      <c r="L1719" s="357"/>
      <c r="M1719" s="356"/>
      <c r="N1719" s="352"/>
      <c r="O1719" s="369"/>
    </row>
    <row r="1720" spans="1:15" hidden="1" x14ac:dyDescent="0.2">
      <c r="A1720" s="351">
        <v>1717</v>
      </c>
      <c r="B1720" s="352"/>
      <c r="C1720" s="353"/>
      <c r="D1720" s="354"/>
      <c r="E1720" s="178"/>
      <c r="F1720" s="355"/>
      <c r="G1720" s="354"/>
      <c r="H1720" s="354"/>
      <c r="I1720" s="178"/>
      <c r="J1720" s="390" t="e">
        <f>IF(#REF!="","",IF(LEN(#REF!)&gt;14,IF(ISBLANK(#REF!),"",#REF!),REPLACE(REPLACE(#REF!,1,3,"XXX"),13,2,"XX")))</f>
        <v>#REF!</v>
      </c>
      <c r="K1720" s="356"/>
      <c r="L1720" s="357"/>
      <c r="M1720" s="356"/>
      <c r="N1720" s="352"/>
      <c r="O1720" s="369"/>
    </row>
    <row r="1721" spans="1:15" hidden="1" x14ac:dyDescent="0.2">
      <c r="A1721" s="351">
        <v>1718</v>
      </c>
      <c r="B1721" s="352"/>
      <c r="C1721" s="353"/>
      <c r="D1721" s="354"/>
      <c r="E1721" s="178"/>
      <c r="F1721" s="355"/>
      <c r="G1721" s="354"/>
      <c r="H1721" s="354"/>
      <c r="I1721" s="178"/>
      <c r="J1721" s="390" t="e">
        <f>IF(#REF!="","",IF(LEN(#REF!)&gt;14,IF(ISBLANK(#REF!),"",#REF!),REPLACE(REPLACE(#REF!,1,3,"XXX"),13,2,"XX")))</f>
        <v>#REF!</v>
      </c>
      <c r="K1721" s="356"/>
      <c r="L1721" s="357"/>
      <c r="M1721" s="356"/>
      <c r="N1721" s="352"/>
      <c r="O1721" s="369"/>
    </row>
    <row r="1722" spans="1:15" hidden="1" x14ac:dyDescent="0.2">
      <c r="A1722" s="351">
        <v>1719</v>
      </c>
      <c r="B1722" s="352"/>
      <c r="C1722" s="353"/>
      <c r="D1722" s="354"/>
      <c r="E1722" s="178"/>
      <c r="F1722" s="355"/>
      <c r="G1722" s="354"/>
      <c r="H1722" s="354"/>
      <c r="I1722" s="178"/>
      <c r="J1722" s="390" t="e">
        <f>IF(#REF!="","",IF(LEN(#REF!)&gt;14,IF(ISBLANK(#REF!),"",#REF!),REPLACE(REPLACE(#REF!,1,3,"XXX"),13,2,"XX")))</f>
        <v>#REF!</v>
      </c>
      <c r="K1722" s="356"/>
      <c r="L1722" s="357"/>
      <c r="M1722" s="356"/>
      <c r="N1722" s="352"/>
      <c r="O1722" s="369"/>
    </row>
    <row r="1723" spans="1:15" hidden="1" x14ac:dyDescent="0.2">
      <c r="A1723" s="351">
        <v>1720</v>
      </c>
      <c r="B1723" s="352"/>
      <c r="C1723" s="353"/>
      <c r="D1723" s="354"/>
      <c r="E1723" s="178"/>
      <c r="F1723" s="355"/>
      <c r="G1723" s="354"/>
      <c r="H1723" s="354"/>
      <c r="I1723" s="178"/>
      <c r="J1723" s="390" t="e">
        <f>IF(#REF!="","",IF(LEN(#REF!)&gt;14,IF(ISBLANK(#REF!),"",#REF!),REPLACE(REPLACE(#REF!,1,3,"XXX"),13,2,"XX")))</f>
        <v>#REF!</v>
      </c>
      <c r="K1723" s="356"/>
      <c r="L1723" s="357"/>
      <c r="M1723" s="356"/>
      <c r="N1723" s="352"/>
      <c r="O1723" s="369"/>
    </row>
    <row r="1724" spans="1:15" hidden="1" x14ac:dyDescent="0.2">
      <c r="A1724" s="351">
        <v>1721</v>
      </c>
      <c r="B1724" s="352"/>
      <c r="C1724" s="353"/>
      <c r="D1724" s="354"/>
      <c r="E1724" s="178"/>
      <c r="F1724" s="355"/>
      <c r="G1724" s="354"/>
      <c r="H1724" s="354"/>
      <c r="I1724" s="178"/>
      <c r="J1724" s="390" t="e">
        <f>IF(#REF!="","",IF(LEN(#REF!)&gt;14,IF(ISBLANK(#REF!),"",#REF!),REPLACE(REPLACE(#REF!,1,3,"XXX"),13,2,"XX")))</f>
        <v>#REF!</v>
      </c>
      <c r="K1724" s="356"/>
      <c r="L1724" s="357"/>
      <c r="M1724" s="356"/>
      <c r="N1724" s="352"/>
      <c r="O1724" s="369"/>
    </row>
    <row r="1725" spans="1:15" hidden="1" x14ac:dyDescent="0.2">
      <c r="A1725" s="351">
        <v>1722</v>
      </c>
      <c r="B1725" s="352"/>
      <c r="C1725" s="353"/>
      <c r="D1725" s="354"/>
      <c r="E1725" s="178"/>
      <c r="F1725" s="355"/>
      <c r="G1725" s="354"/>
      <c r="H1725" s="354"/>
      <c r="I1725" s="178"/>
      <c r="J1725" s="390" t="e">
        <f>IF(#REF!="","",IF(LEN(#REF!)&gt;14,IF(ISBLANK(#REF!),"",#REF!),REPLACE(REPLACE(#REF!,1,3,"XXX"),13,2,"XX")))</f>
        <v>#REF!</v>
      </c>
      <c r="K1725" s="356"/>
      <c r="L1725" s="357"/>
      <c r="M1725" s="356"/>
      <c r="N1725" s="352"/>
      <c r="O1725" s="369"/>
    </row>
    <row r="1726" spans="1:15" hidden="1" x14ac:dyDescent="0.2">
      <c r="A1726" s="351">
        <v>1723</v>
      </c>
      <c r="B1726" s="352"/>
      <c r="C1726" s="353"/>
      <c r="D1726" s="354"/>
      <c r="E1726" s="178"/>
      <c r="F1726" s="355"/>
      <c r="G1726" s="354"/>
      <c r="H1726" s="354"/>
      <c r="I1726" s="178"/>
      <c r="J1726" s="390" t="e">
        <f>IF(#REF!="","",IF(LEN(#REF!)&gt;14,IF(ISBLANK(#REF!),"",#REF!),REPLACE(REPLACE(#REF!,1,3,"XXX"),13,2,"XX")))</f>
        <v>#REF!</v>
      </c>
      <c r="K1726" s="356"/>
      <c r="L1726" s="357"/>
      <c r="M1726" s="356"/>
      <c r="N1726" s="352"/>
      <c r="O1726" s="369"/>
    </row>
    <row r="1727" spans="1:15" hidden="1" x14ac:dyDescent="0.2">
      <c r="A1727" s="351">
        <v>1724</v>
      </c>
      <c r="B1727" s="352"/>
      <c r="C1727" s="353"/>
      <c r="D1727" s="354"/>
      <c r="E1727" s="178"/>
      <c r="F1727" s="355"/>
      <c r="G1727" s="354"/>
      <c r="H1727" s="354"/>
      <c r="I1727" s="178"/>
      <c r="J1727" s="390" t="e">
        <f>IF(#REF!="","",IF(LEN(#REF!)&gt;14,IF(ISBLANK(#REF!),"",#REF!),REPLACE(REPLACE(#REF!,1,3,"XXX"),13,2,"XX")))</f>
        <v>#REF!</v>
      </c>
      <c r="K1727" s="356"/>
      <c r="L1727" s="357"/>
      <c r="M1727" s="356"/>
      <c r="N1727" s="352"/>
      <c r="O1727" s="369"/>
    </row>
    <row r="1728" spans="1:15" hidden="1" x14ac:dyDescent="0.2">
      <c r="A1728" s="351">
        <v>1725</v>
      </c>
      <c r="B1728" s="352"/>
      <c r="C1728" s="353"/>
      <c r="D1728" s="354"/>
      <c r="E1728" s="178"/>
      <c r="F1728" s="355"/>
      <c r="G1728" s="354"/>
      <c r="H1728" s="354"/>
      <c r="I1728" s="178"/>
      <c r="J1728" s="390" t="e">
        <f>IF(#REF!="","",IF(LEN(#REF!)&gt;14,IF(ISBLANK(#REF!),"",#REF!),REPLACE(REPLACE(#REF!,1,3,"XXX"),13,2,"XX")))</f>
        <v>#REF!</v>
      </c>
      <c r="K1728" s="356"/>
      <c r="L1728" s="357"/>
      <c r="M1728" s="356"/>
      <c r="N1728" s="352"/>
      <c r="O1728" s="369"/>
    </row>
    <row r="1729" spans="1:15" hidden="1" x14ac:dyDescent="0.2">
      <c r="A1729" s="351">
        <v>1726</v>
      </c>
      <c r="B1729" s="352"/>
      <c r="C1729" s="353"/>
      <c r="D1729" s="354"/>
      <c r="E1729" s="178"/>
      <c r="F1729" s="355"/>
      <c r="G1729" s="354"/>
      <c r="H1729" s="354"/>
      <c r="I1729" s="178"/>
      <c r="J1729" s="390" t="e">
        <f>IF(#REF!="","",IF(LEN(#REF!)&gt;14,IF(ISBLANK(#REF!),"",#REF!),REPLACE(REPLACE(#REF!,1,3,"XXX"),13,2,"XX")))</f>
        <v>#REF!</v>
      </c>
      <c r="K1729" s="356"/>
      <c r="L1729" s="357"/>
      <c r="M1729" s="356"/>
      <c r="N1729" s="352"/>
      <c r="O1729" s="369"/>
    </row>
    <row r="1730" spans="1:15" hidden="1" x14ac:dyDescent="0.2">
      <c r="A1730" s="351">
        <v>1727</v>
      </c>
      <c r="B1730" s="352"/>
      <c r="C1730" s="353"/>
      <c r="D1730" s="354"/>
      <c r="E1730" s="178"/>
      <c r="F1730" s="355"/>
      <c r="G1730" s="354"/>
      <c r="H1730" s="354"/>
      <c r="I1730" s="178"/>
      <c r="J1730" s="390" t="e">
        <f>IF(#REF!="","",IF(LEN(#REF!)&gt;14,IF(ISBLANK(#REF!),"",#REF!),REPLACE(REPLACE(#REF!,1,3,"XXX"),13,2,"XX")))</f>
        <v>#REF!</v>
      </c>
      <c r="K1730" s="356"/>
      <c r="L1730" s="357"/>
      <c r="M1730" s="356"/>
      <c r="N1730" s="352"/>
      <c r="O1730" s="369"/>
    </row>
    <row r="1731" spans="1:15" hidden="1" x14ac:dyDescent="0.2">
      <c r="A1731" s="351">
        <v>1728</v>
      </c>
      <c r="B1731" s="352"/>
      <c r="C1731" s="353"/>
      <c r="D1731" s="354"/>
      <c r="E1731" s="178"/>
      <c r="F1731" s="355"/>
      <c r="G1731" s="354"/>
      <c r="H1731" s="354"/>
      <c r="I1731" s="178"/>
      <c r="J1731" s="390" t="e">
        <f>IF(#REF!="","",IF(LEN(#REF!)&gt;14,IF(ISBLANK(#REF!),"",#REF!),REPLACE(REPLACE(#REF!,1,3,"XXX"),13,2,"XX")))</f>
        <v>#REF!</v>
      </c>
      <c r="K1731" s="356"/>
      <c r="L1731" s="357"/>
      <c r="M1731" s="356"/>
      <c r="N1731" s="352"/>
      <c r="O1731" s="369"/>
    </row>
    <row r="1732" spans="1:15" hidden="1" x14ac:dyDescent="0.2">
      <c r="A1732" s="351">
        <v>1729</v>
      </c>
      <c r="B1732" s="352"/>
      <c r="C1732" s="353"/>
      <c r="D1732" s="354"/>
      <c r="E1732" s="178"/>
      <c r="F1732" s="355"/>
      <c r="G1732" s="354"/>
      <c r="H1732" s="354"/>
      <c r="I1732" s="178"/>
      <c r="J1732" s="390" t="e">
        <f>IF(#REF!="","",IF(LEN(#REF!)&gt;14,IF(ISBLANK(#REF!),"",#REF!),REPLACE(REPLACE(#REF!,1,3,"XXX"),13,2,"XX")))</f>
        <v>#REF!</v>
      </c>
      <c r="K1732" s="356"/>
      <c r="L1732" s="357"/>
      <c r="M1732" s="356"/>
      <c r="N1732" s="352"/>
      <c r="O1732" s="369"/>
    </row>
    <row r="1733" spans="1:15" hidden="1" x14ac:dyDescent="0.2">
      <c r="A1733" s="351">
        <v>1730</v>
      </c>
      <c r="B1733" s="352"/>
      <c r="C1733" s="353"/>
      <c r="D1733" s="354"/>
      <c r="E1733" s="178"/>
      <c r="F1733" s="355"/>
      <c r="G1733" s="354"/>
      <c r="H1733" s="354"/>
      <c r="I1733" s="178"/>
      <c r="J1733" s="390" t="e">
        <f>IF(#REF!="","",IF(LEN(#REF!)&gt;14,IF(ISBLANK(#REF!),"",#REF!),REPLACE(REPLACE(#REF!,1,3,"XXX"),13,2,"XX")))</f>
        <v>#REF!</v>
      </c>
      <c r="K1733" s="356"/>
      <c r="L1733" s="357"/>
      <c r="M1733" s="356"/>
      <c r="N1733" s="352"/>
      <c r="O1733" s="369"/>
    </row>
    <row r="1734" spans="1:15" hidden="1" x14ac:dyDescent="0.2">
      <c r="A1734" s="351">
        <v>1731</v>
      </c>
      <c r="B1734" s="352"/>
      <c r="C1734" s="353"/>
      <c r="D1734" s="354"/>
      <c r="E1734" s="178"/>
      <c r="F1734" s="355"/>
      <c r="G1734" s="354"/>
      <c r="H1734" s="354"/>
      <c r="I1734" s="178"/>
      <c r="J1734" s="390" t="e">
        <f>IF(#REF!="","",IF(LEN(#REF!)&gt;14,IF(ISBLANK(#REF!),"",#REF!),REPLACE(REPLACE(#REF!,1,3,"XXX"),13,2,"XX")))</f>
        <v>#REF!</v>
      </c>
      <c r="K1734" s="356"/>
      <c r="L1734" s="357"/>
      <c r="M1734" s="356"/>
      <c r="N1734" s="352"/>
      <c r="O1734" s="369"/>
    </row>
    <row r="1735" spans="1:15" hidden="1" x14ac:dyDescent="0.2">
      <c r="A1735" s="351">
        <v>1732</v>
      </c>
      <c r="B1735" s="352"/>
      <c r="C1735" s="353"/>
      <c r="D1735" s="354"/>
      <c r="E1735" s="178"/>
      <c r="F1735" s="355"/>
      <c r="G1735" s="354"/>
      <c r="H1735" s="354"/>
      <c r="I1735" s="178"/>
      <c r="J1735" s="390" t="e">
        <f>IF(#REF!="","",IF(LEN(#REF!)&gt;14,IF(ISBLANK(#REF!),"",#REF!),REPLACE(REPLACE(#REF!,1,3,"XXX"),13,2,"XX")))</f>
        <v>#REF!</v>
      </c>
      <c r="K1735" s="356"/>
      <c r="L1735" s="357"/>
      <c r="M1735" s="356"/>
      <c r="N1735" s="352"/>
      <c r="O1735" s="369"/>
    </row>
    <row r="1736" spans="1:15" hidden="1" x14ac:dyDescent="0.2">
      <c r="A1736" s="351">
        <v>1733</v>
      </c>
      <c r="B1736" s="352"/>
      <c r="C1736" s="353"/>
      <c r="D1736" s="354"/>
      <c r="E1736" s="178"/>
      <c r="F1736" s="355"/>
      <c r="G1736" s="354"/>
      <c r="H1736" s="354"/>
      <c r="I1736" s="178"/>
      <c r="J1736" s="390" t="e">
        <f>IF(#REF!="","",IF(LEN(#REF!)&gt;14,IF(ISBLANK(#REF!),"",#REF!),REPLACE(REPLACE(#REF!,1,3,"XXX"),13,2,"XX")))</f>
        <v>#REF!</v>
      </c>
      <c r="K1736" s="356"/>
      <c r="L1736" s="357"/>
      <c r="M1736" s="356"/>
      <c r="N1736" s="352"/>
      <c r="O1736" s="369"/>
    </row>
    <row r="1737" spans="1:15" hidden="1" x14ac:dyDescent="0.2">
      <c r="A1737" s="351">
        <v>1734</v>
      </c>
      <c r="B1737" s="352"/>
      <c r="C1737" s="353"/>
      <c r="D1737" s="354"/>
      <c r="E1737" s="178"/>
      <c r="F1737" s="355"/>
      <c r="G1737" s="354"/>
      <c r="H1737" s="354"/>
      <c r="I1737" s="178"/>
      <c r="J1737" s="390" t="e">
        <f>IF(#REF!="","",IF(LEN(#REF!)&gt;14,IF(ISBLANK(#REF!),"",#REF!),REPLACE(REPLACE(#REF!,1,3,"XXX"),13,2,"XX")))</f>
        <v>#REF!</v>
      </c>
      <c r="K1737" s="356"/>
      <c r="L1737" s="357"/>
      <c r="M1737" s="356"/>
      <c r="N1737" s="352"/>
      <c r="O1737" s="369"/>
    </row>
    <row r="1738" spans="1:15" hidden="1" x14ac:dyDescent="0.2">
      <c r="A1738" s="351">
        <v>1735</v>
      </c>
      <c r="B1738" s="352"/>
      <c r="C1738" s="353"/>
      <c r="D1738" s="354"/>
      <c r="E1738" s="178"/>
      <c r="F1738" s="355"/>
      <c r="G1738" s="354"/>
      <c r="H1738" s="354"/>
      <c r="I1738" s="178"/>
      <c r="J1738" s="390" t="e">
        <f>IF(#REF!="","",IF(LEN(#REF!)&gt;14,IF(ISBLANK(#REF!),"",#REF!),REPLACE(REPLACE(#REF!,1,3,"XXX"),13,2,"XX")))</f>
        <v>#REF!</v>
      </c>
      <c r="K1738" s="356"/>
      <c r="L1738" s="357"/>
      <c r="M1738" s="356"/>
      <c r="N1738" s="352"/>
      <c r="O1738" s="369"/>
    </row>
    <row r="1739" spans="1:15" hidden="1" x14ac:dyDescent="0.2">
      <c r="A1739" s="351">
        <v>1736</v>
      </c>
      <c r="B1739" s="352"/>
      <c r="C1739" s="353"/>
      <c r="D1739" s="354"/>
      <c r="E1739" s="178"/>
      <c r="F1739" s="355"/>
      <c r="G1739" s="354"/>
      <c r="H1739" s="354"/>
      <c r="I1739" s="178"/>
      <c r="J1739" s="390" t="e">
        <f>IF(#REF!="","",IF(LEN(#REF!)&gt;14,IF(ISBLANK(#REF!),"",#REF!),REPLACE(REPLACE(#REF!,1,3,"XXX"),13,2,"XX")))</f>
        <v>#REF!</v>
      </c>
      <c r="K1739" s="356"/>
      <c r="L1739" s="357"/>
      <c r="M1739" s="356"/>
      <c r="N1739" s="352"/>
      <c r="O1739" s="369"/>
    </row>
    <row r="1740" spans="1:15" hidden="1" x14ac:dyDescent="0.2">
      <c r="A1740" s="351">
        <v>1737</v>
      </c>
      <c r="B1740" s="352"/>
      <c r="C1740" s="353"/>
      <c r="D1740" s="354"/>
      <c r="E1740" s="178"/>
      <c r="F1740" s="355"/>
      <c r="G1740" s="354"/>
      <c r="H1740" s="354"/>
      <c r="I1740" s="178"/>
      <c r="J1740" s="390" t="e">
        <f>IF(#REF!="","",IF(LEN(#REF!)&gt;14,IF(ISBLANK(#REF!),"",#REF!),REPLACE(REPLACE(#REF!,1,3,"XXX"),13,2,"XX")))</f>
        <v>#REF!</v>
      </c>
      <c r="K1740" s="356"/>
      <c r="L1740" s="357"/>
      <c r="M1740" s="356"/>
      <c r="N1740" s="352"/>
      <c r="O1740" s="369"/>
    </row>
    <row r="1741" spans="1:15" hidden="1" x14ac:dyDescent="0.2">
      <c r="A1741" s="351">
        <v>1738</v>
      </c>
      <c r="B1741" s="352"/>
      <c r="C1741" s="353"/>
      <c r="D1741" s="354"/>
      <c r="E1741" s="178"/>
      <c r="F1741" s="355"/>
      <c r="G1741" s="354"/>
      <c r="H1741" s="354"/>
      <c r="I1741" s="178"/>
      <c r="J1741" s="390" t="e">
        <f>IF(#REF!="","",IF(LEN(#REF!)&gt;14,IF(ISBLANK(#REF!),"",#REF!),REPLACE(REPLACE(#REF!,1,3,"XXX"),13,2,"XX")))</f>
        <v>#REF!</v>
      </c>
      <c r="K1741" s="356"/>
      <c r="L1741" s="357"/>
      <c r="M1741" s="356"/>
      <c r="N1741" s="352"/>
      <c r="O1741" s="369"/>
    </row>
    <row r="1742" spans="1:15" hidden="1" x14ac:dyDescent="0.2">
      <c r="A1742" s="351">
        <v>1739</v>
      </c>
      <c r="B1742" s="352"/>
      <c r="C1742" s="353"/>
      <c r="D1742" s="354"/>
      <c r="E1742" s="178"/>
      <c r="F1742" s="355"/>
      <c r="G1742" s="354"/>
      <c r="H1742" s="354"/>
      <c r="I1742" s="178"/>
      <c r="J1742" s="390" t="e">
        <f>IF(#REF!="","",IF(LEN(#REF!)&gt;14,IF(ISBLANK(#REF!),"",#REF!),REPLACE(REPLACE(#REF!,1,3,"XXX"),13,2,"XX")))</f>
        <v>#REF!</v>
      </c>
      <c r="K1742" s="356"/>
      <c r="L1742" s="357"/>
      <c r="M1742" s="356"/>
      <c r="N1742" s="352"/>
      <c r="O1742" s="369"/>
    </row>
    <row r="1743" spans="1:15" hidden="1" x14ac:dyDescent="0.2">
      <c r="A1743" s="351">
        <v>1740</v>
      </c>
      <c r="B1743" s="352"/>
      <c r="C1743" s="353"/>
      <c r="D1743" s="354"/>
      <c r="E1743" s="178"/>
      <c r="F1743" s="355"/>
      <c r="G1743" s="354"/>
      <c r="H1743" s="354"/>
      <c r="I1743" s="178"/>
      <c r="J1743" s="390" t="e">
        <f>IF(#REF!="","",IF(LEN(#REF!)&gt;14,IF(ISBLANK(#REF!),"",#REF!),REPLACE(REPLACE(#REF!,1,3,"XXX"),13,2,"XX")))</f>
        <v>#REF!</v>
      </c>
      <c r="K1743" s="356"/>
      <c r="L1743" s="357"/>
      <c r="M1743" s="356"/>
      <c r="N1743" s="352"/>
      <c r="O1743" s="369"/>
    </row>
    <row r="1744" spans="1:15" hidden="1" x14ac:dyDescent="0.2">
      <c r="A1744" s="351">
        <v>1741</v>
      </c>
      <c r="B1744" s="352"/>
      <c r="C1744" s="353"/>
      <c r="D1744" s="354"/>
      <c r="E1744" s="178"/>
      <c r="F1744" s="355"/>
      <c r="G1744" s="354"/>
      <c r="H1744" s="354"/>
      <c r="I1744" s="178"/>
      <c r="J1744" s="390" t="e">
        <f>IF(#REF!="","",IF(LEN(#REF!)&gt;14,IF(ISBLANK(#REF!),"",#REF!),REPLACE(REPLACE(#REF!,1,3,"XXX"),13,2,"XX")))</f>
        <v>#REF!</v>
      </c>
      <c r="K1744" s="356"/>
      <c r="L1744" s="357"/>
      <c r="M1744" s="356"/>
      <c r="N1744" s="352"/>
      <c r="O1744" s="369"/>
    </row>
    <row r="1745" spans="1:15" hidden="1" x14ac:dyDescent="0.2">
      <c r="A1745" s="351">
        <v>1742</v>
      </c>
      <c r="B1745" s="352"/>
      <c r="C1745" s="353"/>
      <c r="D1745" s="354"/>
      <c r="E1745" s="178"/>
      <c r="F1745" s="355"/>
      <c r="G1745" s="354"/>
      <c r="H1745" s="354"/>
      <c r="I1745" s="178"/>
      <c r="J1745" s="390" t="e">
        <f>IF(#REF!="","",IF(LEN(#REF!)&gt;14,IF(ISBLANK(#REF!),"",#REF!),REPLACE(REPLACE(#REF!,1,3,"XXX"),13,2,"XX")))</f>
        <v>#REF!</v>
      </c>
      <c r="K1745" s="356"/>
      <c r="L1745" s="357"/>
      <c r="M1745" s="356"/>
      <c r="N1745" s="352"/>
      <c r="O1745" s="369"/>
    </row>
    <row r="1746" spans="1:15" hidden="1" x14ac:dyDescent="0.2">
      <c r="A1746" s="351">
        <v>1743</v>
      </c>
      <c r="B1746" s="352"/>
      <c r="C1746" s="353"/>
      <c r="D1746" s="354"/>
      <c r="E1746" s="178"/>
      <c r="F1746" s="355"/>
      <c r="G1746" s="354"/>
      <c r="H1746" s="354"/>
      <c r="I1746" s="178"/>
      <c r="J1746" s="390" t="e">
        <f>IF(#REF!="","",IF(LEN(#REF!)&gt;14,IF(ISBLANK(#REF!),"",#REF!),REPLACE(REPLACE(#REF!,1,3,"XXX"),13,2,"XX")))</f>
        <v>#REF!</v>
      </c>
      <c r="K1746" s="356"/>
      <c r="L1746" s="357"/>
      <c r="M1746" s="356"/>
      <c r="N1746" s="352"/>
      <c r="O1746" s="369"/>
    </row>
    <row r="1747" spans="1:15" hidden="1" x14ac:dyDescent="0.2">
      <c r="A1747" s="351">
        <v>1744</v>
      </c>
      <c r="B1747" s="352"/>
      <c r="C1747" s="353"/>
      <c r="D1747" s="354"/>
      <c r="E1747" s="178"/>
      <c r="F1747" s="355"/>
      <c r="G1747" s="354"/>
      <c r="H1747" s="354"/>
      <c r="I1747" s="178"/>
      <c r="J1747" s="390" t="e">
        <f>IF(#REF!="","",IF(LEN(#REF!)&gt;14,IF(ISBLANK(#REF!),"",#REF!),REPLACE(REPLACE(#REF!,1,3,"XXX"),13,2,"XX")))</f>
        <v>#REF!</v>
      </c>
      <c r="K1747" s="356"/>
      <c r="L1747" s="357"/>
      <c r="M1747" s="356"/>
      <c r="N1747" s="352"/>
      <c r="O1747" s="369"/>
    </row>
    <row r="1748" spans="1:15" hidden="1" x14ac:dyDescent="0.2">
      <c r="A1748" s="351">
        <v>1745</v>
      </c>
      <c r="B1748" s="352"/>
      <c r="C1748" s="353"/>
      <c r="D1748" s="354"/>
      <c r="E1748" s="178"/>
      <c r="F1748" s="355"/>
      <c r="G1748" s="354"/>
      <c r="H1748" s="354"/>
      <c r="I1748" s="178"/>
      <c r="J1748" s="390" t="e">
        <f>IF(#REF!="","",IF(LEN(#REF!)&gt;14,IF(ISBLANK(#REF!),"",#REF!),REPLACE(REPLACE(#REF!,1,3,"XXX"),13,2,"XX")))</f>
        <v>#REF!</v>
      </c>
      <c r="K1748" s="356"/>
      <c r="L1748" s="357"/>
      <c r="M1748" s="356"/>
      <c r="N1748" s="352"/>
      <c r="O1748" s="369"/>
    </row>
    <row r="1749" spans="1:15" hidden="1" x14ac:dyDescent="0.2">
      <c r="A1749" s="351">
        <v>1746</v>
      </c>
      <c r="B1749" s="352"/>
      <c r="C1749" s="353"/>
      <c r="D1749" s="354"/>
      <c r="E1749" s="178"/>
      <c r="F1749" s="355"/>
      <c r="G1749" s="354"/>
      <c r="H1749" s="354"/>
      <c r="I1749" s="178"/>
      <c r="J1749" s="390" t="e">
        <f>IF(#REF!="","",IF(LEN(#REF!)&gt;14,IF(ISBLANK(#REF!),"",#REF!),REPLACE(REPLACE(#REF!,1,3,"XXX"),13,2,"XX")))</f>
        <v>#REF!</v>
      </c>
      <c r="K1749" s="356"/>
      <c r="L1749" s="357"/>
      <c r="M1749" s="356"/>
      <c r="N1749" s="352"/>
      <c r="O1749" s="369"/>
    </row>
    <row r="1750" spans="1:15" hidden="1" x14ac:dyDescent="0.2">
      <c r="A1750" s="351">
        <v>1747</v>
      </c>
      <c r="B1750" s="352"/>
      <c r="C1750" s="353"/>
      <c r="D1750" s="354"/>
      <c r="E1750" s="178"/>
      <c r="F1750" s="355"/>
      <c r="G1750" s="354"/>
      <c r="H1750" s="354"/>
      <c r="I1750" s="178"/>
      <c r="J1750" s="390" t="e">
        <f>IF(#REF!="","",IF(LEN(#REF!)&gt;14,IF(ISBLANK(#REF!),"",#REF!),REPLACE(REPLACE(#REF!,1,3,"XXX"),13,2,"XX")))</f>
        <v>#REF!</v>
      </c>
      <c r="K1750" s="356"/>
      <c r="L1750" s="357"/>
      <c r="M1750" s="356"/>
      <c r="N1750" s="352"/>
      <c r="O1750" s="369"/>
    </row>
    <row r="1751" spans="1:15" hidden="1" x14ac:dyDescent="0.2">
      <c r="A1751" s="351">
        <v>1748</v>
      </c>
      <c r="B1751" s="352"/>
      <c r="C1751" s="353"/>
      <c r="D1751" s="354"/>
      <c r="E1751" s="178"/>
      <c r="F1751" s="355"/>
      <c r="G1751" s="354"/>
      <c r="H1751" s="354"/>
      <c r="I1751" s="178"/>
      <c r="J1751" s="390" t="e">
        <f>IF(#REF!="","",IF(LEN(#REF!)&gt;14,IF(ISBLANK(#REF!),"",#REF!),REPLACE(REPLACE(#REF!,1,3,"XXX"),13,2,"XX")))</f>
        <v>#REF!</v>
      </c>
      <c r="K1751" s="356"/>
      <c r="L1751" s="357"/>
      <c r="M1751" s="356"/>
      <c r="N1751" s="352"/>
      <c r="O1751" s="369"/>
    </row>
    <row r="1752" spans="1:15" hidden="1" x14ac:dyDescent="0.2">
      <c r="A1752" s="351">
        <v>1749</v>
      </c>
      <c r="B1752" s="352"/>
      <c r="C1752" s="353"/>
      <c r="D1752" s="354"/>
      <c r="E1752" s="178"/>
      <c r="F1752" s="355"/>
      <c r="G1752" s="354"/>
      <c r="H1752" s="354"/>
      <c r="I1752" s="178"/>
      <c r="J1752" s="390" t="e">
        <f>IF(#REF!="","",IF(LEN(#REF!)&gt;14,IF(ISBLANK(#REF!),"",#REF!),REPLACE(REPLACE(#REF!,1,3,"XXX"),13,2,"XX")))</f>
        <v>#REF!</v>
      </c>
      <c r="K1752" s="356"/>
      <c r="L1752" s="357"/>
      <c r="M1752" s="356"/>
      <c r="N1752" s="352"/>
      <c r="O1752" s="369"/>
    </row>
    <row r="1753" spans="1:15" hidden="1" x14ac:dyDescent="0.2">
      <c r="A1753" s="351">
        <v>1750</v>
      </c>
      <c r="B1753" s="352"/>
      <c r="C1753" s="353"/>
      <c r="D1753" s="354"/>
      <c r="E1753" s="178"/>
      <c r="F1753" s="355"/>
      <c r="G1753" s="354"/>
      <c r="H1753" s="354"/>
      <c r="I1753" s="178"/>
      <c r="J1753" s="390" t="e">
        <f>IF(#REF!="","",IF(LEN(#REF!)&gt;14,IF(ISBLANK(#REF!),"",#REF!),REPLACE(REPLACE(#REF!,1,3,"XXX"),13,2,"XX")))</f>
        <v>#REF!</v>
      </c>
      <c r="K1753" s="356"/>
      <c r="L1753" s="357"/>
      <c r="M1753" s="356"/>
      <c r="N1753" s="352"/>
      <c r="O1753" s="369"/>
    </row>
    <row r="1754" spans="1:15" hidden="1" x14ac:dyDescent="0.2">
      <c r="A1754" s="351">
        <v>1751</v>
      </c>
      <c r="B1754" s="352"/>
      <c r="C1754" s="353"/>
      <c r="D1754" s="354"/>
      <c r="E1754" s="178"/>
      <c r="F1754" s="355"/>
      <c r="G1754" s="354"/>
      <c r="H1754" s="354"/>
      <c r="I1754" s="178"/>
      <c r="J1754" s="390" t="e">
        <f>IF(#REF!="","",IF(LEN(#REF!)&gt;14,IF(ISBLANK(#REF!),"",#REF!),REPLACE(REPLACE(#REF!,1,3,"XXX"),13,2,"XX")))</f>
        <v>#REF!</v>
      </c>
      <c r="K1754" s="356"/>
      <c r="L1754" s="357"/>
      <c r="M1754" s="356"/>
      <c r="N1754" s="352"/>
      <c r="O1754" s="369"/>
    </row>
    <row r="1755" spans="1:15" hidden="1" x14ac:dyDescent="0.2">
      <c r="A1755" s="351">
        <v>1752</v>
      </c>
      <c r="B1755" s="352"/>
      <c r="C1755" s="353"/>
      <c r="D1755" s="354"/>
      <c r="E1755" s="178"/>
      <c r="F1755" s="355"/>
      <c r="G1755" s="354"/>
      <c r="H1755" s="354"/>
      <c r="I1755" s="178"/>
      <c r="J1755" s="390" t="e">
        <f>IF(#REF!="","",IF(LEN(#REF!)&gt;14,IF(ISBLANK(#REF!),"",#REF!),REPLACE(REPLACE(#REF!,1,3,"XXX"),13,2,"XX")))</f>
        <v>#REF!</v>
      </c>
      <c r="K1755" s="356"/>
      <c r="L1755" s="357"/>
      <c r="M1755" s="356"/>
      <c r="N1755" s="352"/>
      <c r="O1755" s="369"/>
    </row>
    <row r="1756" spans="1:15" hidden="1" x14ac:dyDescent="0.2">
      <c r="A1756" s="351">
        <v>1753</v>
      </c>
      <c r="B1756" s="352"/>
      <c r="C1756" s="353"/>
      <c r="D1756" s="354"/>
      <c r="E1756" s="178"/>
      <c r="F1756" s="355"/>
      <c r="G1756" s="354"/>
      <c r="H1756" s="354"/>
      <c r="I1756" s="178"/>
      <c r="J1756" s="390" t="e">
        <f>IF(#REF!="","",IF(LEN(#REF!)&gt;14,IF(ISBLANK(#REF!),"",#REF!),REPLACE(REPLACE(#REF!,1,3,"XXX"),13,2,"XX")))</f>
        <v>#REF!</v>
      </c>
      <c r="K1756" s="356"/>
      <c r="L1756" s="357"/>
      <c r="M1756" s="356"/>
      <c r="N1756" s="352"/>
      <c r="O1756" s="369"/>
    </row>
    <row r="1757" spans="1:15" hidden="1" x14ac:dyDescent="0.2">
      <c r="A1757" s="351">
        <v>1754</v>
      </c>
      <c r="B1757" s="352"/>
      <c r="C1757" s="353"/>
      <c r="D1757" s="354"/>
      <c r="E1757" s="178"/>
      <c r="F1757" s="355"/>
      <c r="G1757" s="354"/>
      <c r="H1757" s="354"/>
      <c r="I1757" s="178"/>
      <c r="J1757" s="390" t="e">
        <f>IF(#REF!="","",IF(LEN(#REF!)&gt;14,IF(ISBLANK(#REF!),"",#REF!),REPLACE(REPLACE(#REF!,1,3,"XXX"),13,2,"XX")))</f>
        <v>#REF!</v>
      </c>
      <c r="K1757" s="356"/>
      <c r="L1757" s="357"/>
      <c r="M1757" s="356"/>
      <c r="N1757" s="352"/>
      <c r="O1757" s="369"/>
    </row>
    <row r="1758" spans="1:15" hidden="1" x14ac:dyDescent="0.2">
      <c r="A1758" s="351">
        <v>1755</v>
      </c>
      <c r="B1758" s="352"/>
      <c r="C1758" s="353"/>
      <c r="D1758" s="354"/>
      <c r="E1758" s="178"/>
      <c r="F1758" s="355"/>
      <c r="G1758" s="354"/>
      <c r="H1758" s="354"/>
      <c r="I1758" s="178"/>
      <c r="J1758" s="390" t="e">
        <f>IF(#REF!="","",IF(LEN(#REF!)&gt;14,IF(ISBLANK(#REF!),"",#REF!),REPLACE(REPLACE(#REF!,1,3,"XXX"),13,2,"XX")))</f>
        <v>#REF!</v>
      </c>
      <c r="K1758" s="356"/>
      <c r="L1758" s="357"/>
      <c r="M1758" s="356"/>
      <c r="N1758" s="352"/>
      <c r="O1758" s="369"/>
    </row>
    <row r="1759" spans="1:15" hidden="1" x14ac:dyDescent="0.2">
      <c r="A1759" s="351">
        <v>1756</v>
      </c>
      <c r="B1759" s="352"/>
      <c r="C1759" s="353"/>
      <c r="D1759" s="354"/>
      <c r="E1759" s="178"/>
      <c r="F1759" s="355"/>
      <c r="G1759" s="354"/>
      <c r="H1759" s="354"/>
      <c r="I1759" s="178"/>
      <c r="J1759" s="390" t="e">
        <f>IF(#REF!="","",IF(LEN(#REF!)&gt;14,IF(ISBLANK(#REF!),"",#REF!),REPLACE(REPLACE(#REF!,1,3,"XXX"),13,2,"XX")))</f>
        <v>#REF!</v>
      </c>
      <c r="K1759" s="356"/>
      <c r="L1759" s="357"/>
      <c r="M1759" s="356"/>
      <c r="N1759" s="352"/>
      <c r="O1759" s="369"/>
    </row>
    <row r="1760" spans="1:15" hidden="1" x14ac:dyDescent="0.2">
      <c r="A1760" s="351">
        <v>1757</v>
      </c>
      <c r="B1760" s="352"/>
      <c r="C1760" s="353"/>
      <c r="D1760" s="354"/>
      <c r="E1760" s="178"/>
      <c r="F1760" s="355"/>
      <c r="G1760" s="354"/>
      <c r="H1760" s="354"/>
      <c r="I1760" s="178"/>
      <c r="J1760" s="390" t="e">
        <f>IF(#REF!="","",IF(LEN(#REF!)&gt;14,IF(ISBLANK(#REF!),"",#REF!),REPLACE(REPLACE(#REF!,1,3,"XXX"),13,2,"XX")))</f>
        <v>#REF!</v>
      </c>
      <c r="K1760" s="356"/>
      <c r="L1760" s="357"/>
      <c r="M1760" s="356"/>
      <c r="N1760" s="352"/>
      <c r="O1760" s="369"/>
    </row>
    <row r="1761" spans="1:15" hidden="1" x14ac:dyDescent="0.2">
      <c r="A1761" s="351">
        <v>1758</v>
      </c>
      <c r="B1761" s="352"/>
      <c r="C1761" s="353"/>
      <c r="D1761" s="354"/>
      <c r="E1761" s="178"/>
      <c r="F1761" s="355"/>
      <c r="G1761" s="354"/>
      <c r="H1761" s="354"/>
      <c r="I1761" s="178"/>
      <c r="J1761" s="390" t="e">
        <f>IF(#REF!="","",IF(LEN(#REF!)&gt;14,IF(ISBLANK(#REF!),"",#REF!),REPLACE(REPLACE(#REF!,1,3,"XXX"),13,2,"XX")))</f>
        <v>#REF!</v>
      </c>
      <c r="K1761" s="356"/>
      <c r="L1761" s="357"/>
      <c r="M1761" s="356"/>
      <c r="N1761" s="352"/>
      <c r="O1761" s="369"/>
    </row>
    <row r="1762" spans="1:15" hidden="1" x14ac:dyDescent="0.2">
      <c r="A1762" s="351">
        <v>1759</v>
      </c>
      <c r="B1762" s="352"/>
      <c r="C1762" s="353"/>
      <c r="D1762" s="354"/>
      <c r="E1762" s="178"/>
      <c r="F1762" s="355"/>
      <c r="G1762" s="354"/>
      <c r="H1762" s="354"/>
      <c r="I1762" s="178"/>
      <c r="J1762" s="390" t="e">
        <f>IF(#REF!="","",IF(LEN(#REF!)&gt;14,IF(ISBLANK(#REF!),"",#REF!),REPLACE(REPLACE(#REF!,1,3,"XXX"),13,2,"XX")))</f>
        <v>#REF!</v>
      </c>
      <c r="K1762" s="356"/>
      <c r="L1762" s="357"/>
      <c r="M1762" s="356"/>
      <c r="N1762" s="352"/>
      <c r="O1762" s="369"/>
    </row>
    <row r="1763" spans="1:15" hidden="1" x14ac:dyDescent="0.2">
      <c r="A1763" s="351">
        <v>1760</v>
      </c>
      <c r="B1763" s="352"/>
      <c r="C1763" s="353"/>
      <c r="D1763" s="354"/>
      <c r="E1763" s="178"/>
      <c r="F1763" s="355"/>
      <c r="G1763" s="354"/>
      <c r="H1763" s="354"/>
      <c r="I1763" s="178"/>
      <c r="J1763" s="390" t="e">
        <f>IF(#REF!="","",IF(LEN(#REF!)&gt;14,IF(ISBLANK(#REF!),"",#REF!),REPLACE(REPLACE(#REF!,1,3,"XXX"),13,2,"XX")))</f>
        <v>#REF!</v>
      </c>
      <c r="K1763" s="356"/>
      <c r="L1763" s="357"/>
      <c r="M1763" s="356"/>
      <c r="N1763" s="352"/>
      <c r="O1763" s="369"/>
    </row>
    <row r="1764" spans="1:15" hidden="1" x14ac:dyDescent="0.2">
      <c r="A1764" s="351">
        <v>1761</v>
      </c>
      <c r="B1764" s="352"/>
      <c r="C1764" s="353"/>
      <c r="D1764" s="354"/>
      <c r="E1764" s="178"/>
      <c r="F1764" s="355"/>
      <c r="G1764" s="354"/>
      <c r="H1764" s="354"/>
      <c r="I1764" s="178"/>
      <c r="J1764" s="390" t="e">
        <f>IF(#REF!="","",IF(LEN(#REF!)&gt;14,IF(ISBLANK(#REF!),"",#REF!),REPLACE(REPLACE(#REF!,1,3,"XXX"),13,2,"XX")))</f>
        <v>#REF!</v>
      </c>
      <c r="K1764" s="356"/>
      <c r="L1764" s="357"/>
      <c r="M1764" s="356"/>
      <c r="N1764" s="352"/>
      <c r="O1764" s="369"/>
    </row>
    <row r="1765" spans="1:15" hidden="1" x14ac:dyDescent="0.2">
      <c r="A1765" s="351">
        <v>1762</v>
      </c>
      <c r="B1765" s="352"/>
      <c r="C1765" s="353"/>
      <c r="D1765" s="354"/>
      <c r="E1765" s="178"/>
      <c r="F1765" s="355"/>
      <c r="G1765" s="354"/>
      <c r="H1765" s="354"/>
      <c r="I1765" s="178"/>
      <c r="J1765" s="390" t="e">
        <f>IF(#REF!="","",IF(LEN(#REF!)&gt;14,IF(ISBLANK(#REF!),"",#REF!),REPLACE(REPLACE(#REF!,1,3,"XXX"),13,2,"XX")))</f>
        <v>#REF!</v>
      </c>
      <c r="K1765" s="356"/>
      <c r="L1765" s="357"/>
      <c r="M1765" s="356"/>
      <c r="N1765" s="352"/>
      <c r="O1765" s="369"/>
    </row>
    <row r="1766" spans="1:15" hidden="1" x14ac:dyDescent="0.2">
      <c r="A1766" s="351">
        <v>1763</v>
      </c>
      <c r="B1766" s="352"/>
      <c r="C1766" s="353"/>
      <c r="D1766" s="354"/>
      <c r="E1766" s="178"/>
      <c r="F1766" s="355"/>
      <c r="G1766" s="354"/>
      <c r="H1766" s="354"/>
      <c r="I1766" s="178"/>
      <c r="J1766" s="390" t="e">
        <f>IF(#REF!="","",IF(LEN(#REF!)&gt;14,IF(ISBLANK(#REF!),"",#REF!),REPLACE(REPLACE(#REF!,1,3,"XXX"),13,2,"XX")))</f>
        <v>#REF!</v>
      </c>
      <c r="K1766" s="356"/>
      <c r="L1766" s="357"/>
      <c r="M1766" s="356"/>
      <c r="N1766" s="352"/>
      <c r="O1766" s="369"/>
    </row>
    <row r="1767" spans="1:15" hidden="1" x14ac:dyDescent="0.2">
      <c r="A1767" s="351">
        <v>1764</v>
      </c>
      <c r="B1767" s="352"/>
      <c r="C1767" s="353"/>
      <c r="D1767" s="354"/>
      <c r="E1767" s="178"/>
      <c r="F1767" s="355"/>
      <c r="G1767" s="354"/>
      <c r="H1767" s="354"/>
      <c r="I1767" s="178"/>
      <c r="J1767" s="390" t="e">
        <f>IF(#REF!="","",IF(LEN(#REF!)&gt;14,IF(ISBLANK(#REF!),"",#REF!),REPLACE(REPLACE(#REF!,1,3,"XXX"),13,2,"XX")))</f>
        <v>#REF!</v>
      </c>
      <c r="K1767" s="356"/>
      <c r="L1767" s="357"/>
      <c r="M1767" s="356"/>
      <c r="N1767" s="352"/>
      <c r="O1767" s="369"/>
    </row>
    <row r="1768" spans="1:15" hidden="1" x14ac:dyDescent="0.2">
      <c r="A1768" s="351">
        <v>1765</v>
      </c>
      <c r="B1768" s="352"/>
      <c r="C1768" s="353"/>
      <c r="D1768" s="354"/>
      <c r="E1768" s="178"/>
      <c r="F1768" s="355"/>
      <c r="G1768" s="354"/>
      <c r="H1768" s="354"/>
      <c r="I1768" s="178"/>
      <c r="J1768" s="390" t="e">
        <f>IF(#REF!="","",IF(LEN(#REF!)&gt;14,IF(ISBLANK(#REF!),"",#REF!),REPLACE(REPLACE(#REF!,1,3,"XXX"),13,2,"XX")))</f>
        <v>#REF!</v>
      </c>
      <c r="K1768" s="356"/>
      <c r="L1768" s="357"/>
      <c r="M1768" s="356"/>
      <c r="N1768" s="352"/>
      <c r="O1768" s="369"/>
    </row>
    <row r="1769" spans="1:15" hidden="1" x14ac:dyDescent="0.2">
      <c r="A1769" s="351">
        <v>1766</v>
      </c>
      <c r="B1769" s="352"/>
      <c r="C1769" s="353"/>
      <c r="D1769" s="354"/>
      <c r="E1769" s="178"/>
      <c r="F1769" s="355"/>
      <c r="G1769" s="354"/>
      <c r="H1769" s="354"/>
      <c r="I1769" s="178"/>
      <c r="J1769" s="390" t="e">
        <f>IF(#REF!="","",IF(LEN(#REF!)&gt;14,IF(ISBLANK(#REF!),"",#REF!),REPLACE(REPLACE(#REF!,1,3,"XXX"),13,2,"XX")))</f>
        <v>#REF!</v>
      </c>
      <c r="K1769" s="356"/>
      <c r="L1769" s="357"/>
      <c r="M1769" s="356"/>
      <c r="N1769" s="352"/>
      <c r="O1769" s="369"/>
    </row>
    <row r="1770" spans="1:15" hidden="1" x14ac:dyDescent="0.2">
      <c r="A1770" s="351">
        <v>1767</v>
      </c>
      <c r="B1770" s="352"/>
      <c r="C1770" s="353"/>
      <c r="D1770" s="354"/>
      <c r="E1770" s="178"/>
      <c r="F1770" s="355"/>
      <c r="G1770" s="354"/>
      <c r="H1770" s="354"/>
      <c r="I1770" s="178"/>
      <c r="J1770" s="390" t="e">
        <f>IF(#REF!="","",IF(LEN(#REF!)&gt;14,IF(ISBLANK(#REF!),"",#REF!),REPLACE(REPLACE(#REF!,1,3,"XXX"),13,2,"XX")))</f>
        <v>#REF!</v>
      </c>
      <c r="K1770" s="356"/>
      <c r="L1770" s="357"/>
      <c r="M1770" s="356"/>
      <c r="N1770" s="352"/>
      <c r="O1770" s="369"/>
    </row>
    <row r="1771" spans="1:15" hidden="1" x14ac:dyDescent="0.2">
      <c r="A1771" s="351">
        <v>1768</v>
      </c>
      <c r="B1771" s="352"/>
      <c r="C1771" s="353"/>
      <c r="D1771" s="354"/>
      <c r="E1771" s="178"/>
      <c r="F1771" s="355"/>
      <c r="G1771" s="354"/>
      <c r="H1771" s="354"/>
      <c r="I1771" s="178"/>
      <c r="J1771" s="390" t="e">
        <f>IF(#REF!="","",IF(LEN(#REF!)&gt;14,IF(ISBLANK(#REF!),"",#REF!),REPLACE(REPLACE(#REF!,1,3,"XXX"),13,2,"XX")))</f>
        <v>#REF!</v>
      </c>
      <c r="K1771" s="356"/>
      <c r="L1771" s="357"/>
      <c r="M1771" s="356"/>
      <c r="N1771" s="352"/>
      <c r="O1771" s="369"/>
    </row>
    <row r="1772" spans="1:15" hidden="1" x14ac:dyDescent="0.2">
      <c r="A1772" s="351">
        <v>1769</v>
      </c>
      <c r="B1772" s="352"/>
      <c r="C1772" s="353"/>
      <c r="D1772" s="354"/>
      <c r="E1772" s="178"/>
      <c r="F1772" s="355"/>
      <c r="G1772" s="354"/>
      <c r="H1772" s="354"/>
      <c r="I1772" s="178"/>
      <c r="J1772" s="390" t="e">
        <f>IF(#REF!="","",IF(LEN(#REF!)&gt;14,IF(ISBLANK(#REF!),"",#REF!),REPLACE(REPLACE(#REF!,1,3,"XXX"),13,2,"XX")))</f>
        <v>#REF!</v>
      </c>
      <c r="K1772" s="356"/>
      <c r="L1772" s="357"/>
      <c r="M1772" s="356"/>
      <c r="N1772" s="352"/>
      <c r="O1772" s="369"/>
    </row>
    <row r="1773" spans="1:15" hidden="1" x14ac:dyDescent="0.2">
      <c r="A1773" s="351">
        <v>1770</v>
      </c>
      <c r="B1773" s="352"/>
      <c r="C1773" s="353"/>
      <c r="D1773" s="354"/>
      <c r="E1773" s="178"/>
      <c r="F1773" s="355"/>
      <c r="G1773" s="354"/>
      <c r="H1773" s="354"/>
      <c r="I1773" s="178"/>
      <c r="J1773" s="390" t="e">
        <f>IF(#REF!="","",IF(LEN(#REF!)&gt;14,IF(ISBLANK(#REF!),"",#REF!),REPLACE(REPLACE(#REF!,1,3,"XXX"),13,2,"XX")))</f>
        <v>#REF!</v>
      </c>
      <c r="K1773" s="356"/>
      <c r="L1773" s="357"/>
      <c r="M1773" s="356"/>
      <c r="N1773" s="352"/>
      <c r="O1773" s="369"/>
    </row>
    <row r="1774" spans="1:15" hidden="1" x14ac:dyDescent="0.2">
      <c r="A1774" s="351">
        <v>1771</v>
      </c>
      <c r="B1774" s="352"/>
      <c r="C1774" s="353"/>
      <c r="D1774" s="354"/>
      <c r="E1774" s="178"/>
      <c r="F1774" s="355"/>
      <c r="G1774" s="354"/>
      <c r="H1774" s="354"/>
      <c r="I1774" s="178"/>
      <c r="J1774" s="390" t="e">
        <f>IF(#REF!="","",IF(LEN(#REF!)&gt;14,IF(ISBLANK(#REF!),"",#REF!),REPLACE(REPLACE(#REF!,1,3,"XXX"),13,2,"XX")))</f>
        <v>#REF!</v>
      </c>
      <c r="K1774" s="356"/>
      <c r="L1774" s="357"/>
      <c r="M1774" s="356"/>
      <c r="N1774" s="352"/>
      <c r="O1774" s="369"/>
    </row>
    <row r="1775" spans="1:15" hidden="1" x14ac:dyDescent="0.2">
      <c r="A1775" s="351">
        <v>1772</v>
      </c>
      <c r="B1775" s="352"/>
      <c r="C1775" s="353"/>
      <c r="D1775" s="354"/>
      <c r="E1775" s="178"/>
      <c r="F1775" s="355"/>
      <c r="G1775" s="354"/>
      <c r="H1775" s="354"/>
      <c r="I1775" s="178"/>
      <c r="J1775" s="390" t="e">
        <f>IF(#REF!="","",IF(LEN(#REF!)&gt;14,IF(ISBLANK(#REF!),"",#REF!),REPLACE(REPLACE(#REF!,1,3,"XXX"),13,2,"XX")))</f>
        <v>#REF!</v>
      </c>
      <c r="K1775" s="356"/>
      <c r="L1775" s="357"/>
      <c r="M1775" s="356"/>
      <c r="N1775" s="352"/>
      <c r="O1775" s="369"/>
    </row>
    <row r="1776" spans="1:15" hidden="1" x14ac:dyDescent="0.2">
      <c r="A1776" s="351">
        <v>1773</v>
      </c>
      <c r="B1776" s="352"/>
      <c r="C1776" s="353"/>
      <c r="D1776" s="354"/>
      <c r="E1776" s="178"/>
      <c r="F1776" s="355"/>
      <c r="G1776" s="354"/>
      <c r="H1776" s="354"/>
      <c r="I1776" s="178"/>
      <c r="J1776" s="390" t="e">
        <f>IF(#REF!="","",IF(LEN(#REF!)&gt;14,IF(ISBLANK(#REF!),"",#REF!),REPLACE(REPLACE(#REF!,1,3,"XXX"),13,2,"XX")))</f>
        <v>#REF!</v>
      </c>
      <c r="K1776" s="356"/>
      <c r="L1776" s="357"/>
      <c r="M1776" s="356"/>
      <c r="N1776" s="352"/>
      <c r="O1776" s="369"/>
    </row>
    <row r="1777" spans="1:15" hidden="1" x14ac:dyDescent="0.2">
      <c r="A1777" s="351">
        <v>1774</v>
      </c>
      <c r="B1777" s="352"/>
      <c r="C1777" s="353"/>
      <c r="D1777" s="354"/>
      <c r="E1777" s="178"/>
      <c r="F1777" s="355"/>
      <c r="G1777" s="354"/>
      <c r="H1777" s="354"/>
      <c r="I1777" s="178"/>
      <c r="J1777" s="390" t="e">
        <f>IF(#REF!="","",IF(LEN(#REF!)&gt;14,IF(ISBLANK(#REF!),"",#REF!),REPLACE(REPLACE(#REF!,1,3,"XXX"),13,2,"XX")))</f>
        <v>#REF!</v>
      </c>
      <c r="K1777" s="356"/>
      <c r="L1777" s="357"/>
      <c r="M1777" s="356"/>
      <c r="N1777" s="352"/>
      <c r="O1777" s="369"/>
    </row>
    <row r="1778" spans="1:15" hidden="1" x14ac:dyDescent="0.2">
      <c r="A1778" s="351">
        <v>1775</v>
      </c>
      <c r="B1778" s="352"/>
      <c r="C1778" s="353"/>
      <c r="D1778" s="354"/>
      <c r="E1778" s="178"/>
      <c r="F1778" s="355"/>
      <c r="G1778" s="354"/>
      <c r="H1778" s="354"/>
      <c r="I1778" s="178"/>
      <c r="J1778" s="390" t="e">
        <f>IF(#REF!="","",IF(LEN(#REF!)&gt;14,IF(ISBLANK(#REF!),"",#REF!),REPLACE(REPLACE(#REF!,1,3,"XXX"),13,2,"XX")))</f>
        <v>#REF!</v>
      </c>
      <c r="K1778" s="356"/>
      <c r="L1778" s="357"/>
      <c r="M1778" s="356"/>
      <c r="N1778" s="352"/>
      <c r="O1778" s="369"/>
    </row>
    <row r="1779" spans="1:15" hidden="1" x14ac:dyDescent="0.2">
      <c r="A1779" s="351">
        <v>1776</v>
      </c>
      <c r="B1779" s="352"/>
      <c r="C1779" s="353"/>
      <c r="D1779" s="354"/>
      <c r="E1779" s="178"/>
      <c r="F1779" s="355"/>
      <c r="G1779" s="354"/>
      <c r="H1779" s="354"/>
      <c r="I1779" s="178"/>
      <c r="J1779" s="390" t="e">
        <f>IF(#REF!="","",IF(LEN(#REF!)&gt;14,IF(ISBLANK(#REF!),"",#REF!),REPLACE(REPLACE(#REF!,1,3,"XXX"),13,2,"XX")))</f>
        <v>#REF!</v>
      </c>
      <c r="K1779" s="356"/>
      <c r="L1779" s="357"/>
      <c r="M1779" s="356"/>
      <c r="N1779" s="352"/>
      <c r="O1779" s="369"/>
    </row>
    <row r="1780" spans="1:15" hidden="1" x14ac:dyDescent="0.2">
      <c r="A1780" s="351">
        <v>1777</v>
      </c>
      <c r="B1780" s="352"/>
      <c r="C1780" s="353"/>
      <c r="D1780" s="354"/>
      <c r="E1780" s="178"/>
      <c r="F1780" s="355"/>
      <c r="G1780" s="354"/>
      <c r="H1780" s="354"/>
      <c r="I1780" s="178"/>
      <c r="J1780" s="390" t="e">
        <f>IF(#REF!="","",IF(LEN(#REF!)&gt;14,IF(ISBLANK(#REF!),"",#REF!),REPLACE(REPLACE(#REF!,1,3,"XXX"),13,2,"XX")))</f>
        <v>#REF!</v>
      </c>
      <c r="K1780" s="356"/>
      <c r="L1780" s="357"/>
      <c r="M1780" s="356"/>
      <c r="N1780" s="352"/>
      <c r="O1780" s="369"/>
    </row>
    <row r="1781" spans="1:15" hidden="1" x14ac:dyDescent="0.2">
      <c r="A1781" s="351">
        <v>1778</v>
      </c>
      <c r="B1781" s="352"/>
      <c r="C1781" s="353"/>
      <c r="D1781" s="354"/>
      <c r="E1781" s="178"/>
      <c r="F1781" s="355"/>
      <c r="G1781" s="354"/>
      <c r="H1781" s="354"/>
      <c r="I1781" s="178"/>
      <c r="J1781" s="390" t="e">
        <f>IF(#REF!="","",IF(LEN(#REF!)&gt;14,IF(ISBLANK(#REF!),"",#REF!),REPLACE(REPLACE(#REF!,1,3,"XXX"),13,2,"XX")))</f>
        <v>#REF!</v>
      </c>
      <c r="K1781" s="356"/>
      <c r="L1781" s="357"/>
      <c r="M1781" s="356"/>
      <c r="N1781" s="352"/>
      <c r="O1781" s="369"/>
    </row>
    <row r="1782" spans="1:15" hidden="1" x14ac:dyDescent="0.2">
      <c r="A1782" s="351">
        <v>1779</v>
      </c>
      <c r="B1782" s="352"/>
      <c r="C1782" s="353"/>
      <c r="D1782" s="354"/>
      <c r="E1782" s="178"/>
      <c r="F1782" s="355"/>
      <c r="G1782" s="354"/>
      <c r="H1782" s="354"/>
      <c r="I1782" s="178"/>
      <c r="J1782" s="390" t="e">
        <f>IF(#REF!="","",IF(LEN(#REF!)&gt;14,IF(ISBLANK(#REF!),"",#REF!),REPLACE(REPLACE(#REF!,1,3,"XXX"),13,2,"XX")))</f>
        <v>#REF!</v>
      </c>
      <c r="K1782" s="356"/>
      <c r="L1782" s="357"/>
      <c r="M1782" s="356"/>
      <c r="N1782" s="352"/>
      <c r="O1782" s="369"/>
    </row>
    <row r="1783" spans="1:15" hidden="1" x14ac:dyDescent="0.2">
      <c r="A1783" s="351">
        <v>1780</v>
      </c>
      <c r="B1783" s="352"/>
      <c r="C1783" s="353"/>
      <c r="D1783" s="354"/>
      <c r="E1783" s="178"/>
      <c r="F1783" s="355"/>
      <c r="G1783" s="354"/>
      <c r="H1783" s="354"/>
      <c r="I1783" s="178"/>
      <c r="J1783" s="390" t="e">
        <f>IF(#REF!="","",IF(LEN(#REF!)&gt;14,IF(ISBLANK(#REF!),"",#REF!),REPLACE(REPLACE(#REF!,1,3,"XXX"),13,2,"XX")))</f>
        <v>#REF!</v>
      </c>
      <c r="K1783" s="356"/>
      <c r="L1783" s="357"/>
      <c r="M1783" s="356"/>
      <c r="N1783" s="352"/>
      <c r="O1783" s="369"/>
    </row>
    <row r="1784" spans="1:15" hidden="1" x14ac:dyDescent="0.2">
      <c r="A1784" s="351">
        <v>1781</v>
      </c>
      <c r="B1784" s="352"/>
      <c r="C1784" s="353"/>
      <c r="D1784" s="354"/>
      <c r="E1784" s="178"/>
      <c r="F1784" s="355"/>
      <c r="G1784" s="354"/>
      <c r="H1784" s="354"/>
      <c r="I1784" s="178"/>
      <c r="J1784" s="390" t="e">
        <f>IF(#REF!="","",IF(LEN(#REF!)&gt;14,IF(ISBLANK(#REF!),"",#REF!),REPLACE(REPLACE(#REF!,1,3,"XXX"),13,2,"XX")))</f>
        <v>#REF!</v>
      </c>
      <c r="K1784" s="356"/>
      <c r="L1784" s="357"/>
      <c r="M1784" s="356"/>
      <c r="N1784" s="352"/>
      <c r="O1784" s="369"/>
    </row>
    <row r="1785" spans="1:15" hidden="1" x14ac:dyDescent="0.2">
      <c r="A1785" s="351">
        <v>1782</v>
      </c>
      <c r="B1785" s="352"/>
      <c r="C1785" s="353"/>
      <c r="D1785" s="354"/>
      <c r="E1785" s="178"/>
      <c r="F1785" s="355"/>
      <c r="G1785" s="354"/>
      <c r="H1785" s="354"/>
      <c r="I1785" s="178"/>
      <c r="J1785" s="390" t="e">
        <f>IF(#REF!="","",IF(LEN(#REF!)&gt;14,IF(ISBLANK(#REF!),"",#REF!),REPLACE(REPLACE(#REF!,1,3,"XXX"),13,2,"XX")))</f>
        <v>#REF!</v>
      </c>
      <c r="K1785" s="356"/>
      <c r="L1785" s="357"/>
      <c r="M1785" s="356"/>
      <c r="N1785" s="352"/>
      <c r="O1785" s="369"/>
    </row>
    <row r="1786" spans="1:15" hidden="1" x14ac:dyDescent="0.2">
      <c r="A1786" s="351">
        <v>1783</v>
      </c>
      <c r="B1786" s="352"/>
      <c r="C1786" s="353"/>
      <c r="D1786" s="354"/>
      <c r="E1786" s="178"/>
      <c r="F1786" s="355"/>
      <c r="G1786" s="354"/>
      <c r="H1786" s="354"/>
      <c r="I1786" s="178"/>
      <c r="J1786" s="390" t="e">
        <f>IF(#REF!="","",IF(LEN(#REF!)&gt;14,IF(ISBLANK(#REF!),"",#REF!),REPLACE(REPLACE(#REF!,1,3,"XXX"),13,2,"XX")))</f>
        <v>#REF!</v>
      </c>
      <c r="K1786" s="356"/>
      <c r="L1786" s="357"/>
      <c r="M1786" s="356"/>
      <c r="N1786" s="352"/>
      <c r="O1786" s="369"/>
    </row>
    <row r="1787" spans="1:15" hidden="1" x14ac:dyDescent="0.2">
      <c r="A1787" s="351">
        <v>1784</v>
      </c>
      <c r="B1787" s="352"/>
      <c r="C1787" s="353"/>
      <c r="D1787" s="354"/>
      <c r="E1787" s="178"/>
      <c r="F1787" s="355"/>
      <c r="G1787" s="354"/>
      <c r="H1787" s="354"/>
      <c r="I1787" s="178"/>
      <c r="J1787" s="390" t="e">
        <f>IF(#REF!="","",IF(LEN(#REF!)&gt;14,IF(ISBLANK(#REF!),"",#REF!),REPLACE(REPLACE(#REF!,1,3,"XXX"),13,2,"XX")))</f>
        <v>#REF!</v>
      </c>
      <c r="K1787" s="356"/>
      <c r="L1787" s="357"/>
      <c r="M1787" s="356"/>
      <c r="N1787" s="352"/>
      <c r="O1787" s="369"/>
    </row>
    <row r="1788" spans="1:15" hidden="1" x14ac:dyDescent="0.2">
      <c r="A1788" s="351">
        <v>1785</v>
      </c>
      <c r="B1788" s="352"/>
      <c r="C1788" s="353"/>
      <c r="D1788" s="354"/>
      <c r="E1788" s="178"/>
      <c r="F1788" s="355"/>
      <c r="G1788" s="354"/>
      <c r="H1788" s="354"/>
      <c r="I1788" s="178"/>
      <c r="J1788" s="390" t="e">
        <f>IF(#REF!="","",IF(LEN(#REF!)&gt;14,IF(ISBLANK(#REF!),"",#REF!),REPLACE(REPLACE(#REF!,1,3,"XXX"),13,2,"XX")))</f>
        <v>#REF!</v>
      </c>
      <c r="K1788" s="356"/>
      <c r="L1788" s="357"/>
      <c r="M1788" s="356"/>
      <c r="N1788" s="352"/>
      <c r="O1788" s="369"/>
    </row>
    <row r="1789" spans="1:15" hidden="1" x14ac:dyDescent="0.2">
      <c r="A1789" s="351">
        <v>1786</v>
      </c>
      <c r="B1789" s="352"/>
      <c r="C1789" s="353"/>
      <c r="D1789" s="354"/>
      <c r="E1789" s="178"/>
      <c r="F1789" s="355"/>
      <c r="G1789" s="354"/>
      <c r="H1789" s="354"/>
      <c r="I1789" s="178"/>
      <c r="J1789" s="390" t="e">
        <f>IF(#REF!="","",IF(LEN(#REF!)&gt;14,IF(ISBLANK(#REF!),"",#REF!),REPLACE(REPLACE(#REF!,1,3,"XXX"),13,2,"XX")))</f>
        <v>#REF!</v>
      </c>
      <c r="K1789" s="356"/>
      <c r="L1789" s="357"/>
      <c r="M1789" s="356"/>
      <c r="N1789" s="352"/>
      <c r="O1789" s="369"/>
    </row>
    <row r="1790" spans="1:15" hidden="1" x14ac:dyDescent="0.2">
      <c r="A1790" s="351">
        <v>1787</v>
      </c>
      <c r="B1790" s="352"/>
      <c r="C1790" s="353"/>
      <c r="D1790" s="354"/>
      <c r="E1790" s="178"/>
      <c r="F1790" s="355"/>
      <c r="G1790" s="354"/>
      <c r="H1790" s="354"/>
      <c r="I1790" s="178"/>
      <c r="J1790" s="390" t="e">
        <f>IF(#REF!="","",IF(LEN(#REF!)&gt;14,IF(ISBLANK(#REF!),"",#REF!),REPLACE(REPLACE(#REF!,1,3,"XXX"),13,2,"XX")))</f>
        <v>#REF!</v>
      </c>
      <c r="K1790" s="356"/>
      <c r="L1790" s="357"/>
      <c r="M1790" s="356"/>
      <c r="N1790" s="352"/>
      <c r="O1790" s="369"/>
    </row>
    <row r="1791" spans="1:15" hidden="1" x14ac:dyDescent="0.2">
      <c r="A1791" s="351">
        <v>1788</v>
      </c>
      <c r="B1791" s="352"/>
      <c r="C1791" s="353"/>
      <c r="D1791" s="354"/>
      <c r="E1791" s="178"/>
      <c r="F1791" s="355"/>
      <c r="G1791" s="354"/>
      <c r="H1791" s="354"/>
      <c r="I1791" s="178"/>
      <c r="J1791" s="390" t="e">
        <f>IF(#REF!="","",IF(LEN(#REF!)&gt;14,IF(ISBLANK(#REF!),"",#REF!),REPLACE(REPLACE(#REF!,1,3,"XXX"),13,2,"XX")))</f>
        <v>#REF!</v>
      </c>
      <c r="K1791" s="356"/>
      <c r="L1791" s="357"/>
      <c r="M1791" s="356"/>
      <c r="N1791" s="352"/>
      <c r="O1791" s="369"/>
    </row>
    <row r="1792" spans="1:15" hidden="1" x14ac:dyDescent="0.2">
      <c r="A1792" s="351">
        <v>1789</v>
      </c>
      <c r="B1792" s="352"/>
      <c r="C1792" s="353"/>
      <c r="D1792" s="354"/>
      <c r="E1792" s="178"/>
      <c r="F1792" s="355"/>
      <c r="G1792" s="354"/>
      <c r="H1792" s="354"/>
      <c r="I1792" s="178"/>
      <c r="J1792" s="390" t="e">
        <f>IF(#REF!="","",IF(LEN(#REF!)&gt;14,IF(ISBLANK(#REF!),"",#REF!),REPLACE(REPLACE(#REF!,1,3,"XXX"),13,2,"XX")))</f>
        <v>#REF!</v>
      </c>
      <c r="K1792" s="356"/>
      <c r="L1792" s="357"/>
      <c r="M1792" s="356"/>
      <c r="N1792" s="352"/>
      <c r="O1792" s="369"/>
    </row>
    <row r="1793" spans="1:15" hidden="1" x14ac:dyDescent="0.2">
      <c r="A1793" s="351">
        <v>1790</v>
      </c>
      <c r="B1793" s="352"/>
      <c r="C1793" s="353"/>
      <c r="D1793" s="354"/>
      <c r="E1793" s="178"/>
      <c r="F1793" s="355"/>
      <c r="G1793" s="354"/>
      <c r="H1793" s="354"/>
      <c r="I1793" s="178"/>
      <c r="J1793" s="390" t="e">
        <f>IF(#REF!="","",IF(LEN(#REF!)&gt;14,IF(ISBLANK(#REF!),"",#REF!),REPLACE(REPLACE(#REF!,1,3,"XXX"),13,2,"XX")))</f>
        <v>#REF!</v>
      </c>
      <c r="K1793" s="356"/>
      <c r="L1793" s="357"/>
      <c r="M1793" s="356"/>
      <c r="N1793" s="352"/>
      <c r="O1793" s="369"/>
    </row>
    <row r="1794" spans="1:15" hidden="1" x14ac:dyDescent="0.2">
      <c r="A1794" s="351">
        <v>1791</v>
      </c>
      <c r="B1794" s="352"/>
      <c r="C1794" s="353"/>
      <c r="D1794" s="354"/>
      <c r="E1794" s="178"/>
      <c r="F1794" s="355"/>
      <c r="G1794" s="354"/>
      <c r="H1794" s="354"/>
      <c r="I1794" s="178"/>
      <c r="J1794" s="390" t="e">
        <f>IF(#REF!="","",IF(LEN(#REF!)&gt;14,IF(ISBLANK(#REF!),"",#REF!),REPLACE(REPLACE(#REF!,1,3,"XXX"),13,2,"XX")))</f>
        <v>#REF!</v>
      </c>
      <c r="K1794" s="356"/>
      <c r="L1794" s="357"/>
      <c r="M1794" s="356"/>
      <c r="N1794" s="352"/>
      <c r="O1794" s="369"/>
    </row>
    <row r="1795" spans="1:15" hidden="1" x14ac:dyDescent="0.2">
      <c r="A1795" s="351">
        <v>1792</v>
      </c>
      <c r="B1795" s="352"/>
      <c r="C1795" s="353"/>
      <c r="D1795" s="354"/>
      <c r="E1795" s="178"/>
      <c r="F1795" s="355"/>
      <c r="G1795" s="354"/>
      <c r="H1795" s="354"/>
      <c r="I1795" s="178"/>
      <c r="J1795" s="390" t="e">
        <f>IF(#REF!="","",IF(LEN(#REF!)&gt;14,IF(ISBLANK(#REF!),"",#REF!),REPLACE(REPLACE(#REF!,1,3,"XXX"),13,2,"XX")))</f>
        <v>#REF!</v>
      </c>
      <c r="K1795" s="356"/>
      <c r="L1795" s="357"/>
      <c r="M1795" s="356"/>
      <c r="N1795" s="352"/>
      <c r="O1795" s="369"/>
    </row>
    <row r="1796" spans="1:15" hidden="1" x14ac:dyDescent="0.2">
      <c r="A1796" s="351">
        <v>1793</v>
      </c>
      <c r="B1796" s="352"/>
      <c r="C1796" s="353"/>
      <c r="D1796" s="354"/>
      <c r="E1796" s="178"/>
      <c r="F1796" s="355"/>
      <c r="G1796" s="354"/>
      <c r="H1796" s="354"/>
      <c r="I1796" s="178"/>
      <c r="J1796" s="390" t="e">
        <f>IF(#REF!="","",IF(LEN(#REF!)&gt;14,IF(ISBLANK(#REF!),"",#REF!),REPLACE(REPLACE(#REF!,1,3,"XXX"),13,2,"XX")))</f>
        <v>#REF!</v>
      </c>
      <c r="K1796" s="356"/>
      <c r="L1796" s="357"/>
      <c r="M1796" s="356"/>
      <c r="N1796" s="352"/>
      <c r="O1796" s="369"/>
    </row>
    <row r="1797" spans="1:15" hidden="1" x14ac:dyDescent="0.2">
      <c r="A1797" s="351">
        <v>1794</v>
      </c>
      <c r="B1797" s="352"/>
      <c r="C1797" s="353"/>
      <c r="D1797" s="354"/>
      <c r="E1797" s="178"/>
      <c r="F1797" s="355"/>
      <c r="G1797" s="354"/>
      <c r="H1797" s="354"/>
      <c r="I1797" s="178"/>
      <c r="J1797" s="390" t="e">
        <f>IF(#REF!="","",IF(LEN(#REF!)&gt;14,IF(ISBLANK(#REF!),"",#REF!),REPLACE(REPLACE(#REF!,1,3,"XXX"),13,2,"XX")))</f>
        <v>#REF!</v>
      </c>
      <c r="K1797" s="356"/>
      <c r="L1797" s="357"/>
      <c r="M1797" s="356"/>
      <c r="N1797" s="352"/>
      <c r="O1797" s="369"/>
    </row>
    <row r="1798" spans="1:15" hidden="1" x14ac:dyDescent="0.2">
      <c r="A1798" s="351">
        <v>1795</v>
      </c>
      <c r="B1798" s="352"/>
      <c r="C1798" s="353"/>
      <c r="D1798" s="354"/>
      <c r="E1798" s="178"/>
      <c r="F1798" s="355"/>
      <c r="G1798" s="354"/>
      <c r="H1798" s="354"/>
      <c r="I1798" s="178"/>
      <c r="J1798" s="390" t="e">
        <f>IF(#REF!="","",IF(LEN(#REF!)&gt;14,IF(ISBLANK(#REF!),"",#REF!),REPLACE(REPLACE(#REF!,1,3,"XXX"),13,2,"XX")))</f>
        <v>#REF!</v>
      </c>
      <c r="K1798" s="356"/>
      <c r="L1798" s="357"/>
      <c r="M1798" s="356"/>
      <c r="N1798" s="352"/>
      <c r="O1798" s="369"/>
    </row>
    <row r="1799" spans="1:15" hidden="1" x14ac:dyDescent="0.2">
      <c r="A1799" s="351">
        <v>1796</v>
      </c>
      <c r="B1799" s="352"/>
      <c r="C1799" s="353"/>
      <c r="D1799" s="354"/>
      <c r="E1799" s="178"/>
      <c r="F1799" s="355"/>
      <c r="G1799" s="354"/>
      <c r="H1799" s="354"/>
      <c r="I1799" s="178"/>
      <c r="J1799" s="390" t="e">
        <f>IF(#REF!="","",IF(LEN(#REF!)&gt;14,IF(ISBLANK(#REF!),"",#REF!),REPLACE(REPLACE(#REF!,1,3,"XXX"),13,2,"XX")))</f>
        <v>#REF!</v>
      </c>
      <c r="K1799" s="356"/>
      <c r="L1799" s="357"/>
      <c r="M1799" s="356"/>
      <c r="N1799" s="352"/>
      <c r="O1799" s="369"/>
    </row>
    <row r="1800" spans="1:15" hidden="1" x14ac:dyDescent="0.2">
      <c r="A1800" s="351">
        <v>1797</v>
      </c>
      <c r="B1800" s="352"/>
      <c r="C1800" s="353"/>
      <c r="D1800" s="354"/>
      <c r="E1800" s="178"/>
      <c r="F1800" s="355"/>
      <c r="G1800" s="354"/>
      <c r="H1800" s="354"/>
      <c r="I1800" s="178"/>
      <c r="J1800" s="390" t="e">
        <f>IF(#REF!="","",IF(LEN(#REF!)&gt;14,IF(ISBLANK(#REF!),"",#REF!),REPLACE(REPLACE(#REF!,1,3,"XXX"),13,2,"XX")))</f>
        <v>#REF!</v>
      </c>
      <c r="K1800" s="356"/>
      <c r="L1800" s="357"/>
      <c r="M1800" s="356"/>
      <c r="N1800" s="352"/>
      <c r="O1800" s="369"/>
    </row>
    <row r="1801" spans="1:15" hidden="1" x14ac:dyDescent="0.2">
      <c r="A1801" s="351">
        <v>1798</v>
      </c>
      <c r="B1801" s="352"/>
      <c r="C1801" s="353"/>
      <c r="D1801" s="354"/>
      <c r="E1801" s="178"/>
      <c r="F1801" s="355"/>
      <c r="G1801" s="354"/>
      <c r="H1801" s="354"/>
      <c r="I1801" s="178"/>
      <c r="J1801" s="390" t="e">
        <f>IF(#REF!="","",IF(LEN(#REF!)&gt;14,IF(ISBLANK(#REF!),"",#REF!),REPLACE(REPLACE(#REF!,1,3,"XXX"),13,2,"XX")))</f>
        <v>#REF!</v>
      </c>
      <c r="K1801" s="356"/>
      <c r="L1801" s="357"/>
      <c r="M1801" s="356"/>
      <c r="N1801" s="352"/>
      <c r="O1801" s="369"/>
    </row>
    <row r="1802" spans="1:15" hidden="1" x14ac:dyDescent="0.2">
      <c r="A1802" s="351">
        <v>1799</v>
      </c>
      <c r="B1802" s="352"/>
      <c r="C1802" s="353"/>
      <c r="D1802" s="354"/>
      <c r="E1802" s="178"/>
      <c r="F1802" s="355"/>
      <c r="G1802" s="354"/>
      <c r="H1802" s="354"/>
      <c r="I1802" s="178"/>
      <c r="J1802" s="390" t="e">
        <f>IF(#REF!="","",IF(LEN(#REF!)&gt;14,IF(ISBLANK(#REF!),"",#REF!),REPLACE(REPLACE(#REF!,1,3,"XXX"),13,2,"XX")))</f>
        <v>#REF!</v>
      </c>
      <c r="K1802" s="356"/>
      <c r="L1802" s="357"/>
      <c r="M1802" s="356"/>
      <c r="N1802" s="352"/>
      <c r="O1802" s="369"/>
    </row>
    <row r="1803" spans="1:15" hidden="1" x14ac:dyDescent="0.2">
      <c r="A1803" s="351">
        <v>1800</v>
      </c>
      <c r="B1803" s="352"/>
      <c r="C1803" s="353"/>
      <c r="D1803" s="354"/>
      <c r="E1803" s="178"/>
      <c r="F1803" s="355"/>
      <c r="G1803" s="354"/>
      <c r="H1803" s="354"/>
      <c r="I1803" s="178"/>
      <c r="J1803" s="390" t="e">
        <f>IF(#REF!="","",IF(LEN(#REF!)&gt;14,IF(ISBLANK(#REF!),"",#REF!),REPLACE(REPLACE(#REF!,1,3,"XXX"),13,2,"XX")))</f>
        <v>#REF!</v>
      </c>
      <c r="K1803" s="356"/>
      <c r="L1803" s="357"/>
      <c r="M1803" s="356"/>
      <c r="N1803" s="352"/>
      <c r="O1803" s="369"/>
    </row>
    <row r="1804" spans="1:15" hidden="1" x14ac:dyDescent="0.2">
      <c r="A1804" s="351">
        <v>1801</v>
      </c>
      <c r="B1804" s="352"/>
      <c r="C1804" s="353"/>
      <c r="D1804" s="354"/>
      <c r="E1804" s="178"/>
      <c r="F1804" s="355"/>
      <c r="G1804" s="354"/>
      <c r="H1804" s="354"/>
      <c r="I1804" s="178"/>
      <c r="J1804" s="390" t="e">
        <f>IF(#REF!="","",IF(LEN(#REF!)&gt;14,IF(ISBLANK(#REF!),"",#REF!),REPLACE(REPLACE(#REF!,1,3,"XXX"),13,2,"XX")))</f>
        <v>#REF!</v>
      </c>
      <c r="K1804" s="356"/>
      <c r="L1804" s="357"/>
      <c r="M1804" s="356"/>
      <c r="N1804" s="352"/>
      <c r="O1804" s="369"/>
    </row>
    <row r="1805" spans="1:15" hidden="1" x14ac:dyDescent="0.2">
      <c r="A1805" s="351">
        <v>1802</v>
      </c>
      <c r="B1805" s="352"/>
      <c r="C1805" s="353"/>
      <c r="D1805" s="354"/>
      <c r="E1805" s="178"/>
      <c r="F1805" s="355"/>
      <c r="G1805" s="354"/>
      <c r="H1805" s="354"/>
      <c r="I1805" s="178"/>
      <c r="J1805" s="390" t="e">
        <f>IF(#REF!="","",IF(LEN(#REF!)&gt;14,IF(ISBLANK(#REF!),"",#REF!),REPLACE(REPLACE(#REF!,1,3,"XXX"),13,2,"XX")))</f>
        <v>#REF!</v>
      </c>
      <c r="K1805" s="356"/>
      <c r="L1805" s="357"/>
      <c r="M1805" s="356"/>
      <c r="N1805" s="352"/>
      <c r="O1805" s="369"/>
    </row>
    <row r="1806" spans="1:15" hidden="1" x14ac:dyDescent="0.2">
      <c r="A1806" s="351">
        <v>1803</v>
      </c>
      <c r="B1806" s="352"/>
      <c r="C1806" s="353"/>
      <c r="D1806" s="354"/>
      <c r="E1806" s="178"/>
      <c r="F1806" s="355"/>
      <c r="G1806" s="354"/>
      <c r="H1806" s="354"/>
      <c r="I1806" s="178"/>
      <c r="J1806" s="390" t="e">
        <f>IF(#REF!="","",IF(LEN(#REF!)&gt;14,IF(ISBLANK(#REF!),"",#REF!),REPLACE(REPLACE(#REF!,1,3,"XXX"),13,2,"XX")))</f>
        <v>#REF!</v>
      </c>
      <c r="K1806" s="356"/>
      <c r="L1806" s="357"/>
      <c r="M1806" s="356"/>
      <c r="N1806" s="352"/>
      <c r="O1806" s="369"/>
    </row>
    <row r="1807" spans="1:15" hidden="1" x14ac:dyDescent="0.2">
      <c r="A1807" s="351">
        <v>1804</v>
      </c>
      <c r="B1807" s="352"/>
      <c r="C1807" s="353"/>
      <c r="D1807" s="354"/>
      <c r="E1807" s="178"/>
      <c r="F1807" s="355"/>
      <c r="G1807" s="354"/>
      <c r="H1807" s="354"/>
      <c r="I1807" s="178"/>
      <c r="J1807" s="390" t="e">
        <f>IF(#REF!="","",IF(LEN(#REF!)&gt;14,IF(ISBLANK(#REF!),"",#REF!),REPLACE(REPLACE(#REF!,1,3,"XXX"),13,2,"XX")))</f>
        <v>#REF!</v>
      </c>
      <c r="K1807" s="356"/>
      <c r="L1807" s="357"/>
      <c r="M1807" s="356"/>
      <c r="N1807" s="352"/>
      <c r="O1807" s="369"/>
    </row>
    <row r="1808" spans="1:15" hidden="1" x14ac:dyDescent="0.2">
      <c r="A1808" s="351">
        <v>1805</v>
      </c>
      <c r="B1808" s="352"/>
      <c r="C1808" s="353"/>
      <c r="D1808" s="354"/>
      <c r="E1808" s="178"/>
      <c r="F1808" s="355"/>
      <c r="G1808" s="354"/>
      <c r="H1808" s="354"/>
      <c r="I1808" s="178"/>
      <c r="J1808" s="390" t="e">
        <f>IF(#REF!="","",IF(LEN(#REF!)&gt;14,IF(ISBLANK(#REF!),"",#REF!),REPLACE(REPLACE(#REF!,1,3,"XXX"),13,2,"XX")))</f>
        <v>#REF!</v>
      </c>
      <c r="K1808" s="356"/>
      <c r="L1808" s="357"/>
      <c r="M1808" s="356"/>
      <c r="N1808" s="352"/>
      <c r="O1808" s="369"/>
    </row>
    <row r="1809" spans="1:15" hidden="1" x14ac:dyDescent="0.2">
      <c r="A1809" s="351">
        <v>1806</v>
      </c>
      <c r="B1809" s="352"/>
      <c r="C1809" s="353"/>
      <c r="D1809" s="354"/>
      <c r="E1809" s="178"/>
      <c r="F1809" s="355"/>
      <c r="G1809" s="354"/>
      <c r="H1809" s="354"/>
      <c r="I1809" s="178"/>
      <c r="J1809" s="390" t="e">
        <f>IF(#REF!="","",IF(LEN(#REF!)&gt;14,IF(ISBLANK(#REF!),"",#REF!),REPLACE(REPLACE(#REF!,1,3,"XXX"),13,2,"XX")))</f>
        <v>#REF!</v>
      </c>
      <c r="K1809" s="356"/>
      <c r="L1809" s="357"/>
      <c r="M1809" s="356"/>
      <c r="N1809" s="352"/>
      <c r="O1809" s="369"/>
    </row>
    <row r="1810" spans="1:15" hidden="1" x14ac:dyDescent="0.2">
      <c r="A1810" s="351">
        <v>1807</v>
      </c>
      <c r="B1810" s="352"/>
      <c r="C1810" s="353"/>
      <c r="D1810" s="354"/>
      <c r="E1810" s="178"/>
      <c r="F1810" s="355"/>
      <c r="G1810" s="354"/>
      <c r="H1810" s="354"/>
      <c r="I1810" s="178"/>
      <c r="J1810" s="390" t="e">
        <f>IF(#REF!="","",IF(LEN(#REF!)&gt;14,IF(ISBLANK(#REF!),"",#REF!),REPLACE(REPLACE(#REF!,1,3,"XXX"),13,2,"XX")))</f>
        <v>#REF!</v>
      </c>
      <c r="K1810" s="356"/>
      <c r="L1810" s="357"/>
      <c r="M1810" s="356"/>
      <c r="N1810" s="352"/>
      <c r="O1810" s="369"/>
    </row>
    <row r="1811" spans="1:15" hidden="1" x14ac:dyDescent="0.2">
      <c r="A1811" s="351">
        <v>1808</v>
      </c>
      <c r="B1811" s="352"/>
      <c r="C1811" s="353"/>
      <c r="D1811" s="354"/>
      <c r="E1811" s="178"/>
      <c r="F1811" s="355"/>
      <c r="G1811" s="354"/>
      <c r="H1811" s="354"/>
      <c r="I1811" s="178"/>
      <c r="J1811" s="390" t="e">
        <f>IF(#REF!="","",IF(LEN(#REF!)&gt;14,IF(ISBLANK(#REF!),"",#REF!),REPLACE(REPLACE(#REF!,1,3,"XXX"),13,2,"XX")))</f>
        <v>#REF!</v>
      </c>
      <c r="K1811" s="356"/>
      <c r="L1811" s="357"/>
      <c r="M1811" s="356"/>
      <c r="N1811" s="352"/>
      <c r="O1811" s="369"/>
    </row>
    <row r="1812" spans="1:15" hidden="1" x14ac:dyDescent="0.2">
      <c r="A1812" s="351">
        <v>1809</v>
      </c>
      <c r="B1812" s="352"/>
      <c r="C1812" s="353"/>
      <c r="D1812" s="354"/>
      <c r="E1812" s="178"/>
      <c r="F1812" s="355"/>
      <c r="G1812" s="354"/>
      <c r="H1812" s="354"/>
      <c r="I1812" s="178"/>
      <c r="J1812" s="390" t="e">
        <f>IF(#REF!="","",IF(LEN(#REF!)&gt;14,IF(ISBLANK(#REF!),"",#REF!),REPLACE(REPLACE(#REF!,1,3,"XXX"),13,2,"XX")))</f>
        <v>#REF!</v>
      </c>
      <c r="K1812" s="356"/>
      <c r="L1812" s="357"/>
      <c r="M1812" s="356"/>
      <c r="N1812" s="352"/>
      <c r="O1812" s="369"/>
    </row>
    <row r="1813" spans="1:15" hidden="1" x14ac:dyDescent="0.2">
      <c r="A1813" s="351">
        <v>1810</v>
      </c>
      <c r="B1813" s="352"/>
      <c r="C1813" s="353"/>
      <c r="D1813" s="354"/>
      <c r="E1813" s="178"/>
      <c r="F1813" s="355"/>
      <c r="G1813" s="354"/>
      <c r="H1813" s="354"/>
      <c r="I1813" s="178"/>
      <c r="J1813" s="390" t="e">
        <f>IF(#REF!="","",IF(LEN(#REF!)&gt;14,IF(ISBLANK(#REF!),"",#REF!),REPLACE(REPLACE(#REF!,1,3,"XXX"),13,2,"XX")))</f>
        <v>#REF!</v>
      </c>
      <c r="K1813" s="356"/>
      <c r="L1813" s="357"/>
      <c r="M1813" s="356"/>
      <c r="N1813" s="352"/>
      <c r="O1813" s="369"/>
    </row>
    <row r="1814" spans="1:15" hidden="1" x14ac:dyDescent="0.2">
      <c r="A1814" s="351">
        <v>1811</v>
      </c>
      <c r="B1814" s="352"/>
      <c r="C1814" s="353"/>
      <c r="D1814" s="354"/>
      <c r="E1814" s="178"/>
      <c r="F1814" s="355"/>
      <c r="G1814" s="354"/>
      <c r="H1814" s="354"/>
      <c r="I1814" s="178"/>
      <c r="J1814" s="390" t="e">
        <f>IF(#REF!="","",IF(LEN(#REF!)&gt;14,IF(ISBLANK(#REF!),"",#REF!),REPLACE(REPLACE(#REF!,1,3,"XXX"),13,2,"XX")))</f>
        <v>#REF!</v>
      </c>
      <c r="K1814" s="356"/>
      <c r="L1814" s="357"/>
      <c r="M1814" s="356"/>
      <c r="N1814" s="352"/>
      <c r="O1814" s="369"/>
    </row>
    <row r="1815" spans="1:15" hidden="1" x14ac:dyDescent="0.2">
      <c r="A1815" s="351">
        <v>1812</v>
      </c>
      <c r="B1815" s="352"/>
      <c r="C1815" s="353"/>
      <c r="D1815" s="354"/>
      <c r="E1815" s="178"/>
      <c r="F1815" s="355"/>
      <c r="G1815" s="354"/>
      <c r="H1815" s="354"/>
      <c r="I1815" s="178"/>
      <c r="J1815" s="390" t="e">
        <f>IF(#REF!="","",IF(LEN(#REF!)&gt;14,IF(ISBLANK(#REF!),"",#REF!),REPLACE(REPLACE(#REF!,1,3,"XXX"),13,2,"XX")))</f>
        <v>#REF!</v>
      </c>
      <c r="K1815" s="356"/>
      <c r="L1815" s="357"/>
      <c r="M1815" s="356"/>
      <c r="N1815" s="352"/>
      <c r="O1815" s="369"/>
    </row>
    <row r="1816" spans="1:15" hidden="1" x14ac:dyDescent="0.2">
      <c r="A1816" s="351">
        <v>1813</v>
      </c>
      <c r="B1816" s="352"/>
      <c r="C1816" s="353"/>
      <c r="D1816" s="354"/>
      <c r="E1816" s="178"/>
      <c r="F1816" s="355"/>
      <c r="G1816" s="354"/>
      <c r="H1816" s="354"/>
      <c r="I1816" s="178"/>
      <c r="J1816" s="390" t="e">
        <f>IF(#REF!="","",IF(LEN(#REF!)&gt;14,IF(ISBLANK(#REF!),"",#REF!),REPLACE(REPLACE(#REF!,1,3,"XXX"),13,2,"XX")))</f>
        <v>#REF!</v>
      </c>
      <c r="K1816" s="356"/>
      <c r="L1816" s="357"/>
      <c r="M1816" s="356"/>
      <c r="N1816" s="352"/>
      <c r="O1816" s="369"/>
    </row>
    <row r="1817" spans="1:15" hidden="1" x14ac:dyDescent="0.2">
      <c r="A1817" s="351">
        <v>1814</v>
      </c>
      <c r="B1817" s="352"/>
      <c r="C1817" s="353"/>
      <c r="D1817" s="354"/>
      <c r="E1817" s="178"/>
      <c r="F1817" s="355"/>
      <c r="G1817" s="354"/>
      <c r="H1817" s="354"/>
      <c r="I1817" s="178"/>
      <c r="J1817" s="390" t="e">
        <f>IF(#REF!="","",IF(LEN(#REF!)&gt;14,IF(ISBLANK(#REF!),"",#REF!),REPLACE(REPLACE(#REF!,1,3,"XXX"),13,2,"XX")))</f>
        <v>#REF!</v>
      </c>
      <c r="K1817" s="356"/>
      <c r="L1817" s="357"/>
      <c r="M1817" s="356"/>
      <c r="N1817" s="352"/>
      <c r="O1817" s="369"/>
    </row>
    <row r="1818" spans="1:15" hidden="1" x14ac:dyDescent="0.2">
      <c r="A1818" s="351">
        <v>1815</v>
      </c>
      <c r="B1818" s="352"/>
      <c r="C1818" s="353"/>
      <c r="D1818" s="354"/>
      <c r="E1818" s="178"/>
      <c r="F1818" s="355"/>
      <c r="G1818" s="354"/>
      <c r="H1818" s="354"/>
      <c r="I1818" s="178"/>
      <c r="J1818" s="390" t="e">
        <f>IF(#REF!="","",IF(LEN(#REF!)&gt;14,IF(ISBLANK(#REF!),"",#REF!),REPLACE(REPLACE(#REF!,1,3,"XXX"),13,2,"XX")))</f>
        <v>#REF!</v>
      </c>
      <c r="K1818" s="356"/>
      <c r="L1818" s="357"/>
      <c r="M1818" s="356"/>
      <c r="N1818" s="352"/>
      <c r="O1818" s="369"/>
    </row>
    <row r="1819" spans="1:15" hidden="1" x14ac:dyDescent="0.2">
      <c r="A1819" s="351">
        <v>1816</v>
      </c>
      <c r="B1819" s="352"/>
      <c r="C1819" s="353"/>
      <c r="D1819" s="354"/>
      <c r="E1819" s="178"/>
      <c r="F1819" s="355"/>
      <c r="G1819" s="354"/>
      <c r="H1819" s="354"/>
      <c r="I1819" s="178"/>
      <c r="J1819" s="390" t="e">
        <f>IF(#REF!="","",IF(LEN(#REF!)&gt;14,IF(ISBLANK(#REF!),"",#REF!),REPLACE(REPLACE(#REF!,1,3,"XXX"),13,2,"XX")))</f>
        <v>#REF!</v>
      </c>
      <c r="K1819" s="356"/>
      <c r="L1819" s="357"/>
      <c r="M1819" s="356"/>
      <c r="N1819" s="352"/>
      <c r="O1819" s="369"/>
    </row>
    <row r="1820" spans="1:15" hidden="1" x14ac:dyDescent="0.2">
      <c r="A1820" s="351">
        <v>1817</v>
      </c>
      <c r="B1820" s="352"/>
      <c r="C1820" s="353"/>
      <c r="D1820" s="354"/>
      <c r="E1820" s="178"/>
      <c r="F1820" s="355"/>
      <c r="G1820" s="354"/>
      <c r="H1820" s="354"/>
      <c r="I1820" s="178"/>
      <c r="J1820" s="390" t="e">
        <f>IF(#REF!="","",IF(LEN(#REF!)&gt;14,IF(ISBLANK(#REF!),"",#REF!),REPLACE(REPLACE(#REF!,1,3,"XXX"),13,2,"XX")))</f>
        <v>#REF!</v>
      </c>
      <c r="K1820" s="356"/>
      <c r="L1820" s="357"/>
      <c r="M1820" s="356"/>
      <c r="N1820" s="352"/>
      <c r="O1820" s="369"/>
    </row>
    <row r="1821" spans="1:15" hidden="1" x14ac:dyDescent="0.2">
      <c r="A1821" s="351">
        <v>1818</v>
      </c>
      <c r="B1821" s="352"/>
      <c r="C1821" s="353"/>
      <c r="D1821" s="354"/>
      <c r="E1821" s="178"/>
      <c r="F1821" s="355"/>
      <c r="G1821" s="354"/>
      <c r="H1821" s="354"/>
      <c r="I1821" s="178"/>
      <c r="J1821" s="390" t="e">
        <f>IF(#REF!="","",IF(LEN(#REF!)&gt;14,IF(ISBLANK(#REF!),"",#REF!),REPLACE(REPLACE(#REF!,1,3,"XXX"),13,2,"XX")))</f>
        <v>#REF!</v>
      </c>
      <c r="K1821" s="356"/>
      <c r="L1821" s="357"/>
      <c r="M1821" s="356"/>
      <c r="N1821" s="352"/>
      <c r="O1821" s="369"/>
    </row>
    <row r="1822" spans="1:15" hidden="1" x14ac:dyDescent="0.2">
      <c r="A1822" s="351">
        <v>1819</v>
      </c>
      <c r="B1822" s="352"/>
      <c r="C1822" s="353"/>
      <c r="D1822" s="354"/>
      <c r="E1822" s="178"/>
      <c r="F1822" s="355"/>
      <c r="G1822" s="354"/>
      <c r="H1822" s="354"/>
      <c r="I1822" s="178"/>
      <c r="J1822" s="390" t="e">
        <f>IF(#REF!="","",IF(LEN(#REF!)&gt;14,IF(ISBLANK(#REF!),"",#REF!),REPLACE(REPLACE(#REF!,1,3,"XXX"),13,2,"XX")))</f>
        <v>#REF!</v>
      </c>
      <c r="K1822" s="356"/>
      <c r="L1822" s="357"/>
      <c r="M1822" s="356"/>
      <c r="N1822" s="352"/>
      <c r="O1822" s="369"/>
    </row>
    <row r="1823" spans="1:15" hidden="1" x14ac:dyDescent="0.2">
      <c r="A1823" s="351">
        <v>1820</v>
      </c>
      <c r="B1823" s="352"/>
      <c r="C1823" s="353"/>
      <c r="D1823" s="354"/>
      <c r="E1823" s="178"/>
      <c r="F1823" s="355"/>
      <c r="G1823" s="354"/>
      <c r="H1823" s="354"/>
      <c r="I1823" s="178"/>
      <c r="J1823" s="390" t="e">
        <f>IF(#REF!="","",IF(LEN(#REF!)&gt;14,IF(ISBLANK(#REF!),"",#REF!),REPLACE(REPLACE(#REF!,1,3,"XXX"),13,2,"XX")))</f>
        <v>#REF!</v>
      </c>
      <c r="K1823" s="356"/>
      <c r="L1823" s="357"/>
      <c r="M1823" s="356"/>
      <c r="N1823" s="352"/>
      <c r="O1823" s="369"/>
    </row>
    <row r="1824" spans="1:15" hidden="1" x14ac:dyDescent="0.2">
      <c r="A1824" s="351">
        <v>1821</v>
      </c>
      <c r="B1824" s="352"/>
      <c r="C1824" s="353"/>
      <c r="D1824" s="354"/>
      <c r="E1824" s="178"/>
      <c r="F1824" s="355"/>
      <c r="G1824" s="354"/>
      <c r="H1824" s="354"/>
      <c r="I1824" s="178"/>
      <c r="J1824" s="390" t="e">
        <f>IF(#REF!="","",IF(LEN(#REF!)&gt;14,IF(ISBLANK(#REF!),"",#REF!),REPLACE(REPLACE(#REF!,1,3,"XXX"),13,2,"XX")))</f>
        <v>#REF!</v>
      </c>
      <c r="K1824" s="356"/>
      <c r="L1824" s="357"/>
      <c r="M1824" s="356"/>
      <c r="N1824" s="352"/>
      <c r="O1824" s="369"/>
    </row>
    <row r="1825" spans="1:15" hidden="1" x14ac:dyDescent="0.2">
      <c r="A1825" s="351">
        <v>1822</v>
      </c>
      <c r="B1825" s="352"/>
      <c r="C1825" s="353"/>
      <c r="D1825" s="354"/>
      <c r="E1825" s="178"/>
      <c r="F1825" s="355"/>
      <c r="G1825" s="354"/>
      <c r="H1825" s="354"/>
      <c r="I1825" s="178"/>
      <c r="J1825" s="390" t="e">
        <f>IF(#REF!="","",IF(LEN(#REF!)&gt;14,IF(ISBLANK(#REF!),"",#REF!),REPLACE(REPLACE(#REF!,1,3,"XXX"),13,2,"XX")))</f>
        <v>#REF!</v>
      </c>
      <c r="K1825" s="356"/>
      <c r="L1825" s="357"/>
      <c r="M1825" s="356"/>
      <c r="N1825" s="352"/>
      <c r="O1825" s="369"/>
    </row>
    <row r="1826" spans="1:15" hidden="1" x14ac:dyDescent="0.2">
      <c r="A1826" s="351">
        <v>1823</v>
      </c>
      <c r="B1826" s="352"/>
      <c r="C1826" s="353"/>
      <c r="D1826" s="354"/>
      <c r="E1826" s="178"/>
      <c r="F1826" s="355"/>
      <c r="G1826" s="354"/>
      <c r="H1826" s="354"/>
      <c r="I1826" s="178"/>
      <c r="J1826" s="390" t="e">
        <f>IF(#REF!="","",IF(LEN(#REF!)&gt;14,IF(ISBLANK(#REF!),"",#REF!),REPLACE(REPLACE(#REF!,1,3,"XXX"),13,2,"XX")))</f>
        <v>#REF!</v>
      </c>
      <c r="K1826" s="356"/>
      <c r="L1826" s="357"/>
      <c r="M1826" s="356"/>
      <c r="N1826" s="352"/>
      <c r="O1826" s="369"/>
    </row>
    <row r="1827" spans="1:15" hidden="1" x14ac:dyDescent="0.2">
      <c r="A1827" s="351">
        <v>1824</v>
      </c>
      <c r="B1827" s="352"/>
      <c r="C1827" s="353"/>
      <c r="D1827" s="354"/>
      <c r="E1827" s="178"/>
      <c r="F1827" s="355"/>
      <c r="G1827" s="354"/>
      <c r="H1827" s="354"/>
      <c r="I1827" s="178"/>
      <c r="J1827" s="390" t="e">
        <f>IF(#REF!="","",IF(LEN(#REF!)&gt;14,IF(ISBLANK(#REF!),"",#REF!),REPLACE(REPLACE(#REF!,1,3,"XXX"),13,2,"XX")))</f>
        <v>#REF!</v>
      </c>
      <c r="K1827" s="356"/>
      <c r="L1827" s="357"/>
      <c r="M1827" s="356"/>
      <c r="N1827" s="352"/>
      <c r="O1827" s="369"/>
    </row>
    <row r="1828" spans="1:15" hidden="1" x14ac:dyDescent="0.2">
      <c r="A1828" s="351">
        <v>1825</v>
      </c>
      <c r="B1828" s="352"/>
      <c r="C1828" s="353"/>
      <c r="D1828" s="354"/>
      <c r="E1828" s="178"/>
      <c r="F1828" s="355"/>
      <c r="G1828" s="354"/>
      <c r="H1828" s="354"/>
      <c r="I1828" s="178"/>
      <c r="J1828" s="390" t="e">
        <f>IF(#REF!="","",IF(LEN(#REF!)&gt;14,IF(ISBLANK(#REF!),"",#REF!),REPLACE(REPLACE(#REF!,1,3,"XXX"),13,2,"XX")))</f>
        <v>#REF!</v>
      </c>
      <c r="K1828" s="356"/>
      <c r="L1828" s="357"/>
      <c r="M1828" s="356"/>
      <c r="N1828" s="352"/>
      <c r="O1828" s="369"/>
    </row>
    <row r="1829" spans="1:15" hidden="1" x14ac:dyDescent="0.2">
      <c r="A1829" s="351">
        <v>1826</v>
      </c>
      <c r="B1829" s="352"/>
      <c r="C1829" s="353"/>
      <c r="D1829" s="354"/>
      <c r="E1829" s="178"/>
      <c r="F1829" s="355"/>
      <c r="G1829" s="354"/>
      <c r="H1829" s="354"/>
      <c r="I1829" s="178"/>
      <c r="J1829" s="390" t="e">
        <f>IF(#REF!="","",IF(LEN(#REF!)&gt;14,IF(ISBLANK(#REF!),"",#REF!),REPLACE(REPLACE(#REF!,1,3,"XXX"),13,2,"XX")))</f>
        <v>#REF!</v>
      </c>
      <c r="K1829" s="356"/>
      <c r="L1829" s="357"/>
      <c r="M1829" s="356"/>
      <c r="N1829" s="352"/>
      <c r="O1829" s="369"/>
    </row>
    <row r="1830" spans="1:15" hidden="1" x14ac:dyDescent="0.2">
      <c r="A1830" s="351">
        <v>1827</v>
      </c>
      <c r="B1830" s="352"/>
      <c r="C1830" s="353"/>
      <c r="D1830" s="354"/>
      <c r="E1830" s="178"/>
      <c r="F1830" s="355"/>
      <c r="G1830" s="354"/>
      <c r="H1830" s="354"/>
      <c r="I1830" s="178"/>
      <c r="J1830" s="390" t="e">
        <f>IF(#REF!="","",IF(LEN(#REF!)&gt;14,IF(ISBLANK(#REF!),"",#REF!),REPLACE(REPLACE(#REF!,1,3,"XXX"),13,2,"XX")))</f>
        <v>#REF!</v>
      </c>
      <c r="K1830" s="356"/>
      <c r="L1830" s="357"/>
      <c r="M1830" s="356"/>
      <c r="N1830" s="352"/>
      <c r="O1830" s="369"/>
    </row>
    <row r="1831" spans="1:15" hidden="1" x14ac:dyDescent="0.2">
      <c r="A1831" s="351">
        <v>1828</v>
      </c>
      <c r="B1831" s="352"/>
      <c r="C1831" s="353"/>
      <c r="D1831" s="354"/>
      <c r="E1831" s="178"/>
      <c r="F1831" s="355"/>
      <c r="G1831" s="354"/>
      <c r="H1831" s="354"/>
      <c r="I1831" s="178"/>
      <c r="J1831" s="390" t="e">
        <f>IF(#REF!="","",IF(LEN(#REF!)&gt;14,IF(ISBLANK(#REF!),"",#REF!),REPLACE(REPLACE(#REF!,1,3,"XXX"),13,2,"XX")))</f>
        <v>#REF!</v>
      </c>
      <c r="K1831" s="356"/>
      <c r="L1831" s="357"/>
      <c r="M1831" s="356"/>
      <c r="N1831" s="352"/>
      <c r="O1831" s="369"/>
    </row>
    <row r="1832" spans="1:15" hidden="1" x14ac:dyDescent="0.2">
      <c r="A1832" s="351">
        <v>1829</v>
      </c>
      <c r="B1832" s="352"/>
      <c r="C1832" s="353"/>
      <c r="D1832" s="354"/>
      <c r="E1832" s="178"/>
      <c r="F1832" s="355"/>
      <c r="G1832" s="354"/>
      <c r="H1832" s="354"/>
      <c r="I1832" s="178"/>
      <c r="J1832" s="390" t="e">
        <f>IF(#REF!="","",IF(LEN(#REF!)&gt;14,IF(ISBLANK(#REF!),"",#REF!),REPLACE(REPLACE(#REF!,1,3,"XXX"),13,2,"XX")))</f>
        <v>#REF!</v>
      </c>
      <c r="K1832" s="356"/>
      <c r="L1832" s="357"/>
      <c r="M1832" s="356"/>
      <c r="N1832" s="352"/>
      <c r="O1832" s="369"/>
    </row>
    <row r="1833" spans="1:15" hidden="1" x14ac:dyDescent="0.2">
      <c r="A1833" s="351">
        <v>1830</v>
      </c>
      <c r="B1833" s="352"/>
      <c r="C1833" s="353"/>
      <c r="D1833" s="354"/>
      <c r="E1833" s="178"/>
      <c r="F1833" s="355"/>
      <c r="G1833" s="354"/>
      <c r="H1833" s="354"/>
      <c r="I1833" s="178"/>
      <c r="J1833" s="390" t="e">
        <f>IF(#REF!="","",IF(LEN(#REF!)&gt;14,IF(ISBLANK(#REF!),"",#REF!),REPLACE(REPLACE(#REF!,1,3,"XXX"),13,2,"XX")))</f>
        <v>#REF!</v>
      </c>
      <c r="K1833" s="356"/>
      <c r="L1833" s="357"/>
      <c r="M1833" s="356"/>
      <c r="N1833" s="352"/>
      <c r="O1833" s="369"/>
    </row>
    <row r="1834" spans="1:15" hidden="1" x14ac:dyDescent="0.2">
      <c r="A1834" s="351">
        <v>1831</v>
      </c>
      <c r="B1834" s="352"/>
      <c r="C1834" s="353"/>
      <c r="D1834" s="354"/>
      <c r="E1834" s="178"/>
      <c r="F1834" s="355"/>
      <c r="G1834" s="354"/>
      <c r="H1834" s="354"/>
      <c r="I1834" s="178"/>
      <c r="J1834" s="390" t="e">
        <f>IF(#REF!="","",IF(LEN(#REF!)&gt;14,IF(ISBLANK(#REF!),"",#REF!),REPLACE(REPLACE(#REF!,1,3,"XXX"),13,2,"XX")))</f>
        <v>#REF!</v>
      </c>
      <c r="K1834" s="356"/>
      <c r="L1834" s="357"/>
      <c r="M1834" s="356"/>
      <c r="N1834" s="352"/>
      <c r="O1834" s="369"/>
    </row>
    <row r="1835" spans="1:15" hidden="1" x14ac:dyDescent="0.2">
      <c r="A1835" s="351">
        <v>1832</v>
      </c>
      <c r="B1835" s="352"/>
      <c r="C1835" s="353"/>
      <c r="D1835" s="354"/>
      <c r="E1835" s="178"/>
      <c r="F1835" s="355"/>
      <c r="G1835" s="354"/>
      <c r="H1835" s="354"/>
      <c r="I1835" s="178"/>
      <c r="J1835" s="390" t="e">
        <f>IF(#REF!="","",IF(LEN(#REF!)&gt;14,IF(ISBLANK(#REF!),"",#REF!),REPLACE(REPLACE(#REF!,1,3,"XXX"),13,2,"XX")))</f>
        <v>#REF!</v>
      </c>
      <c r="K1835" s="356"/>
      <c r="L1835" s="357"/>
      <c r="M1835" s="356"/>
      <c r="N1835" s="352"/>
      <c r="O1835" s="369"/>
    </row>
    <row r="1836" spans="1:15" hidden="1" x14ac:dyDescent="0.2">
      <c r="A1836" s="351">
        <v>1833</v>
      </c>
      <c r="B1836" s="352"/>
      <c r="C1836" s="353"/>
      <c r="D1836" s="354"/>
      <c r="E1836" s="178"/>
      <c r="F1836" s="355"/>
      <c r="G1836" s="354"/>
      <c r="H1836" s="354"/>
      <c r="I1836" s="178"/>
      <c r="J1836" s="390" t="e">
        <f>IF(#REF!="","",IF(LEN(#REF!)&gt;14,IF(ISBLANK(#REF!),"",#REF!),REPLACE(REPLACE(#REF!,1,3,"XXX"),13,2,"XX")))</f>
        <v>#REF!</v>
      </c>
      <c r="K1836" s="356"/>
      <c r="L1836" s="357"/>
      <c r="M1836" s="356"/>
      <c r="N1836" s="352"/>
      <c r="O1836" s="369"/>
    </row>
    <row r="1837" spans="1:15" hidden="1" x14ac:dyDescent="0.2">
      <c r="A1837" s="351">
        <v>1834</v>
      </c>
      <c r="B1837" s="352"/>
      <c r="C1837" s="353"/>
      <c r="D1837" s="354"/>
      <c r="E1837" s="178"/>
      <c r="F1837" s="355"/>
      <c r="G1837" s="354"/>
      <c r="H1837" s="354"/>
      <c r="I1837" s="178"/>
      <c r="J1837" s="390" t="e">
        <f>IF(#REF!="","",IF(LEN(#REF!)&gt;14,IF(ISBLANK(#REF!),"",#REF!),REPLACE(REPLACE(#REF!,1,3,"XXX"),13,2,"XX")))</f>
        <v>#REF!</v>
      </c>
      <c r="K1837" s="356"/>
      <c r="L1837" s="357"/>
      <c r="M1837" s="356"/>
      <c r="N1837" s="352"/>
      <c r="O1837" s="369"/>
    </row>
    <row r="1838" spans="1:15" hidden="1" x14ac:dyDescent="0.2">
      <c r="A1838" s="351">
        <v>1835</v>
      </c>
      <c r="B1838" s="352"/>
      <c r="C1838" s="353"/>
      <c r="D1838" s="354"/>
      <c r="E1838" s="178"/>
      <c r="F1838" s="355"/>
      <c r="G1838" s="354"/>
      <c r="H1838" s="354"/>
      <c r="I1838" s="178"/>
      <c r="J1838" s="390" t="e">
        <f>IF(#REF!="","",IF(LEN(#REF!)&gt;14,IF(ISBLANK(#REF!),"",#REF!),REPLACE(REPLACE(#REF!,1,3,"XXX"),13,2,"XX")))</f>
        <v>#REF!</v>
      </c>
      <c r="K1838" s="356"/>
      <c r="L1838" s="357"/>
      <c r="M1838" s="356"/>
      <c r="N1838" s="352"/>
      <c r="O1838" s="369"/>
    </row>
    <row r="1839" spans="1:15" hidden="1" x14ac:dyDescent="0.2">
      <c r="A1839" s="351">
        <v>1836</v>
      </c>
      <c r="B1839" s="352"/>
      <c r="C1839" s="353"/>
      <c r="D1839" s="354"/>
      <c r="E1839" s="178"/>
      <c r="F1839" s="355"/>
      <c r="G1839" s="354"/>
      <c r="H1839" s="354"/>
      <c r="I1839" s="178"/>
      <c r="J1839" s="390" t="e">
        <f>IF(#REF!="","",IF(LEN(#REF!)&gt;14,IF(ISBLANK(#REF!),"",#REF!),REPLACE(REPLACE(#REF!,1,3,"XXX"),13,2,"XX")))</f>
        <v>#REF!</v>
      </c>
      <c r="K1839" s="356"/>
      <c r="L1839" s="357"/>
      <c r="M1839" s="356"/>
      <c r="N1839" s="352"/>
      <c r="O1839" s="369"/>
    </row>
    <row r="1840" spans="1:15" hidden="1" x14ac:dyDescent="0.2">
      <c r="A1840" s="351">
        <v>1837</v>
      </c>
      <c r="B1840" s="352"/>
      <c r="C1840" s="353"/>
      <c r="D1840" s="354"/>
      <c r="E1840" s="178"/>
      <c r="F1840" s="355"/>
      <c r="G1840" s="354"/>
      <c r="H1840" s="354"/>
      <c r="I1840" s="178"/>
      <c r="J1840" s="390" t="e">
        <f>IF(#REF!="","",IF(LEN(#REF!)&gt;14,IF(ISBLANK(#REF!),"",#REF!),REPLACE(REPLACE(#REF!,1,3,"XXX"),13,2,"XX")))</f>
        <v>#REF!</v>
      </c>
      <c r="K1840" s="356"/>
      <c r="L1840" s="357"/>
      <c r="M1840" s="356"/>
      <c r="N1840" s="352"/>
      <c r="O1840" s="369"/>
    </row>
    <row r="1841" spans="1:15" hidden="1" x14ac:dyDescent="0.2">
      <c r="A1841" s="351">
        <v>1838</v>
      </c>
      <c r="B1841" s="352"/>
      <c r="C1841" s="353"/>
      <c r="D1841" s="354"/>
      <c r="E1841" s="178"/>
      <c r="F1841" s="355"/>
      <c r="G1841" s="354"/>
      <c r="H1841" s="354"/>
      <c r="I1841" s="178"/>
      <c r="J1841" s="390" t="e">
        <f>IF(#REF!="","",IF(LEN(#REF!)&gt;14,IF(ISBLANK(#REF!),"",#REF!),REPLACE(REPLACE(#REF!,1,3,"XXX"),13,2,"XX")))</f>
        <v>#REF!</v>
      </c>
      <c r="K1841" s="356"/>
      <c r="L1841" s="357"/>
      <c r="M1841" s="356"/>
      <c r="N1841" s="352"/>
      <c r="O1841" s="369"/>
    </row>
    <row r="1842" spans="1:15" hidden="1" x14ac:dyDescent="0.2">
      <c r="A1842" s="351">
        <v>1839</v>
      </c>
      <c r="B1842" s="352"/>
      <c r="C1842" s="353"/>
      <c r="D1842" s="354"/>
      <c r="E1842" s="178"/>
      <c r="F1842" s="355"/>
      <c r="G1842" s="354"/>
      <c r="H1842" s="354"/>
      <c r="I1842" s="178"/>
      <c r="J1842" s="390" t="e">
        <f>IF(#REF!="","",IF(LEN(#REF!)&gt;14,IF(ISBLANK(#REF!),"",#REF!),REPLACE(REPLACE(#REF!,1,3,"XXX"),13,2,"XX")))</f>
        <v>#REF!</v>
      </c>
      <c r="K1842" s="356"/>
      <c r="L1842" s="357"/>
      <c r="M1842" s="356"/>
      <c r="N1842" s="352"/>
      <c r="O1842" s="369"/>
    </row>
    <row r="1843" spans="1:15" hidden="1" x14ac:dyDescent="0.2">
      <c r="A1843" s="351">
        <v>1840</v>
      </c>
      <c r="B1843" s="352"/>
      <c r="C1843" s="353"/>
      <c r="D1843" s="354"/>
      <c r="E1843" s="178"/>
      <c r="F1843" s="355"/>
      <c r="G1843" s="354"/>
      <c r="H1843" s="354"/>
      <c r="I1843" s="178"/>
      <c r="J1843" s="390" t="e">
        <f>IF(#REF!="","",IF(LEN(#REF!)&gt;14,IF(ISBLANK(#REF!),"",#REF!),REPLACE(REPLACE(#REF!,1,3,"XXX"),13,2,"XX")))</f>
        <v>#REF!</v>
      </c>
      <c r="K1843" s="356"/>
      <c r="L1843" s="357"/>
      <c r="M1843" s="356"/>
      <c r="N1843" s="352"/>
      <c r="O1843" s="369"/>
    </row>
    <row r="1844" spans="1:15" hidden="1" x14ac:dyDescent="0.2">
      <c r="A1844" s="351">
        <v>1841</v>
      </c>
      <c r="B1844" s="352"/>
      <c r="C1844" s="353"/>
      <c r="D1844" s="354"/>
      <c r="E1844" s="178"/>
      <c r="F1844" s="355"/>
      <c r="G1844" s="354"/>
      <c r="H1844" s="354"/>
      <c r="I1844" s="178"/>
      <c r="J1844" s="390" t="e">
        <f>IF(#REF!="","",IF(LEN(#REF!)&gt;14,IF(ISBLANK(#REF!),"",#REF!),REPLACE(REPLACE(#REF!,1,3,"XXX"),13,2,"XX")))</f>
        <v>#REF!</v>
      </c>
      <c r="K1844" s="356"/>
      <c r="L1844" s="357"/>
      <c r="M1844" s="356"/>
      <c r="N1844" s="352"/>
      <c r="O1844" s="369"/>
    </row>
    <row r="1845" spans="1:15" hidden="1" x14ac:dyDescent="0.2">
      <c r="A1845" s="351">
        <v>1842</v>
      </c>
      <c r="B1845" s="352"/>
      <c r="C1845" s="353"/>
      <c r="D1845" s="354"/>
      <c r="E1845" s="178"/>
      <c r="F1845" s="355"/>
      <c r="G1845" s="354"/>
      <c r="H1845" s="354"/>
      <c r="I1845" s="178"/>
      <c r="J1845" s="390" t="e">
        <f>IF(#REF!="","",IF(LEN(#REF!)&gt;14,IF(ISBLANK(#REF!),"",#REF!),REPLACE(REPLACE(#REF!,1,3,"XXX"),13,2,"XX")))</f>
        <v>#REF!</v>
      </c>
      <c r="K1845" s="356"/>
      <c r="L1845" s="357"/>
      <c r="M1845" s="356"/>
      <c r="N1845" s="352"/>
      <c r="O1845" s="369"/>
    </row>
    <row r="1846" spans="1:15" hidden="1" x14ac:dyDescent="0.2">
      <c r="A1846" s="351">
        <v>1843</v>
      </c>
      <c r="B1846" s="352"/>
      <c r="C1846" s="353"/>
      <c r="D1846" s="354"/>
      <c r="E1846" s="178"/>
      <c r="F1846" s="355"/>
      <c r="G1846" s="354"/>
      <c r="H1846" s="354"/>
      <c r="I1846" s="178"/>
      <c r="J1846" s="390" t="e">
        <f>IF(#REF!="","",IF(LEN(#REF!)&gt;14,IF(ISBLANK(#REF!),"",#REF!),REPLACE(REPLACE(#REF!,1,3,"XXX"),13,2,"XX")))</f>
        <v>#REF!</v>
      </c>
      <c r="K1846" s="356"/>
      <c r="L1846" s="357"/>
      <c r="M1846" s="356"/>
      <c r="N1846" s="352"/>
      <c r="O1846" s="369"/>
    </row>
    <row r="1847" spans="1:15" hidden="1" x14ac:dyDescent="0.2">
      <c r="A1847" s="351">
        <v>1844</v>
      </c>
      <c r="B1847" s="352"/>
      <c r="C1847" s="353"/>
      <c r="D1847" s="354"/>
      <c r="E1847" s="178"/>
      <c r="F1847" s="355"/>
      <c r="G1847" s="354"/>
      <c r="H1847" s="354"/>
      <c r="I1847" s="178"/>
      <c r="J1847" s="390" t="e">
        <f>IF(#REF!="","",IF(LEN(#REF!)&gt;14,IF(ISBLANK(#REF!),"",#REF!),REPLACE(REPLACE(#REF!,1,3,"XXX"),13,2,"XX")))</f>
        <v>#REF!</v>
      </c>
      <c r="K1847" s="356"/>
      <c r="L1847" s="357"/>
      <c r="M1847" s="356"/>
      <c r="N1847" s="352"/>
      <c r="O1847" s="369"/>
    </row>
    <row r="1848" spans="1:15" hidden="1" x14ac:dyDescent="0.2">
      <c r="A1848" s="351">
        <v>1845</v>
      </c>
      <c r="B1848" s="352"/>
      <c r="C1848" s="353"/>
      <c r="D1848" s="354"/>
      <c r="E1848" s="178"/>
      <c r="F1848" s="355"/>
      <c r="G1848" s="354"/>
      <c r="H1848" s="354"/>
      <c r="I1848" s="178"/>
      <c r="J1848" s="390" t="e">
        <f>IF(#REF!="","",IF(LEN(#REF!)&gt;14,IF(ISBLANK(#REF!),"",#REF!),REPLACE(REPLACE(#REF!,1,3,"XXX"),13,2,"XX")))</f>
        <v>#REF!</v>
      </c>
      <c r="K1848" s="356"/>
      <c r="L1848" s="357"/>
      <c r="M1848" s="356"/>
      <c r="N1848" s="352"/>
      <c r="O1848" s="369"/>
    </row>
    <row r="1849" spans="1:15" hidden="1" x14ac:dyDescent="0.2">
      <c r="A1849" s="351">
        <v>1846</v>
      </c>
      <c r="B1849" s="352"/>
      <c r="C1849" s="353"/>
      <c r="D1849" s="354"/>
      <c r="E1849" s="178"/>
      <c r="F1849" s="355"/>
      <c r="G1849" s="354"/>
      <c r="H1849" s="354"/>
      <c r="I1849" s="178"/>
      <c r="J1849" s="390" t="e">
        <f>IF(#REF!="","",IF(LEN(#REF!)&gt;14,IF(ISBLANK(#REF!),"",#REF!),REPLACE(REPLACE(#REF!,1,3,"XXX"),13,2,"XX")))</f>
        <v>#REF!</v>
      </c>
      <c r="K1849" s="356"/>
      <c r="L1849" s="357"/>
      <c r="M1849" s="356"/>
      <c r="N1849" s="352"/>
      <c r="O1849" s="369"/>
    </row>
    <row r="1850" spans="1:15" hidden="1" x14ac:dyDescent="0.2">
      <c r="A1850" s="351">
        <v>1847</v>
      </c>
      <c r="B1850" s="352"/>
      <c r="C1850" s="353"/>
      <c r="D1850" s="354"/>
      <c r="E1850" s="178"/>
      <c r="F1850" s="355"/>
      <c r="G1850" s="354"/>
      <c r="H1850" s="354"/>
      <c r="I1850" s="178"/>
      <c r="J1850" s="390" t="e">
        <f>IF(#REF!="","",IF(LEN(#REF!)&gt;14,IF(ISBLANK(#REF!),"",#REF!),REPLACE(REPLACE(#REF!,1,3,"XXX"),13,2,"XX")))</f>
        <v>#REF!</v>
      </c>
      <c r="K1850" s="356"/>
      <c r="L1850" s="357"/>
      <c r="M1850" s="356"/>
      <c r="N1850" s="352"/>
      <c r="O1850" s="369"/>
    </row>
    <row r="1851" spans="1:15" hidden="1" x14ac:dyDescent="0.2">
      <c r="A1851" s="351">
        <v>1848</v>
      </c>
      <c r="B1851" s="352"/>
      <c r="C1851" s="353"/>
      <c r="D1851" s="354"/>
      <c r="E1851" s="178"/>
      <c r="F1851" s="355"/>
      <c r="G1851" s="354"/>
      <c r="H1851" s="354"/>
      <c r="I1851" s="178"/>
      <c r="J1851" s="390" t="e">
        <f>IF(#REF!="","",IF(LEN(#REF!)&gt;14,IF(ISBLANK(#REF!),"",#REF!),REPLACE(REPLACE(#REF!,1,3,"XXX"),13,2,"XX")))</f>
        <v>#REF!</v>
      </c>
      <c r="K1851" s="356"/>
      <c r="L1851" s="357"/>
      <c r="M1851" s="356"/>
      <c r="N1851" s="352"/>
      <c r="O1851" s="369"/>
    </row>
    <row r="1852" spans="1:15" hidden="1" x14ac:dyDescent="0.2">
      <c r="A1852" s="351">
        <v>1849</v>
      </c>
      <c r="B1852" s="352"/>
      <c r="C1852" s="353"/>
      <c r="D1852" s="354"/>
      <c r="E1852" s="178"/>
      <c r="F1852" s="355"/>
      <c r="G1852" s="354"/>
      <c r="H1852" s="354"/>
      <c r="I1852" s="178"/>
      <c r="J1852" s="390" t="e">
        <f>IF(#REF!="","",IF(LEN(#REF!)&gt;14,IF(ISBLANK(#REF!),"",#REF!),REPLACE(REPLACE(#REF!,1,3,"XXX"),13,2,"XX")))</f>
        <v>#REF!</v>
      </c>
      <c r="K1852" s="356"/>
      <c r="L1852" s="357"/>
      <c r="M1852" s="356"/>
      <c r="N1852" s="352"/>
      <c r="O1852" s="369"/>
    </row>
    <row r="1853" spans="1:15" hidden="1" x14ac:dyDescent="0.2">
      <c r="A1853" s="351">
        <v>1850</v>
      </c>
      <c r="B1853" s="352"/>
      <c r="C1853" s="353"/>
      <c r="D1853" s="354"/>
      <c r="E1853" s="178"/>
      <c r="F1853" s="355"/>
      <c r="G1853" s="354"/>
      <c r="H1853" s="354"/>
      <c r="I1853" s="178"/>
      <c r="J1853" s="390" t="e">
        <f>IF(#REF!="","",IF(LEN(#REF!)&gt;14,IF(ISBLANK(#REF!),"",#REF!),REPLACE(REPLACE(#REF!,1,3,"XXX"),13,2,"XX")))</f>
        <v>#REF!</v>
      </c>
      <c r="K1853" s="356"/>
      <c r="L1853" s="357"/>
      <c r="M1853" s="356"/>
      <c r="N1853" s="352"/>
      <c r="O1853" s="369"/>
    </row>
    <row r="1854" spans="1:15" hidden="1" x14ac:dyDescent="0.2">
      <c r="A1854" s="351">
        <v>1851</v>
      </c>
      <c r="B1854" s="352"/>
      <c r="C1854" s="353"/>
      <c r="D1854" s="354"/>
      <c r="E1854" s="178"/>
      <c r="F1854" s="355"/>
      <c r="G1854" s="354"/>
      <c r="H1854" s="354"/>
      <c r="I1854" s="178"/>
      <c r="J1854" s="390" t="e">
        <f>IF(#REF!="","",IF(LEN(#REF!)&gt;14,IF(ISBLANK(#REF!),"",#REF!),REPLACE(REPLACE(#REF!,1,3,"XXX"),13,2,"XX")))</f>
        <v>#REF!</v>
      </c>
      <c r="K1854" s="356"/>
      <c r="L1854" s="357"/>
      <c r="M1854" s="356"/>
      <c r="N1854" s="352"/>
      <c r="O1854" s="369"/>
    </row>
    <row r="1855" spans="1:15" hidden="1" x14ac:dyDescent="0.2">
      <c r="A1855" s="351">
        <v>1852</v>
      </c>
      <c r="B1855" s="352"/>
      <c r="C1855" s="353"/>
      <c r="D1855" s="354"/>
      <c r="E1855" s="178"/>
      <c r="F1855" s="355"/>
      <c r="G1855" s="354"/>
      <c r="H1855" s="354"/>
      <c r="I1855" s="178"/>
      <c r="J1855" s="390" t="e">
        <f>IF(#REF!="","",IF(LEN(#REF!)&gt;14,IF(ISBLANK(#REF!),"",#REF!),REPLACE(REPLACE(#REF!,1,3,"XXX"),13,2,"XX")))</f>
        <v>#REF!</v>
      </c>
      <c r="K1855" s="356"/>
      <c r="L1855" s="357"/>
      <c r="M1855" s="356"/>
      <c r="N1855" s="352"/>
      <c r="O1855" s="369"/>
    </row>
    <row r="1856" spans="1:15" hidden="1" x14ac:dyDescent="0.2">
      <c r="A1856" s="351">
        <v>1853</v>
      </c>
      <c r="B1856" s="352"/>
      <c r="C1856" s="353"/>
      <c r="D1856" s="354"/>
      <c r="E1856" s="178"/>
      <c r="F1856" s="355"/>
      <c r="G1856" s="354"/>
      <c r="H1856" s="354"/>
      <c r="I1856" s="178"/>
      <c r="J1856" s="390" t="e">
        <f>IF(#REF!="","",IF(LEN(#REF!)&gt;14,IF(ISBLANK(#REF!),"",#REF!),REPLACE(REPLACE(#REF!,1,3,"XXX"),13,2,"XX")))</f>
        <v>#REF!</v>
      </c>
      <c r="K1856" s="356"/>
      <c r="L1856" s="357"/>
      <c r="M1856" s="356"/>
      <c r="N1856" s="352"/>
      <c r="O1856" s="369"/>
    </row>
    <row r="1857" spans="1:15" hidden="1" x14ac:dyDescent="0.2">
      <c r="A1857" s="351">
        <v>1854</v>
      </c>
      <c r="B1857" s="352"/>
      <c r="C1857" s="353"/>
      <c r="D1857" s="354"/>
      <c r="E1857" s="178"/>
      <c r="F1857" s="355"/>
      <c r="G1857" s="354"/>
      <c r="H1857" s="354"/>
      <c r="I1857" s="178"/>
      <c r="J1857" s="390" t="e">
        <f>IF(#REF!="","",IF(LEN(#REF!)&gt;14,IF(ISBLANK(#REF!),"",#REF!),REPLACE(REPLACE(#REF!,1,3,"XXX"),13,2,"XX")))</f>
        <v>#REF!</v>
      </c>
      <c r="K1857" s="356"/>
      <c r="L1857" s="357"/>
      <c r="M1857" s="356"/>
      <c r="N1857" s="352"/>
      <c r="O1857" s="369"/>
    </row>
    <row r="1858" spans="1:15" hidden="1" x14ac:dyDescent="0.2">
      <c r="A1858" s="351">
        <v>1855</v>
      </c>
      <c r="B1858" s="352"/>
      <c r="C1858" s="353"/>
      <c r="D1858" s="354"/>
      <c r="E1858" s="178"/>
      <c r="F1858" s="355"/>
      <c r="G1858" s="354"/>
      <c r="H1858" s="354"/>
      <c r="I1858" s="178"/>
      <c r="J1858" s="390" t="e">
        <f>IF(#REF!="","",IF(LEN(#REF!)&gt;14,IF(ISBLANK(#REF!),"",#REF!),REPLACE(REPLACE(#REF!,1,3,"XXX"),13,2,"XX")))</f>
        <v>#REF!</v>
      </c>
      <c r="K1858" s="356"/>
      <c r="L1858" s="357"/>
      <c r="M1858" s="356"/>
      <c r="N1858" s="352"/>
      <c r="O1858" s="369"/>
    </row>
    <row r="1859" spans="1:15" hidden="1" x14ac:dyDescent="0.2">
      <c r="A1859" s="351">
        <v>1856</v>
      </c>
      <c r="B1859" s="352"/>
      <c r="C1859" s="353"/>
      <c r="D1859" s="354"/>
      <c r="E1859" s="178"/>
      <c r="F1859" s="355"/>
      <c r="G1859" s="354"/>
      <c r="H1859" s="354"/>
      <c r="I1859" s="178"/>
      <c r="J1859" s="390" t="e">
        <f>IF(#REF!="","",IF(LEN(#REF!)&gt;14,IF(ISBLANK(#REF!),"",#REF!),REPLACE(REPLACE(#REF!,1,3,"XXX"),13,2,"XX")))</f>
        <v>#REF!</v>
      </c>
      <c r="K1859" s="356"/>
      <c r="L1859" s="357"/>
      <c r="M1859" s="356"/>
      <c r="N1859" s="352"/>
      <c r="O1859" s="369"/>
    </row>
    <row r="1860" spans="1:15" hidden="1" x14ac:dyDescent="0.2">
      <c r="A1860" s="351">
        <v>1857</v>
      </c>
      <c r="B1860" s="352"/>
      <c r="C1860" s="353"/>
      <c r="D1860" s="354"/>
      <c r="E1860" s="178"/>
      <c r="F1860" s="355"/>
      <c r="G1860" s="354"/>
      <c r="H1860" s="354"/>
      <c r="I1860" s="178"/>
      <c r="J1860" s="390" t="e">
        <f>IF(#REF!="","",IF(LEN(#REF!)&gt;14,IF(ISBLANK(#REF!),"",#REF!),REPLACE(REPLACE(#REF!,1,3,"XXX"),13,2,"XX")))</f>
        <v>#REF!</v>
      </c>
      <c r="K1860" s="356"/>
      <c r="L1860" s="357"/>
      <c r="M1860" s="356"/>
      <c r="N1860" s="352"/>
      <c r="O1860" s="369"/>
    </row>
    <row r="1861" spans="1:15" hidden="1" x14ac:dyDescent="0.2">
      <c r="A1861" s="351">
        <v>1858</v>
      </c>
      <c r="B1861" s="352"/>
      <c r="C1861" s="353"/>
      <c r="D1861" s="354"/>
      <c r="E1861" s="178"/>
      <c r="F1861" s="355"/>
      <c r="G1861" s="354"/>
      <c r="H1861" s="354"/>
      <c r="I1861" s="178"/>
      <c r="J1861" s="390" t="e">
        <f>IF(#REF!="","",IF(LEN(#REF!)&gt;14,IF(ISBLANK(#REF!),"",#REF!),REPLACE(REPLACE(#REF!,1,3,"XXX"),13,2,"XX")))</f>
        <v>#REF!</v>
      </c>
      <c r="K1861" s="356"/>
      <c r="L1861" s="357"/>
      <c r="M1861" s="356"/>
      <c r="N1861" s="352"/>
      <c r="O1861" s="369"/>
    </row>
    <row r="1862" spans="1:15" hidden="1" x14ac:dyDescent="0.2">
      <c r="A1862" s="351">
        <v>1859</v>
      </c>
      <c r="B1862" s="352"/>
      <c r="C1862" s="353"/>
      <c r="D1862" s="354"/>
      <c r="E1862" s="178"/>
      <c r="F1862" s="355"/>
      <c r="G1862" s="354"/>
      <c r="H1862" s="354"/>
      <c r="I1862" s="178"/>
      <c r="J1862" s="390" t="e">
        <f>IF(#REF!="","",IF(LEN(#REF!)&gt;14,IF(ISBLANK(#REF!),"",#REF!),REPLACE(REPLACE(#REF!,1,3,"XXX"),13,2,"XX")))</f>
        <v>#REF!</v>
      </c>
      <c r="K1862" s="356"/>
      <c r="L1862" s="357"/>
      <c r="M1862" s="356"/>
      <c r="N1862" s="352"/>
      <c r="O1862" s="369"/>
    </row>
    <row r="1863" spans="1:15" hidden="1" x14ac:dyDescent="0.2">
      <c r="A1863" s="351">
        <v>1860</v>
      </c>
      <c r="B1863" s="352"/>
      <c r="C1863" s="353"/>
      <c r="D1863" s="354"/>
      <c r="E1863" s="178"/>
      <c r="F1863" s="355"/>
      <c r="G1863" s="354"/>
      <c r="H1863" s="354"/>
      <c r="I1863" s="178"/>
      <c r="J1863" s="390" t="e">
        <f>IF(#REF!="","",IF(LEN(#REF!)&gt;14,IF(ISBLANK(#REF!),"",#REF!),REPLACE(REPLACE(#REF!,1,3,"XXX"),13,2,"XX")))</f>
        <v>#REF!</v>
      </c>
      <c r="K1863" s="356"/>
      <c r="L1863" s="357"/>
      <c r="M1863" s="356"/>
      <c r="N1863" s="352"/>
      <c r="O1863" s="369"/>
    </row>
    <row r="1864" spans="1:15" hidden="1" x14ac:dyDescent="0.2">
      <c r="A1864" s="351">
        <v>1861</v>
      </c>
      <c r="B1864" s="352"/>
      <c r="C1864" s="353"/>
      <c r="D1864" s="354"/>
      <c r="E1864" s="178"/>
      <c r="F1864" s="355"/>
      <c r="G1864" s="354"/>
      <c r="H1864" s="354"/>
      <c r="I1864" s="178"/>
      <c r="J1864" s="390" t="e">
        <f>IF(#REF!="","",IF(LEN(#REF!)&gt;14,IF(ISBLANK(#REF!),"",#REF!),REPLACE(REPLACE(#REF!,1,3,"XXX"),13,2,"XX")))</f>
        <v>#REF!</v>
      </c>
      <c r="K1864" s="356"/>
      <c r="L1864" s="357"/>
      <c r="M1864" s="356"/>
      <c r="N1864" s="352"/>
      <c r="O1864" s="369"/>
    </row>
    <row r="1865" spans="1:15" hidden="1" x14ac:dyDescent="0.2">
      <c r="A1865" s="351">
        <v>1862</v>
      </c>
      <c r="B1865" s="352"/>
      <c r="C1865" s="353"/>
      <c r="D1865" s="354"/>
      <c r="E1865" s="178"/>
      <c r="F1865" s="355"/>
      <c r="G1865" s="354"/>
      <c r="H1865" s="354"/>
      <c r="I1865" s="178"/>
      <c r="J1865" s="390" t="e">
        <f>IF(#REF!="","",IF(LEN(#REF!)&gt;14,IF(ISBLANK(#REF!),"",#REF!),REPLACE(REPLACE(#REF!,1,3,"XXX"),13,2,"XX")))</f>
        <v>#REF!</v>
      </c>
      <c r="K1865" s="356"/>
      <c r="L1865" s="357"/>
      <c r="M1865" s="356"/>
      <c r="N1865" s="352"/>
      <c r="O1865" s="369"/>
    </row>
    <row r="1866" spans="1:15" hidden="1" x14ac:dyDescent="0.2">
      <c r="A1866" s="351">
        <v>1863</v>
      </c>
      <c r="B1866" s="352"/>
      <c r="C1866" s="353"/>
      <c r="D1866" s="354"/>
      <c r="E1866" s="178"/>
      <c r="F1866" s="355"/>
      <c r="G1866" s="354"/>
      <c r="H1866" s="354"/>
      <c r="I1866" s="178"/>
      <c r="J1866" s="390" t="e">
        <f>IF(#REF!="","",IF(LEN(#REF!)&gt;14,IF(ISBLANK(#REF!),"",#REF!),REPLACE(REPLACE(#REF!,1,3,"XXX"),13,2,"XX")))</f>
        <v>#REF!</v>
      </c>
      <c r="K1866" s="356"/>
      <c r="L1866" s="357"/>
      <c r="M1866" s="356"/>
      <c r="N1866" s="352"/>
      <c r="O1866" s="369"/>
    </row>
    <row r="1867" spans="1:15" hidden="1" x14ac:dyDescent="0.2">
      <c r="A1867" s="351">
        <v>1864</v>
      </c>
      <c r="B1867" s="352"/>
      <c r="C1867" s="353"/>
      <c r="D1867" s="354"/>
      <c r="E1867" s="178"/>
      <c r="F1867" s="355"/>
      <c r="G1867" s="354"/>
      <c r="H1867" s="354"/>
      <c r="I1867" s="178"/>
      <c r="J1867" s="390" t="e">
        <f>IF(#REF!="","",IF(LEN(#REF!)&gt;14,IF(ISBLANK(#REF!),"",#REF!),REPLACE(REPLACE(#REF!,1,3,"XXX"),13,2,"XX")))</f>
        <v>#REF!</v>
      </c>
      <c r="K1867" s="356"/>
      <c r="L1867" s="357"/>
      <c r="M1867" s="356"/>
      <c r="N1867" s="352"/>
      <c r="O1867" s="369"/>
    </row>
    <row r="1868" spans="1:15" hidden="1" x14ac:dyDescent="0.2">
      <c r="A1868" s="351">
        <v>1865</v>
      </c>
      <c r="B1868" s="352"/>
      <c r="C1868" s="353"/>
      <c r="D1868" s="354"/>
      <c r="E1868" s="178"/>
      <c r="F1868" s="355"/>
      <c r="G1868" s="354"/>
      <c r="H1868" s="354"/>
      <c r="I1868" s="178"/>
      <c r="J1868" s="390" t="e">
        <f>IF(#REF!="","",IF(LEN(#REF!)&gt;14,IF(ISBLANK(#REF!),"",#REF!),REPLACE(REPLACE(#REF!,1,3,"XXX"),13,2,"XX")))</f>
        <v>#REF!</v>
      </c>
      <c r="K1868" s="356"/>
      <c r="L1868" s="357"/>
      <c r="M1868" s="356"/>
      <c r="N1868" s="352"/>
      <c r="O1868" s="369"/>
    </row>
    <row r="1869" spans="1:15" hidden="1" x14ac:dyDescent="0.2">
      <c r="A1869" s="351">
        <v>1866</v>
      </c>
      <c r="B1869" s="352"/>
      <c r="C1869" s="353"/>
      <c r="D1869" s="354"/>
      <c r="E1869" s="178"/>
      <c r="F1869" s="355"/>
      <c r="G1869" s="354"/>
      <c r="H1869" s="354"/>
      <c r="I1869" s="178"/>
      <c r="J1869" s="390" t="e">
        <f>IF(#REF!="","",IF(LEN(#REF!)&gt;14,IF(ISBLANK(#REF!),"",#REF!),REPLACE(REPLACE(#REF!,1,3,"XXX"),13,2,"XX")))</f>
        <v>#REF!</v>
      </c>
      <c r="K1869" s="356"/>
      <c r="L1869" s="357"/>
      <c r="M1869" s="356"/>
      <c r="N1869" s="352"/>
      <c r="O1869" s="369"/>
    </row>
    <row r="1870" spans="1:15" hidden="1" x14ac:dyDescent="0.2">
      <c r="A1870" s="351">
        <v>1867</v>
      </c>
      <c r="B1870" s="352"/>
      <c r="C1870" s="353"/>
      <c r="D1870" s="354"/>
      <c r="E1870" s="178"/>
      <c r="F1870" s="355"/>
      <c r="G1870" s="354"/>
      <c r="H1870" s="354"/>
      <c r="I1870" s="178"/>
      <c r="J1870" s="390" t="e">
        <f>IF(#REF!="","",IF(LEN(#REF!)&gt;14,IF(ISBLANK(#REF!),"",#REF!),REPLACE(REPLACE(#REF!,1,3,"XXX"),13,2,"XX")))</f>
        <v>#REF!</v>
      </c>
      <c r="K1870" s="356"/>
      <c r="L1870" s="357"/>
      <c r="M1870" s="356"/>
      <c r="N1870" s="352"/>
      <c r="O1870" s="369"/>
    </row>
    <row r="1871" spans="1:15" hidden="1" x14ac:dyDescent="0.2">
      <c r="A1871" s="351">
        <v>1868</v>
      </c>
      <c r="B1871" s="352"/>
      <c r="C1871" s="353"/>
      <c r="D1871" s="354"/>
      <c r="E1871" s="178"/>
      <c r="F1871" s="355"/>
      <c r="G1871" s="354"/>
      <c r="H1871" s="354"/>
      <c r="I1871" s="178"/>
      <c r="J1871" s="390" t="e">
        <f>IF(#REF!="","",IF(LEN(#REF!)&gt;14,IF(ISBLANK(#REF!),"",#REF!),REPLACE(REPLACE(#REF!,1,3,"XXX"),13,2,"XX")))</f>
        <v>#REF!</v>
      </c>
      <c r="K1871" s="356"/>
      <c r="L1871" s="357"/>
      <c r="M1871" s="356"/>
      <c r="N1871" s="352"/>
      <c r="O1871" s="369"/>
    </row>
    <row r="1872" spans="1:15" hidden="1" x14ac:dyDescent="0.2">
      <c r="A1872" s="351">
        <v>1869</v>
      </c>
      <c r="B1872" s="352"/>
      <c r="C1872" s="353"/>
      <c r="D1872" s="354"/>
      <c r="E1872" s="178"/>
      <c r="F1872" s="355"/>
      <c r="G1872" s="354"/>
      <c r="H1872" s="354"/>
      <c r="I1872" s="178"/>
      <c r="J1872" s="390" t="e">
        <f>IF(#REF!="","",IF(LEN(#REF!)&gt;14,IF(ISBLANK(#REF!),"",#REF!),REPLACE(REPLACE(#REF!,1,3,"XXX"),13,2,"XX")))</f>
        <v>#REF!</v>
      </c>
      <c r="K1872" s="356"/>
      <c r="L1872" s="357"/>
      <c r="M1872" s="356"/>
      <c r="N1872" s="352"/>
      <c r="O1872" s="369"/>
    </row>
    <row r="1873" spans="1:15" hidden="1" x14ac:dyDescent="0.2">
      <c r="A1873" s="351">
        <v>1870</v>
      </c>
      <c r="B1873" s="352"/>
      <c r="C1873" s="353"/>
      <c r="D1873" s="354"/>
      <c r="E1873" s="178"/>
      <c r="F1873" s="355"/>
      <c r="G1873" s="354"/>
      <c r="H1873" s="354"/>
      <c r="I1873" s="178"/>
      <c r="J1873" s="390" t="e">
        <f>IF(#REF!="","",IF(LEN(#REF!)&gt;14,IF(ISBLANK(#REF!),"",#REF!),REPLACE(REPLACE(#REF!,1,3,"XXX"),13,2,"XX")))</f>
        <v>#REF!</v>
      </c>
      <c r="K1873" s="356"/>
      <c r="L1873" s="357"/>
      <c r="M1873" s="356"/>
      <c r="N1873" s="352"/>
      <c r="O1873" s="369"/>
    </row>
    <row r="1874" spans="1:15" hidden="1" x14ac:dyDescent="0.2">
      <c r="A1874" s="351">
        <v>1871</v>
      </c>
      <c r="B1874" s="352"/>
      <c r="C1874" s="353"/>
      <c r="D1874" s="354"/>
      <c r="E1874" s="178"/>
      <c r="F1874" s="355"/>
      <c r="G1874" s="354"/>
      <c r="H1874" s="354"/>
      <c r="I1874" s="178"/>
      <c r="J1874" s="390" t="e">
        <f>IF(#REF!="","",IF(LEN(#REF!)&gt;14,IF(ISBLANK(#REF!),"",#REF!),REPLACE(REPLACE(#REF!,1,3,"XXX"),13,2,"XX")))</f>
        <v>#REF!</v>
      </c>
      <c r="K1874" s="356"/>
      <c r="L1874" s="357"/>
      <c r="M1874" s="356"/>
      <c r="N1874" s="352"/>
      <c r="O1874" s="369"/>
    </row>
    <row r="1875" spans="1:15" hidden="1" x14ac:dyDescent="0.2">
      <c r="A1875" s="351">
        <v>1872</v>
      </c>
      <c r="B1875" s="352"/>
      <c r="C1875" s="353"/>
      <c r="D1875" s="354"/>
      <c r="E1875" s="178"/>
      <c r="F1875" s="355"/>
      <c r="G1875" s="354"/>
      <c r="H1875" s="354"/>
      <c r="I1875" s="178"/>
      <c r="J1875" s="390" t="e">
        <f>IF(#REF!="","",IF(LEN(#REF!)&gt;14,IF(ISBLANK(#REF!),"",#REF!),REPLACE(REPLACE(#REF!,1,3,"XXX"),13,2,"XX")))</f>
        <v>#REF!</v>
      </c>
      <c r="K1875" s="356"/>
      <c r="L1875" s="357"/>
      <c r="M1875" s="356"/>
      <c r="N1875" s="352"/>
      <c r="O1875" s="369"/>
    </row>
    <row r="1876" spans="1:15" hidden="1" x14ac:dyDescent="0.2">
      <c r="A1876" s="351">
        <v>1873</v>
      </c>
      <c r="B1876" s="352"/>
      <c r="C1876" s="353"/>
      <c r="D1876" s="354"/>
      <c r="E1876" s="178"/>
      <c r="F1876" s="355"/>
      <c r="G1876" s="354"/>
      <c r="H1876" s="354"/>
      <c r="I1876" s="178"/>
      <c r="J1876" s="390" t="e">
        <f>IF(#REF!="","",IF(LEN(#REF!)&gt;14,IF(ISBLANK(#REF!),"",#REF!),REPLACE(REPLACE(#REF!,1,3,"XXX"),13,2,"XX")))</f>
        <v>#REF!</v>
      </c>
      <c r="K1876" s="356"/>
      <c r="L1876" s="357"/>
      <c r="M1876" s="356"/>
      <c r="N1876" s="352"/>
      <c r="O1876" s="369"/>
    </row>
    <row r="1877" spans="1:15" hidden="1" x14ac:dyDescent="0.2">
      <c r="A1877" s="351">
        <v>1874</v>
      </c>
      <c r="B1877" s="352"/>
      <c r="C1877" s="353"/>
      <c r="D1877" s="354"/>
      <c r="E1877" s="178"/>
      <c r="F1877" s="355"/>
      <c r="G1877" s="354"/>
      <c r="H1877" s="354"/>
      <c r="I1877" s="178"/>
      <c r="J1877" s="390" t="e">
        <f>IF(#REF!="","",IF(LEN(#REF!)&gt;14,IF(ISBLANK(#REF!),"",#REF!),REPLACE(REPLACE(#REF!,1,3,"XXX"),13,2,"XX")))</f>
        <v>#REF!</v>
      </c>
      <c r="K1877" s="356"/>
      <c r="L1877" s="357"/>
      <c r="M1877" s="356"/>
      <c r="N1877" s="352"/>
      <c r="O1877" s="369"/>
    </row>
    <row r="1878" spans="1:15" hidden="1" x14ac:dyDescent="0.2">
      <c r="A1878" s="351">
        <v>1875</v>
      </c>
      <c r="B1878" s="352"/>
      <c r="C1878" s="353"/>
      <c r="D1878" s="354"/>
      <c r="E1878" s="178"/>
      <c r="F1878" s="355"/>
      <c r="G1878" s="354"/>
      <c r="H1878" s="354"/>
      <c r="I1878" s="178"/>
      <c r="J1878" s="390" t="e">
        <f>IF(#REF!="","",IF(LEN(#REF!)&gt;14,IF(ISBLANK(#REF!),"",#REF!),REPLACE(REPLACE(#REF!,1,3,"XXX"),13,2,"XX")))</f>
        <v>#REF!</v>
      </c>
      <c r="K1878" s="356"/>
      <c r="L1878" s="357"/>
      <c r="M1878" s="356"/>
      <c r="N1878" s="352"/>
      <c r="O1878" s="369"/>
    </row>
    <row r="1879" spans="1:15" hidden="1" x14ac:dyDescent="0.2">
      <c r="A1879" s="351">
        <v>1876</v>
      </c>
      <c r="B1879" s="352"/>
      <c r="C1879" s="353"/>
      <c r="D1879" s="354"/>
      <c r="E1879" s="178"/>
      <c r="F1879" s="355"/>
      <c r="G1879" s="354"/>
      <c r="H1879" s="354"/>
      <c r="I1879" s="178"/>
      <c r="J1879" s="390" t="e">
        <f>IF(#REF!="","",IF(LEN(#REF!)&gt;14,IF(ISBLANK(#REF!),"",#REF!),REPLACE(REPLACE(#REF!,1,3,"XXX"),13,2,"XX")))</f>
        <v>#REF!</v>
      </c>
      <c r="K1879" s="356"/>
      <c r="L1879" s="357"/>
      <c r="M1879" s="356"/>
      <c r="N1879" s="352"/>
      <c r="O1879" s="369"/>
    </row>
    <row r="1880" spans="1:15" hidden="1" x14ac:dyDescent="0.2">
      <c r="A1880" s="351">
        <v>1877</v>
      </c>
      <c r="B1880" s="352"/>
      <c r="C1880" s="353"/>
      <c r="D1880" s="354"/>
      <c r="E1880" s="178"/>
      <c r="F1880" s="355"/>
      <c r="G1880" s="354"/>
      <c r="H1880" s="354"/>
      <c r="I1880" s="178"/>
      <c r="J1880" s="390" t="e">
        <f>IF(#REF!="","",IF(LEN(#REF!)&gt;14,IF(ISBLANK(#REF!),"",#REF!),REPLACE(REPLACE(#REF!,1,3,"XXX"),13,2,"XX")))</f>
        <v>#REF!</v>
      </c>
      <c r="K1880" s="356"/>
      <c r="L1880" s="357"/>
      <c r="M1880" s="356"/>
      <c r="N1880" s="352"/>
      <c r="O1880" s="369"/>
    </row>
    <row r="1881" spans="1:15" hidden="1" x14ac:dyDescent="0.2">
      <c r="A1881" s="351">
        <v>1878</v>
      </c>
      <c r="B1881" s="352"/>
      <c r="C1881" s="353"/>
      <c r="D1881" s="354"/>
      <c r="E1881" s="178"/>
      <c r="F1881" s="355"/>
      <c r="G1881" s="354"/>
      <c r="H1881" s="354"/>
      <c r="I1881" s="178"/>
      <c r="J1881" s="390" t="e">
        <f>IF(#REF!="","",IF(LEN(#REF!)&gt;14,IF(ISBLANK(#REF!),"",#REF!),REPLACE(REPLACE(#REF!,1,3,"XXX"),13,2,"XX")))</f>
        <v>#REF!</v>
      </c>
      <c r="K1881" s="356"/>
      <c r="L1881" s="357"/>
      <c r="M1881" s="356"/>
      <c r="N1881" s="352"/>
      <c r="O1881" s="369"/>
    </row>
    <row r="1882" spans="1:15" hidden="1" x14ac:dyDescent="0.2">
      <c r="A1882" s="351">
        <v>1879</v>
      </c>
      <c r="B1882" s="352"/>
      <c r="C1882" s="353"/>
      <c r="D1882" s="354"/>
      <c r="E1882" s="178"/>
      <c r="F1882" s="355"/>
      <c r="G1882" s="354"/>
      <c r="H1882" s="354"/>
      <c r="I1882" s="178"/>
      <c r="J1882" s="390" t="e">
        <f>IF(#REF!="","",IF(LEN(#REF!)&gt;14,IF(ISBLANK(#REF!),"",#REF!),REPLACE(REPLACE(#REF!,1,3,"XXX"),13,2,"XX")))</f>
        <v>#REF!</v>
      </c>
      <c r="K1882" s="356"/>
      <c r="L1882" s="357"/>
      <c r="M1882" s="356"/>
      <c r="N1882" s="352"/>
      <c r="O1882" s="369"/>
    </row>
    <row r="1883" spans="1:15" hidden="1" x14ac:dyDescent="0.2">
      <c r="A1883" s="351">
        <v>1880</v>
      </c>
      <c r="B1883" s="352"/>
      <c r="C1883" s="353"/>
      <c r="D1883" s="354"/>
      <c r="E1883" s="178"/>
      <c r="F1883" s="355"/>
      <c r="G1883" s="354"/>
      <c r="H1883" s="354"/>
      <c r="I1883" s="178"/>
      <c r="J1883" s="390" t="e">
        <f>IF(#REF!="","",IF(LEN(#REF!)&gt;14,IF(ISBLANK(#REF!),"",#REF!),REPLACE(REPLACE(#REF!,1,3,"XXX"),13,2,"XX")))</f>
        <v>#REF!</v>
      </c>
      <c r="K1883" s="356"/>
      <c r="L1883" s="357"/>
      <c r="M1883" s="356"/>
      <c r="N1883" s="352"/>
      <c r="O1883" s="369"/>
    </row>
    <row r="1884" spans="1:15" hidden="1" x14ac:dyDescent="0.2">
      <c r="A1884" s="351">
        <v>1881</v>
      </c>
      <c r="B1884" s="352"/>
      <c r="C1884" s="353"/>
      <c r="D1884" s="354"/>
      <c r="E1884" s="178"/>
      <c r="F1884" s="355"/>
      <c r="G1884" s="354"/>
      <c r="H1884" s="354"/>
      <c r="I1884" s="178"/>
      <c r="J1884" s="390" t="e">
        <f>IF(#REF!="","",IF(LEN(#REF!)&gt;14,IF(ISBLANK(#REF!),"",#REF!),REPLACE(REPLACE(#REF!,1,3,"XXX"),13,2,"XX")))</f>
        <v>#REF!</v>
      </c>
      <c r="K1884" s="356"/>
      <c r="L1884" s="357"/>
      <c r="M1884" s="356"/>
      <c r="N1884" s="352"/>
      <c r="O1884" s="369"/>
    </row>
    <row r="1885" spans="1:15" hidden="1" x14ac:dyDescent="0.2">
      <c r="A1885" s="351">
        <v>1882</v>
      </c>
      <c r="B1885" s="352"/>
      <c r="C1885" s="353"/>
      <c r="D1885" s="354"/>
      <c r="E1885" s="178"/>
      <c r="F1885" s="355"/>
      <c r="G1885" s="354"/>
      <c r="H1885" s="354"/>
      <c r="I1885" s="178"/>
      <c r="J1885" s="390" t="e">
        <f>IF(#REF!="","",IF(LEN(#REF!)&gt;14,IF(ISBLANK(#REF!),"",#REF!),REPLACE(REPLACE(#REF!,1,3,"XXX"),13,2,"XX")))</f>
        <v>#REF!</v>
      </c>
      <c r="K1885" s="356"/>
      <c r="L1885" s="357"/>
      <c r="M1885" s="356"/>
      <c r="N1885" s="352"/>
      <c r="O1885" s="369"/>
    </row>
    <row r="1886" spans="1:15" hidden="1" x14ac:dyDescent="0.2">
      <c r="A1886" s="351">
        <v>1883</v>
      </c>
      <c r="B1886" s="352"/>
      <c r="C1886" s="353"/>
      <c r="D1886" s="354"/>
      <c r="E1886" s="178"/>
      <c r="F1886" s="355"/>
      <c r="G1886" s="354"/>
      <c r="H1886" s="354"/>
      <c r="I1886" s="178"/>
      <c r="J1886" s="390" t="e">
        <f>IF(#REF!="","",IF(LEN(#REF!)&gt;14,IF(ISBLANK(#REF!),"",#REF!),REPLACE(REPLACE(#REF!,1,3,"XXX"),13,2,"XX")))</f>
        <v>#REF!</v>
      </c>
      <c r="K1886" s="356"/>
      <c r="L1886" s="357"/>
      <c r="M1886" s="356"/>
      <c r="N1886" s="352"/>
      <c r="O1886" s="369"/>
    </row>
    <row r="1887" spans="1:15" hidden="1" x14ac:dyDescent="0.2">
      <c r="A1887" s="351">
        <v>1884</v>
      </c>
      <c r="B1887" s="352"/>
      <c r="C1887" s="353"/>
      <c r="D1887" s="354"/>
      <c r="E1887" s="178"/>
      <c r="F1887" s="355"/>
      <c r="G1887" s="354"/>
      <c r="H1887" s="354"/>
      <c r="I1887" s="178"/>
      <c r="J1887" s="390" t="e">
        <f>IF(#REF!="","",IF(LEN(#REF!)&gt;14,IF(ISBLANK(#REF!),"",#REF!),REPLACE(REPLACE(#REF!,1,3,"XXX"),13,2,"XX")))</f>
        <v>#REF!</v>
      </c>
      <c r="K1887" s="356"/>
      <c r="L1887" s="357"/>
      <c r="M1887" s="356"/>
      <c r="N1887" s="352"/>
      <c r="O1887" s="369"/>
    </row>
    <row r="1888" spans="1:15" hidden="1" x14ac:dyDescent="0.2">
      <c r="A1888" s="351">
        <v>1885</v>
      </c>
      <c r="B1888" s="352"/>
      <c r="C1888" s="353"/>
      <c r="D1888" s="354"/>
      <c r="E1888" s="178"/>
      <c r="F1888" s="355"/>
      <c r="G1888" s="354"/>
      <c r="H1888" s="354"/>
      <c r="I1888" s="178"/>
      <c r="J1888" s="390" t="e">
        <f>IF(#REF!="","",IF(LEN(#REF!)&gt;14,IF(ISBLANK(#REF!),"",#REF!),REPLACE(REPLACE(#REF!,1,3,"XXX"),13,2,"XX")))</f>
        <v>#REF!</v>
      </c>
      <c r="K1888" s="356"/>
      <c r="L1888" s="357"/>
      <c r="M1888" s="356"/>
      <c r="N1888" s="352"/>
      <c r="O1888" s="369"/>
    </row>
    <row r="1889" spans="1:15" hidden="1" x14ac:dyDescent="0.2">
      <c r="A1889" s="351">
        <v>1886</v>
      </c>
      <c r="B1889" s="352"/>
      <c r="C1889" s="353"/>
      <c r="D1889" s="354"/>
      <c r="E1889" s="178"/>
      <c r="F1889" s="355"/>
      <c r="G1889" s="354"/>
      <c r="H1889" s="354"/>
      <c r="I1889" s="178"/>
      <c r="J1889" s="390" t="e">
        <f>IF(#REF!="","",IF(LEN(#REF!)&gt;14,IF(ISBLANK(#REF!),"",#REF!),REPLACE(REPLACE(#REF!,1,3,"XXX"),13,2,"XX")))</f>
        <v>#REF!</v>
      </c>
      <c r="K1889" s="356"/>
      <c r="L1889" s="357"/>
      <c r="M1889" s="356"/>
      <c r="N1889" s="352"/>
      <c r="O1889" s="369"/>
    </row>
    <row r="1890" spans="1:15" hidden="1" x14ac:dyDescent="0.2">
      <c r="A1890" s="351">
        <v>1887</v>
      </c>
      <c r="B1890" s="352"/>
      <c r="C1890" s="353"/>
      <c r="D1890" s="354"/>
      <c r="E1890" s="178"/>
      <c r="F1890" s="355"/>
      <c r="G1890" s="354"/>
      <c r="H1890" s="354"/>
      <c r="I1890" s="178"/>
      <c r="J1890" s="390" t="e">
        <f>IF(#REF!="","",IF(LEN(#REF!)&gt;14,IF(ISBLANK(#REF!),"",#REF!),REPLACE(REPLACE(#REF!,1,3,"XXX"),13,2,"XX")))</f>
        <v>#REF!</v>
      </c>
      <c r="K1890" s="356"/>
      <c r="L1890" s="357"/>
      <c r="M1890" s="356"/>
      <c r="N1890" s="352"/>
      <c r="O1890" s="369"/>
    </row>
    <row r="1891" spans="1:15" hidden="1" x14ac:dyDescent="0.2">
      <c r="A1891" s="351">
        <v>1888</v>
      </c>
      <c r="B1891" s="352"/>
      <c r="C1891" s="353"/>
      <c r="D1891" s="354"/>
      <c r="E1891" s="178"/>
      <c r="F1891" s="355"/>
      <c r="G1891" s="354"/>
      <c r="H1891" s="354"/>
      <c r="I1891" s="178"/>
      <c r="J1891" s="390" t="e">
        <f>IF(#REF!="","",IF(LEN(#REF!)&gt;14,IF(ISBLANK(#REF!),"",#REF!),REPLACE(REPLACE(#REF!,1,3,"XXX"),13,2,"XX")))</f>
        <v>#REF!</v>
      </c>
      <c r="K1891" s="356"/>
      <c r="L1891" s="357"/>
      <c r="M1891" s="356"/>
      <c r="N1891" s="352"/>
      <c r="O1891" s="369"/>
    </row>
    <row r="1892" spans="1:15" hidden="1" x14ac:dyDescent="0.2">
      <c r="A1892" s="351">
        <v>1889</v>
      </c>
      <c r="B1892" s="352"/>
      <c r="C1892" s="353"/>
      <c r="D1892" s="354"/>
      <c r="E1892" s="178"/>
      <c r="F1892" s="355"/>
      <c r="G1892" s="354"/>
      <c r="H1892" s="354"/>
      <c r="I1892" s="178"/>
      <c r="J1892" s="390" t="e">
        <f>IF(#REF!="","",IF(LEN(#REF!)&gt;14,IF(ISBLANK(#REF!),"",#REF!),REPLACE(REPLACE(#REF!,1,3,"XXX"),13,2,"XX")))</f>
        <v>#REF!</v>
      </c>
      <c r="K1892" s="356"/>
      <c r="L1892" s="357"/>
      <c r="M1892" s="356"/>
      <c r="N1892" s="352"/>
      <c r="O1892" s="369"/>
    </row>
    <row r="1893" spans="1:15" hidden="1" x14ac:dyDescent="0.2">
      <c r="A1893" s="351">
        <v>1890</v>
      </c>
      <c r="B1893" s="352"/>
      <c r="C1893" s="353"/>
      <c r="D1893" s="354"/>
      <c r="E1893" s="178"/>
      <c r="F1893" s="355"/>
      <c r="G1893" s="354"/>
      <c r="H1893" s="354"/>
      <c r="I1893" s="178"/>
      <c r="J1893" s="390" t="e">
        <f>IF(#REF!="","",IF(LEN(#REF!)&gt;14,IF(ISBLANK(#REF!),"",#REF!),REPLACE(REPLACE(#REF!,1,3,"XXX"),13,2,"XX")))</f>
        <v>#REF!</v>
      </c>
      <c r="K1893" s="356"/>
      <c r="L1893" s="357"/>
      <c r="M1893" s="356"/>
      <c r="N1893" s="352"/>
      <c r="O1893" s="369"/>
    </row>
    <row r="1894" spans="1:15" hidden="1" x14ac:dyDescent="0.2">
      <c r="A1894" s="351">
        <v>1891</v>
      </c>
      <c r="B1894" s="352"/>
      <c r="C1894" s="353"/>
      <c r="D1894" s="354"/>
      <c r="E1894" s="178"/>
      <c r="F1894" s="355"/>
      <c r="G1894" s="354"/>
      <c r="H1894" s="354"/>
      <c r="I1894" s="178"/>
      <c r="J1894" s="390" t="e">
        <f>IF(#REF!="","",IF(LEN(#REF!)&gt;14,IF(ISBLANK(#REF!),"",#REF!),REPLACE(REPLACE(#REF!,1,3,"XXX"),13,2,"XX")))</f>
        <v>#REF!</v>
      </c>
      <c r="K1894" s="356"/>
      <c r="L1894" s="357"/>
      <c r="M1894" s="356"/>
      <c r="N1894" s="352"/>
      <c r="O1894" s="369"/>
    </row>
    <row r="1895" spans="1:15" hidden="1" x14ac:dyDescent="0.2">
      <c r="A1895" s="351">
        <v>1892</v>
      </c>
      <c r="B1895" s="352"/>
      <c r="C1895" s="353"/>
      <c r="D1895" s="354"/>
      <c r="E1895" s="178"/>
      <c r="F1895" s="355"/>
      <c r="G1895" s="354"/>
      <c r="H1895" s="354"/>
      <c r="I1895" s="178"/>
      <c r="J1895" s="390" t="e">
        <f>IF(#REF!="","",IF(LEN(#REF!)&gt;14,IF(ISBLANK(#REF!),"",#REF!),REPLACE(REPLACE(#REF!,1,3,"XXX"),13,2,"XX")))</f>
        <v>#REF!</v>
      </c>
      <c r="K1895" s="356"/>
      <c r="L1895" s="357"/>
      <c r="M1895" s="356"/>
      <c r="N1895" s="352"/>
      <c r="O1895" s="369"/>
    </row>
    <row r="1896" spans="1:15" hidden="1" x14ac:dyDescent="0.2">
      <c r="A1896" s="351">
        <v>1893</v>
      </c>
      <c r="B1896" s="352"/>
      <c r="C1896" s="353"/>
      <c r="D1896" s="354"/>
      <c r="E1896" s="178"/>
      <c r="F1896" s="355"/>
      <c r="G1896" s="354"/>
      <c r="H1896" s="354"/>
      <c r="I1896" s="178"/>
      <c r="J1896" s="390" t="e">
        <f>IF(#REF!="","",IF(LEN(#REF!)&gt;14,IF(ISBLANK(#REF!),"",#REF!),REPLACE(REPLACE(#REF!,1,3,"XXX"),13,2,"XX")))</f>
        <v>#REF!</v>
      </c>
      <c r="K1896" s="356"/>
      <c r="L1896" s="357"/>
      <c r="M1896" s="356"/>
      <c r="N1896" s="352"/>
      <c r="O1896" s="369"/>
    </row>
    <row r="1897" spans="1:15" hidden="1" x14ac:dyDescent="0.2">
      <c r="A1897" s="351">
        <v>1894</v>
      </c>
      <c r="B1897" s="352"/>
      <c r="C1897" s="353"/>
      <c r="D1897" s="354"/>
      <c r="E1897" s="178"/>
      <c r="F1897" s="355"/>
      <c r="G1897" s="354"/>
      <c r="H1897" s="354"/>
      <c r="I1897" s="178"/>
      <c r="J1897" s="390" t="e">
        <f>IF(#REF!="","",IF(LEN(#REF!)&gt;14,IF(ISBLANK(#REF!),"",#REF!),REPLACE(REPLACE(#REF!,1,3,"XXX"),13,2,"XX")))</f>
        <v>#REF!</v>
      </c>
      <c r="K1897" s="356"/>
      <c r="L1897" s="357"/>
      <c r="M1897" s="356"/>
      <c r="N1897" s="352"/>
      <c r="O1897" s="369"/>
    </row>
    <row r="1898" spans="1:15" hidden="1" x14ac:dyDescent="0.2">
      <c r="A1898" s="351">
        <v>1895</v>
      </c>
      <c r="B1898" s="352"/>
      <c r="C1898" s="353"/>
      <c r="D1898" s="354"/>
      <c r="E1898" s="178"/>
      <c r="F1898" s="355"/>
      <c r="G1898" s="354"/>
      <c r="H1898" s="354"/>
      <c r="I1898" s="178"/>
      <c r="J1898" s="390" t="e">
        <f>IF(#REF!="","",IF(LEN(#REF!)&gt;14,IF(ISBLANK(#REF!),"",#REF!),REPLACE(REPLACE(#REF!,1,3,"XXX"),13,2,"XX")))</f>
        <v>#REF!</v>
      </c>
      <c r="K1898" s="356"/>
      <c r="L1898" s="357"/>
      <c r="M1898" s="356"/>
      <c r="N1898" s="352"/>
      <c r="O1898" s="369"/>
    </row>
    <row r="1899" spans="1:15" hidden="1" x14ac:dyDescent="0.2">
      <c r="A1899" s="351">
        <v>1896</v>
      </c>
      <c r="B1899" s="352"/>
      <c r="C1899" s="353"/>
      <c r="D1899" s="354"/>
      <c r="E1899" s="178"/>
      <c r="F1899" s="355"/>
      <c r="G1899" s="354"/>
      <c r="H1899" s="354"/>
      <c r="I1899" s="178"/>
      <c r="J1899" s="390" t="e">
        <f>IF(#REF!="","",IF(LEN(#REF!)&gt;14,IF(ISBLANK(#REF!),"",#REF!),REPLACE(REPLACE(#REF!,1,3,"XXX"),13,2,"XX")))</f>
        <v>#REF!</v>
      </c>
      <c r="K1899" s="356"/>
      <c r="L1899" s="357"/>
      <c r="M1899" s="356"/>
      <c r="N1899" s="352"/>
      <c r="O1899" s="369"/>
    </row>
    <row r="1900" spans="1:15" hidden="1" x14ac:dyDescent="0.2">
      <c r="A1900" s="351">
        <v>1897</v>
      </c>
      <c r="B1900" s="352"/>
      <c r="C1900" s="353"/>
      <c r="D1900" s="354"/>
      <c r="E1900" s="178"/>
      <c r="F1900" s="355"/>
      <c r="G1900" s="354"/>
      <c r="H1900" s="354"/>
      <c r="I1900" s="178"/>
      <c r="J1900" s="390" t="e">
        <f>IF(#REF!="","",IF(LEN(#REF!)&gt;14,IF(ISBLANK(#REF!),"",#REF!),REPLACE(REPLACE(#REF!,1,3,"XXX"),13,2,"XX")))</f>
        <v>#REF!</v>
      </c>
      <c r="K1900" s="356"/>
      <c r="L1900" s="357"/>
      <c r="M1900" s="356"/>
      <c r="N1900" s="352"/>
      <c r="O1900" s="369"/>
    </row>
    <row r="1901" spans="1:15" hidden="1" x14ac:dyDescent="0.2">
      <c r="A1901" s="351">
        <v>1898</v>
      </c>
      <c r="B1901" s="352"/>
      <c r="C1901" s="353"/>
      <c r="D1901" s="354"/>
      <c r="E1901" s="178"/>
      <c r="F1901" s="355"/>
      <c r="G1901" s="354"/>
      <c r="H1901" s="354"/>
      <c r="I1901" s="178"/>
      <c r="J1901" s="390" t="e">
        <f>IF(#REF!="","",IF(LEN(#REF!)&gt;14,IF(ISBLANK(#REF!),"",#REF!),REPLACE(REPLACE(#REF!,1,3,"XXX"),13,2,"XX")))</f>
        <v>#REF!</v>
      </c>
      <c r="K1901" s="356"/>
      <c r="L1901" s="357"/>
      <c r="M1901" s="356"/>
      <c r="N1901" s="352"/>
      <c r="O1901" s="369"/>
    </row>
    <row r="1902" spans="1:15" hidden="1" x14ac:dyDescent="0.2">
      <c r="A1902" s="351">
        <v>1899</v>
      </c>
      <c r="B1902" s="352"/>
      <c r="C1902" s="353"/>
      <c r="D1902" s="354"/>
      <c r="E1902" s="178"/>
      <c r="F1902" s="355"/>
      <c r="G1902" s="354"/>
      <c r="H1902" s="354"/>
      <c r="I1902" s="178"/>
      <c r="J1902" s="390" t="e">
        <f>IF(#REF!="","",IF(LEN(#REF!)&gt;14,IF(ISBLANK(#REF!),"",#REF!),REPLACE(REPLACE(#REF!,1,3,"XXX"),13,2,"XX")))</f>
        <v>#REF!</v>
      </c>
      <c r="K1902" s="356"/>
      <c r="L1902" s="357"/>
      <c r="M1902" s="356"/>
      <c r="N1902" s="352"/>
      <c r="O1902" s="369"/>
    </row>
    <row r="1903" spans="1:15" hidden="1" x14ac:dyDescent="0.2">
      <c r="A1903" s="351">
        <v>1900</v>
      </c>
      <c r="B1903" s="352"/>
      <c r="C1903" s="353"/>
      <c r="D1903" s="354"/>
      <c r="E1903" s="178"/>
      <c r="F1903" s="355"/>
      <c r="G1903" s="354"/>
      <c r="H1903" s="354"/>
      <c r="I1903" s="178"/>
      <c r="J1903" s="390" t="e">
        <f>IF(#REF!="","",IF(LEN(#REF!)&gt;14,IF(ISBLANK(#REF!),"",#REF!),REPLACE(REPLACE(#REF!,1,3,"XXX"),13,2,"XX")))</f>
        <v>#REF!</v>
      </c>
      <c r="K1903" s="356"/>
      <c r="L1903" s="357"/>
      <c r="M1903" s="356"/>
      <c r="N1903" s="352"/>
      <c r="O1903" s="369"/>
    </row>
    <row r="1904" spans="1:15" hidden="1" x14ac:dyDescent="0.2">
      <c r="A1904" s="351">
        <v>1901</v>
      </c>
      <c r="B1904" s="352"/>
      <c r="C1904" s="353"/>
      <c r="D1904" s="354"/>
      <c r="E1904" s="178"/>
      <c r="F1904" s="355"/>
      <c r="G1904" s="354"/>
      <c r="H1904" s="354"/>
      <c r="I1904" s="178"/>
      <c r="J1904" s="390" t="e">
        <f>IF(#REF!="","",IF(LEN(#REF!)&gt;14,IF(ISBLANK(#REF!),"",#REF!),REPLACE(REPLACE(#REF!,1,3,"XXX"),13,2,"XX")))</f>
        <v>#REF!</v>
      </c>
      <c r="K1904" s="356"/>
      <c r="L1904" s="357"/>
      <c r="M1904" s="356"/>
      <c r="N1904" s="352"/>
      <c r="O1904" s="369"/>
    </row>
    <row r="1905" spans="1:15" hidden="1" x14ac:dyDescent="0.2">
      <c r="A1905" s="351">
        <v>1902</v>
      </c>
      <c r="B1905" s="352"/>
      <c r="C1905" s="353"/>
      <c r="D1905" s="354"/>
      <c r="E1905" s="178"/>
      <c r="F1905" s="355"/>
      <c r="G1905" s="354"/>
      <c r="H1905" s="354"/>
      <c r="I1905" s="178"/>
      <c r="J1905" s="390" t="e">
        <f>IF(#REF!="","",IF(LEN(#REF!)&gt;14,IF(ISBLANK(#REF!),"",#REF!),REPLACE(REPLACE(#REF!,1,3,"XXX"),13,2,"XX")))</f>
        <v>#REF!</v>
      </c>
      <c r="K1905" s="356"/>
      <c r="L1905" s="357"/>
      <c r="M1905" s="356"/>
      <c r="N1905" s="352"/>
      <c r="O1905" s="369"/>
    </row>
    <row r="1906" spans="1:15" hidden="1" x14ac:dyDescent="0.2">
      <c r="A1906" s="351">
        <v>1903</v>
      </c>
      <c r="B1906" s="352"/>
      <c r="C1906" s="353"/>
      <c r="D1906" s="354"/>
      <c r="E1906" s="178"/>
      <c r="F1906" s="355"/>
      <c r="G1906" s="354"/>
      <c r="H1906" s="354"/>
      <c r="I1906" s="178"/>
      <c r="J1906" s="390" t="e">
        <f>IF(#REF!="","",IF(LEN(#REF!)&gt;14,IF(ISBLANK(#REF!),"",#REF!),REPLACE(REPLACE(#REF!,1,3,"XXX"),13,2,"XX")))</f>
        <v>#REF!</v>
      </c>
      <c r="K1906" s="356"/>
      <c r="L1906" s="357"/>
      <c r="M1906" s="356"/>
      <c r="N1906" s="352"/>
      <c r="O1906" s="369"/>
    </row>
    <row r="1907" spans="1:15" hidden="1" x14ac:dyDescent="0.2">
      <c r="A1907" s="351">
        <v>1904</v>
      </c>
      <c r="B1907" s="352"/>
      <c r="C1907" s="353"/>
      <c r="D1907" s="354"/>
      <c r="E1907" s="178"/>
      <c r="F1907" s="355"/>
      <c r="G1907" s="354"/>
      <c r="H1907" s="354"/>
      <c r="I1907" s="178"/>
      <c r="J1907" s="390" t="e">
        <f>IF(#REF!="","",IF(LEN(#REF!)&gt;14,IF(ISBLANK(#REF!),"",#REF!),REPLACE(REPLACE(#REF!,1,3,"XXX"),13,2,"XX")))</f>
        <v>#REF!</v>
      </c>
      <c r="K1907" s="356"/>
      <c r="L1907" s="357"/>
      <c r="M1907" s="356"/>
      <c r="N1907" s="352"/>
      <c r="O1907" s="369"/>
    </row>
    <row r="1908" spans="1:15" hidden="1" x14ac:dyDescent="0.2">
      <c r="A1908" s="351">
        <v>1905</v>
      </c>
      <c r="B1908" s="352"/>
      <c r="C1908" s="353"/>
      <c r="D1908" s="354"/>
      <c r="E1908" s="178"/>
      <c r="F1908" s="355"/>
      <c r="G1908" s="354"/>
      <c r="H1908" s="354"/>
      <c r="I1908" s="178"/>
      <c r="J1908" s="390" t="e">
        <f>IF(#REF!="","",IF(LEN(#REF!)&gt;14,IF(ISBLANK(#REF!),"",#REF!),REPLACE(REPLACE(#REF!,1,3,"XXX"),13,2,"XX")))</f>
        <v>#REF!</v>
      </c>
      <c r="K1908" s="356"/>
      <c r="L1908" s="357"/>
      <c r="M1908" s="356"/>
      <c r="N1908" s="352"/>
      <c r="O1908" s="369"/>
    </row>
    <row r="1909" spans="1:15" hidden="1" x14ac:dyDescent="0.2">
      <c r="A1909" s="351">
        <v>1906</v>
      </c>
      <c r="B1909" s="352"/>
      <c r="C1909" s="353"/>
      <c r="D1909" s="354"/>
      <c r="E1909" s="178"/>
      <c r="F1909" s="355"/>
      <c r="G1909" s="354"/>
      <c r="H1909" s="354"/>
      <c r="I1909" s="178"/>
      <c r="J1909" s="390" t="e">
        <f>IF(#REF!="","",IF(LEN(#REF!)&gt;14,IF(ISBLANK(#REF!),"",#REF!),REPLACE(REPLACE(#REF!,1,3,"XXX"),13,2,"XX")))</f>
        <v>#REF!</v>
      </c>
      <c r="K1909" s="356"/>
      <c r="L1909" s="357"/>
      <c r="M1909" s="356"/>
      <c r="N1909" s="352"/>
      <c r="O1909" s="369"/>
    </row>
    <row r="1910" spans="1:15" hidden="1" x14ac:dyDescent="0.2">
      <c r="A1910" s="351">
        <v>1907</v>
      </c>
      <c r="B1910" s="352"/>
      <c r="C1910" s="353"/>
      <c r="D1910" s="354"/>
      <c r="E1910" s="178"/>
      <c r="F1910" s="355"/>
      <c r="G1910" s="354"/>
      <c r="H1910" s="354"/>
      <c r="I1910" s="178"/>
      <c r="J1910" s="390" t="e">
        <f>IF(#REF!="","",IF(LEN(#REF!)&gt;14,IF(ISBLANK(#REF!),"",#REF!),REPLACE(REPLACE(#REF!,1,3,"XXX"),13,2,"XX")))</f>
        <v>#REF!</v>
      </c>
      <c r="K1910" s="356"/>
      <c r="L1910" s="357"/>
      <c r="M1910" s="356"/>
      <c r="N1910" s="352"/>
      <c r="O1910" s="369"/>
    </row>
    <row r="1911" spans="1:15" hidden="1" x14ac:dyDescent="0.2">
      <c r="A1911" s="351">
        <v>1908</v>
      </c>
      <c r="B1911" s="352"/>
      <c r="C1911" s="353"/>
      <c r="D1911" s="354"/>
      <c r="E1911" s="178"/>
      <c r="F1911" s="355"/>
      <c r="G1911" s="354"/>
      <c r="H1911" s="354"/>
      <c r="I1911" s="178"/>
      <c r="J1911" s="390" t="e">
        <f>IF(#REF!="","",IF(LEN(#REF!)&gt;14,IF(ISBLANK(#REF!),"",#REF!),REPLACE(REPLACE(#REF!,1,3,"XXX"),13,2,"XX")))</f>
        <v>#REF!</v>
      </c>
      <c r="K1911" s="356"/>
      <c r="L1911" s="357"/>
      <c r="M1911" s="356"/>
      <c r="N1911" s="352"/>
      <c r="O1911" s="369"/>
    </row>
    <row r="1912" spans="1:15" hidden="1" x14ac:dyDescent="0.2">
      <c r="A1912" s="351">
        <v>1909</v>
      </c>
      <c r="B1912" s="352"/>
      <c r="C1912" s="353"/>
      <c r="D1912" s="354"/>
      <c r="E1912" s="178"/>
      <c r="F1912" s="355"/>
      <c r="G1912" s="354"/>
      <c r="H1912" s="354"/>
      <c r="I1912" s="178"/>
      <c r="J1912" s="390" t="e">
        <f>IF(#REF!="","",IF(LEN(#REF!)&gt;14,IF(ISBLANK(#REF!),"",#REF!),REPLACE(REPLACE(#REF!,1,3,"XXX"),13,2,"XX")))</f>
        <v>#REF!</v>
      </c>
      <c r="K1912" s="356"/>
      <c r="L1912" s="357"/>
      <c r="M1912" s="356"/>
      <c r="N1912" s="352"/>
      <c r="O1912" s="369"/>
    </row>
    <row r="1913" spans="1:15" hidden="1" x14ac:dyDescent="0.2">
      <c r="A1913" s="351">
        <v>1910</v>
      </c>
      <c r="B1913" s="352"/>
      <c r="C1913" s="353"/>
      <c r="D1913" s="354"/>
      <c r="E1913" s="178"/>
      <c r="F1913" s="355"/>
      <c r="G1913" s="354"/>
      <c r="H1913" s="354"/>
      <c r="I1913" s="178"/>
      <c r="J1913" s="390" t="e">
        <f>IF(#REF!="","",IF(LEN(#REF!)&gt;14,IF(ISBLANK(#REF!),"",#REF!),REPLACE(REPLACE(#REF!,1,3,"XXX"),13,2,"XX")))</f>
        <v>#REF!</v>
      </c>
      <c r="K1913" s="356"/>
      <c r="L1913" s="357"/>
      <c r="M1913" s="356"/>
      <c r="N1913" s="352"/>
      <c r="O1913" s="369"/>
    </row>
    <row r="1914" spans="1:15" hidden="1" x14ac:dyDescent="0.2">
      <c r="A1914" s="351">
        <v>1911</v>
      </c>
      <c r="B1914" s="352"/>
      <c r="C1914" s="353"/>
      <c r="D1914" s="354"/>
      <c r="E1914" s="178"/>
      <c r="F1914" s="355"/>
      <c r="G1914" s="354"/>
      <c r="H1914" s="354"/>
      <c r="I1914" s="178"/>
      <c r="J1914" s="390" t="e">
        <f>IF(#REF!="","",IF(LEN(#REF!)&gt;14,IF(ISBLANK(#REF!),"",#REF!),REPLACE(REPLACE(#REF!,1,3,"XXX"),13,2,"XX")))</f>
        <v>#REF!</v>
      </c>
      <c r="K1914" s="356"/>
      <c r="L1914" s="357"/>
      <c r="M1914" s="356"/>
      <c r="N1914" s="352"/>
      <c r="O1914" s="369"/>
    </row>
    <row r="1915" spans="1:15" hidden="1" x14ac:dyDescent="0.2">
      <c r="A1915" s="351">
        <v>1912</v>
      </c>
      <c r="B1915" s="352"/>
      <c r="C1915" s="353"/>
      <c r="D1915" s="354"/>
      <c r="E1915" s="178"/>
      <c r="F1915" s="355"/>
      <c r="G1915" s="354"/>
      <c r="H1915" s="354"/>
      <c r="I1915" s="178"/>
      <c r="J1915" s="390" t="e">
        <f>IF(#REF!="","",IF(LEN(#REF!)&gt;14,IF(ISBLANK(#REF!),"",#REF!),REPLACE(REPLACE(#REF!,1,3,"XXX"),13,2,"XX")))</f>
        <v>#REF!</v>
      </c>
      <c r="K1915" s="356"/>
      <c r="L1915" s="357"/>
      <c r="M1915" s="356"/>
      <c r="N1915" s="352"/>
      <c r="O1915" s="369"/>
    </row>
    <row r="1916" spans="1:15" hidden="1" x14ac:dyDescent="0.2">
      <c r="A1916" s="351">
        <v>1913</v>
      </c>
      <c r="B1916" s="352"/>
      <c r="C1916" s="353"/>
      <c r="D1916" s="354"/>
      <c r="E1916" s="178"/>
      <c r="F1916" s="355"/>
      <c r="G1916" s="354"/>
      <c r="H1916" s="354"/>
      <c r="I1916" s="178"/>
      <c r="J1916" s="390" t="e">
        <f>IF(#REF!="","",IF(LEN(#REF!)&gt;14,IF(ISBLANK(#REF!),"",#REF!),REPLACE(REPLACE(#REF!,1,3,"XXX"),13,2,"XX")))</f>
        <v>#REF!</v>
      </c>
      <c r="K1916" s="356"/>
      <c r="L1916" s="357"/>
      <c r="M1916" s="356"/>
      <c r="N1916" s="352"/>
      <c r="O1916" s="369"/>
    </row>
    <row r="1917" spans="1:15" hidden="1" x14ac:dyDescent="0.2">
      <c r="A1917" s="351">
        <v>1914</v>
      </c>
      <c r="B1917" s="352"/>
      <c r="C1917" s="353"/>
      <c r="D1917" s="354"/>
      <c r="E1917" s="178"/>
      <c r="F1917" s="355"/>
      <c r="G1917" s="354"/>
      <c r="H1917" s="354"/>
      <c r="I1917" s="178"/>
      <c r="J1917" s="390" t="e">
        <f>IF(#REF!="","",IF(LEN(#REF!)&gt;14,IF(ISBLANK(#REF!),"",#REF!),REPLACE(REPLACE(#REF!,1,3,"XXX"),13,2,"XX")))</f>
        <v>#REF!</v>
      </c>
      <c r="K1917" s="356"/>
      <c r="L1917" s="357"/>
      <c r="M1917" s="356"/>
      <c r="N1917" s="352"/>
      <c r="O1917" s="369"/>
    </row>
    <row r="1918" spans="1:15" hidden="1" x14ac:dyDescent="0.2">
      <c r="A1918" s="351">
        <v>1915</v>
      </c>
      <c r="B1918" s="352"/>
      <c r="C1918" s="353"/>
      <c r="D1918" s="354"/>
      <c r="E1918" s="178"/>
      <c r="F1918" s="355"/>
      <c r="G1918" s="354"/>
      <c r="H1918" s="354"/>
      <c r="I1918" s="178"/>
      <c r="J1918" s="390" t="e">
        <f>IF(#REF!="","",IF(LEN(#REF!)&gt;14,IF(ISBLANK(#REF!),"",#REF!),REPLACE(REPLACE(#REF!,1,3,"XXX"),13,2,"XX")))</f>
        <v>#REF!</v>
      </c>
      <c r="K1918" s="356"/>
      <c r="L1918" s="357"/>
      <c r="M1918" s="356"/>
      <c r="N1918" s="352"/>
      <c r="O1918" s="369"/>
    </row>
    <row r="1919" spans="1:15" hidden="1" x14ac:dyDescent="0.2">
      <c r="A1919" s="351">
        <v>1916</v>
      </c>
      <c r="B1919" s="352"/>
      <c r="C1919" s="353"/>
      <c r="D1919" s="354"/>
      <c r="E1919" s="178"/>
      <c r="F1919" s="355"/>
      <c r="G1919" s="354"/>
      <c r="H1919" s="354"/>
      <c r="I1919" s="178"/>
      <c r="J1919" s="390" t="e">
        <f>IF(#REF!="","",IF(LEN(#REF!)&gt;14,IF(ISBLANK(#REF!),"",#REF!),REPLACE(REPLACE(#REF!,1,3,"XXX"),13,2,"XX")))</f>
        <v>#REF!</v>
      </c>
      <c r="K1919" s="356"/>
      <c r="L1919" s="357"/>
      <c r="M1919" s="356"/>
      <c r="N1919" s="352"/>
      <c r="O1919" s="369"/>
    </row>
    <row r="1920" spans="1:15" hidden="1" x14ac:dyDescent="0.2">
      <c r="A1920" s="351">
        <v>1917</v>
      </c>
      <c r="B1920" s="352"/>
      <c r="C1920" s="353"/>
      <c r="D1920" s="354"/>
      <c r="E1920" s="178"/>
      <c r="F1920" s="355"/>
      <c r="G1920" s="354"/>
      <c r="H1920" s="354"/>
      <c r="I1920" s="178"/>
      <c r="J1920" s="390" t="e">
        <f>IF(#REF!="","",IF(LEN(#REF!)&gt;14,IF(ISBLANK(#REF!),"",#REF!),REPLACE(REPLACE(#REF!,1,3,"XXX"),13,2,"XX")))</f>
        <v>#REF!</v>
      </c>
      <c r="K1920" s="356"/>
      <c r="L1920" s="357"/>
      <c r="M1920" s="356"/>
      <c r="N1920" s="352"/>
      <c r="O1920" s="369"/>
    </row>
    <row r="1921" spans="1:15" hidden="1" x14ac:dyDescent="0.2">
      <c r="A1921" s="351">
        <v>1918</v>
      </c>
      <c r="B1921" s="352"/>
      <c r="C1921" s="353"/>
      <c r="D1921" s="354"/>
      <c r="E1921" s="178"/>
      <c r="F1921" s="355"/>
      <c r="G1921" s="354"/>
      <c r="H1921" s="354"/>
      <c r="I1921" s="178"/>
      <c r="J1921" s="390" t="e">
        <f>IF(#REF!="","",IF(LEN(#REF!)&gt;14,IF(ISBLANK(#REF!),"",#REF!),REPLACE(REPLACE(#REF!,1,3,"XXX"),13,2,"XX")))</f>
        <v>#REF!</v>
      </c>
      <c r="K1921" s="356"/>
      <c r="L1921" s="357"/>
      <c r="M1921" s="356"/>
      <c r="N1921" s="352"/>
      <c r="O1921" s="369"/>
    </row>
    <row r="1922" spans="1:15" hidden="1" x14ac:dyDescent="0.2">
      <c r="A1922" s="351">
        <v>1919</v>
      </c>
      <c r="B1922" s="352"/>
      <c r="C1922" s="353"/>
      <c r="D1922" s="354"/>
      <c r="E1922" s="178"/>
      <c r="F1922" s="355"/>
      <c r="G1922" s="354"/>
      <c r="H1922" s="354"/>
      <c r="I1922" s="178"/>
      <c r="J1922" s="390" t="e">
        <f>IF(#REF!="","",IF(LEN(#REF!)&gt;14,IF(ISBLANK(#REF!),"",#REF!),REPLACE(REPLACE(#REF!,1,3,"XXX"),13,2,"XX")))</f>
        <v>#REF!</v>
      </c>
      <c r="K1922" s="356"/>
      <c r="L1922" s="357"/>
      <c r="M1922" s="356"/>
      <c r="N1922" s="352"/>
      <c r="O1922" s="369"/>
    </row>
    <row r="1923" spans="1:15" hidden="1" x14ac:dyDescent="0.2">
      <c r="A1923" s="351">
        <v>1920</v>
      </c>
      <c r="B1923" s="352"/>
      <c r="C1923" s="353"/>
      <c r="D1923" s="354"/>
      <c r="E1923" s="178"/>
      <c r="F1923" s="355"/>
      <c r="G1923" s="354"/>
      <c r="H1923" s="354"/>
      <c r="I1923" s="178"/>
      <c r="J1923" s="390" t="e">
        <f>IF(#REF!="","",IF(LEN(#REF!)&gt;14,IF(ISBLANK(#REF!),"",#REF!),REPLACE(REPLACE(#REF!,1,3,"XXX"),13,2,"XX")))</f>
        <v>#REF!</v>
      </c>
      <c r="K1923" s="356"/>
      <c r="L1923" s="357"/>
      <c r="M1923" s="356"/>
      <c r="N1923" s="352"/>
      <c r="O1923" s="369"/>
    </row>
    <row r="1924" spans="1:15" hidden="1" x14ac:dyDescent="0.2">
      <c r="A1924" s="351">
        <v>1921</v>
      </c>
      <c r="B1924" s="352"/>
      <c r="C1924" s="353"/>
      <c r="D1924" s="354"/>
      <c r="E1924" s="178"/>
      <c r="F1924" s="355"/>
      <c r="G1924" s="354"/>
      <c r="H1924" s="354"/>
      <c r="I1924" s="178"/>
      <c r="J1924" s="390" t="e">
        <f>IF(#REF!="","",IF(LEN(#REF!)&gt;14,IF(ISBLANK(#REF!),"",#REF!),REPLACE(REPLACE(#REF!,1,3,"XXX"),13,2,"XX")))</f>
        <v>#REF!</v>
      </c>
      <c r="K1924" s="356"/>
      <c r="L1924" s="357"/>
      <c r="M1924" s="356"/>
      <c r="N1924" s="352"/>
      <c r="O1924" s="369"/>
    </row>
    <row r="1925" spans="1:15" hidden="1" x14ac:dyDescent="0.2">
      <c r="A1925" s="351">
        <v>1922</v>
      </c>
      <c r="B1925" s="352"/>
      <c r="C1925" s="353"/>
      <c r="D1925" s="354"/>
      <c r="E1925" s="178"/>
      <c r="F1925" s="355"/>
      <c r="G1925" s="354"/>
      <c r="H1925" s="354"/>
      <c r="I1925" s="178"/>
      <c r="J1925" s="390" t="e">
        <f>IF(#REF!="","",IF(LEN(#REF!)&gt;14,IF(ISBLANK(#REF!),"",#REF!),REPLACE(REPLACE(#REF!,1,3,"XXX"),13,2,"XX")))</f>
        <v>#REF!</v>
      </c>
      <c r="K1925" s="356"/>
      <c r="L1925" s="357"/>
      <c r="M1925" s="356"/>
      <c r="N1925" s="352"/>
      <c r="O1925" s="369"/>
    </row>
    <row r="1926" spans="1:15" hidden="1" x14ac:dyDescent="0.2">
      <c r="A1926" s="351">
        <v>1923</v>
      </c>
      <c r="B1926" s="352"/>
      <c r="C1926" s="353"/>
      <c r="D1926" s="354"/>
      <c r="E1926" s="178"/>
      <c r="F1926" s="355"/>
      <c r="G1926" s="354"/>
      <c r="H1926" s="354"/>
      <c r="I1926" s="178"/>
      <c r="J1926" s="390" t="e">
        <f>IF(#REF!="","",IF(LEN(#REF!)&gt;14,IF(ISBLANK(#REF!),"",#REF!),REPLACE(REPLACE(#REF!,1,3,"XXX"),13,2,"XX")))</f>
        <v>#REF!</v>
      </c>
      <c r="K1926" s="356"/>
      <c r="L1926" s="357"/>
      <c r="M1926" s="356"/>
      <c r="N1926" s="352"/>
      <c r="O1926" s="369"/>
    </row>
    <row r="1927" spans="1:15" hidden="1" x14ac:dyDescent="0.2">
      <c r="A1927" s="351">
        <v>1924</v>
      </c>
      <c r="B1927" s="352"/>
      <c r="C1927" s="353"/>
      <c r="D1927" s="354"/>
      <c r="E1927" s="178"/>
      <c r="F1927" s="355"/>
      <c r="G1927" s="354"/>
      <c r="H1927" s="354"/>
      <c r="I1927" s="178"/>
      <c r="J1927" s="390" t="e">
        <f>IF(#REF!="","",IF(LEN(#REF!)&gt;14,IF(ISBLANK(#REF!),"",#REF!),REPLACE(REPLACE(#REF!,1,3,"XXX"),13,2,"XX")))</f>
        <v>#REF!</v>
      </c>
      <c r="K1927" s="356"/>
      <c r="L1927" s="357"/>
      <c r="M1927" s="356"/>
      <c r="N1927" s="352"/>
      <c r="O1927" s="369"/>
    </row>
    <row r="1928" spans="1:15" hidden="1" x14ac:dyDescent="0.2">
      <c r="A1928" s="351">
        <v>1925</v>
      </c>
      <c r="B1928" s="352"/>
      <c r="C1928" s="353"/>
      <c r="D1928" s="354"/>
      <c r="E1928" s="178"/>
      <c r="F1928" s="355"/>
      <c r="G1928" s="354"/>
      <c r="H1928" s="354"/>
      <c r="I1928" s="178"/>
      <c r="J1928" s="390" t="e">
        <f>IF(#REF!="","",IF(LEN(#REF!)&gt;14,IF(ISBLANK(#REF!),"",#REF!),REPLACE(REPLACE(#REF!,1,3,"XXX"),13,2,"XX")))</f>
        <v>#REF!</v>
      </c>
      <c r="K1928" s="356"/>
      <c r="L1928" s="357"/>
      <c r="M1928" s="356"/>
      <c r="N1928" s="352"/>
      <c r="O1928" s="369"/>
    </row>
    <row r="1929" spans="1:15" hidden="1" x14ac:dyDescent="0.2">
      <c r="A1929" s="351">
        <v>1926</v>
      </c>
      <c r="B1929" s="352"/>
      <c r="C1929" s="353"/>
      <c r="D1929" s="354"/>
      <c r="E1929" s="178"/>
      <c r="F1929" s="355"/>
      <c r="G1929" s="354"/>
      <c r="H1929" s="354"/>
      <c r="I1929" s="178"/>
      <c r="J1929" s="390" t="e">
        <f>IF(#REF!="","",IF(LEN(#REF!)&gt;14,IF(ISBLANK(#REF!),"",#REF!),REPLACE(REPLACE(#REF!,1,3,"XXX"),13,2,"XX")))</f>
        <v>#REF!</v>
      </c>
      <c r="K1929" s="356"/>
      <c r="L1929" s="357"/>
      <c r="M1929" s="356"/>
      <c r="N1929" s="352"/>
      <c r="O1929" s="369"/>
    </row>
    <row r="1930" spans="1:15" hidden="1" x14ac:dyDescent="0.2">
      <c r="A1930" s="351">
        <v>1927</v>
      </c>
      <c r="B1930" s="352"/>
      <c r="C1930" s="353"/>
      <c r="D1930" s="354"/>
      <c r="E1930" s="178"/>
      <c r="F1930" s="355"/>
      <c r="G1930" s="354"/>
      <c r="H1930" s="354"/>
      <c r="I1930" s="178"/>
      <c r="J1930" s="390" t="e">
        <f>IF(#REF!="","",IF(LEN(#REF!)&gt;14,IF(ISBLANK(#REF!),"",#REF!),REPLACE(REPLACE(#REF!,1,3,"XXX"),13,2,"XX")))</f>
        <v>#REF!</v>
      </c>
      <c r="K1930" s="356"/>
      <c r="L1930" s="357"/>
      <c r="M1930" s="356"/>
      <c r="N1930" s="352"/>
      <c r="O1930" s="369"/>
    </row>
    <row r="1931" spans="1:15" hidden="1" x14ac:dyDescent="0.2">
      <c r="A1931" s="351">
        <v>1928</v>
      </c>
      <c r="B1931" s="352"/>
      <c r="C1931" s="353"/>
      <c r="D1931" s="354"/>
      <c r="E1931" s="178"/>
      <c r="F1931" s="355"/>
      <c r="G1931" s="354"/>
      <c r="H1931" s="354"/>
      <c r="I1931" s="178"/>
      <c r="J1931" s="390" t="e">
        <f>IF(#REF!="","",IF(LEN(#REF!)&gt;14,IF(ISBLANK(#REF!),"",#REF!),REPLACE(REPLACE(#REF!,1,3,"XXX"),13,2,"XX")))</f>
        <v>#REF!</v>
      </c>
      <c r="K1931" s="356"/>
      <c r="L1931" s="357"/>
      <c r="M1931" s="356"/>
      <c r="N1931" s="352"/>
      <c r="O1931" s="369"/>
    </row>
    <row r="1932" spans="1:15" hidden="1" x14ac:dyDescent="0.2">
      <c r="A1932" s="351">
        <v>1929</v>
      </c>
      <c r="B1932" s="352"/>
      <c r="C1932" s="353"/>
      <c r="D1932" s="354"/>
      <c r="E1932" s="178"/>
      <c r="F1932" s="355"/>
      <c r="G1932" s="354"/>
      <c r="H1932" s="354"/>
      <c r="I1932" s="178"/>
      <c r="J1932" s="390" t="e">
        <f>IF(#REF!="","",IF(LEN(#REF!)&gt;14,IF(ISBLANK(#REF!),"",#REF!),REPLACE(REPLACE(#REF!,1,3,"XXX"),13,2,"XX")))</f>
        <v>#REF!</v>
      </c>
      <c r="K1932" s="356"/>
      <c r="L1932" s="357"/>
      <c r="M1932" s="356"/>
      <c r="N1932" s="352"/>
      <c r="O1932" s="369"/>
    </row>
    <row r="1933" spans="1:15" hidden="1" x14ac:dyDescent="0.2">
      <c r="A1933" s="351">
        <v>1930</v>
      </c>
      <c r="B1933" s="352"/>
      <c r="C1933" s="353"/>
      <c r="D1933" s="354"/>
      <c r="E1933" s="178"/>
      <c r="F1933" s="355"/>
      <c r="G1933" s="354"/>
      <c r="H1933" s="354"/>
      <c r="I1933" s="178"/>
      <c r="J1933" s="390" t="e">
        <f>IF(#REF!="","",IF(LEN(#REF!)&gt;14,IF(ISBLANK(#REF!),"",#REF!),REPLACE(REPLACE(#REF!,1,3,"XXX"),13,2,"XX")))</f>
        <v>#REF!</v>
      </c>
      <c r="K1933" s="356"/>
      <c r="L1933" s="357"/>
      <c r="M1933" s="356"/>
      <c r="N1933" s="352"/>
      <c r="O1933" s="369"/>
    </row>
    <row r="1934" spans="1:15" hidden="1" x14ac:dyDescent="0.2">
      <c r="A1934" s="351">
        <v>1931</v>
      </c>
      <c r="B1934" s="352"/>
      <c r="C1934" s="353"/>
      <c r="D1934" s="354"/>
      <c r="E1934" s="178"/>
      <c r="F1934" s="355"/>
      <c r="G1934" s="354"/>
      <c r="H1934" s="354"/>
      <c r="I1934" s="178"/>
      <c r="J1934" s="390" t="e">
        <f>IF(#REF!="","",IF(LEN(#REF!)&gt;14,IF(ISBLANK(#REF!),"",#REF!),REPLACE(REPLACE(#REF!,1,3,"XXX"),13,2,"XX")))</f>
        <v>#REF!</v>
      </c>
      <c r="K1934" s="356"/>
      <c r="L1934" s="357"/>
      <c r="M1934" s="356"/>
      <c r="N1934" s="352"/>
      <c r="O1934" s="369"/>
    </row>
    <row r="1935" spans="1:15" hidden="1" x14ac:dyDescent="0.2">
      <c r="A1935" s="351">
        <v>1932</v>
      </c>
      <c r="B1935" s="352"/>
      <c r="C1935" s="353"/>
      <c r="D1935" s="354"/>
      <c r="E1935" s="178"/>
      <c r="F1935" s="355"/>
      <c r="G1935" s="354"/>
      <c r="H1935" s="354"/>
      <c r="I1935" s="178"/>
      <c r="J1935" s="390" t="e">
        <f>IF(#REF!="","",IF(LEN(#REF!)&gt;14,IF(ISBLANK(#REF!),"",#REF!),REPLACE(REPLACE(#REF!,1,3,"XXX"),13,2,"XX")))</f>
        <v>#REF!</v>
      </c>
      <c r="K1935" s="356"/>
      <c r="L1935" s="357"/>
      <c r="M1935" s="356"/>
      <c r="N1935" s="352"/>
      <c r="O1935" s="369"/>
    </row>
    <row r="1936" spans="1:15" hidden="1" x14ac:dyDescent="0.2">
      <c r="A1936" s="351">
        <v>1933</v>
      </c>
      <c r="B1936" s="352"/>
      <c r="C1936" s="353"/>
      <c r="D1936" s="354"/>
      <c r="E1936" s="178"/>
      <c r="F1936" s="355"/>
      <c r="G1936" s="354"/>
      <c r="H1936" s="354"/>
      <c r="I1936" s="178"/>
      <c r="J1936" s="390" t="e">
        <f>IF(#REF!="","",IF(LEN(#REF!)&gt;14,IF(ISBLANK(#REF!),"",#REF!),REPLACE(REPLACE(#REF!,1,3,"XXX"),13,2,"XX")))</f>
        <v>#REF!</v>
      </c>
      <c r="K1936" s="356"/>
      <c r="L1936" s="357"/>
      <c r="M1936" s="356"/>
      <c r="N1936" s="352"/>
      <c r="O1936" s="369"/>
    </row>
    <row r="1937" spans="1:15" hidden="1" x14ac:dyDescent="0.2">
      <c r="A1937" s="351">
        <v>1934</v>
      </c>
      <c r="B1937" s="352"/>
      <c r="C1937" s="353"/>
      <c r="D1937" s="354"/>
      <c r="E1937" s="178"/>
      <c r="F1937" s="355"/>
      <c r="G1937" s="354"/>
      <c r="H1937" s="354"/>
      <c r="I1937" s="178"/>
      <c r="J1937" s="390" t="e">
        <f>IF(#REF!="","",IF(LEN(#REF!)&gt;14,IF(ISBLANK(#REF!),"",#REF!),REPLACE(REPLACE(#REF!,1,3,"XXX"),13,2,"XX")))</f>
        <v>#REF!</v>
      </c>
      <c r="K1937" s="356"/>
      <c r="L1937" s="357"/>
      <c r="M1937" s="356"/>
      <c r="N1937" s="352"/>
      <c r="O1937" s="369"/>
    </row>
    <row r="1938" spans="1:15" hidden="1" x14ac:dyDescent="0.2">
      <c r="A1938" s="351">
        <v>1935</v>
      </c>
      <c r="B1938" s="352"/>
      <c r="C1938" s="353"/>
      <c r="D1938" s="354"/>
      <c r="E1938" s="178"/>
      <c r="F1938" s="355"/>
      <c r="G1938" s="354"/>
      <c r="H1938" s="354"/>
      <c r="I1938" s="178"/>
      <c r="J1938" s="390" t="e">
        <f>IF(#REF!="","",IF(LEN(#REF!)&gt;14,IF(ISBLANK(#REF!),"",#REF!),REPLACE(REPLACE(#REF!,1,3,"XXX"),13,2,"XX")))</f>
        <v>#REF!</v>
      </c>
      <c r="K1938" s="356"/>
      <c r="L1938" s="357"/>
      <c r="M1938" s="356"/>
      <c r="N1938" s="352"/>
      <c r="O1938" s="369"/>
    </row>
    <row r="1939" spans="1:15" hidden="1" x14ac:dyDescent="0.2">
      <c r="A1939" s="351">
        <v>1936</v>
      </c>
      <c r="B1939" s="352"/>
      <c r="C1939" s="353"/>
      <c r="D1939" s="354"/>
      <c r="E1939" s="178"/>
      <c r="F1939" s="355"/>
      <c r="G1939" s="354"/>
      <c r="H1939" s="354"/>
      <c r="I1939" s="178"/>
      <c r="J1939" s="390" t="e">
        <f>IF(#REF!="","",IF(LEN(#REF!)&gt;14,IF(ISBLANK(#REF!),"",#REF!),REPLACE(REPLACE(#REF!,1,3,"XXX"),13,2,"XX")))</f>
        <v>#REF!</v>
      </c>
      <c r="K1939" s="356"/>
      <c r="L1939" s="357"/>
      <c r="M1939" s="356"/>
      <c r="N1939" s="352"/>
      <c r="O1939" s="369"/>
    </row>
    <row r="1940" spans="1:15" hidden="1" x14ac:dyDescent="0.2">
      <c r="A1940" s="351">
        <v>1937</v>
      </c>
      <c r="B1940" s="352"/>
      <c r="C1940" s="353"/>
      <c r="D1940" s="354"/>
      <c r="E1940" s="178"/>
      <c r="F1940" s="355"/>
      <c r="G1940" s="354"/>
      <c r="H1940" s="354"/>
      <c r="I1940" s="178"/>
      <c r="J1940" s="390" t="e">
        <f>IF(#REF!="","",IF(LEN(#REF!)&gt;14,IF(ISBLANK(#REF!),"",#REF!),REPLACE(REPLACE(#REF!,1,3,"XXX"),13,2,"XX")))</f>
        <v>#REF!</v>
      </c>
      <c r="K1940" s="356"/>
      <c r="L1940" s="357"/>
      <c r="M1940" s="356"/>
      <c r="N1940" s="352"/>
      <c r="O1940" s="369"/>
    </row>
    <row r="1941" spans="1:15" hidden="1" x14ac:dyDescent="0.2">
      <c r="A1941" s="351">
        <v>1938</v>
      </c>
      <c r="B1941" s="352"/>
      <c r="C1941" s="353"/>
      <c r="D1941" s="354"/>
      <c r="E1941" s="178"/>
      <c r="F1941" s="355"/>
      <c r="G1941" s="354"/>
      <c r="H1941" s="354"/>
      <c r="I1941" s="178"/>
      <c r="J1941" s="390" t="e">
        <f>IF(#REF!="","",IF(LEN(#REF!)&gt;14,IF(ISBLANK(#REF!),"",#REF!),REPLACE(REPLACE(#REF!,1,3,"XXX"),13,2,"XX")))</f>
        <v>#REF!</v>
      </c>
      <c r="K1941" s="356"/>
      <c r="L1941" s="357"/>
      <c r="M1941" s="356"/>
      <c r="N1941" s="352"/>
      <c r="O1941" s="369"/>
    </row>
    <row r="1942" spans="1:15" hidden="1" x14ac:dyDescent="0.2">
      <c r="A1942" s="351">
        <v>1939</v>
      </c>
      <c r="B1942" s="352"/>
      <c r="C1942" s="353"/>
      <c r="D1942" s="354"/>
      <c r="E1942" s="178"/>
      <c r="F1942" s="355"/>
      <c r="G1942" s="354"/>
      <c r="H1942" s="354"/>
      <c r="I1942" s="178"/>
      <c r="J1942" s="390" t="e">
        <f>IF(#REF!="","",IF(LEN(#REF!)&gt;14,IF(ISBLANK(#REF!),"",#REF!),REPLACE(REPLACE(#REF!,1,3,"XXX"),13,2,"XX")))</f>
        <v>#REF!</v>
      </c>
      <c r="K1942" s="356"/>
      <c r="L1942" s="357"/>
      <c r="M1942" s="356"/>
      <c r="N1942" s="352"/>
      <c r="O1942" s="369"/>
    </row>
    <row r="1943" spans="1:15" hidden="1" x14ac:dyDescent="0.2">
      <c r="A1943" s="351">
        <v>1940</v>
      </c>
      <c r="B1943" s="352"/>
      <c r="C1943" s="353"/>
      <c r="D1943" s="354"/>
      <c r="E1943" s="178"/>
      <c r="F1943" s="355"/>
      <c r="G1943" s="354"/>
      <c r="H1943" s="354"/>
      <c r="I1943" s="178"/>
      <c r="J1943" s="390" t="e">
        <f>IF(#REF!="","",IF(LEN(#REF!)&gt;14,IF(ISBLANK(#REF!),"",#REF!),REPLACE(REPLACE(#REF!,1,3,"XXX"),13,2,"XX")))</f>
        <v>#REF!</v>
      </c>
      <c r="K1943" s="356"/>
      <c r="L1943" s="357"/>
      <c r="M1943" s="356"/>
      <c r="N1943" s="352"/>
      <c r="O1943" s="369"/>
    </row>
    <row r="1944" spans="1:15" hidden="1" x14ac:dyDescent="0.2">
      <c r="A1944" s="351">
        <v>1941</v>
      </c>
      <c r="B1944" s="352"/>
      <c r="C1944" s="353"/>
      <c r="D1944" s="354"/>
      <c r="E1944" s="178"/>
      <c r="F1944" s="355"/>
      <c r="G1944" s="354"/>
      <c r="H1944" s="354"/>
      <c r="I1944" s="178"/>
      <c r="J1944" s="390" t="e">
        <f>IF(#REF!="","",IF(LEN(#REF!)&gt;14,IF(ISBLANK(#REF!),"",#REF!),REPLACE(REPLACE(#REF!,1,3,"XXX"),13,2,"XX")))</f>
        <v>#REF!</v>
      </c>
      <c r="K1944" s="356"/>
      <c r="L1944" s="357"/>
      <c r="M1944" s="356"/>
      <c r="N1944" s="352"/>
      <c r="O1944" s="369"/>
    </row>
    <row r="1945" spans="1:15" hidden="1" x14ac:dyDescent="0.2">
      <c r="A1945" s="351">
        <v>1942</v>
      </c>
      <c r="B1945" s="352"/>
      <c r="C1945" s="353"/>
      <c r="D1945" s="354"/>
      <c r="E1945" s="178"/>
      <c r="F1945" s="355"/>
      <c r="G1945" s="354"/>
      <c r="H1945" s="354"/>
      <c r="I1945" s="178"/>
      <c r="J1945" s="390" t="e">
        <f>IF(#REF!="","",IF(LEN(#REF!)&gt;14,IF(ISBLANK(#REF!),"",#REF!),REPLACE(REPLACE(#REF!,1,3,"XXX"),13,2,"XX")))</f>
        <v>#REF!</v>
      </c>
      <c r="K1945" s="356"/>
      <c r="L1945" s="357"/>
      <c r="M1945" s="356"/>
      <c r="N1945" s="352"/>
      <c r="O1945" s="369"/>
    </row>
    <row r="1946" spans="1:15" hidden="1" x14ac:dyDescent="0.2">
      <c r="A1946" s="351">
        <v>1943</v>
      </c>
      <c r="B1946" s="352"/>
      <c r="C1946" s="353"/>
      <c r="D1946" s="354"/>
      <c r="E1946" s="178"/>
      <c r="F1946" s="355"/>
      <c r="G1946" s="354"/>
      <c r="H1946" s="354"/>
      <c r="I1946" s="178"/>
      <c r="J1946" s="390" t="e">
        <f>IF(#REF!="","",IF(LEN(#REF!)&gt;14,IF(ISBLANK(#REF!),"",#REF!),REPLACE(REPLACE(#REF!,1,3,"XXX"),13,2,"XX")))</f>
        <v>#REF!</v>
      </c>
      <c r="K1946" s="356"/>
      <c r="L1946" s="357"/>
      <c r="M1946" s="356"/>
      <c r="N1946" s="352"/>
      <c r="O1946" s="369"/>
    </row>
    <row r="1947" spans="1:15" hidden="1" x14ac:dyDescent="0.2">
      <c r="A1947" s="351">
        <v>1944</v>
      </c>
      <c r="B1947" s="352"/>
      <c r="C1947" s="353"/>
      <c r="D1947" s="354"/>
      <c r="E1947" s="178"/>
      <c r="F1947" s="355"/>
      <c r="G1947" s="354"/>
      <c r="H1947" s="354"/>
      <c r="I1947" s="178"/>
      <c r="J1947" s="390" t="e">
        <f>IF(#REF!="","",IF(LEN(#REF!)&gt;14,IF(ISBLANK(#REF!),"",#REF!),REPLACE(REPLACE(#REF!,1,3,"XXX"),13,2,"XX")))</f>
        <v>#REF!</v>
      </c>
      <c r="K1947" s="356"/>
      <c r="L1947" s="357"/>
      <c r="M1947" s="356"/>
      <c r="N1947" s="352"/>
      <c r="O1947" s="369"/>
    </row>
    <row r="1948" spans="1:15" hidden="1" x14ac:dyDescent="0.2">
      <c r="A1948" s="351">
        <v>1945</v>
      </c>
      <c r="B1948" s="352"/>
      <c r="C1948" s="353"/>
      <c r="D1948" s="354"/>
      <c r="E1948" s="178"/>
      <c r="F1948" s="355"/>
      <c r="G1948" s="354"/>
      <c r="H1948" s="354"/>
      <c r="I1948" s="178"/>
      <c r="J1948" s="390" t="e">
        <f>IF(#REF!="","",IF(LEN(#REF!)&gt;14,IF(ISBLANK(#REF!),"",#REF!),REPLACE(REPLACE(#REF!,1,3,"XXX"),13,2,"XX")))</f>
        <v>#REF!</v>
      </c>
      <c r="K1948" s="356"/>
      <c r="L1948" s="357"/>
      <c r="M1948" s="356"/>
      <c r="N1948" s="352"/>
      <c r="O1948" s="369"/>
    </row>
    <row r="1949" spans="1:15" hidden="1" x14ac:dyDescent="0.2">
      <c r="A1949" s="351">
        <v>1946</v>
      </c>
      <c r="B1949" s="352"/>
      <c r="C1949" s="353"/>
      <c r="D1949" s="354"/>
      <c r="E1949" s="178"/>
      <c r="F1949" s="355"/>
      <c r="G1949" s="354"/>
      <c r="H1949" s="354"/>
      <c r="I1949" s="178"/>
      <c r="J1949" s="390" t="e">
        <f>IF(#REF!="","",IF(LEN(#REF!)&gt;14,IF(ISBLANK(#REF!),"",#REF!),REPLACE(REPLACE(#REF!,1,3,"XXX"),13,2,"XX")))</f>
        <v>#REF!</v>
      </c>
      <c r="K1949" s="356"/>
      <c r="L1949" s="357"/>
      <c r="M1949" s="356"/>
      <c r="N1949" s="352"/>
      <c r="O1949" s="369"/>
    </row>
    <row r="1950" spans="1:15" hidden="1" x14ac:dyDescent="0.2">
      <c r="A1950" s="351">
        <v>1947</v>
      </c>
      <c r="B1950" s="352"/>
      <c r="C1950" s="353"/>
      <c r="D1950" s="354"/>
      <c r="E1950" s="178"/>
      <c r="F1950" s="355"/>
      <c r="G1950" s="354"/>
      <c r="H1950" s="354"/>
      <c r="I1950" s="178"/>
      <c r="J1950" s="390" t="e">
        <f>IF(#REF!="","",IF(LEN(#REF!)&gt;14,IF(ISBLANK(#REF!),"",#REF!),REPLACE(REPLACE(#REF!,1,3,"XXX"),13,2,"XX")))</f>
        <v>#REF!</v>
      </c>
      <c r="K1950" s="356"/>
      <c r="L1950" s="357"/>
      <c r="M1950" s="356"/>
      <c r="N1950" s="352"/>
      <c r="O1950" s="369"/>
    </row>
    <row r="1951" spans="1:15" hidden="1" x14ac:dyDescent="0.2">
      <c r="A1951" s="351">
        <v>1948</v>
      </c>
      <c r="B1951" s="352"/>
      <c r="C1951" s="353"/>
      <c r="D1951" s="354"/>
      <c r="E1951" s="178"/>
      <c r="F1951" s="355"/>
      <c r="G1951" s="354"/>
      <c r="H1951" s="354"/>
      <c r="I1951" s="178"/>
      <c r="J1951" s="390" t="e">
        <f>IF(#REF!="","",IF(LEN(#REF!)&gt;14,IF(ISBLANK(#REF!),"",#REF!),REPLACE(REPLACE(#REF!,1,3,"XXX"),13,2,"XX")))</f>
        <v>#REF!</v>
      </c>
      <c r="K1951" s="356"/>
      <c r="L1951" s="357"/>
      <c r="M1951" s="356"/>
      <c r="N1951" s="352"/>
      <c r="O1951" s="369"/>
    </row>
    <row r="1952" spans="1:15" hidden="1" x14ac:dyDescent="0.2">
      <c r="A1952" s="351">
        <v>1949</v>
      </c>
      <c r="B1952" s="352"/>
      <c r="C1952" s="353"/>
      <c r="D1952" s="354"/>
      <c r="E1952" s="178"/>
      <c r="F1952" s="355"/>
      <c r="G1952" s="354"/>
      <c r="H1952" s="354"/>
      <c r="I1952" s="178"/>
      <c r="J1952" s="390" t="e">
        <f>IF(#REF!="","",IF(LEN(#REF!)&gt;14,IF(ISBLANK(#REF!),"",#REF!),REPLACE(REPLACE(#REF!,1,3,"XXX"),13,2,"XX")))</f>
        <v>#REF!</v>
      </c>
      <c r="K1952" s="356"/>
      <c r="L1952" s="357"/>
      <c r="M1952" s="356"/>
      <c r="N1952" s="352"/>
      <c r="O1952" s="369"/>
    </row>
    <row r="1953" spans="1:15" hidden="1" x14ac:dyDescent="0.2">
      <c r="A1953" s="351">
        <v>1950</v>
      </c>
      <c r="B1953" s="352"/>
      <c r="C1953" s="353"/>
      <c r="D1953" s="354"/>
      <c r="E1953" s="178"/>
      <c r="F1953" s="355"/>
      <c r="G1953" s="354"/>
      <c r="H1953" s="354"/>
      <c r="I1953" s="178"/>
      <c r="J1953" s="390" t="e">
        <f>IF(#REF!="","",IF(LEN(#REF!)&gt;14,IF(ISBLANK(#REF!),"",#REF!),REPLACE(REPLACE(#REF!,1,3,"XXX"),13,2,"XX")))</f>
        <v>#REF!</v>
      </c>
      <c r="K1953" s="356"/>
      <c r="L1953" s="357"/>
      <c r="M1953" s="356"/>
      <c r="N1953" s="352"/>
      <c r="O1953" s="369"/>
    </row>
    <row r="1954" spans="1:15" hidden="1" x14ac:dyDescent="0.2">
      <c r="A1954" s="351">
        <v>1951</v>
      </c>
      <c r="B1954" s="352"/>
      <c r="C1954" s="353"/>
      <c r="D1954" s="354"/>
      <c r="E1954" s="178"/>
      <c r="F1954" s="355"/>
      <c r="G1954" s="354"/>
      <c r="H1954" s="354"/>
      <c r="I1954" s="178"/>
      <c r="J1954" s="390" t="e">
        <f>IF(#REF!="","",IF(LEN(#REF!)&gt;14,IF(ISBLANK(#REF!),"",#REF!),REPLACE(REPLACE(#REF!,1,3,"XXX"),13,2,"XX")))</f>
        <v>#REF!</v>
      </c>
      <c r="K1954" s="356"/>
      <c r="L1954" s="357"/>
      <c r="M1954" s="356"/>
      <c r="N1954" s="352"/>
      <c r="O1954" s="369"/>
    </row>
    <row r="1955" spans="1:15" hidden="1" x14ac:dyDescent="0.2">
      <c r="A1955" s="351">
        <v>1952</v>
      </c>
      <c r="B1955" s="352"/>
      <c r="C1955" s="353"/>
      <c r="D1955" s="354"/>
      <c r="E1955" s="178"/>
      <c r="F1955" s="355"/>
      <c r="G1955" s="354"/>
      <c r="H1955" s="354"/>
      <c r="I1955" s="178"/>
      <c r="J1955" s="390" t="e">
        <f>IF(#REF!="","",IF(LEN(#REF!)&gt;14,IF(ISBLANK(#REF!),"",#REF!),REPLACE(REPLACE(#REF!,1,3,"XXX"),13,2,"XX")))</f>
        <v>#REF!</v>
      </c>
      <c r="K1955" s="356"/>
      <c r="L1955" s="357"/>
      <c r="M1955" s="356"/>
      <c r="N1955" s="352"/>
      <c r="O1955" s="369"/>
    </row>
    <row r="1956" spans="1:15" hidden="1" x14ac:dyDescent="0.2">
      <c r="A1956" s="351">
        <v>1953</v>
      </c>
      <c r="B1956" s="352"/>
      <c r="C1956" s="353"/>
      <c r="D1956" s="354"/>
      <c r="E1956" s="178"/>
      <c r="F1956" s="355"/>
      <c r="G1956" s="354"/>
      <c r="H1956" s="354"/>
      <c r="I1956" s="178"/>
      <c r="J1956" s="390" t="e">
        <f>IF(#REF!="","",IF(LEN(#REF!)&gt;14,IF(ISBLANK(#REF!),"",#REF!),REPLACE(REPLACE(#REF!,1,3,"XXX"),13,2,"XX")))</f>
        <v>#REF!</v>
      </c>
      <c r="K1956" s="356"/>
      <c r="L1956" s="357"/>
      <c r="M1956" s="356"/>
      <c r="N1956" s="352"/>
      <c r="O1956" s="369"/>
    </row>
    <row r="1957" spans="1:15" hidden="1" x14ac:dyDescent="0.2">
      <c r="A1957" s="351">
        <v>1954</v>
      </c>
      <c r="B1957" s="352"/>
      <c r="C1957" s="353"/>
      <c r="D1957" s="354"/>
      <c r="E1957" s="178"/>
      <c r="F1957" s="355"/>
      <c r="G1957" s="354"/>
      <c r="H1957" s="354"/>
      <c r="I1957" s="178"/>
      <c r="J1957" s="390" t="e">
        <f>IF(#REF!="","",IF(LEN(#REF!)&gt;14,IF(ISBLANK(#REF!),"",#REF!),REPLACE(REPLACE(#REF!,1,3,"XXX"),13,2,"XX")))</f>
        <v>#REF!</v>
      </c>
      <c r="K1957" s="356"/>
      <c r="L1957" s="357"/>
      <c r="M1957" s="356"/>
      <c r="N1957" s="352"/>
      <c r="O1957" s="369"/>
    </row>
    <row r="1958" spans="1:15" hidden="1" x14ac:dyDescent="0.2">
      <c r="A1958" s="351">
        <v>1955</v>
      </c>
      <c r="B1958" s="352"/>
      <c r="C1958" s="353"/>
      <c r="D1958" s="354"/>
      <c r="E1958" s="178"/>
      <c r="F1958" s="355"/>
      <c r="G1958" s="354"/>
      <c r="H1958" s="354"/>
      <c r="I1958" s="178"/>
      <c r="J1958" s="390" t="e">
        <f>IF(#REF!="","",IF(LEN(#REF!)&gt;14,IF(ISBLANK(#REF!),"",#REF!),REPLACE(REPLACE(#REF!,1,3,"XXX"),13,2,"XX")))</f>
        <v>#REF!</v>
      </c>
      <c r="K1958" s="356"/>
      <c r="L1958" s="357"/>
      <c r="M1958" s="356"/>
      <c r="N1958" s="352"/>
      <c r="O1958" s="369"/>
    </row>
    <row r="1959" spans="1:15" hidden="1" x14ac:dyDescent="0.2">
      <c r="A1959" s="351">
        <v>1956</v>
      </c>
      <c r="B1959" s="352"/>
      <c r="C1959" s="353"/>
      <c r="D1959" s="354"/>
      <c r="E1959" s="178"/>
      <c r="F1959" s="355"/>
      <c r="G1959" s="354"/>
      <c r="H1959" s="354"/>
      <c r="I1959" s="178"/>
      <c r="J1959" s="390" t="e">
        <f>IF(#REF!="","",IF(LEN(#REF!)&gt;14,IF(ISBLANK(#REF!),"",#REF!),REPLACE(REPLACE(#REF!,1,3,"XXX"),13,2,"XX")))</f>
        <v>#REF!</v>
      </c>
      <c r="K1959" s="356"/>
      <c r="L1959" s="357"/>
      <c r="M1959" s="356"/>
      <c r="N1959" s="352"/>
      <c r="O1959" s="369"/>
    </row>
    <row r="1960" spans="1:15" hidden="1" x14ac:dyDescent="0.2">
      <c r="A1960" s="351">
        <v>1957</v>
      </c>
      <c r="B1960" s="352"/>
      <c r="C1960" s="353"/>
      <c r="D1960" s="354"/>
      <c r="E1960" s="178"/>
      <c r="F1960" s="355"/>
      <c r="G1960" s="354"/>
      <c r="H1960" s="354"/>
      <c r="I1960" s="178"/>
      <c r="J1960" s="390" t="e">
        <f>IF(#REF!="","",IF(LEN(#REF!)&gt;14,IF(ISBLANK(#REF!),"",#REF!),REPLACE(REPLACE(#REF!,1,3,"XXX"),13,2,"XX")))</f>
        <v>#REF!</v>
      </c>
      <c r="K1960" s="356"/>
      <c r="L1960" s="357"/>
      <c r="M1960" s="356"/>
      <c r="N1960" s="352"/>
      <c r="O1960" s="369"/>
    </row>
    <row r="1961" spans="1:15" hidden="1" x14ac:dyDescent="0.2">
      <c r="A1961" s="351">
        <v>1958</v>
      </c>
      <c r="B1961" s="352"/>
      <c r="C1961" s="353"/>
      <c r="D1961" s="354"/>
      <c r="E1961" s="178"/>
      <c r="F1961" s="355"/>
      <c r="G1961" s="354"/>
      <c r="H1961" s="354"/>
      <c r="I1961" s="178"/>
      <c r="J1961" s="390" t="e">
        <f>IF(#REF!="","",IF(LEN(#REF!)&gt;14,IF(ISBLANK(#REF!),"",#REF!),REPLACE(REPLACE(#REF!,1,3,"XXX"),13,2,"XX")))</f>
        <v>#REF!</v>
      </c>
      <c r="K1961" s="356"/>
      <c r="L1961" s="357"/>
      <c r="M1961" s="356"/>
      <c r="N1961" s="352"/>
      <c r="O1961" s="369"/>
    </row>
    <row r="1962" spans="1:15" hidden="1" x14ac:dyDescent="0.2">
      <c r="A1962" s="351">
        <v>1959</v>
      </c>
      <c r="B1962" s="352"/>
      <c r="C1962" s="353"/>
      <c r="D1962" s="354"/>
      <c r="E1962" s="178"/>
      <c r="F1962" s="355"/>
      <c r="G1962" s="354"/>
      <c r="H1962" s="354"/>
      <c r="I1962" s="178"/>
      <c r="J1962" s="390" t="e">
        <f>IF(#REF!="","",IF(LEN(#REF!)&gt;14,IF(ISBLANK(#REF!),"",#REF!),REPLACE(REPLACE(#REF!,1,3,"XXX"),13,2,"XX")))</f>
        <v>#REF!</v>
      </c>
      <c r="K1962" s="356"/>
      <c r="L1962" s="357"/>
      <c r="M1962" s="356"/>
      <c r="N1962" s="352"/>
      <c r="O1962" s="369"/>
    </row>
    <row r="1963" spans="1:15" hidden="1" x14ac:dyDescent="0.2">
      <c r="A1963" s="351">
        <v>1960</v>
      </c>
      <c r="B1963" s="352"/>
      <c r="C1963" s="353"/>
      <c r="D1963" s="354"/>
      <c r="E1963" s="178"/>
      <c r="F1963" s="355"/>
      <c r="G1963" s="354"/>
      <c r="H1963" s="354"/>
      <c r="I1963" s="178"/>
      <c r="J1963" s="390" t="e">
        <f>IF(#REF!="","",IF(LEN(#REF!)&gt;14,IF(ISBLANK(#REF!),"",#REF!),REPLACE(REPLACE(#REF!,1,3,"XXX"),13,2,"XX")))</f>
        <v>#REF!</v>
      </c>
      <c r="K1963" s="356"/>
      <c r="L1963" s="357"/>
      <c r="M1963" s="356"/>
      <c r="N1963" s="352"/>
      <c r="O1963" s="369"/>
    </row>
    <row r="1964" spans="1:15" hidden="1" x14ac:dyDescent="0.2">
      <c r="A1964" s="351">
        <v>1961</v>
      </c>
      <c r="B1964" s="352"/>
      <c r="C1964" s="353"/>
      <c r="D1964" s="354"/>
      <c r="E1964" s="178"/>
      <c r="F1964" s="355"/>
      <c r="G1964" s="354"/>
      <c r="H1964" s="354"/>
      <c r="I1964" s="178"/>
      <c r="J1964" s="390" t="e">
        <f>IF(#REF!="","",IF(LEN(#REF!)&gt;14,IF(ISBLANK(#REF!),"",#REF!),REPLACE(REPLACE(#REF!,1,3,"XXX"),13,2,"XX")))</f>
        <v>#REF!</v>
      </c>
      <c r="K1964" s="356"/>
      <c r="L1964" s="357"/>
      <c r="M1964" s="356"/>
      <c r="N1964" s="352"/>
      <c r="O1964" s="369"/>
    </row>
    <row r="1965" spans="1:15" hidden="1" x14ac:dyDescent="0.2">
      <c r="A1965" s="351">
        <v>1962</v>
      </c>
      <c r="B1965" s="352"/>
      <c r="C1965" s="353"/>
      <c r="D1965" s="354"/>
      <c r="E1965" s="178"/>
      <c r="F1965" s="355"/>
      <c r="G1965" s="354"/>
      <c r="H1965" s="354"/>
      <c r="I1965" s="178"/>
      <c r="J1965" s="390" t="e">
        <f>IF(#REF!="","",IF(LEN(#REF!)&gt;14,IF(ISBLANK(#REF!),"",#REF!),REPLACE(REPLACE(#REF!,1,3,"XXX"),13,2,"XX")))</f>
        <v>#REF!</v>
      </c>
      <c r="K1965" s="356"/>
      <c r="L1965" s="357"/>
      <c r="M1965" s="356"/>
      <c r="N1965" s="352"/>
      <c r="O1965" s="369"/>
    </row>
    <row r="1966" spans="1:15" hidden="1" x14ac:dyDescent="0.2">
      <c r="A1966" s="351">
        <v>1963</v>
      </c>
      <c r="B1966" s="352"/>
      <c r="C1966" s="353"/>
      <c r="D1966" s="354"/>
      <c r="E1966" s="178"/>
      <c r="F1966" s="355"/>
      <c r="G1966" s="354"/>
      <c r="H1966" s="354"/>
      <c r="I1966" s="178"/>
      <c r="J1966" s="390" t="e">
        <f>IF(#REF!="","",IF(LEN(#REF!)&gt;14,IF(ISBLANK(#REF!),"",#REF!),REPLACE(REPLACE(#REF!,1,3,"XXX"),13,2,"XX")))</f>
        <v>#REF!</v>
      </c>
      <c r="K1966" s="356"/>
      <c r="L1966" s="357"/>
      <c r="M1966" s="356"/>
      <c r="N1966" s="352"/>
      <c r="O1966" s="369"/>
    </row>
    <row r="1967" spans="1:15" hidden="1" x14ac:dyDescent="0.2">
      <c r="A1967" s="351">
        <v>1964</v>
      </c>
      <c r="B1967" s="352"/>
      <c r="C1967" s="353"/>
      <c r="D1967" s="354"/>
      <c r="E1967" s="178"/>
      <c r="F1967" s="355"/>
      <c r="G1967" s="354"/>
      <c r="H1967" s="354"/>
      <c r="I1967" s="178"/>
      <c r="J1967" s="390" t="e">
        <f>IF(#REF!="","",IF(LEN(#REF!)&gt;14,IF(ISBLANK(#REF!),"",#REF!),REPLACE(REPLACE(#REF!,1,3,"XXX"),13,2,"XX")))</f>
        <v>#REF!</v>
      </c>
      <c r="K1967" s="356"/>
      <c r="L1967" s="357"/>
      <c r="M1967" s="356"/>
      <c r="N1967" s="352"/>
      <c r="O1967" s="369"/>
    </row>
    <row r="1968" spans="1:15" hidden="1" x14ac:dyDescent="0.2">
      <c r="A1968" s="351">
        <v>1965</v>
      </c>
      <c r="B1968" s="352"/>
      <c r="C1968" s="353"/>
      <c r="D1968" s="354"/>
      <c r="E1968" s="178"/>
      <c r="F1968" s="355"/>
      <c r="G1968" s="354"/>
      <c r="H1968" s="354"/>
      <c r="I1968" s="178"/>
      <c r="J1968" s="390" t="e">
        <f>IF(#REF!="","",IF(LEN(#REF!)&gt;14,IF(ISBLANK(#REF!),"",#REF!),REPLACE(REPLACE(#REF!,1,3,"XXX"),13,2,"XX")))</f>
        <v>#REF!</v>
      </c>
      <c r="K1968" s="356"/>
      <c r="L1968" s="357"/>
      <c r="M1968" s="356"/>
      <c r="N1968" s="352"/>
      <c r="O1968" s="369"/>
    </row>
    <row r="1969" spans="1:15" hidden="1" x14ac:dyDescent="0.2">
      <c r="A1969" s="351">
        <v>1966</v>
      </c>
      <c r="B1969" s="352"/>
      <c r="C1969" s="353"/>
      <c r="D1969" s="354"/>
      <c r="E1969" s="178"/>
      <c r="F1969" s="355"/>
      <c r="G1969" s="354"/>
      <c r="H1969" s="354"/>
      <c r="I1969" s="178"/>
      <c r="J1969" s="390" t="e">
        <f>IF(#REF!="","",IF(LEN(#REF!)&gt;14,IF(ISBLANK(#REF!),"",#REF!),REPLACE(REPLACE(#REF!,1,3,"XXX"),13,2,"XX")))</f>
        <v>#REF!</v>
      </c>
      <c r="K1969" s="356"/>
      <c r="L1969" s="357"/>
      <c r="M1969" s="356"/>
      <c r="N1969" s="352"/>
      <c r="O1969" s="369"/>
    </row>
    <row r="1970" spans="1:15" hidden="1" x14ac:dyDescent="0.2">
      <c r="A1970" s="351">
        <v>1967</v>
      </c>
      <c r="B1970" s="352"/>
      <c r="C1970" s="353"/>
      <c r="D1970" s="354"/>
      <c r="E1970" s="178"/>
      <c r="F1970" s="355"/>
      <c r="G1970" s="354"/>
      <c r="H1970" s="354"/>
      <c r="I1970" s="178"/>
      <c r="J1970" s="390" t="e">
        <f>IF(#REF!="","",IF(LEN(#REF!)&gt;14,IF(ISBLANK(#REF!),"",#REF!),REPLACE(REPLACE(#REF!,1,3,"XXX"),13,2,"XX")))</f>
        <v>#REF!</v>
      </c>
      <c r="K1970" s="356"/>
      <c r="L1970" s="357"/>
      <c r="M1970" s="356"/>
      <c r="N1970" s="352"/>
      <c r="O1970" s="369"/>
    </row>
    <row r="1971" spans="1:15" hidden="1" x14ac:dyDescent="0.2">
      <c r="A1971" s="351">
        <v>1968</v>
      </c>
      <c r="B1971" s="352"/>
      <c r="C1971" s="353"/>
      <c r="D1971" s="354"/>
      <c r="E1971" s="178"/>
      <c r="F1971" s="355"/>
      <c r="G1971" s="354"/>
      <c r="H1971" s="354"/>
      <c r="I1971" s="178"/>
      <c r="J1971" s="390" t="e">
        <f>IF(#REF!="","",IF(LEN(#REF!)&gt;14,IF(ISBLANK(#REF!),"",#REF!),REPLACE(REPLACE(#REF!,1,3,"XXX"),13,2,"XX")))</f>
        <v>#REF!</v>
      </c>
      <c r="K1971" s="356"/>
      <c r="L1971" s="357"/>
      <c r="M1971" s="356"/>
      <c r="N1971" s="352"/>
      <c r="O1971" s="369"/>
    </row>
    <row r="1972" spans="1:15" hidden="1" x14ac:dyDescent="0.2">
      <c r="A1972" s="351">
        <v>1969</v>
      </c>
      <c r="B1972" s="352"/>
      <c r="C1972" s="353"/>
      <c r="D1972" s="354"/>
      <c r="E1972" s="178"/>
      <c r="F1972" s="355"/>
      <c r="G1972" s="354"/>
      <c r="H1972" s="354"/>
      <c r="I1972" s="178"/>
      <c r="J1972" s="390" t="e">
        <f>IF(#REF!="","",IF(LEN(#REF!)&gt;14,IF(ISBLANK(#REF!),"",#REF!),REPLACE(REPLACE(#REF!,1,3,"XXX"),13,2,"XX")))</f>
        <v>#REF!</v>
      </c>
      <c r="K1972" s="356"/>
      <c r="L1972" s="357"/>
      <c r="M1972" s="356"/>
      <c r="N1972" s="352"/>
      <c r="O1972" s="369"/>
    </row>
    <row r="1973" spans="1:15" hidden="1" x14ac:dyDescent="0.2">
      <c r="A1973" s="351">
        <v>1970</v>
      </c>
      <c r="B1973" s="352"/>
      <c r="C1973" s="353"/>
      <c r="D1973" s="354"/>
      <c r="E1973" s="178"/>
      <c r="F1973" s="355"/>
      <c r="G1973" s="354"/>
      <c r="H1973" s="354"/>
      <c r="I1973" s="178"/>
      <c r="J1973" s="390" t="e">
        <f>IF(#REF!="","",IF(LEN(#REF!)&gt;14,IF(ISBLANK(#REF!),"",#REF!),REPLACE(REPLACE(#REF!,1,3,"XXX"),13,2,"XX")))</f>
        <v>#REF!</v>
      </c>
      <c r="K1973" s="356"/>
      <c r="L1973" s="357"/>
      <c r="M1973" s="356"/>
      <c r="N1973" s="352"/>
      <c r="O1973" s="369"/>
    </row>
    <row r="1974" spans="1:15" hidden="1" x14ac:dyDescent="0.2">
      <c r="A1974" s="351">
        <v>1971</v>
      </c>
      <c r="B1974" s="352"/>
      <c r="C1974" s="353"/>
      <c r="D1974" s="354"/>
      <c r="E1974" s="178"/>
      <c r="F1974" s="355"/>
      <c r="G1974" s="354"/>
      <c r="H1974" s="354"/>
      <c r="I1974" s="178"/>
      <c r="J1974" s="390" t="e">
        <f>IF(#REF!="","",IF(LEN(#REF!)&gt;14,IF(ISBLANK(#REF!),"",#REF!),REPLACE(REPLACE(#REF!,1,3,"XXX"),13,2,"XX")))</f>
        <v>#REF!</v>
      </c>
      <c r="K1974" s="356"/>
      <c r="L1974" s="357"/>
      <c r="M1974" s="356"/>
      <c r="N1974" s="352"/>
      <c r="O1974" s="369"/>
    </row>
    <row r="1975" spans="1:15" hidden="1" x14ac:dyDescent="0.2">
      <c r="A1975" s="351">
        <v>1972</v>
      </c>
      <c r="B1975" s="352"/>
      <c r="C1975" s="353"/>
      <c r="D1975" s="354"/>
      <c r="E1975" s="178"/>
      <c r="F1975" s="355"/>
      <c r="G1975" s="354"/>
      <c r="H1975" s="354"/>
      <c r="I1975" s="178"/>
      <c r="J1975" s="390" t="e">
        <f>IF(#REF!="","",IF(LEN(#REF!)&gt;14,IF(ISBLANK(#REF!),"",#REF!),REPLACE(REPLACE(#REF!,1,3,"XXX"),13,2,"XX")))</f>
        <v>#REF!</v>
      </c>
      <c r="K1975" s="356"/>
      <c r="L1975" s="357"/>
      <c r="M1975" s="356"/>
      <c r="N1975" s="352"/>
      <c r="O1975" s="369"/>
    </row>
    <row r="1976" spans="1:15" hidden="1" x14ac:dyDescent="0.2">
      <c r="A1976" s="351">
        <v>1973</v>
      </c>
      <c r="B1976" s="352"/>
      <c r="C1976" s="353"/>
      <c r="D1976" s="354"/>
      <c r="E1976" s="178"/>
      <c r="F1976" s="355"/>
      <c r="G1976" s="354"/>
      <c r="H1976" s="354"/>
      <c r="I1976" s="178"/>
      <c r="J1976" s="390" t="e">
        <f>IF(#REF!="","",IF(LEN(#REF!)&gt;14,IF(ISBLANK(#REF!),"",#REF!),REPLACE(REPLACE(#REF!,1,3,"XXX"),13,2,"XX")))</f>
        <v>#REF!</v>
      </c>
      <c r="K1976" s="356"/>
      <c r="L1976" s="357"/>
      <c r="M1976" s="356"/>
      <c r="N1976" s="352"/>
      <c r="O1976" s="369"/>
    </row>
    <row r="1977" spans="1:15" hidden="1" x14ac:dyDescent="0.2">
      <c r="A1977" s="351">
        <v>1974</v>
      </c>
      <c r="B1977" s="352"/>
      <c r="C1977" s="353"/>
      <c r="D1977" s="354"/>
      <c r="E1977" s="178"/>
      <c r="F1977" s="355"/>
      <c r="G1977" s="354"/>
      <c r="H1977" s="354"/>
      <c r="I1977" s="178"/>
      <c r="J1977" s="390" t="e">
        <f>IF(#REF!="","",IF(LEN(#REF!)&gt;14,IF(ISBLANK(#REF!),"",#REF!),REPLACE(REPLACE(#REF!,1,3,"XXX"),13,2,"XX")))</f>
        <v>#REF!</v>
      </c>
      <c r="K1977" s="356"/>
      <c r="L1977" s="357"/>
      <c r="M1977" s="356"/>
      <c r="N1977" s="352"/>
      <c r="O1977" s="369"/>
    </row>
    <row r="1978" spans="1:15" hidden="1" x14ac:dyDescent="0.2">
      <c r="A1978" s="351">
        <v>1975</v>
      </c>
      <c r="B1978" s="352"/>
      <c r="C1978" s="353"/>
      <c r="D1978" s="354"/>
      <c r="E1978" s="178"/>
      <c r="F1978" s="355"/>
      <c r="G1978" s="354"/>
      <c r="H1978" s="354"/>
      <c r="I1978" s="178"/>
      <c r="J1978" s="390" t="e">
        <f>IF(#REF!="","",IF(LEN(#REF!)&gt;14,IF(ISBLANK(#REF!),"",#REF!),REPLACE(REPLACE(#REF!,1,3,"XXX"),13,2,"XX")))</f>
        <v>#REF!</v>
      </c>
      <c r="K1978" s="356"/>
      <c r="L1978" s="357"/>
      <c r="M1978" s="356"/>
      <c r="N1978" s="352"/>
      <c r="O1978" s="369"/>
    </row>
    <row r="1979" spans="1:15" hidden="1" x14ac:dyDescent="0.2">
      <c r="A1979" s="351">
        <v>1976</v>
      </c>
      <c r="B1979" s="352"/>
      <c r="C1979" s="353"/>
      <c r="D1979" s="354"/>
      <c r="E1979" s="178"/>
      <c r="F1979" s="355"/>
      <c r="G1979" s="354"/>
      <c r="H1979" s="354"/>
      <c r="I1979" s="178"/>
      <c r="J1979" s="390" t="e">
        <f>IF(#REF!="","",IF(LEN(#REF!)&gt;14,IF(ISBLANK(#REF!),"",#REF!),REPLACE(REPLACE(#REF!,1,3,"XXX"),13,2,"XX")))</f>
        <v>#REF!</v>
      </c>
      <c r="K1979" s="356"/>
      <c r="L1979" s="357"/>
      <c r="M1979" s="356"/>
      <c r="N1979" s="352"/>
      <c r="O1979" s="369"/>
    </row>
    <row r="1980" spans="1:15" hidden="1" x14ac:dyDescent="0.2">
      <c r="A1980" s="351">
        <v>1977</v>
      </c>
      <c r="B1980" s="352"/>
      <c r="C1980" s="353"/>
      <c r="D1980" s="354"/>
      <c r="E1980" s="178"/>
      <c r="F1980" s="355"/>
      <c r="G1980" s="354"/>
      <c r="H1980" s="354"/>
      <c r="I1980" s="178"/>
      <c r="J1980" s="390" t="e">
        <f>IF(#REF!="","",IF(LEN(#REF!)&gt;14,IF(ISBLANK(#REF!),"",#REF!),REPLACE(REPLACE(#REF!,1,3,"XXX"),13,2,"XX")))</f>
        <v>#REF!</v>
      </c>
      <c r="K1980" s="356"/>
      <c r="L1980" s="357"/>
      <c r="M1980" s="356"/>
      <c r="N1980" s="352"/>
      <c r="O1980" s="369"/>
    </row>
    <row r="1981" spans="1:15" hidden="1" x14ac:dyDescent="0.2">
      <c r="A1981" s="351">
        <v>1978</v>
      </c>
      <c r="B1981" s="352"/>
      <c r="C1981" s="353"/>
      <c r="D1981" s="354"/>
      <c r="E1981" s="178"/>
      <c r="F1981" s="355"/>
      <c r="G1981" s="354"/>
      <c r="H1981" s="354"/>
      <c r="I1981" s="178"/>
      <c r="J1981" s="390" t="e">
        <f>IF(#REF!="","",IF(LEN(#REF!)&gt;14,IF(ISBLANK(#REF!),"",#REF!),REPLACE(REPLACE(#REF!,1,3,"XXX"),13,2,"XX")))</f>
        <v>#REF!</v>
      </c>
      <c r="K1981" s="356"/>
      <c r="L1981" s="357"/>
      <c r="M1981" s="356"/>
      <c r="N1981" s="352"/>
      <c r="O1981" s="369"/>
    </row>
    <row r="1982" spans="1:15" hidden="1" x14ac:dyDescent="0.2">
      <c r="A1982" s="351">
        <v>1979</v>
      </c>
      <c r="B1982" s="352"/>
      <c r="C1982" s="353"/>
      <c r="D1982" s="354"/>
      <c r="E1982" s="178"/>
      <c r="F1982" s="355"/>
      <c r="G1982" s="354"/>
      <c r="H1982" s="354"/>
      <c r="I1982" s="178"/>
      <c r="J1982" s="390" t="e">
        <f>IF(#REF!="","",IF(LEN(#REF!)&gt;14,IF(ISBLANK(#REF!),"",#REF!),REPLACE(REPLACE(#REF!,1,3,"XXX"),13,2,"XX")))</f>
        <v>#REF!</v>
      </c>
      <c r="K1982" s="356"/>
      <c r="L1982" s="357"/>
      <c r="M1982" s="356"/>
      <c r="N1982" s="352"/>
      <c r="O1982" s="369"/>
    </row>
    <row r="1983" spans="1:15" hidden="1" x14ac:dyDescent="0.2">
      <c r="A1983" s="351">
        <v>1980</v>
      </c>
      <c r="B1983" s="352"/>
      <c r="C1983" s="353"/>
      <c r="D1983" s="354"/>
      <c r="E1983" s="178"/>
      <c r="F1983" s="355"/>
      <c r="G1983" s="354"/>
      <c r="H1983" s="354"/>
      <c r="I1983" s="178"/>
      <c r="J1983" s="390" t="e">
        <f>IF(#REF!="","",IF(LEN(#REF!)&gt;14,IF(ISBLANK(#REF!),"",#REF!),REPLACE(REPLACE(#REF!,1,3,"XXX"),13,2,"XX")))</f>
        <v>#REF!</v>
      </c>
      <c r="K1983" s="356"/>
      <c r="L1983" s="357"/>
      <c r="M1983" s="356"/>
      <c r="N1983" s="352"/>
      <c r="O1983" s="369"/>
    </row>
    <row r="1984" spans="1:15" hidden="1" x14ac:dyDescent="0.2">
      <c r="A1984" s="351">
        <v>1981</v>
      </c>
      <c r="B1984" s="352"/>
      <c r="C1984" s="353"/>
      <c r="D1984" s="354"/>
      <c r="E1984" s="178"/>
      <c r="F1984" s="355"/>
      <c r="G1984" s="354"/>
      <c r="H1984" s="354"/>
      <c r="I1984" s="178"/>
      <c r="J1984" s="390" t="e">
        <f>IF(#REF!="","",IF(LEN(#REF!)&gt;14,IF(ISBLANK(#REF!),"",#REF!),REPLACE(REPLACE(#REF!,1,3,"XXX"),13,2,"XX")))</f>
        <v>#REF!</v>
      </c>
      <c r="K1984" s="356"/>
      <c r="L1984" s="357"/>
      <c r="M1984" s="356"/>
      <c r="N1984" s="352"/>
      <c r="O1984" s="369"/>
    </row>
    <row r="1985" spans="1:15" hidden="1" x14ac:dyDescent="0.2">
      <c r="A1985" s="351">
        <v>1982</v>
      </c>
      <c r="B1985" s="352"/>
      <c r="C1985" s="353"/>
      <c r="D1985" s="354"/>
      <c r="E1985" s="178"/>
      <c r="F1985" s="355"/>
      <c r="G1985" s="354"/>
      <c r="H1985" s="354"/>
      <c r="I1985" s="178"/>
      <c r="J1985" s="390" t="e">
        <f>IF(#REF!="","",IF(LEN(#REF!)&gt;14,IF(ISBLANK(#REF!),"",#REF!),REPLACE(REPLACE(#REF!,1,3,"XXX"),13,2,"XX")))</f>
        <v>#REF!</v>
      </c>
      <c r="K1985" s="356"/>
      <c r="L1985" s="357"/>
      <c r="M1985" s="356"/>
      <c r="N1985" s="352"/>
      <c r="O1985" s="369"/>
    </row>
    <row r="1986" spans="1:15" hidden="1" x14ac:dyDescent="0.2">
      <c r="A1986" s="351">
        <v>1983</v>
      </c>
      <c r="B1986" s="352"/>
      <c r="C1986" s="353"/>
      <c r="D1986" s="354"/>
      <c r="E1986" s="178"/>
      <c r="F1986" s="355"/>
      <c r="G1986" s="354"/>
      <c r="H1986" s="354"/>
      <c r="I1986" s="178"/>
      <c r="J1986" s="390" t="e">
        <f>IF(#REF!="","",IF(LEN(#REF!)&gt;14,IF(ISBLANK(#REF!),"",#REF!),REPLACE(REPLACE(#REF!,1,3,"XXX"),13,2,"XX")))</f>
        <v>#REF!</v>
      </c>
      <c r="K1986" s="356"/>
      <c r="L1986" s="357"/>
      <c r="M1986" s="356"/>
      <c r="N1986" s="352"/>
      <c r="O1986" s="369"/>
    </row>
    <row r="1987" spans="1:15" hidden="1" x14ac:dyDescent="0.2">
      <c r="A1987" s="351">
        <v>1984</v>
      </c>
      <c r="B1987" s="352"/>
      <c r="C1987" s="353"/>
      <c r="D1987" s="354"/>
      <c r="E1987" s="178"/>
      <c r="F1987" s="355"/>
      <c r="G1987" s="354"/>
      <c r="H1987" s="354"/>
      <c r="I1987" s="178"/>
      <c r="J1987" s="390" t="e">
        <f>IF(#REF!="","",IF(LEN(#REF!)&gt;14,IF(ISBLANK(#REF!),"",#REF!),REPLACE(REPLACE(#REF!,1,3,"XXX"),13,2,"XX")))</f>
        <v>#REF!</v>
      </c>
      <c r="K1987" s="356"/>
      <c r="L1987" s="357"/>
      <c r="M1987" s="356"/>
      <c r="N1987" s="352"/>
      <c r="O1987" s="369"/>
    </row>
    <row r="1988" spans="1:15" hidden="1" x14ac:dyDescent="0.2">
      <c r="A1988" s="351">
        <v>1985</v>
      </c>
      <c r="B1988" s="352"/>
      <c r="C1988" s="353"/>
      <c r="D1988" s="354"/>
      <c r="E1988" s="178"/>
      <c r="F1988" s="355"/>
      <c r="G1988" s="354"/>
      <c r="H1988" s="354"/>
      <c r="I1988" s="178"/>
      <c r="J1988" s="390" t="e">
        <f>IF(#REF!="","",IF(LEN(#REF!)&gt;14,IF(ISBLANK(#REF!),"",#REF!),REPLACE(REPLACE(#REF!,1,3,"XXX"),13,2,"XX")))</f>
        <v>#REF!</v>
      </c>
      <c r="K1988" s="356"/>
      <c r="L1988" s="357"/>
      <c r="M1988" s="356"/>
      <c r="N1988" s="352"/>
      <c r="O1988" s="369"/>
    </row>
    <row r="1989" spans="1:15" hidden="1" x14ac:dyDescent="0.2">
      <c r="A1989" s="351">
        <v>1986</v>
      </c>
      <c r="B1989" s="352"/>
      <c r="C1989" s="353"/>
      <c r="D1989" s="354"/>
      <c r="E1989" s="178"/>
      <c r="F1989" s="355"/>
      <c r="G1989" s="354"/>
      <c r="H1989" s="354"/>
      <c r="I1989" s="178"/>
      <c r="J1989" s="390" t="e">
        <f>IF(#REF!="","",IF(LEN(#REF!)&gt;14,IF(ISBLANK(#REF!),"",#REF!),REPLACE(REPLACE(#REF!,1,3,"XXX"),13,2,"XX")))</f>
        <v>#REF!</v>
      </c>
      <c r="K1989" s="356"/>
      <c r="L1989" s="357"/>
      <c r="M1989" s="356"/>
      <c r="N1989" s="352"/>
      <c r="O1989" s="369"/>
    </row>
    <row r="1990" spans="1:15" hidden="1" x14ac:dyDescent="0.2">
      <c r="A1990" s="351">
        <v>1987</v>
      </c>
      <c r="B1990" s="352"/>
      <c r="C1990" s="353"/>
      <c r="D1990" s="354"/>
      <c r="E1990" s="178"/>
      <c r="F1990" s="355"/>
      <c r="G1990" s="354"/>
      <c r="H1990" s="354"/>
      <c r="I1990" s="178"/>
      <c r="J1990" s="390" t="e">
        <f>IF(#REF!="","",IF(LEN(#REF!)&gt;14,IF(ISBLANK(#REF!),"",#REF!),REPLACE(REPLACE(#REF!,1,3,"XXX"),13,2,"XX")))</f>
        <v>#REF!</v>
      </c>
      <c r="K1990" s="356"/>
      <c r="L1990" s="357"/>
      <c r="M1990" s="356"/>
      <c r="N1990" s="352"/>
      <c r="O1990" s="369"/>
    </row>
    <row r="1991" spans="1:15" hidden="1" x14ac:dyDescent="0.2">
      <c r="A1991" s="351">
        <v>1988</v>
      </c>
      <c r="B1991" s="352"/>
      <c r="C1991" s="353"/>
      <c r="D1991" s="354"/>
      <c r="E1991" s="178"/>
      <c r="F1991" s="355"/>
      <c r="G1991" s="354"/>
      <c r="H1991" s="354"/>
      <c r="I1991" s="178"/>
      <c r="J1991" s="390" t="e">
        <f>IF(#REF!="","",IF(LEN(#REF!)&gt;14,IF(ISBLANK(#REF!),"",#REF!),REPLACE(REPLACE(#REF!,1,3,"XXX"),13,2,"XX")))</f>
        <v>#REF!</v>
      </c>
      <c r="K1991" s="356"/>
      <c r="L1991" s="357"/>
      <c r="M1991" s="356"/>
      <c r="N1991" s="352"/>
      <c r="O1991" s="369"/>
    </row>
    <row r="1992" spans="1:15" hidden="1" x14ac:dyDescent="0.2">
      <c r="A1992" s="351">
        <v>1989</v>
      </c>
      <c r="B1992" s="352"/>
      <c r="C1992" s="353"/>
      <c r="D1992" s="354"/>
      <c r="E1992" s="178"/>
      <c r="F1992" s="355"/>
      <c r="G1992" s="354"/>
      <c r="H1992" s="354"/>
      <c r="I1992" s="178"/>
      <c r="J1992" s="390" t="e">
        <f>IF(#REF!="","",IF(LEN(#REF!)&gt;14,IF(ISBLANK(#REF!),"",#REF!),REPLACE(REPLACE(#REF!,1,3,"XXX"),13,2,"XX")))</f>
        <v>#REF!</v>
      </c>
      <c r="K1992" s="356"/>
      <c r="L1992" s="357"/>
      <c r="M1992" s="356"/>
      <c r="N1992" s="352"/>
      <c r="O1992" s="369"/>
    </row>
    <row r="1993" spans="1:15" hidden="1" x14ac:dyDescent="0.2">
      <c r="A1993" s="351">
        <v>1990</v>
      </c>
      <c r="B1993" s="352"/>
      <c r="C1993" s="353"/>
      <c r="D1993" s="354"/>
      <c r="E1993" s="178"/>
      <c r="F1993" s="355"/>
      <c r="G1993" s="178"/>
      <c r="H1993" s="354"/>
      <c r="I1993" s="178"/>
      <c r="J1993" s="390" t="e">
        <f>IF(#REF!="","",IF(LEN(#REF!)&gt;14,IF(ISBLANK(#REF!),"",#REF!),REPLACE(REPLACE(#REF!,1,3,"XXX"),13,2,"XX")))</f>
        <v>#REF!</v>
      </c>
      <c r="K1993" s="356"/>
      <c r="L1993" s="357"/>
      <c r="M1993" s="356"/>
      <c r="N1993" s="352"/>
      <c r="O1993" s="369"/>
    </row>
    <row r="1994" spans="1:15" hidden="1" x14ac:dyDescent="0.2">
      <c r="A1994" s="351">
        <v>1991</v>
      </c>
      <c r="B1994" s="352"/>
      <c r="C1994" s="353"/>
      <c r="D1994" s="354"/>
      <c r="E1994" s="178"/>
      <c r="F1994" s="355"/>
      <c r="G1994" s="178"/>
      <c r="H1994" s="354"/>
      <c r="I1994" s="178"/>
      <c r="J1994" s="390" t="e">
        <f>IF(#REF!="","",IF(LEN(#REF!)&gt;14,IF(ISBLANK(#REF!),"",#REF!),REPLACE(REPLACE(#REF!,1,3,"XXX"),13,2,"XX")))</f>
        <v>#REF!</v>
      </c>
      <c r="K1994" s="356"/>
      <c r="L1994" s="357"/>
      <c r="M1994" s="356"/>
      <c r="N1994" s="352"/>
      <c r="O1994" s="369"/>
    </row>
    <row r="1995" spans="1:15" hidden="1" x14ac:dyDescent="0.2">
      <c r="A1995" s="351">
        <v>1992</v>
      </c>
      <c r="B1995" s="352"/>
      <c r="C1995" s="353"/>
      <c r="D1995" s="354"/>
      <c r="E1995" s="178"/>
      <c r="F1995" s="355"/>
      <c r="G1995" s="178"/>
      <c r="H1995" s="354"/>
      <c r="I1995" s="178"/>
      <c r="J1995" s="390" t="e">
        <f>IF(#REF!="","",IF(LEN(#REF!)&gt;14,IF(ISBLANK(#REF!),"",#REF!),REPLACE(REPLACE(#REF!,1,3,"XXX"),13,2,"XX")))</f>
        <v>#REF!</v>
      </c>
      <c r="K1995" s="356"/>
      <c r="L1995" s="357"/>
      <c r="M1995" s="356"/>
      <c r="N1995" s="352"/>
      <c r="O1995" s="369"/>
    </row>
    <row r="1996" spans="1:15" hidden="1" x14ac:dyDescent="0.2">
      <c r="A1996" s="351">
        <v>1993</v>
      </c>
      <c r="B1996" s="352"/>
      <c r="C1996" s="353"/>
      <c r="D1996" s="354"/>
      <c r="E1996" s="178"/>
      <c r="F1996" s="355"/>
      <c r="G1996" s="178"/>
      <c r="H1996" s="354"/>
      <c r="I1996" s="178"/>
      <c r="J1996" s="390" t="e">
        <f>IF(#REF!="","",IF(LEN(#REF!)&gt;14,IF(ISBLANK(#REF!),"",#REF!),REPLACE(REPLACE(#REF!,1,3,"XXX"),13,2,"XX")))</f>
        <v>#REF!</v>
      </c>
      <c r="K1996" s="356"/>
      <c r="L1996" s="357"/>
      <c r="M1996" s="356"/>
      <c r="N1996" s="352"/>
      <c r="O1996" s="369"/>
    </row>
    <row r="1997" spans="1:15" hidden="1" x14ac:dyDescent="0.2">
      <c r="A1997" s="351">
        <v>1994</v>
      </c>
      <c r="B1997" s="352"/>
      <c r="C1997" s="353"/>
      <c r="D1997" s="354"/>
      <c r="E1997" s="178"/>
      <c r="F1997" s="355"/>
      <c r="G1997" s="178"/>
      <c r="H1997" s="354"/>
      <c r="I1997" s="178"/>
      <c r="J1997" s="390" t="e">
        <f>IF(#REF!="","",IF(LEN(#REF!)&gt;14,IF(ISBLANK(#REF!),"",#REF!),REPLACE(REPLACE(#REF!,1,3,"XXX"),13,2,"XX")))</f>
        <v>#REF!</v>
      </c>
      <c r="K1997" s="356"/>
      <c r="L1997" s="357"/>
      <c r="M1997" s="356"/>
      <c r="N1997" s="352"/>
      <c r="O1997" s="369"/>
    </row>
    <row r="1998" spans="1:15" hidden="1" x14ac:dyDescent="0.2">
      <c r="A1998" s="351">
        <v>1995</v>
      </c>
      <c r="B1998" s="352"/>
      <c r="C1998" s="353"/>
      <c r="D1998" s="354"/>
      <c r="E1998" s="178"/>
      <c r="F1998" s="355"/>
      <c r="G1998" s="178"/>
      <c r="H1998" s="354"/>
      <c r="I1998" s="178"/>
      <c r="J1998" s="390" t="e">
        <f>IF(#REF!="","",IF(LEN(#REF!)&gt;14,IF(ISBLANK(#REF!),"",#REF!),REPLACE(REPLACE(#REF!,1,3,"XXX"),13,2,"XX")))</f>
        <v>#REF!</v>
      </c>
      <c r="K1998" s="356"/>
      <c r="L1998" s="357"/>
      <c r="M1998" s="356"/>
      <c r="N1998" s="352"/>
      <c r="O1998" s="369"/>
    </row>
    <row r="1999" spans="1:15" hidden="1" x14ac:dyDescent="0.2">
      <c r="A1999" s="351">
        <v>1996</v>
      </c>
      <c r="B1999" s="352"/>
      <c r="C1999" s="353"/>
      <c r="D1999" s="354"/>
      <c r="E1999" s="178"/>
      <c r="F1999" s="355"/>
      <c r="G1999" s="178"/>
      <c r="H1999" s="354"/>
      <c r="I1999" s="178"/>
      <c r="J1999" s="390" t="e">
        <f>IF(#REF!="","",IF(LEN(#REF!)&gt;14,IF(ISBLANK(#REF!),"",#REF!),REPLACE(REPLACE(#REF!,1,3,"XXX"),13,2,"XX")))</f>
        <v>#REF!</v>
      </c>
      <c r="K1999" s="356"/>
      <c r="L1999" s="357"/>
      <c r="M1999" s="356"/>
      <c r="N1999" s="352"/>
      <c r="O1999" s="369"/>
    </row>
    <row r="2000" spans="1:15" hidden="1" x14ac:dyDescent="0.2">
      <c r="A2000" s="351">
        <v>1997</v>
      </c>
      <c r="B2000" s="352"/>
      <c r="C2000" s="353"/>
      <c r="D2000" s="354"/>
      <c r="E2000" s="178"/>
      <c r="F2000" s="355"/>
      <c r="G2000" s="178"/>
      <c r="H2000" s="354"/>
      <c r="I2000" s="178"/>
      <c r="J2000" s="390" t="e">
        <f>IF(#REF!="","",IF(LEN(#REF!)&gt;14,IF(ISBLANK(#REF!),"",#REF!),REPLACE(REPLACE(#REF!,1,3,"XXX"),13,2,"XX")))</f>
        <v>#REF!</v>
      </c>
      <c r="K2000" s="356"/>
      <c r="L2000" s="357"/>
      <c r="M2000" s="356"/>
      <c r="N2000" s="352"/>
      <c r="O2000" s="369"/>
    </row>
    <row r="2001" spans="1:15" hidden="1" x14ac:dyDescent="0.2">
      <c r="A2001" s="351">
        <v>1998</v>
      </c>
      <c r="B2001" s="352"/>
      <c r="C2001" s="353"/>
      <c r="D2001" s="354"/>
      <c r="E2001" s="178"/>
      <c r="F2001" s="355"/>
      <c r="G2001" s="178"/>
      <c r="H2001" s="354"/>
      <c r="I2001" s="178"/>
      <c r="J2001" s="390" t="e">
        <f>IF(#REF!="","",IF(LEN(#REF!)&gt;14,IF(ISBLANK(#REF!),"",#REF!),REPLACE(REPLACE(#REF!,1,3,"XXX"),13,2,"XX")))</f>
        <v>#REF!</v>
      </c>
      <c r="K2001" s="356"/>
      <c r="L2001" s="357"/>
      <c r="M2001" s="356"/>
      <c r="N2001" s="352"/>
      <c r="O2001" s="369"/>
    </row>
    <row r="2002" spans="1:15" hidden="1" x14ac:dyDescent="0.2">
      <c r="A2002" s="351">
        <v>1999</v>
      </c>
      <c r="B2002" s="352"/>
      <c r="C2002" s="353"/>
      <c r="D2002" s="354"/>
      <c r="E2002" s="178"/>
      <c r="F2002" s="355"/>
      <c r="G2002" s="178"/>
      <c r="H2002" s="354"/>
      <c r="I2002" s="178"/>
      <c r="J2002" s="390" t="e">
        <f>IF(#REF!="","",IF(LEN(#REF!)&gt;14,IF(ISBLANK(#REF!),"",#REF!),REPLACE(REPLACE(#REF!,1,3,"XXX"),13,2,"XX")))</f>
        <v>#REF!</v>
      </c>
      <c r="K2002" s="356"/>
      <c r="L2002" s="357"/>
      <c r="M2002" s="356"/>
      <c r="N2002" s="352"/>
      <c r="O2002" s="369"/>
    </row>
    <row r="2003" spans="1:15" hidden="1" x14ac:dyDescent="0.2">
      <c r="A2003" s="351">
        <v>2000</v>
      </c>
      <c r="B2003" s="352"/>
      <c r="C2003" s="353"/>
      <c r="D2003" s="354"/>
      <c r="E2003" s="178"/>
      <c r="F2003" s="355"/>
      <c r="G2003" s="354"/>
      <c r="H2003" s="354"/>
      <c r="I2003" s="178"/>
      <c r="J2003" s="390" t="e">
        <f>IF(#REF!="","",IF(LEN(#REF!)&gt;14,IF(ISBLANK(#REF!),"",#REF!),REPLACE(REPLACE(#REF!,1,3,"XXX"),13,2,"XX")))</f>
        <v>#REF!</v>
      </c>
      <c r="K2003" s="356"/>
      <c r="L2003" s="357"/>
      <c r="M2003" s="356"/>
      <c r="N2003" s="352"/>
      <c r="O2003" s="369"/>
    </row>
    <row r="2004" spans="1:15" hidden="1" x14ac:dyDescent="0.2">
      <c r="A2004" s="351">
        <v>2001</v>
      </c>
      <c r="B2004" s="352"/>
      <c r="C2004" s="353"/>
      <c r="D2004" s="354"/>
      <c r="E2004" s="178"/>
      <c r="F2004" s="355"/>
      <c r="G2004" s="354"/>
      <c r="H2004" s="354"/>
      <c r="I2004" s="178"/>
      <c r="J2004" s="390" t="e">
        <f>IF(#REF!="","",IF(LEN(#REF!)&gt;14,IF(ISBLANK(#REF!),"",#REF!),REPLACE(REPLACE(#REF!,1,3,"XXX"),13,2,"XX")))</f>
        <v>#REF!</v>
      </c>
      <c r="K2004" s="356"/>
      <c r="L2004" s="357"/>
      <c r="M2004" s="356"/>
      <c r="N2004" s="352"/>
      <c r="O2004" s="369"/>
    </row>
    <row r="2005" spans="1:15" hidden="1" x14ac:dyDescent="0.2">
      <c r="A2005" s="351">
        <v>2002</v>
      </c>
      <c r="B2005" s="352"/>
      <c r="C2005" s="353"/>
      <c r="D2005" s="354"/>
      <c r="E2005" s="178"/>
      <c r="F2005" s="355"/>
      <c r="G2005" s="178"/>
      <c r="H2005" s="354"/>
      <c r="I2005" s="178"/>
      <c r="J2005" s="390" t="e">
        <f>IF(#REF!="","",IF(LEN(#REF!)&gt;14,IF(ISBLANK(#REF!),"",#REF!),REPLACE(REPLACE(#REF!,1,3,"XXX"),13,2,"XX")))</f>
        <v>#REF!</v>
      </c>
      <c r="K2005" s="356"/>
      <c r="L2005" s="357"/>
      <c r="M2005" s="356"/>
      <c r="N2005" s="352"/>
      <c r="O2005" s="369"/>
    </row>
    <row r="2006" spans="1:15" hidden="1" x14ac:dyDescent="0.2">
      <c r="A2006" s="351">
        <v>2003</v>
      </c>
      <c r="B2006" s="352"/>
      <c r="C2006" s="353"/>
      <c r="D2006" s="354"/>
      <c r="E2006" s="178"/>
      <c r="F2006" s="355"/>
      <c r="G2006" s="178"/>
      <c r="H2006" s="354"/>
      <c r="I2006" s="178"/>
      <c r="J2006" s="390" t="e">
        <f>IF(#REF!="","",IF(LEN(#REF!)&gt;14,IF(ISBLANK(#REF!),"",#REF!),REPLACE(REPLACE(#REF!,1,3,"XXX"),13,2,"XX")))</f>
        <v>#REF!</v>
      </c>
      <c r="K2006" s="356"/>
      <c r="L2006" s="357"/>
      <c r="M2006" s="356"/>
      <c r="N2006" s="352"/>
      <c r="O2006" s="369"/>
    </row>
    <row r="2007" spans="1:15" hidden="1" x14ac:dyDescent="0.2">
      <c r="A2007" s="351">
        <v>2004</v>
      </c>
      <c r="B2007" s="352"/>
      <c r="C2007" s="353"/>
      <c r="D2007" s="354"/>
      <c r="E2007" s="178"/>
      <c r="F2007" s="355"/>
      <c r="G2007" s="178"/>
      <c r="H2007" s="354"/>
      <c r="I2007" s="178"/>
      <c r="J2007" s="390" t="e">
        <f>IF(#REF!="","",IF(LEN(#REF!)&gt;14,IF(ISBLANK(#REF!),"",#REF!),REPLACE(REPLACE(#REF!,1,3,"XXX"),13,2,"XX")))</f>
        <v>#REF!</v>
      </c>
      <c r="K2007" s="356"/>
      <c r="L2007" s="357"/>
      <c r="M2007" s="356"/>
      <c r="N2007" s="352"/>
      <c r="O2007" s="369"/>
    </row>
    <row r="2008" spans="1:15" hidden="1" x14ac:dyDescent="0.2">
      <c r="A2008" s="351">
        <v>2005</v>
      </c>
      <c r="B2008" s="352"/>
      <c r="C2008" s="353"/>
      <c r="D2008" s="354"/>
      <c r="E2008" s="178"/>
      <c r="F2008" s="355"/>
      <c r="G2008" s="178"/>
      <c r="H2008" s="354"/>
      <c r="I2008" s="178"/>
      <c r="J2008" s="390" t="e">
        <f>IF(#REF!="","",IF(LEN(#REF!)&gt;14,IF(ISBLANK(#REF!),"",#REF!),REPLACE(REPLACE(#REF!,1,3,"XXX"),13,2,"XX")))</f>
        <v>#REF!</v>
      </c>
      <c r="K2008" s="356"/>
      <c r="L2008" s="357"/>
      <c r="M2008" s="356"/>
      <c r="N2008" s="352"/>
      <c r="O2008" s="369"/>
    </row>
    <row r="2009" spans="1:15" hidden="1" x14ac:dyDescent="0.2">
      <c r="A2009" s="351">
        <v>2006</v>
      </c>
      <c r="B2009" s="352"/>
      <c r="C2009" s="353"/>
      <c r="D2009" s="354"/>
      <c r="E2009" s="178"/>
      <c r="F2009" s="355"/>
      <c r="G2009" s="178"/>
      <c r="H2009" s="354"/>
      <c r="I2009" s="178"/>
      <c r="J2009" s="390" t="e">
        <f>IF(#REF!="","",IF(LEN(#REF!)&gt;14,IF(ISBLANK(#REF!),"",#REF!),REPLACE(REPLACE(#REF!,1,3,"XXX"),13,2,"XX")))</f>
        <v>#REF!</v>
      </c>
      <c r="K2009" s="356"/>
      <c r="L2009" s="357"/>
      <c r="M2009" s="356"/>
      <c r="N2009" s="352"/>
      <c r="O2009" s="369"/>
    </row>
    <row r="2010" spans="1:15" hidden="1" x14ac:dyDescent="0.2">
      <c r="A2010" s="351">
        <v>2007</v>
      </c>
      <c r="B2010" s="352"/>
      <c r="C2010" s="353"/>
      <c r="D2010" s="354"/>
      <c r="E2010" s="178"/>
      <c r="F2010" s="355"/>
      <c r="G2010" s="178"/>
      <c r="H2010" s="354"/>
      <c r="I2010" s="178"/>
      <c r="J2010" s="390" t="e">
        <f>IF(#REF!="","",IF(LEN(#REF!)&gt;14,IF(ISBLANK(#REF!),"",#REF!),REPLACE(REPLACE(#REF!,1,3,"XXX"),13,2,"XX")))</f>
        <v>#REF!</v>
      </c>
      <c r="K2010" s="356"/>
      <c r="L2010" s="357"/>
      <c r="M2010" s="356"/>
      <c r="N2010" s="352"/>
      <c r="O2010" s="369"/>
    </row>
    <row r="2011" spans="1:15" hidden="1" x14ac:dyDescent="0.2">
      <c r="A2011" s="351">
        <v>2008</v>
      </c>
      <c r="B2011" s="352"/>
      <c r="C2011" s="353"/>
      <c r="D2011" s="354"/>
      <c r="E2011" s="178"/>
      <c r="F2011" s="355"/>
      <c r="G2011" s="178"/>
      <c r="H2011" s="354"/>
      <c r="I2011" s="178"/>
      <c r="J2011" s="390" t="e">
        <f>IF(#REF!="","",IF(LEN(#REF!)&gt;14,IF(ISBLANK(#REF!),"",#REF!),REPLACE(REPLACE(#REF!,1,3,"XXX"),13,2,"XX")))</f>
        <v>#REF!</v>
      </c>
      <c r="K2011" s="356"/>
      <c r="L2011" s="357"/>
      <c r="M2011" s="356"/>
      <c r="N2011" s="352"/>
      <c r="O2011" s="369"/>
    </row>
    <row r="2012" spans="1:15" hidden="1" x14ac:dyDescent="0.2">
      <c r="A2012" s="351">
        <v>2009</v>
      </c>
      <c r="B2012" s="352"/>
      <c r="C2012" s="353"/>
      <c r="D2012" s="354"/>
      <c r="E2012" s="178"/>
      <c r="F2012" s="355"/>
      <c r="G2012" s="354"/>
      <c r="H2012" s="354"/>
      <c r="I2012" s="178"/>
      <c r="J2012" s="390" t="e">
        <f>IF(#REF!="","",IF(LEN(#REF!)&gt;14,IF(ISBLANK(#REF!),"",#REF!),REPLACE(REPLACE(#REF!,1,3,"XXX"),13,2,"XX")))</f>
        <v>#REF!</v>
      </c>
      <c r="K2012" s="356"/>
      <c r="L2012" s="357"/>
      <c r="M2012" s="356"/>
      <c r="N2012" s="352"/>
      <c r="O2012" s="369"/>
    </row>
    <row r="2013" spans="1:15" hidden="1" x14ac:dyDescent="0.2">
      <c r="A2013" s="351">
        <v>2010</v>
      </c>
      <c r="B2013" s="352"/>
      <c r="C2013" s="353"/>
      <c r="D2013" s="354"/>
      <c r="E2013" s="178"/>
      <c r="F2013" s="355"/>
      <c r="G2013" s="354"/>
      <c r="H2013" s="354"/>
      <c r="I2013" s="178"/>
      <c r="J2013" s="390" t="e">
        <f>IF(#REF!="","",IF(LEN(#REF!)&gt;14,IF(ISBLANK(#REF!),"",#REF!),REPLACE(REPLACE(#REF!,1,3,"XXX"),13,2,"XX")))</f>
        <v>#REF!</v>
      </c>
      <c r="K2013" s="356"/>
      <c r="L2013" s="357"/>
      <c r="M2013" s="356"/>
      <c r="N2013" s="352"/>
      <c r="O2013" s="369"/>
    </row>
    <row r="2014" spans="1:15" hidden="1" x14ac:dyDescent="0.2">
      <c r="A2014" s="351">
        <v>2011</v>
      </c>
      <c r="B2014" s="352"/>
      <c r="C2014" s="353"/>
      <c r="D2014" s="354"/>
      <c r="E2014" s="178"/>
      <c r="F2014" s="355"/>
      <c r="G2014" s="354"/>
      <c r="H2014" s="354"/>
      <c r="I2014" s="178"/>
      <c r="J2014" s="390" t="e">
        <f>IF(#REF!="","",IF(LEN(#REF!)&gt;14,IF(ISBLANK(#REF!),"",#REF!),REPLACE(REPLACE(#REF!,1,3,"XXX"),13,2,"XX")))</f>
        <v>#REF!</v>
      </c>
      <c r="K2014" s="356"/>
      <c r="L2014" s="357"/>
      <c r="M2014" s="356"/>
      <c r="N2014" s="352"/>
      <c r="O2014" s="369"/>
    </row>
    <row r="2015" spans="1:15" hidden="1" x14ac:dyDescent="0.2">
      <c r="A2015" s="351">
        <v>2012</v>
      </c>
      <c r="B2015" s="352"/>
      <c r="C2015" s="353"/>
      <c r="D2015" s="354"/>
      <c r="E2015" s="178"/>
      <c r="F2015" s="355"/>
      <c r="G2015" s="354"/>
      <c r="H2015" s="354"/>
      <c r="I2015" s="178"/>
      <c r="J2015" s="390" t="e">
        <f>IF(#REF!="","",IF(LEN(#REF!)&gt;14,IF(ISBLANK(#REF!),"",#REF!),REPLACE(REPLACE(#REF!,1,3,"XXX"),13,2,"XX")))</f>
        <v>#REF!</v>
      </c>
      <c r="K2015" s="356"/>
      <c r="L2015" s="357"/>
      <c r="M2015" s="356"/>
      <c r="N2015" s="352"/>
      <c r="O2015" s="369"/>
    </row>
    <row r="2016" spans="1:15" hidden="1" x14ac:dyDescent="0.2">
      <c r="A2016" s="351">
        <v>2013</v>
      </c>
      <c r="B2016" s="352"/>
      <c r="C2016" s="353"/>
      <c r="D2016" s="354"/>
      <c r="E2016" s="178"/>
      <c r="F2016" s="355"/>
      <c r="G2016" s="354"/>
      <c r="H2016" s="354"/>
      <c r="I2016" s="178"/>
      <c r="J2016" s="390" t="e">
        <f>IF(#REF!="","",IF(LEN(#REF!)&gt;14,IF(ISBLANK(#REF!),"",#REF!),REPLACE(REPLACE(#REF!,1,3,"XXX"),13,2,"XX")))</f>
        <v>#REF!</v>
      </c>
      <c r="K2016" s="356"/>
      <c r="L2016" s="357"/>
      <c r="M2016" s="356"/>
      <c r="N2016" s="352"/>
      <c r="O2016" s="369"/>
    </row>
    <row r="2017" spans="1:15" hidden="1" x14ac:dyDescent="0.2">
      <c r="A2017" s="351">
        <v>2014</v>
      </c>
      <c r="B2017" s="352"/>
      <c r="C2017" s="353"/>
      <c r="D2017" s="354"/>
      <c r="E2017" s="178"/>
      <c r="F2017" s="355"/>
      <c r="G2017" s="354"/>
      <c r="H2017" s="354"/>
      <c r="I2017" s="178"/>
      <c r="J2017" s="390" t="e">
        <f>IF(#REF!="","",IF(LEN(#REF!)&gt;14,IF(ISBLANK(#REF!),"",#REF!),REPLACE(REPLACE(#REF!,1,3,"XXX"),13,2,"XX")))</f>
        <v>#REF!</v>
      </c>
      <c r="K2017" s="356"/>
      <c r="L2017" s="357"/>
      <c r="M2017" s="356"/>
      <c r="N2017" s="352"/>
      <c r="O2017" s="369"/>
    </row>
    <row r="2018" spans="1:15" hidden="1" x14ac:dyDescent="0.2">
      <c r="A2018" s="351">
        <v>2015</v>
      </c>
      <c r="B2018" s="352"/>
      <c r="C2018" s="353"/>
      <c r="D2018" s="354"/>
      <c r="E2018" s="178"/>
      <c r="F2018" s="355"/>
      <c r="G2018" s="354"/>
      <c r="H2018" s="354"/>
      <c r="I2018" s="178"/>
      <c r="J2018" s="390" t="e">
        <f>IF(#REF!="","",IF(LEN(#REF!)&gt;14,IF(ISBLANK(#REF!),"",#REF!),REPLACE(REPLACE(#REF!,1,3,"XXX"),13,2,"XX")))</f>
        <v>#REF!</v>
      </c>
      <c r="K2018" s="356"/>
      <c r="L2018" s="357"/>
      <c r="M2018" s="356"/>
      <c r="N2018" s="352"/>
      <c r="O2018" s="369"/>
    </row>
    <row r="2019" spans="1:15" hidden="1" x14ac:dyDescent="0.2">
      <c r="A2019" s="351">
        <v>2016</v>
      </c>
      <c r="B2019" s="352"/>
      <c r="C2019" s="353"/>
      <c r="D2019" s="354"/>
      <c r="E2019" s="178"/>
      <c r="F2019" s="355"/>
      <c r="G2019" s="354"/>
      <c r="H2019" s="354"/>
      <c r="I2019" s="178"/>
      <c r="J2019" s="390" t="e">
        <f>IF(#REF!="","",IF(LEN(#REF!)&gt;14,IF(ISBLANK(#REF!),"",#REF!),REPLACE(REPLACE(#REF!,1,3,"XXX"),13,2,"XX")))</f>
        <v>#REF!</v>
      </c>
      <c r="K2019" s="356"/>
      <c r="L2019" s="357"/>
      <c r="M2019" s="356"/>
      <c r="N2019" s="352"/>
      <c r="O2019" s="369"/>
    </row>
    <row r="2020" spans="1:15" hidden="1" x14ac:dyDescent="0.2">
      <c r="A2020" s="351">
        <v>2017</v>
      </c>
      <c r="B2020" s="352"/>
      <c r="C2020" s="353"/>
      <c r="D2020" s="354"/>
      <c r="E2020" s="178"/>
      <c r="F2020" s="355"/>
      <c r="G2020" s="354"/>
      <c r="H2020" s="354"/>
      <c r="I2020" s="178"/>
      <c r="J2020" s="390" t="e">
        <f>IF(#REF!="","",IF(LEN(#REF!)&gt;14,IF(ISBLANK(#REF!),"",#REF!),REPLACE(REPLACE(#REF!,1,3,"XXX"),13,2,"XX")))</f>
        <v>#REF!</v>
      </c>
      <c r="K2020" s="356"/>
      <c r="L2020" s="357"/>
      <c r="M2020" s="356"/>
      <c r="N2020" s="352"/>
      <c r="O2020" s="369"/>
    </row>
    <row r="2021" spans="1:15" hidden="1" x14ac:dyDescent="0.2">
      <c r="A2021" s="351">
        <v>2018</v>
      </c>
      <c r="B2021" s="352"/>
      <c r="C2021" s="353"/>
      <c r="D2021" s="354"/>
      <c r="E2021" s="178"/>
      <c r="F2021" s="355"/>
      <c r="G2021" s="354"/>
      <c r="H2021" s="354"/>
      <c r="I2021" s="178"/>
      <c r="J2021" s="390" t="e">
        <f>IF(#REF!="","",IF(LEN(#REF!)&gt;14,IF(ISBLANK(#REF!),"",#REF!),REPLACE(REPLACE(#REF!,1,3,"XXX"),13,2,"XX")))</f>
        <v>#REF!</v>
      </c>
      <c r="K2021" s="356"/>
      <c r="L2021" s="357"/>
      <c r="M2021" s="356"/>
      <c r="N2021" s="352"/>
      <c r="O2021" s="369"/>
    </row>
    <row r="2022" spans="1:15" hidden="1" x14ac:dyDescent="0.2">
      <c r="A2022" s="351">
        <v>2019</v>
      </c>
      <c r="B2022" s="352"/>
      <c r="C2022" s="353"/>
      <c r="D2022" s="354"/>
      <c r="E2022" s="178"/>
      <c r="F2022" s="355"/>
      <c r="G2022" s="178"/>
      <c r="H2022" s="354"/>
      <c r="I2022" s="178"/>
      <c r="J2022" s="390" t="e">
        <f>IF(#REF!="","",IF(LEN(#REF!)&gt;14,IF(ISBLANK(#REF!),"",#REF!),REPLACE(REPLACE(#REF!,1,3,"XXX"),13,2,"XX")))</f>
        <v>#REF!</v>
      </c>
      <c r="K2022" s="356"/>
      <c r="L2022" s="357"/>
      <c r="M2022" s="356"/>
      <c r="N2022" s="352"/>
      <c r="O2022" s="369"/>
    </row>
    <row r="2023" spans="1:15" hidden="1" x14ac:dyDescent="0.2">
      <c r="A2023" s="351">
        <v>2020</v>
      </c>
      <c r="B2023" s="352"/>
      <c r="C2023" s="353"/>
      <c r="D2023" s="354"/>
      <c r="E2023" s="178"/>
      <c r="F2023" s="355"/>
      <c r="G2023" s="354"/>
      <c r="H2023" s="354"/>
      <c r="I2023" s="178"/>
      <c r="J2023" s="390" t="e">
        <f>IF(#REF!="","",IF(LEN(#REF!)&gt;14,IF(ISBLANK(#REF!),"",#REF!),REPLACE(REPLACE(#REF!,1,3,"XXX"),13,2,"XX")))</f>
        <v>#REF!</v>
      </c>
      <c r="K2023" s="356"/>
      <c r="L2023" s="357"/>
      <c r="M2023" s="356"/>
      <c r="N2023" s="352"/>
      <c r="O2023" s="369"/>
    </row>
    <row r="2024" spans="1:15" hidden="1" x14ac:dyDescent="0.2">
      <c r="A2024" s="351">
        <v>2021</v>
      </c>
      <c r="B2024" s="352"/>
      <c r="C2024" s="353"/>
      <c r="D2024" s="354"/>
      <c r="E2024" s="178"/>
      <c r="F2024" s="355"/>
      <c r="G2024" s="178"/>
      <c r="H2024" s="354"/>
      <c r="I2024" s="178"/>
      <c r="J2024" s="390" t="e">
        <f>IF(#REF!="","",IF(LEN(#REF!)&gt;14,IF(ISBLANK(#REF!),"",#REF!),REPLACE(REPLACE(#REF!,1,3,"XXX"),13,2,"XX")))</f>
        <v>#REF!</v>
      </c>
      <c r="K2024" s="356"/>
      <c r="L2024" s="357"/>
      <c r="M2024" s="356"/>
      <c r="N2024" s="352"/>
      <c r="O2024" s="369"/>
    </row>
    <row r="2025" spans="1:15" hidden="1" x14ac:dyDescent="0.2">
      <c r="A2025" s="351">
        <v>2022</v>
      </c>
      <c r="B2025" s="352"/>
      <c r="C2025" s="353"/>
      <c r="D2025" s="354"/>
      <c r="E2025" s="178"/>
      <c r="F2025" s="355"/>
      <c r="G2025" s="354"/>
      <c r="H2025" s="354"/>
      <c r="I2025" s="178"/>
      <c r="J2025" s="390" t="e">
        <f>IF(#REF!="","",IF(LEN(#REF!)&gt;14,IF(ISBLANK(#REF!),"",#REF!),REPLACE(REPLACE(#REF!,1,3,"XXX"),13,2,"XX")))</f>
        <v>#REF!</v>
      </c>
      <c r="K2025" s="356"/>
      <c r="L2025" s="357"/>
      <c r="M2025" s="356"/>
      <c r="N2025" s="352"/>
      <c r="O2025" s="369"/>
    </row>
    <row r="2026" spans="1:15" hidden="1" x14ac:dyDescent="0.2">
      <c r="A2026" s="351">
        <v>2023</v>
      </c>
      <c r="B2026" s="358"/>
      <c r="C2026" s="359"/>
      <c r="D2026" s="362"/>
      <c r="E2026" s="178"/>
      <c r="F2026" s="180"/>
      <c r="G2026" s="361"/>
      <c r="H2026" s="362"/>
      <c r="I2026" s="361"/>
      <c r="J2026" s="390" t="e">
        <f>IF(#REF!="","",IF(LEN(#REF!)&gt;14,IF(ISBLANK(#REF!),"",#REF!),REPLACE(REPLACE(#REF!,1,3,"XXX"),13,2,"XX")))</f>
        <v>#REF!</v>
      </c>
      <c r="K2026" s="356"/>
      <c r="L2026" s="357"/>
      <c r="M2026" s="356"/>
      <c r="N2026" s="352"/>
      <c r="O2026" s="369"/>
    </row>
    <row r="2027" spans="1:15" hidden="1" x14ac:dyDescent="0.2">
      <c r="A2027" s="351">
        <v>2024</v>
      </c>
      <c r="B2027" s="358"/>
      <c r="C2027" s="359"/>
      <c r="D2027" s="362"/>
      <c r="E2027" s="178"/>
      <c r="F2027" s="180"/>
      <c r="G2027" s="361"/>
      <c r="H2027" s="362"/>
      <c r="I2027" s="361"/>
      <c r="J2027" s="390" t="e">
        <f>IF(#REF!="","",IF(LEN(#REF!)&gt;14,IF(ISBLANK(#REF!),"",#REF!),REPLACE(REPLACE(#REF!,1,3,"XXX"),13,2,"XX")))</f>
        <v>#REF!</v>
      </c>
      <c r="K2027" s="356"/>
      <c r="L2027" s="357"/>
      <c r="M2027" s="356"/>
      <c r="N2027" s="352"/>
      <c r="O2027" s="369"/>
    </row>
    <row r="2028" spans="1:15" hidden="1" x14ac:dyDescent="0.2">
      <c r="A2028" s="351">
        <v>2025</v>
      </c>
      <c r="B2028" s="352"/>
      <c r="C2028" s="353"/>
      <c r="D2028" s="354"/>
      <c r="E2028" s="178"/>
      <c r="F2028" s="355"/>
      <c r="G2028" s="178"/>
      <c r="H2028" s="354"/>
      <c r="I2028" s="178"/>
      <c r="J2028" s="390" t="e">
        <f>IF(#REF!="","",IF(LEN(#REF!)&gt;14,IF(ISBLANK(#REF!),"",#REF!),REPLACE(REPLACE(#REF!,1,3,"XXX"),13,2,"XX")))</f>
        <v>#REF!</v>
      </c>
      <c r="K2028" s="356"/>
      <c r="L2028" s="357"/>
      <c r="M2028" s="356"/>
      <c r="N2028" s="352"/>
      <c r="O2028" s="369"/>
    </row>
    <row r="2029" spans="1:15" hidden="1" x14ac:dyDescent="0.2">
      <c r="A2029" s="351">
        <v>2026</v>
      </c>
      <c r="B2029" s="352"/>
      <c r="C2029" s="353"/>
      <c r="D2029" s="354"/>
      <c r="E2029" s="178"/>
      <c r="F2029" s="355"/>
      <c r="G2029" s="178"/>
      <c r="H2029" s="354"/>
      <c r="I2029" s="178"/>
      <c r="J2029" s="390" t="e">
        <f>IF(#REF!="","",IF(LEN(#REF!)&gt;14,IF(ISBLANK(#REF!),"",#REF!),REPLACE(REPLACE(#REF!,1,3,"XXX"),13,2,"XX")))</f>
        <v>#REF!</v>
      </c>
      <c r="K2029" s="356"/>
      <c r="L2029" s="357"/>
      <c r="M2029" s="356"/>
      <c r="N2029" s="352"/>
      <c r="O2029" s="369"/>
    </row>
    <row r="2030" spans="1:15" hidden="1" x14ac:dyDescent="0.2">
      <c r="A2030" s="351">
        <v>2027</v>
      </c>
      <c r="B2030" s="352"/>
      <c r="C2030" s="353"/>
      <c r="D2030" s="354"/>
      <c r="E2030" s="178"/>
      <c r="F2030" s="355"/>
      <c r="G2030" s="178"/>
      <c r="H2030" s="354"/>
      <c r="I2030" s="178"/>
      <c r="J2030" s="390" t="e">
        <f>IF(#REF!="","",IF(LEN(#REF!)&gt;14,IF(ISBLANK(#REF!),"",#REF!),REPLACE(REPLACE(#REF!,1,3,"XXX"),13,2,"XX")))</f>
        <v>#REF!</v>
      </c>
      <c r="K2030" s="356"/>
      <c r="L2030" s="357"/>
      <c r="M2030" s="356"/>
      <c r="N2030" s="352"/>
      <c r="O2030" s="369"/>
    </row>
    <row r="2031" spans="1:15" hidden="1" x14ac:dyDescent="0.2">
      <c r="A2031" s="351">
        <v>2028</v>
      </c>
      <c r="B2031" s="352"/>
      <c r="C2031" s="353"/>
      <c r="D2031" s="354"/>
      <c r="E2031" s="178"/>
      <c r="F2031" s="355"/>
      <c r="G2031" s="354"/>
      <c r="H2031" s="354"/>
      <c r="I2031" s="178"/>
      <c r="J2031" s="390" t="e">
        <f>IF(#REF!="","",IF(LEN(#REF!)&gt;14,IF(ISBLANK(#REF!),"",#REF!),REPLACE(REPLACE(#REF!,1,3,"XXX"),13,2,"XX")))</f>
        <v>#REF!</v>
      </c>
      <c r="K2031" s="356"/>
      <c r="L2031" s="357"/>
      <c r="M2031" s="356"/>
      <c r="N2031" s="352"/>
      <c r="O2031" s="369"/>
    </row>
    <row r="2032" spans="1:15" hidden="1" x14ac:dyDescent="0.2">
      <c r="A2032" s="351">
        <v>2029</v>
      </c>
      <c r="B2032" s="352"/>
      <c r="C2032" s="353"/>
      <c r="D2032" s="354"/>
      <c r="E2032" s="178"/>
      <c r="F2032" s="355"/>
      <c r="G2032" s="178"/>
      <c r="H2032" s="354"/>
      <c r="I2032" s="178"/>
      <c r="J2032" s="390" t="e">
        <f>IF(#REF!="","",IF(LEN(#REF!)&gt;14,IF(ISBLANK(#REF!),"",#REF!),REPLACE(REPLACE(#REF!,1,3,"XXX"),13,2,"XX")))</f>
        <v>#REF!</v>
      </c>
      <c r="K2032" s="356"/>
      <c r="L2032" s="357"/>
      <c r="M2032" s="356"/>
      <c r="N2032" s="352"/>
      <c r="O2032" s="369"/>
    </row>
    <row r="2033" spans="1:15" hidden="1" x14ac:dyDescent="0.2">
      <c r="A2033" s="351">
        <v>2030</v>
      </c>
      <c r="B2033" s="358"/>
      <c r="C2033" s="359"/>
      <c r="D2033" s="362"/>
      <c r="E2033" s="178"/>
      <c r="F2033" s="360"/>
      <c r="G2033" s="361"/>
      <c r="H2033" s="362"/>
      <c r="I2033" s="361"/>
      <c r="J2033" s="390" t="e">
        <f>IF(#REF!="","",IF(LEN(#REF!)&gt;14,IF(ISBLANK(#REF!),"",#REF!),REPLACE(REPLACE(#REF!,1,3,"XXX"),13,2,"XX")))</f>
        <v>#REF!</v>
      </c>
      <c r="K2033" s="356"/>
      <c r="L2033" s="357"/>
      <c r="M2033" s="356"/>
      <c r="N2033" s="352"/>
      <c r="O2033" s="369"/>
    </row>
    <row r="2034" spans="1:15" hidden="1" x14ac:dyDescent="0.2">
      <c r="A2034" s="351">
        <v>2031</v>
      </c>
      <c r="B2034" s="358"/>
      <c r="C2034" s="359"/>
      <c r="D2034" s="362"/>
      <c r="E2034" s="178"/>
      <c r="F2034" s="360"/>
      <c r="G2034" s="362"/>
      <c r="H2034" s="362"/>
      <c r="I2034" s="361"/>
      <c r="J2034" s="390" t="e">
        <f>IF(#REF!="","",IF(LEN(#REF!)&gt;14,IF(ISBLANK(#REF!),"",#REF!),REPLACE(REPLACE(#REF!,1,3,"XXX"),13,2,"XX")))</f>
        <v>#REF!</v>
      </c>
      <c r="K2034" s="356"/>
      <c r="L2034" s="357"/>
      <c r="M2034" s="356"/>
      <c r="N2034" s="352"/>
      <c r="O2034" s="369"/>
    </row>
    <row r="2035" spans="1:15" hidden="1" x14ac:dyDescent="0.2">
      <c r="A2035" s="351">
        <v>2032</v>
      </c>
      <c r="B2035" s="352"/>
      <c r="C2035" s="353"/>
      <c r="D2035" s="354"/>
      <c r="E2035" s="178"/>
      <c r="F2035" s="355"/>
      <c r="G2035" s="178"/>
      <c r="H2035" s="354"/>
      <c r="I2035" s="178"/>
      <c r="J2035" s="390" t="e">
        <f>IF(#REF!="","",IF(LEN(#REF!)&gt;14,IF(ISBLANK(#REF!),"",#REF!),REPLACE(REPLACE(#REF!,1,3,"XXX"),13,2,"XX")))</f>
        <v>#REF!</v>
      </c>
      <c r="K2035" s="356"/>
      <c r="L2035" s="357"/>
      <c r="M2035" s="356"/>
      <c r="N2035" s="352"/>
      <c r="O2035" s="369"/>
    </row>
    <row r="2036" spans="1:15" hidden="1" x14ac:dyDescent="0.2">
      <c r="A2036" s="351">
        <v>2033</v>
      </c>
      <c r="B2036" s="352"/>
      <c r="C2036" s="353"/>
      <c r="D2036" s="354"/>
      <c r="E2036" s="178"/>
      <c r="F2036" s="355"/>
      <c r="G2036" s="354"/>
      <c r="H2036" s="354"/>
      <c r="I2036" s="178"/>
      <c r="J2036" s="390" t="e">
        <f>IF(#REF!="","",IF(LEN(#REF!)&gt;14,IF(ISBLANK(#REF!),"",#REF!),REPLACE(REPLACE(#REF!,1,3,"XXX"),13,2,"XX")))</f>
        <v>#REF!</v>
      </c>
      <c r="K2036" s="356"/>
      <c r="L2036" s="357"/>
      <c r="M2036" s="356"/>
      <c r="N2036" s="352"/>
      <c r="O2036" s="369"/>
    </row>
    <row r="2037" spans="1:15" hidden="1" x14ac:dyDescent="0.2">
      <c r="A2037" s="351">
        <v>2034</v>
      </c>
      <c r="B2037" s="352"/>
      <c r="C2037" s="353"/>
      <c r="D2037" s="354"/>
      <c r="E2037" s="178"/>
      <c r="F2037" s="355"/>
      <c r="G2037" s="354"/>
      <c r="H2037" s="354"/>
      <c r="I2037" s="178"/>
      <c r="J2037" s="390" t="e">
        <f>IF(#REF!="","",IF(LEN(#REF!)&gt;14,IF(ISBLANK(#REF!),"",#REF!),REPLACE(REPLACE(#REF!,1,3,"XXX"),13,2,"XX")))</f>
        <v>#REF!</v>
      </c>
      <c r="K2037" s="356"/>
      <c r="L2037" s="357"/>
      <c r="M2037" s="356"/>
      <c r="N2037" s="352"/>
      <c r="O2037" s="369"/>
    </row>
    <row r="2038" spans="1:15" hidden="1" x14ac:dyDescent="0.2">
      <c r="A2038" s="351">
        <v>2035</v>
      </c>
      <c r="B2038" s="352"/>
      <c r="C2038" s="353"/>
      <c r="D2038" s="354"/>
      <c r="E2038" s="178"/>
      <c r="F2038" s="355"/>
      <c r="G2038" s="354"/>
      <c r="H2038" s="354"/>
      <c r="I2038" s="178"/>
      <c r="J2038" s="390" t="e">
        <f>IF(#REF!="","",IF(LEN(#REF!)&gt;14,IF(ISBLANK(#REF!),"",#REF!),REPLACE(REPLACE(#REF!,1,3,"XXX"),13,2,"XX")))</f>
        <v>#REF!</v>
      </c>
      <c r="K2038" s="356"/>
      <c r="L2038" s="357"/>
      <c r="M2038" s="356"/>
      <c r="N2038" s="352"/>
      <c r="O2038" s="369"/>
    </row>
    <row r="2039" spans="1:15" hidden="1" x14ac:dyDescent="0.2">
      <c r="A2039" s="351">
        <v>2036</v>
      </c>
      <c r="B2039" s="352"/>
      <c r="C2039" s="353"/>
      <c r="D2039" s="354"/>
      <c r="E2039" s="178"/>
      <c r="F2039" s="355"/>
      <c r="G2039" s="354"/>
      <c r="H2039" s="354"/>
      <c r="I2039" s="178"/>
      <c r="J2039" s="390" t="e">
        <f>IF(#REF!="","",IF(LEN(#REF!)&gt;14,IF(ISBLANK(#REF!),"",#REF!),REPLACE(REPLACE(#REF!,1,3,"XXX"),13,2,"XX")))</f>
        <v>#REF!</v>
      </c>
      <c r="K2039" s="356"/>
      <c r="L2039" s="357"/>
      <c r="M2039" s="356"/>
      <c r="N2039" s="352"/>
      <c r="O2039" s="369"/>
    </row>
    <row r="2040" spans="1:15" hidden="1" x14ac:dyDescent="0.2">
      <c r="A2040" s="351">
        <v>2037</v>
      </c>
      <c r="B2040" s="352"/>
      <c r="C2040" s="353"/>
      <c r="D2040" s="354"/>
      <c r="E2040" s="178"/>
      <c r="F2040" s="355"/>
      <c r="G2040" s="354"/>
      <c r="H2040" s="354"/>
      <c r="I2040" s="178"/>
      <c r="J2040" s="390" t="e">
        <f>IF(#REF!="","",IF(LEN(#REF!)&gt;14,IF(ISBLANK(#REF!),"",#REF!),REPLACE(REPLACE(#REF!,1,3,"XXX"),13,2,"XX")))</f>
        <v>#REF!</v>
      </c>
      <c r="K2040" s="356"/>
      <c r="L2040" s="357"/>
      <c r="M2040" s="356"/>
      <c r="N2040" s="352"/>
      <c r="O2040" s="369"/>
    </row>
    <row r="2041" spans="1:15" hidden="1" x14ac:dyDescent="0.2">
      <c r="A2041" s="351">
        <v>2038</v>
      </c>
      <c r="B2041" s="352"/>
      <c r="C2041" s="353"/>
      <c r="D2041" s="354"/>
      <c r="E2041" s="178"/>
      <c r="F2041" s="355"/>
      <c r="G2041" s="354"/>
      <c r="H2041" s="354"/>
      <c r="I2041" s="178"/>
      <c r="J2041" s="390" t="e">
        <f>IF(#REF!="","",IF(LEN(#REF!)&gt;14,IF(ISBLANK(#REF!),"",#REF!),REPLACE(REPLACE(#REF!,1,3,"XXX"),13,2,"XX")))</f>
        <v>#REF!</v>
      </c>
      <c r="K2041" s="356"/>
      <c r="L2041" s="357"/>
      <c r="M2041" s="356"/>
      <c r="N2041" s="352"/>
      <c r="O2041" s="369"/>
    </row>
    <row r="2042" spans="1:15" hidden="1" x14ac:dyDescent="0.2">
      <c r="A2042" s="351">
        <v>2039</v>
      </c>
      <c r="B2042" s="352"/>
      <c r="C2042" s="353"/>
      <c r="D2042" s="354"/>
      <c r="E2042" s="178"/>
      <c r="F2042" s="355"/>
      <c r="G2042" s="354"/>
      <c r="H2042" s="354"/>
      <c r="I2042" s="178"/>
      <c r="J2042" s="390" t="e">
        <f>IF(#REF!="","",IF(LEN(#REF!)&gt;14,IF(ISBLANK(#REF!),"",#REF!),REPLACE(REPLACE(#REF!,1,3,"XXX"),13,2,"XX")))</f>
        <v>#REF!</v>
      </c>
      <c r="K2042" s="356"/>
      <c r="L2042" s="357"/>
      <c r="M2042" s="356"/>
      <c r="N2042" s="352"/>
      <c r="O2042" s="369"/>
    </row>
    <row r="2043" spans="1:15" hidden="1" x14ac:dyDescent="0.2">
      <c r="A2043" s="351">
        <v>2040</v>
      </c>
      <c r="B2043" s="352"/>
      <c r="C2043" s="353"/>
      <c r="D2043" s="354"/>
      <c r="E2043" s="178"/>
      <c r="F2043" s="355"/>
      <c r="G2043" s="354"/>
      <c r="H2043" s="354"/>
      <c r="I2043" s="178"/>
      <c r="J2043" s="390" t="e">
        <f>IF(#REF!="","",IF(LEN(#REF!)&gt;14,IF(ISBLANK(#REF!),"",#REF!),REPLACE(REPLACE(#REF!,1,3,"XXX"),13,2,"XX")))</f>
        <v>#REF!</v>
      </c>
      <c r="K2043" s="356"/>
      <c r="L2043" s="357"/>
      <c r="M2043" s="356"/>
      <c r="N2043" s="352"/>
      <c r="O2043" s="369"/>
    </row>
    <row r="2044" spans="1:15" hidden="1" x14ac:dyDescent="0.2">
      <c r="A2044" s="351">
        <v>2041</v>
      </c>
      <c r="B2044" s="352"/>
      <c r="C2044" s="353"/>
      <c r="D2044" s="354"/>
      <c r="E2044" s="178"/>
      <c r="F2044" s="355"/>
      <c r="G2044" s="354"/>
      <c r="H2044" s="354"/>
      <c r="I2044" s="178"/>
      <c r="J2044" s="390" t="e">
        <f>IF(#REF!="","",IF(LEN(#REF!)&gt;14,IF(ISBLANK(#REF!),"",#REF!),REPLACE(REPLACE(#REF!,1,3,"XXX"),13,2,"XX")))</f>
        <v>#REF!</v>
      </c>
      <c r="K2044" s="356"/>
      <c r="L2044" s="357"/>
      <c r="M2044" s="356"/>
      <c r="N2044" s="352"/>
      <c r="O2044" s="369"/>
    </row>
    <row r="2045" spans="1:15" hidden="1" x14ac:dyDescent="0.2">
      <c r="A2045" s="351">
        <v>2042</v>
      </c>
      <c r="B2045" s="352"/>
      <c r="C2045" s="353"/>
      <c r="D2045" s="354"/>
      <c r="E2045" s="178"/>
      <c r="F2045" s="355"/>
      <c r="G2045" s="354"/>
      <c r="H2045" s="354"/>
      <c r="I2045" s="178"/>
      <c r="J2045" s="390" t="e">
        <f>IF(#REF!="","",IF(LEN(#REF!)&gt;14,IF(ISBLANK(#REF!),"",#REF!),REPLACE(REPLACE(#REF!,1,3,"XXX"),13,2,"XX")))</f>
        <v>#REF!</v>
      </c>
      <c r="K2045" s="356"/>
      <c r="L2045" s="357"/>
      <c r="M2045" s="356"/>
      <c r="N2045" s="352"/>
      <c r="O2045" s="369"/>
    </row>
    <row r="2046" spans="1:15" hidden="1" x14ac:dyDescent="0.2">
      <c r="A2046" s="351">
        <v>2043</v>
      </c>
      <c r="B2046" s="352"/>
      <c r="C2046" s="353"/>
      <c r="D2046" s="354"/>
      <c r="E2046" s="178"/>
      <c r="F2046" s="355"/>
      <c r="G2046" s="354"/>
      <c r="H2046" s="354"/>
      <c r="I2046" s="178"/>
      <c r="J2046" s="390" t="e">
        <f>IF(#REF!="","",IF(LEN(#REF!)&gt;14,IF(ISBLANK(#REF!),"",#REF!),REPLACE(REPLACE(#REF!,1,3,"XXX"),13,2,"XX")))</f>
        <v>#REF!</v>
      </c>
      <c r="K2046" s="356"/>
      <c r="L2046" s="357"/>
      <c r="M2046" s="356"/>
      <c r="N2046" s="352"/>
      <c r="O2046" s="369"/>
    </row>
    <row r="2047" spans="1:15" hidden="1" x14ac:dyDescent="0.2">
      <c r="A2047" s="351">
        <v>2044</v>
      </c>
      <c r="B2047" s="352"/>
      <c r="C2047" s="353"/>
      <c r="D2047" s="354"/>
      <c r="E2047" s="178"/>
      <c r="F2047" s="355"/>
      <c r="G2047" s="354"/>
      <c r="H2047" s="354"/>
      <c r="I2047" s="178"/>
      <c r="J2047" s="390" t="e">
        <f>IF(#REF!="","",IF(LEN(#REF!)&gt;14,IF(ISBLANK(#REF!),"",#REF!),REPLACE(REPLACE(#REF!,1,3,"XXX"),13,2,"XX")))</f>
        <v>#REF!</v>
      </c>
      <c r="K2047" s="356"/>
      <c r="L2047" s="357"/>
      <c r="M2047" s="356"/>
      <c r="N2047" s="352"/>
      <c r="O2047" s="369"/>
    </row>
    <row r="2048" spans="1:15" hidden="1" x14ac:dyDescent="0.2">
      <c r="A2048" s="351">
        <v>2045</v>
      </c>
      <c r="B2048" s="352"/>
      <c r="C2048" s="353"/>
      <c r="D2048" s="354"/>
      <c r="E2048" s="178"/>
      <c r="F2048" s="355"/>
      <c r="G2048" s="354"/>
      <c r="H2048" s="354"/>
      <c r="I2048" s="178"/>
      <c r="J2048" s="390" t="e">
        <f>IF(#REF!="","",IF(LEN(#REF!)&gt;14,IF(ISBLANK(#REF!),"",#REF!),REPLACE(REPLACE(#REF!,1,3,"XXX"),13,2,"XX")))</f>
        <v>#REF!</v>
      </c>
      <c r="K2048" s="356"/>
      <c r="L2048" s="357"/>
      <c r="M2048" s="356"/>
      <c r="N2048" s="352"/>
      <c r="O2048" s="369"/>
    </row>
    <row r="2049" spans="1:15" hidden="1" x14ac:dyDescent="0.2">
      <c r="A2049" s="351">
        <v>2046</v>
      </c>
      <c r="B2049" s="352"/>
      <c r="C2049" s="353"/>
      <c r="D2049" s="354"/>
      <c r="E2049" s="178"/>
      <c r="F2049" s="355"/>
      <c r="G2049" s="354"/>
      <c r="H2049" s="354"/>
      <c r="I2049" s="178"/>
      <c r="J2049" s="390" t="e">
        <f>IF(#REF!="","",IF(LEN(#REF!)&gt;14,IF(ISBLANK(#REF!),"",#REF!),REPLACE(REPLACE(#REF!,1,3,"XXX"),13,2,"XX")))</f>
        <v>#REF!</v>
      </c>
      <c r="K2049" s="356"/>
      <c r="L2049" s="357"/>
      <c r="M2049" s="356"/>
      <c r="N2049" s="352"/>
      <c r="O2049" s="369"/>
    </row>
    <row r="2050" spans="1:15" hidden="1" x14ac:dyDescent="0.2">
      <c r="A2050" s="351">
        <v>2047</v>
      </c>
      <c r="B2050" s="352"/>
      <c r="C2050" s="353"/>
      <c r="D2050" s="354"/>
      <c r="E2050" s="178"/>
      <c r="F2050" s="355"/>
      <c r="G2050" s="354"/>
      <c r="H2050" s="354"/>
      <c r="I2050" s="178"/>
      <c r="J2050" s="390" t="e">
        <f>IF(#REF!="","",IF(LEN(#REF!)&gt;14,IF(ISBLANK(#REF!),"",#REF!),REPLACE(REPLACE(#REF!,1,3,"XXX"),13,2,"XX")))</f>
        <v>#REF!</v>
      </c>
      <c r="K2050" s="356"/>
      <c r="L2050" s="357"/>
      <c r="M2050" s="356"/>
      <c r="N2050" s="352"/>
      <c r="O2050" s="369"/>
    </row>
    <row r="2051" spans="1:15" hidden="1" x14ac:dyDescent="0.2">
      <c r="A2051" s="351">
        <v>2048</v>
      </c>
      <c r="B2051" s="352"/>
      <c r="C2051" s="353"/>
      <c r="D2051" s="354"/>
      <c r="E2051" s="178"/>
      <c r="F2051" s="355"/>
      <c r="G2051" s="354"/>
      <c r="H2051" s="354"/>
      <c r="I2051" s="178"/>
      <c r="J2051" s="390" t="e">
        <f>IF(#REF!="","",IF(LEN(#REF!)&gt;14,IF(ISBLANK(#REF!),"",#REF!),REPLACE(REPLACE(#REF!,1,3,"XXX"),13,2,"XX")))</f>
        <v>#REF!</v>
      </c>
      <c r="K2051" s="356"/>
      <c r="L2051" s="357"/>
      <c r="M2051" s="356"/>
      <c r="N2051" s="352"/>
      <c r="O2051" s="369"/>
    </row>
    <row r="2052" spans="1:15" hidden="1" x14ac:dyDescent="0.2">
      <c r="A2052" s="351">
        <v>2049</v>
      </c>
      <c r="B2052" s="352"/>
      <c r="C2052" s="353"/>
      <c r="D2052" s="354"/>
      <c r="E2052" s="178"/>
      <c r="F2052" s="355"/>
      <c r="G2052" s="354"/>
      <c r="H2052" s="354"/>
      <c r="I2052" s="178"/>
      <c r="J2052" s="390" t="e">
        <f>IF(#REF!="","",IF(LEN(#REF!)&gt;14,IF(ISBLANK(#REF!),"",#REF!),REPLACE(REPLACE(#REF!,1,3,"XXX"),13,2,"XX")))</f>
        <v>#REF!</v>
      </c>
      <c r="K2052" s="356"/>
      <c r="L2052" s="357"/>
      <c r="M2052" s="356"/>
      <c r="N2052" s="352"/>
      <c r="O2052" s="369"/>
    </row>
    <row r="2053" spans="1:15" hidden="1" x14ac:dyDescent="0.2">
      <c r="A2053" s="351">
        <v>2050</v>
      </c>
      <c r="B2053" s="352"/>
      <c r="C2053" s="353"/>
      <c r="D2053" s="354"/>
      <c r="E2053" s="178"/>
      <c r="F2053" s="355"/>
      <c r="G2053" s="354"/>
      <c r="H2053" s="354"/>
      <c r="I2053" s="178"/>
      <c r="J2053" s="390" t="e">
        <f>IF(#REF!="","",IF(LEN(#REF!)&gt;14,IF(ISBLANK(#REF!),"",#REF!),REPLACE(REPLACE(#REF!,1,3,"XXX"),13,2,"XX")))</f>
        <v>#REF!</v>
      </c>
      <c r="K2053" s="356"/>
      <c r="L2053" s="357"/>
      <c r="M2053" s="356"/>
      <c r="N2053" s="352"/>
      <c r="O2053" s="369"/>
    </row>
    <row r="2054" spans="1:15" hidden="1" x14ac:dyDescent="0.2">
      <c r="A2054" s="351">
        <v>2051</v>
      </c>
      <c r="B2054" s="352"/>
      <c r="C2054" s="353"/>
      <c r="D2054" s="354"/>
      <c r="E2054" s="178"/>
      <c r="F2054" s="355"/>
      <c r="G2054" s="354"/>
      <c r="H2054" s="354"/>
      <c r="I2054" s="178"/>
      <c r="J2054" s="390" t="e">
        <f>IF(#REF!="","",IF(LEN(#REF!)&gt;14,IF(ISBLANK(#REF!),"",#REF!),REPLACE(REPLACE(#REF!,1,3,"XXX"),13,2,"XX")))</f>
        <v>#REF!</v>
      </c>
      <c r="K2054" s="356"/>
      <c r="L2054" s="357"/>
      <c r="M2054" s="356"/>
      <c r="N2054" s="352"/>
      <c r="O2054" s="369"/>
    </row>
    <row r="2055" spans="1:15" hidden="1" x14ac:dyDescent="0.2">
      <c r="A2055" s="351">
        <v>2052</v>
      </c>
      <c r="B2055" s="352"/>
      <c r="C2055" s="353"/>
      <c r="D2055" s="354"/>
      <c r="E2055" s="178"/>
      <c r="F2055" s="355"/>
      <c r="G2055" s="354"/>
      <c r="H2055" s="354"/>
      <c r="I2055" s="178"/>
      <c r="J2055" s="390" t="e">
        <f>IF(#REF!="","",IF(LEN(#REF!)&gt;14,IF(ISBLANK(#REF!),"",#REF!),REPLACE(REPLACE(#REF!,1,3,"XXX"),13,2,"XX")))</f>
        <v>#REF!</v>
      </c>
      <c r="K2055" s="356"/>
      <c r="L2055" s="357"/>
      <c r="M2055" s="356"/>
      <c r="N2055" s="352"/>
      <c r="O2055" s="369"/>
    </row>
    <row r="2056" spans="1:15" hidden="1" x14ac:dyDescent="0.2">
      <c r="A2056" s="351">
        <v>2053</v>
      </c>
      <c r="B2056" s="352"/>
      <c r="C2056" s="353"/>
      <c r="D2056" s="354"/>
      <c r="E2056" s="178"/>
      <c r="F2056" s="355"/>
      <c r="G2056" s="354"/>
      <c r="H2056" s="354"/>
      <c r="I2056" s="178"/>
      <c r="J2056" s="390" t="e">
        <f>IF(#REF!="","",IF(LEN(#REF!)&gt;14,IF(ISBLANK(#REF!),"",#REF!),REPLACE(REPLACE(#REF!,1,3,"XXX"),13,2,"XX")))</f>
        <v>#REF!</v>
      </c>
      <c r="K2056" s="356"/>
      <c r="L2056" s="357"/>
      <c r="M2056" s="356"/>
      <c r="N2056" s="352"/>
      <c r="O2056" s="369"/>
    </row>
    <row r="2057" spans="1:15" hidden="1" x14ac:dyDescent="0.2">
      <c r="A2057" s="351">
        <v>2054</v>
      </c>
      <c r="B2057" s="352"/>
      <c r="C2057" s="353"/>
      <c r="D2057" s="354"/>
      <c r="E2057" s="178"/>
      <c r="F2057" s="355"/>
      <c r="G2057" s="354"/>
      <c r="H2057" s="354"/>
      <c r="I2057" s="178"/>
      <c r="J2057" s="390" t="e">
        <f>IF(#REF!="","",IF(LEN(#REF!)&gt;14,IF(ISBLANK(#REF!),"",#REF!),REPLACE(REPLACE(#REF!,1,3,"XXX"),13,2,"XX")))</f>
        <v>#REF!</v>
      </c>
      <c r="K2057" s="356"/>
      <c r="L2057" s="357"/>
      <c r="M2057" s="356"/>
      <c r="N2057" s="352"/>
      <c r="O2057" s="369"/>
    </row>
    <row r="2058" spans="1:15" hidden="1" x14ac:dyDescent="0.2">
      <c r="A2058" s="351">
        <v>2055</v>
      </c>
      <c r="B2058" s="352"/>
      <c r="C2058" s="353"/>
      <c r="D2058" s="354"/>
      <c r="E2058" s="178"/>
      <c r="F2058" s="355"/>
      <c r="G2058" s="354"/>
      <c r="H2058" s="354"/>
      <c r="I2058" s="178"/>
      <c r="J2058" s="390" t="e">
        <f>IF(#REF!="","",IF(LEN(#REF!)&gt;14,IF(ISBLANK(#REF!),"",#REF!),REPLACE(REPLACE(#REF!,1,3,"XXX"),13,2,"XX")))</f>
        <v>#REF!</v>
      </c>
      <c r="K2058" s="356"/>
      <c r="L2058" s="357"/>
      <c r="M2058" s="356"/>
      <c r="N2058" s="352"/>
      <c r="O2058" s="369"/>
    </row>
    <row r="2059" spans="1:15" hidden="1" x14ac:dyDescent="0.2">
      <c r="A2059" s="351">
        <v>2056</v>
      </c>
      <c r="B2059" s="352"/>
      <c r="C2059" s="353"/>
      <c r="D2059" s="354"/>
      <c r="E2059" s="178"/>
      <c r="F2059" s="355"/>
      <c r="G2059" s="354"/>
      <c r="H2059" s="354"/>
      <c r="I2059" s="178"/>
      <c r="J2059" s="390" t="e">
        <f>IF(#REF!="","",IF(LEN(#REF!)&gt;14,IF(ISBLANK(#REF!),"",#REF!),REPLACE(REPLACE(#REF!,1,3,"XXX"),13,2,"XX")))</f>
        <v>#REF!</v>
      </c>
      <c r="K2059" s="356"/>
      <c r="L2059" s="357"/>
      <c r="M2059" s="356"/>
      <c r="N2059" s="352"/>
      <c r="O2059" s="369"/>
    </row>
    <row r="2060" spans="1:15" hidden="1" x14ac:dyDescent="0.2">
      <c r="A2060" s="351">
        <v>2057</v>
      </c>
      <c r="B2060" s="352"/>
      <c r="C2060" s="353"/>
      <c r="D2060" s="354"/>
      <c r="E2060" s="178"/>
      <c r="F2060" s="355"/>
      <c r="G2060" s="354"/>
      <c r="H2060" s="354"/>
      <c r="I2060" s="178"/>
      <c r="J2060" s="390" t="e">
        <f>IF(#REF!="","",IF(LEN(#REF!)&gt;14,IF(ISBLANK(#REF!),"",#REF!),REPLACE(REPLACE(#REF!,1,3,"XXX"),13,2,"XX")))</f>
        <v>#REF!</v>
      </c>
      <c r="K2060" s="356"/>
      <c r="L2060" s="357"/>
      <c r="M2060" s="356"/>
      <c r="N2060" s="352"/>
      <c r="O2060" s="369"/>
    </row>
    <row r="2061" spans="1:15" hidden="1" x14ac:dyDescent="0.2">
      <c r="A2061" s="351">
        <v>2058</v>
      </c>
      <c r="B2061" s="352"/>
      <c r="C2061" s="353"/>
      <c r="D2061" s="354"/>
      <c r="E2061" s="178"/>
      <c r="F2061" s="355"/>
      <c r="G2061" s="178"/>
      <c r="H2061" s="354"/>
      <c r="I2061" s="178"/>
      <c r="J2061" s="390" t="e">
        <f>IF(#REF!="","",IF(LEN(#REF!)&gt;14,IF(ISBLANK(#REF!),"",#REF!),REPLACE(REPLACE(#REF!,1,3,"XXX"),13,2,"XX")))</f>
        <v>#REF!</v>
      </c>
      <c r="K2061" s="356"/>
      <c r="L2061" s="357"/>
      <c r="M2061" s="356"/>
      <c r="N2061" s="352"/>
      <c r="O2061" s="369"/>
    </row>
    <row r="2062" spans="1:15" hidden="1" x14ac:dyDescent="0.2">
      <c r="A2062" s="351">
        <v>2059</v>
      </c>
      <c r="B2062" s="352"/>
      <c r="C2062" s="353"/>
      <c r="D2062" s="354"/>
      <c r="E2062" s="178"/>
      <c r="F2062" s="355"/>
      <c r="G2062" s="178"/>
      <c r="H2062" s="354"/>
      <c r="I2062" s="178"/>
      <c r="J2062" s="390" t="e">
        <f>IF(#REF!="","",IF(LEN(#REF!)&gt;14,IF(ISBLANK(#REF!),"",#REF!),REPLACE(REPLACE(#REF!,1,3,"XXX"),13,2,"XX")))</f>
        <v>#REF!</v>
      </c>
      <c r="K2062" s="356"/>
      <c r="L2062" s="357"/>
      <c r="M2062" s="356"/>
      <c r="N2062" s="352"/>
      <c r="O2062" s="369"/>
    </row>
    <row r="2063" spans="1:15" hidden="1" x14ac:dyDescent="0.2">
      <c r="A2063" s="351">
        <v>2060</v>
      </c>
      <c r="B2063" s="352"/>
      <c r="C2063" s="353"/>
      <c r="D2063" s="354"/>
      <c r="E2063" s="178"/>
      <c r="F2063" s="355"/>
      <c r="G2063" s="354"/>
      <c r="H2063" s="354"/>
      <c r="I2063" s="178"/>
      <c r="J2063" s="390" t="e">
        <f>IF(#REF!="","",IF(LEN(#REF!)&gt;14,IF(ISBLANK(#REF!),"",#REF!),REPLACE(REPLACE(#REF!,1,3,"XXX"),13,2,"XX")))</f>
        <v>#REF!</v>
      </c>
      <c r="K2063" s="356"/>
      <c r="L2063" s="357"/>
      <c r="M2063" s="356"/>
      <c r="N2063" s="352"/>
      <c r="O2063" s="369"/>
    </row>
    <row r="2064" spans="1:15" hidden="1" x14ac:dyDescent="0.2">
      <c r="A2064" s="351">
        <v>2061</v>
      </c>
      <c r="B2064" s="352"/>
      <c r="C2064" s="353"/>
      <c r="D2064" s="354"/>
      <c r="E2064" s="178"/>
      <c r="F2064" s="355"/>
      <c r="G2064" s="178"/>
      <c r="H2064" s="354"/>
      <c r="I2064" s="178"/>
      <c r="J2064" s="390" t="e">
        <f>IF(#REF!="","",IF(LEN(#REF!)&gt;14,IF(ISBLANK(#REF!),"",#REF!),REPLACE(REPLACE(#REF!,1,3,"XXX"),13,2,"XX")))</f>
        <v>#REF!</v>
      </c>
      <c r="K2064" s="356"/>
      <c r="L2064" s="357"/>
      <c r="M2064" s="356"/>
      <c r="N2064" s="352"/>
      <c r="O2064" s="369"/>
    </row>
    <row r="2065" spans="1:15" hidden="1" x14ac:dyDescent="0.2">
      <c r="A2065" s="351">
        <v>2062</v>
      </c>
      <c r="B2065" s="352"/>
      <c r="C2065" s="353"/>
      <c r="D2065" s="354"/>
      <c r="E2065" s="178"/>
      <c r="F2065" s="355"/>
      <c r="G2065" s="178"/>
      <c r="H2065" s="354"/>
      <c r="I2065" s="178"/>
      <c r="J2065" s="390" t="e">
        <f>IF(#REF!="","",IF(LEN(#REF!)&gt;14,IF(ISBLANK(#REF!),"",#REF!),REPLACE(REPLACE(#REF!,1,3,"XXX"),13,2,"XX")))</f>
        <v>#REF!</v>
      </c>
      <c r="K2065" s="356"/>
      <c r="L2065" s="357"/>
      <c r="M2065" s="356"/>
      <c r="N2065" s="352"/>
      <c r="O2065" s="369"/>
    </row>
    <row r="2066" spans="1:15" hidden="1" x14ac:dyDescent="0.2">
      <c r="A2066" s="351">
        <v>2063</v>
      </c>
      <c r="B2066" s="352"/>
      <c r="C2066" s="353"/>
      <c r="D2066" s="354"/>
      <c r="E2066" s="178"/>
      <c r="F2066" s="355"/>
      <c r="G2066" s="354"/>
      <c r="H2066" s="354"/>
      <c r="I2066" s="178"/>
      <c r="J2066" s="390" t="e">
        <f>IF(#REF!="","",IF(LEN(#REF!)&gt;14,IF(ISBLANK(#REF!),"",#REF!),REPLACE(REPLACE(#REF!,1,3,"XXX"),13,2,"XX")))</f>
        <v>#REF!</v>
      </c>
      <c r="K2066" s="356"/>
      <c r="L2066" s="357"/>
      <c r="M2066" s="356"/>
      <c r="N2066" s="352"/>
      <c r="O2066" s="369"/>
    </row>
    <row r="2067" spans="1:15" hidden="1" x14ac:dyDescent="0.2">
      <c r="A2067" s="351">
        <v>2064</v>
      </c>
      <c r="B2067" s="352"/>
      <c r="C2067" s="353"/>
      <c r="D2067" s="354"/>
      <c r="E2067" s="178"/>
      <c r="F2067" s="355"/>
      <c r="G2067" s="354"/>
      <c r="H2067" s="354"/>
      <c r="I2067" s="178"/>
      <c r="J2067" s="390" t="e">
        <f>IF(#REF!="","",IF(LEN(#REF!)&gt;14,IF(ISBLANK(#REF!),"",#REF!),REPLACE(REPLACE(#REF!,1,3,"XXX"),13,2,"XX")))</f>
        <v>#REF!</v>
      </c>
      <c r="K2067" s="356"/>
      <c r="L2067" s="357"/>
      <c r="M2067" s="356"/>
      <c r="N2067" s="352"/>
      <c r="O2067" s="369"/>
    </row>
    <row r="2068" spans="1:15" hidden="1" x14ac:dyDescent="0.2">
      <c r="A2068" s="351">
        <v>2065</v>
      </c>
      <c r="B2068" s="352"/>
      <c r="C2068" s="353"/>
      <c r="D2068" s="354"/>
      <c r="E2068" s="178"/>
      <c r="F2068" s="355"/>
      <c r="G2068" s="354"/>
      <c r="H2068" s="354"/>
      <c r="I2068" s="178"/>
      <c r="J2068" s="390" t="e">
        <f>IF(#REF!="","",IF(LEN(#REF!)&gt;14,IF(ISBLANK(#REF!),"",#REF!),REPLACE(REPLACE(#REF!,1,3,"XXX"),13,2,"XX")))</f>
        <v>#REF!</v>
      </c>
      <c r="K2068" s="356"/>
      <c r="L2068" s="357"/>
      <c r="M2068" s="356"/>
      <c r="N2068" s="352"/>
      <c r="O2068" s="369"/>
    </row>
    <row r="2069" spans="1:15" hidden="1" x14ac:dyDescent="0.2">
      <c r="A2069" s="351">
        <v>2066</v>
      </c>
      <c r="B2069" s="352"/>
      <c r="C2069" s="353"/>
      <c r="D2069" s="354"/>
      <c r="E2069" s="178"/>
      <c r="F2069" s="355"/>
      <c r="G2069" s="354"/>
      <c r="H2069" s="354"/>
      <c r="I2069" s="178"/>
      <c r="J2069" s="390" t="e">
        <f>IF(#REF!="","",IF(LEN(#REF!)&gt;14,IF(ISBLANK(#REF!),"",#REF!),REPLACE(REPLACE(#REF!,1,3,"XXX"),13,2,"XX")))</f>
        <v>#REF!</v>
      </c>
      <c r="K2069" s="356"/>
      <c r="L2069" s="357"/>
      <c r="M2069" s="356"/>
      <c r="N2069" s="352"/>
      <c r="O2069" s="369"/>
    </row>
    <row r="2070" spans="1:15" hidden="1" x14ac:dyDescent="0.2">
      <c r="A2070" s="351">
        <v>2067</v>
      </c>
      <c r="B2070" s="352"/>
      <c r="C2070" s="353"/>
      <c r="D2070" s="354"/>
      <c r="E2070" s="178"/>
      <c r="F2070" s="355"/>
      <c r="G2070" s="354"/>
      <c r="H2070" s="354"/>
      <c r="I2070" s="178"/>
      <c r="J2070" s="390" t="e">
        <f>IF(#REF!="","",IF(LEN(#REF!)&gt;14,IF(ISBLANK(#REF!),"",#REF!),REPLACE(REPLACE(#REF!,1,3,"XXX"),13,2,"XX")))</f>
        <v>#REF!</v>
      </c>
      <c r="K2070" s="356"/>
      <c r="L2070" s="357"/>
      <c r="M2070" s="356"/>
      <c r="N2070" s="352"/>
      <c r="O2070" s="369"/>
    </row>
    <row r="2071" spans="1:15" hidden="1" x14ac:dyDescent="0.2">
      <c r="A2071" s="351">
        <v>2068</v>
      </c>
      <c r="B2071" s="352"/>
      <c r="C2071" s="353"/>
      <c r="D2071" s="354"/>
      <c r="E2071" s="178"/>
      <c r="F2071" s="355"/>
      <c r="G2071" s="354"/>
      <c r="H2071" s="354"/>
      <c r="I2071" s="178"/>
      <c r="J2071" s="390" t="e">
        <f>IF(#REF!="","",IF(LEN(#REF!)&gt;14,IF(ISBLANK(#REF!),"",#REF!),REPLACE(REPLACE(#REF!,1,3,"XXX"),13,2,"XX")))</f>
        <v>#REF!</v>
      </c>
      <c r="K2071" s="356"/>
      <c r="L2071" s="357"/>
      <c r="M2071" s="356"/>
      <c r="N2071" s="352"/>
      <c r="O2071" s="369"/>
    </row>
    <row r="2072" spans="1:15" hidden="1" x14ac:dyDescent="0.2">
      <c r="A2072" s="351">
        <v>2069</v>
      </c>
      <c r="B2072" s="352"/>
      <c r="C2072" s="353"/>
      <c r="D2072" s="354"/>
      <c r="E2072" s="178"/>
      <c r="F2072" s="355"/>
      <c r="G2072" s="178"/>
      <c r="H2072" s="354"/>
      <c r="I2072" s="178"/>
      <c r="J2072" s="390" t="e">
        <f>IF(#REF!="","",IF(LEN(#REF!)&gt;14,IF(ISBLANK(#REF!),"",#REF!),REPLACE(REPLACE(#REF!,1,3,"XXX"),13,2,"XX")))</f>
        <v>#REF!</v>
      </c>
      <c r="K2072" s="356"/>
      <c r="L2072" s="357"/>
      <c r="M2072" s="356"/>
      <c r="N2072" s="352"/>
      <c r="O2072" s="369"/>
    </row>
    <row r="2073" spans="1:15" hidden="1" x14ac:dyDescent="0.2">
      <c r="A2073" s="351">
        <v>2070</v>
      </c>
      <c r="B2073" s="352"/>
      <c r="C2073" s="353"/>
      <c r="D2073" s="354"/>
      <c r="E2073" s="178"/>
      <c r="F2073" s="355"/>
      <c r="G2073" s="178"/>
      <c r="H2073" s="354"/>
      <c r="I2073" s="178"/>
      <c r="J2073" s="390" t="e">
        <f>IF(#REF!="","",IF(LEN(#REF!)&gt;14,IF(ISBLANK(#REF!),"",#REF!),REPLACE(REPLACE(#REF!,1,3,"XXX"),13,2,"XX")))</f>
        <v>#REF!</v>
      </c>
      <c r="K2073" s="356"/>
      <c r="L2073" s="357"/>
      <c r="M2073" s="356"/>
      <c r="N2073" s="352"/>
      <c r="O2073" s="369"/>
    </row>
    <row r="2074" spans="1:15" hidden="1" x14ac:dyDescent="0.2">
      <c r="A2074" s="351">
        <v>2071</v>
      </c>
      <c r="B2074" s="352"/>
      <c r="C2074" s="353"/>
      <c r="D2074" s="354"/>
      <c r="E2074" s="178"/>
      <c r="F2074" s="355"/>
      <c r="G2074" s="354"/>
      <c r="H2074" s="354"/>
      <c r="I2074" s="178"/>
      <c r="J2074" s="390" t="e">
        <f>IF(#REF!="","",IF(LEN(#REF!)&gt;14,IF(ISBLANK(#REF!),"",#REF!),REPLACE(REPLACE(#REF!,1,3,"XXX"),13,2,"XX")))</f>
        <v>#REF!</v>
      </c>
      <c r="K2074" s="356"/>
      <c r="L2074" s="357"/>
      <c r="M2074" s="356"/>
      <c r="N2074" s="352"/>
      <c r="O2074" s="369"/>
    </row>
    <row r="2075" spans="1:15" hidden="1" x14ac:dyDescent="0.2">
      <c r="A2075" s="351">
        <v>2072</v>
      </c>
      <c r="B2075" s="352"/>
      <c r="C2075" s="353"/>
      <c r="D2075" s="354"/>
      <c r="E2075" s="178"/>
      <c r="F2075" s="355"/>
      <c r="G2075" s="354"/>
      <c r="H2075" s="354"/>
      <c r="I2075" s="178"/>
      <c r="J2075" s="390" t="e">
        <f>IF(#REF!="","",IF(LEN(#REF!)&gt;14,IF(ISBLANK(#REF!),"",#REF!),REPLACE(REPLACE(#REF!,1,3,"XXX"),13,2,"XX")))</f>
        <v>#REF!</v>
      </c>
      <c r="K2075" s="356"/>
      <c r="L2075" s="357"/>
      <c r="M2075" s="356"/>
      <c r="N2075" s="352"/>
      <c r="O2075" s="369"/>
    </row>
    <row r="2076" spans="1:15" hidden="1" x14ac:dyDescent="0.2">
      <c r="A2076" s="351">
        <v>2073</v>
      </c>
      <c r="B2076" s="352"/>
      <c r="C2076" s="353"/>
      <c r="D2076" s="354"/>
      <c r="E2076" s="178"/>
      <c r="F2076" s="355"/>
      <c r="G2076" s="354"/>
      <c r="H2076" s="354"/>
      <c r="I2076" s="178"/>
      <c r="J2076" s="390" t="e">
        <f>IF(#REF!="","",IF(LEN(#REF!)&gt;14,IF(ISBLANK(#REF!),"",#REF!),REPLACE(REPLACE(#REF!,1,3,"XXX"),13,2,"XX")))</f>
        <v>#REF!</v>
      </c>
      <c r="K2076" s="356"/>
      <c r="L2076" s="357"/>
      <c r="M2076" s="356"/>
      <c r="N2076" s="352"/>
      <c r="O2076" s="369"/>
    </row>
    <row r="2077" spans="1:15" hidden="1" x14ac:dyDescent="0.2">
      <c r="A2077" s="351">
        <v>2074</v>
      </c>
      <c r="B2077" s="352"/>
      <c r="C2077" s="353"/>
      <c r="D2077" s="354"/>
      <c r="E2077" s="178"/>
      <c r="F2077" s="355"/>
      <c r="G2077" s="354"/>
      <c r="H2077" s="354"/>
      <c r="I2077" s="178"/>
      <c r="J2077" s="390" t="e">
        <f>IF(#REF!="","",IF(LEN(#REF!)&gt;14,IF(ISBLANK(#REF!),"",#REF!),REPLACE(REPLACE(#REF!,1,3,"XXX"),13,2,"XX")))</f>
        <v>#REF!</v>
      </c>
      <c r="K2077" s="356"/>
      <c r="L2077" s="357"/>
      <c r="M2077" s="356"/>
      <c r="N2077" s="352"/>
      <c r="O2077" s="369"/>
    </row>
    <row r="2078" spans="1:15" hidden="1" x14ac:dyDescent="0.2">
      <c r="A2078" s="351">
        <v>2075</v>
      </c>
      <c r="B2078" s="352"/>
      <c r="C2078" s="353"/>
      <c r="D2078" s="354"/>
      <c r="E2078" s="178"/>
      <c r="F2078" s="355"/>
      <c r="G2078" s="178"/>
      <c r="H2078" s="354"/>
      <c r="I2078" s="178"/>
      <c r="J2078" s="390" t="e">
        <f>IF(#REF!="","",IF(LEN(#REF!)&gt;14,IF(ISBLANK(#REF!),"",#REF!),REPLACE(REPLACE(#REF!,1,3,"XXX"),13,2,"XX")))</f>
        <v>#REF!</v>
      </c>
      <c r="K2078" s="356"/>
      <c r="L2078" s="357"/>
      <c r="M2078" s="356"/>
      <c r="N2078" s="352"/>
      <c r="O2078" s="369"/>
    </row>
    <row r="2079" spans="1:15" hidden="1" x14ac:dyDescent="0.2">
      <c r="A2079" s="351">
        <v>2076</v>
      </c>
      <c r="B2079" s="352"/>
      <c r="C2079" s="353"/>
      <c r="D2079" s="354"/>
      <c r="E2079" s="178"/>
      <c r="F2079" s="355"/>
      <c r="G2079" s="178"/>
      <c r="H2079" s="354"/>
      <c r="I2079" s="178"/>
      <c r="J2079" s="390" t="e">
        <f>IF(#REF!="","",IF(LEN(#REF!)&gt;14,IF(ISBLANK(#REF!),"",#REF!),REPLACE(REPLACE(#REF!,1,3,"XXX"),13,2,"XX")))</f>
        <v>#REF!</v>
      </c>
      <c r="K2079" s="356"/>
      <c r="L2079" s="357"/>
      <c r="M2079" s="356"/>
      <c r="N2079" s="352"/>
      <c r="O2079" s="369"/>
    </row>
    <row r="2080" spans="1:15" hidden="1" x14ac:dyDescent="0.2">
      <c r="A2080" s="351">
        <v>2077</v>
      </c>
      <c r="B2080" s="352"/>
      <c r="C2080" s="353"/>
      <c r="D2080" s="354"/>
      <c r="E2080" s="178"/>
      <c r="F2080" s="355"/>
      <c r="G2080" s="354"/>
      <c r="H2080" s="354"/>
      <c r="I2080" s="178"/>
      <c r="J2080" s="390" t="e">
        <f>IF(#REF!="","",IF(LEN(#REF!)&gt;14,IF(ISBLANK(#REF!),"",#REF!),REPLACE(REPLACE(#REF!,1,3,"XXX"),13,2,"XX")))</f>
        <v>#REF!</v>
      </c>
      <c r="K2080" s="356"/>
      <c r="L2080" s="357"/>
      <c r="M2080" s="356"/>
      <c r="N2080" s="352"/>
      <c r="O2080" s="369"/>
    </row>
    <row r="2081" spans="1:15" hidden="1" x14ac:dyDescent="0.2">
      <c r="A2081" s="351">
        <v>2078</v>
      </c>
      <c r="B2081" s="352"/>
      <c r="C2081" s="353"/>
      <c r="D2081" s="354"/>
      <c r="E2081" s="178"/>
      <c r="F2081" s="355"/>
      <c r="G2081" s="354"/>
      <c r="H2081" s="354"/>
      <c r="I2081" s="178"/>
      <c r="J2081" s="390" t="e">
        <f>IF(#REF!="","",IF(LEN(#REF!)&gt;14,IF(ISBLANK(#REF!),"",#REF!),REPLACE(REPLACE(#REF!,1,3,"XXX"),13,2,"XX")))</f>
        <v>#REF!</v>
      </c>
      <c r="K2081" s="356"/>
      <c r="L2081" s="357"/>
      <c r="M2081" s="356"/>
      <c r="N2081" s="352"/>
      <c r="O2081" s="369"/>
    </row>
    <row r="2082" spans="1:15" hidden="1" x14ac:dyDescent="0.2">
      <c r="A2082" s="351">
        <v>2079</v>
      </c>
      <c r="B2082" s="352"/>
      <c r="C2082" s="353"/>
      <c r="D2082" s="354"/>
      <c r="E2082" s="178"/>
      <c r="F2082" s="355"/>
      <c r="G2082" s="354"/>
      <c r="H2082" s="354"/>
      <c r="I2082" s="178"/>
      <c r="J2082" s="390" t="e">
        <f>IF(#REF!="","",IF(LEN(#REF!)&gt;14,IF(ISBLANK(#REF!),"",#REF!),REPLACE(REPLACE(#REF!,1,3,"XXX"),13,2,"XX")))</f>
        <v>#REF!</v>
      </c>
      <c r="K2082" s="356"/>
      <c r="L2082" s="357"/>
      <c r="M2082" s="356"/>
      <c r="N2082" s="352"/>
      <c r="O2082" s="369"/>
    </row>
    <row r="2083" spans="1:15" hidden="1" x14ac:dyDescent="0.2">
      <c r="A2083" s="351">
        <v>2080</v>
      </c>
      <c r="B2083" s="352"/>
      <c r="C2083" s="353"/>
      <c r="D2083" s="354"/>
      <c r="E2083" s="178"/>
      <c r="F2083" s="355"/>
      <c r="G2083" s="354"/>
      <c r="H2083" s="354"/>
      <c r="I2083" s="178"/>
      <c r="J2083" s="390" t="e">
        <f>IF(#REF!="","",IF(LEN(#REF!)&gt;14,IF(ISBLANK(#REF!),"",#REF!),REPLACE(REPLACE(#REF!,1,3,"XXX"),13,2,"XX")))</f>
        <v>#REF!</v>
      </c>
      <c r="K2083" s="356"/>
      <c r="L2083" s="357"/>
      <c r="M2083" s="356"/>
      <c r="N2083" s="352"/>
      <c r="O2083" s="369"/>
    </row>
    <row r="2084" spans="1:15" hidden="1" x14ac:dyDescent="0.2">
      <c r="A2084" s="351">
        <v>2081</v>
      </c>
      <c r="B2084" s="352"/>
      <c r="C2084" s="353"/>
      <c r="D2084" s="354"/>
      <c r="E2084" s="178"/>
      <c r="F2084" s="355"/>
      <c r="G2084" s="354"/>
      <c r="H2084" s="354"/>
      <c r="I2084" s="178"/>
      <c r="J2084" s="390" t="e">
        <f>IF(#REF!="","",IF(LEN(#REF!)&gt;14,IF(ISBLANK(#REF!),"",#REF!),REPLACE(REPLACE(#REF!,1,3,"XXX"),13,2,"XX")))</f>
        <v>#REF!</v>
      </c>
      <c r="K2084" s="356"/>
      <c r="L2084" s="357"/>
      <c r="M2084" s="356"/>
      <c r="N2084" s="352"/>
      <c r="O2084" s="369"/>
    </row>
    <row r="2085" spans="1:15" hidden="1" x14ac:dyDescent="0.2">
      <c r="A2085" s="351">
        <v>2082</v>
      </c>
      <c r="B2085" s="352"/>
      <c r="C2085" s="353"/>
      <c r="D2085" s="354"/>
      <c r="E2085" s="178"/>
      <c r="F2085" s="355"/>
      <c r="G2085" s="354"/>
      <c r="H2085" s="354"/>
      <c r="I2085" s="178"/>
      <c r="J2085" s="390" t="e">
        <f>IF(#REF!="","",IF(LEN(#REF!)&gt;14,IF(ISBLANK(#REF!),"",#REF!),REPLACE(REPLACE(#REF!,1,3,"XXX"),13,2,"XX")))</f>
        <v>#REF!</v>
      </c>
      <c r="K2085" s="356"/>
      <c r="L2085" s="357"/>
      <c r="M2085" s="356"/>
      <c r="N2085" s="352"/>
      <c r="O2085" s="369"/>
    </row>
    <row r="2086" spans="1:15" hidden="1" x14ac:dyDescent="0.2">
      <c r="A2086" s="351">
        <v>2083</v>
      </c>
      <c r="B2086" s="358"/>
      <c r="C2086" s="359"/>
      <c r="D2086" s="362"/>
      <c r="E2086" s="178"/>
      <c r="F2086" s="360"/>
      <c r="G2086" s="362"/>
      <c r="H2086" s="362"/>
      <c r="I2086" s="361"/>
      <c r="J2086" s="390" t="e">
        <f>IF(#REF!="","",IF(LEN(#REF!)&gt;14,IF(ISBLANK(#REF!),"",#REF!),REPLACE(REPLACE(#REF!,1,3,"XXX"),13,2,"XX")))</f>
        <v>#REF!</v>
      </c>
      <c r="K2086" s="356"/>
      <c r="L2086" s="357"/>
      <c r="M2086" s="356"/>
      <c r="N2086" s="352"/>
      <c r="O2086" s="369"/>
    </row>
    <row r="2087" spans="1:15" hidden="1" x14ac:dyDescent="0.2">
      <c r="A2087" s="351">
        <v>2084</v>
      </c>
      <c r="B2087" s="352"/>
      <c r="C2087" s="353"/>
      <c r="D2087" s="354"/>
      <c r="E2087" s="178"/>
      <c r="F2087" s="355"/>
      <c r="G2087" s="354"/>
      <c r="H2087" s="354"/>
      <c r="I2087" s="178"/>
      <c r="J2087" s="390" t="e">
        <f>IF(#REF!="","",IF(LEN(#REF!)&gt;14,IF(ISBLANK(#REF!),"",#REF!),REPLACE(REPLACE(#REF!,1,3,"XXX"),13,2,"XX")))</f>
        <v>#REF!</v>
      </c>
      <c r="K2087" s="356"/>
      <c r="L2087" s="357"/>
      <c r="M2087" s="356"/>
      <c r="N2087" s="352"/>
      <c r="O2087" s="369"/>
    </row>
    <row r="2088" spans="1:15" hidden="1" x14ac:dyDescent="0.2">
      <c r="A2088" s="351">
        <v>2085</v>
      </c>
      <c r="B2088" s="352"/>
      <c r="C2088" s="353"/>
      <c r="D2088" s="354"/>
      <c r="E2088" s="178"/>
      <c r="F2088" s="355"/>
      <c r="G2088" s="354"/>
      <c r="H2088" s="354"/>
      <c r="I2088" s="178"/>
      <c r="J2088" s="390" t="e">
        <f>IF(#REF!="","",IF(LEN(#REF!)&gt;14,IF(ISBLANK(#REF!),"",#REF!),REPLACE(REPLACE(#REF!,1,3,"XXX"),13,2,"XX")))</f>
        <v>#REF!</v>
      </c>
      <c r="K2088" s="356"/>
      <c r="L2088" s="357"/>
      <c r="M2088" s="356"/>
      <c r="N2088" s="352"/>
      <c r="O2088" s="369"/>
    </row>
    <row r="2089" spans="1:15" hidden="1" x14ac:dyDescent="0.2">
      <c r="A2089" s="351">
        <v>2086</v>
      </c>
      <c r="B2089" s="352"/>
      <c r="C2089" s="353"/>
      <c r="D2089" s="354"/>
      <c r="E2089" s="178"/>
      <c r="F2089" s="355"/>
      <c r="G2089" s="354"/>
      <c r="H2089" s="354"/>
      <c r="I2089" s="178"/>
      <c r="J2089" s="390" t="e">
        <f>IF(#REF!="","",IF(LEN(#REF!)&gt;14,IF(ISBLANK(#REF!),"",#REF!),REPLACE(REPLACE(#REF!,1,3,"XXX"),13,2,"XX")))</f>
        <v>#REF!</v>
      </c>
      <c r="K2089" s="356"/>
      <c r="L2089" s="357"/>
      <c r="M2089" s="356"/>
      <c r="N2089" s="352"/>
      <c r="O2089" s="369"/>
    </row>
    <row r="2090" spans="1:15" hidden="1" x14ac:dyDescent="0.2">
      <c r="A2090" s="351">
        <v>2087</v>
      </c>
      <c r="B2090" s="352"/>
      <c r="C2090" s="353"/>
      <c r="D2090" s="354"/>
      <c r="E2090" s="178"/>
      <c r="F2090" s="355"/>
      <c r="G2090" s="178"/>
      <c r="H2090" s="354"/>
      <c r="I2090" s="178"/>
      <c r="J2090" s="390" t="e">
        <f>IF(#REF!="","",IF(LEN(#REF!)&gt;14,IF(ISBLANK(#REF!),"",#REF!),REPLACE(REPLACE(#REF!,1,3,"XXX"),13,2,"XX")))</f>
        <v>#REF!</v>
      </c>
      <c r="K2090" s="356"/>
      <c r="L2090" s="357"/>
      <c r="M2090" s="356"/>
      <c r="N2090" s="352"/>
      <c r="O2090" s="369"/>
    </row>
    <row r="2091" spans="1:15" hidden="1" x14ac:dyDescent="0.2">
      <c r="A2091" s="351">
        <v>2088</v>
      </c>
      <c r="B2091" s="352"/>
      <c r="C2091" s="353"/>
      <c r="D2091" s="354"/>
      <c r="E2091" s="178"/>
      <c r="F2091" s="355"/>
      <c r="G2091" s="354"/>
      <c r="H2091" s="354"/>
      <c r="I2091" s="178"/>
      <c r="J2091" s="390" t="e">
        <f>IF(#REF!="","",IF(LEN(#REF!)&gt;14,IF(ISBLANK(#REF!),"",#REF!),REPLACE(REPLACE(#REF!,1,3,"XXX"),13,2,"XX")))</f>
        <v>#REF!</v>
      </c>
      <c r="K2091" s="356"/>
      <c r="L2091" s="357"/>
      <c r="M2091" s="356"/>
      <c r="N2091" s="352"/>
      <c r="O2091" s="369"/>
    </row>
    <row r="2092" spans="1:15" hidden="1" x14ac:dyDescent="0.2">
      <c r="A2092" s="351">
        <v>2089</v>
      </c>
      <c r="B2092" s="358"/>
      <c r="C2092" s="359"/>
      <c r="D2092" s="362"/>
      <c r="E2092" s="178"/>
      <c r="F2092" s="360"/>
      <c r="G2092" s="362"/>
      <c r="H2092" s="362"/>
      <c r="I2092" s="361"/>
      <c r="J2092" s="390" t="e">
        <f>IF(#REF!="","",IF(LEN(#REF!)&gt;14,IF(ISBLANK(#REF!),"",#REF!),REPLACE(REPLACE(#REF!,1,3,"XXX"),13,2,"XX")))</f>
        <v>#REF!</v>
      </c>
      <c r="K2092" s="356"/>
      <c r="L2092" s="357"/>
      <c r="M2092" s="356"/>
      <c r="N2092" s="352"/>
      <c r="O2092" s="369"/>
    </row>
    <row r="2093" spans="1:15" hidden="1" x14ac:dyDescent="0.2">
      <c r="A2093" s="351">
        <v>2090</v>
      </c>
      <c r="B2093" s="352"/>
      <c r="C2093" s="353"/>
      <c r="D2093" s="354"/>
      <c r="E2093" s="178"/>
      <c r="F2093" s="355"/>
      <c r="G2093" s="354"/>
      <c r="H2093" s="354"/>
      <c r="I2093" s="178"/>
      <c r="J2093" s="390" t="e">
        <f>IF(#REF!="","",IF(LEN(#REF!)&gt;14,IF(ISBLANK(#REF!),"",#REF!),REPLACE(REPLACE(#REF!,1,3,"XXX"),13,2,"XX")))</f>
        <v>#REF!</v>
      </c>
      <c r="K2093" s="356"/>
      <c r="L2093" s="357"/>
      <c r="M2093" s="356"/>
      <c r="N2093" s="352"/>
      <c r="O2093" s="369"/>
    </row>
    <row r="2094" spans="1:15" hidden="1" x14ac:dyDescent="0.2">
      <c r="A2094" s="351">
        <v>2091</v>
      </c>
      <c r="B2094" s="358"/>
      <c r="C2094" s="359"/>
      <c r="D2094" s="362"/>
      <c r="E2094" s="178"/>
      <c r="F2094" s="360"/>
      <c r="G2094" s="362"/>
      <c r="H2094" s="362"/>
      <c r="I2094" s="361"/>
      <c r="J2094" s="390" t="e">
        <f>IF(#REF!="","",IF(LEN(#REF!)&gt;14,IF(ISBLANK(#REF!),"",#REF!),REPLACE(REPLACE(#REF!,1,3,"XXX"),13,2,"XX")))</f>
        <v>#REF!</v>
      </c>
      <c r="K2094" s="356"/>
      <c r="L2094" s="357"/>
      <c r="M2094" s="356"/>
      <c r="N2094" s="352"/>
      <c r="O2094" s="369"/>
    </row>
    <row r="2095" spans="1:15" hidden="1" x14ac:dyDescent="0.2">
      <c r="A2095" s="351">
        <v>2092</v>
      </c>
      <c r="B2095" s="352"/>
      <c r="C2095" s="353"/>
      <c r="D2095" s="354"/>
      <c r="E2095" s="178"/>
      <c r="F2095" s="355"/>
      <c r="G2095" s="178"/>
      <c r="H2095" s="354"/>
      <c r="I2095" s="178"/>
      <c r="J2095" s="390" t="e">
        <f>IF(#REF!="","",IF(LEN(#REF!)&gt;14,IF(ISBLANK(#REF!),"",#REF!),REPLACE(REPLACE(#REF!,1,3,"XXX"),13,2,"XX")))</f>
        <v>#REF!</v>
      </c>
      <c r="K2095" s="356"/>
      <c r="L2095" s="357"/>
      <c r="M2095" s="356"/>
      <c r="N2095" s="352"/>
      <c r="O2095" s="369"/>
    </row>
    <row r="2096" spans="1:15" hidden="1" x14ac:dyDescent="0.2">
      <c r="A2096" s="351">
        <v>2093</v>
      </c>
      <c r="B2096" s="352"/>
      <c r="C2096" s="353"/>
      <c r="D2096" s="354"/>
      <c r="E2096" s="178"/>
      <c r="F2096" s="355"/>
      <c r="G2096" s="178"/>
      <c r="H2096" s="354"/>
      <c r="I2096" s="178"/>
      <c r="J2096" s="390" t="e">
        <f>IF(#REF!="","",IF(LEN(#REF!)&gt;14,IF(ISBLANK(#REF!),"",#REF!),REPLACE(REPLACE(#REF!,1,3,"XXX"),13,2,"XX")))</f>
        <v>#REF!</v>
      </c>
      <c r="K2096" s="356"/>
      <c r="L2096" s="357"/>
      <c r="M2096" s="356"/>
      <c r="N2096" s="352"/>
      <c r="O2096" s="369"/>
    </row>
    <row r="2097" spans="1:15" hidden="1" x14ac:dyDescent="0.2">
      <c r="A2097" s="351">
        <v>2094</v>
      </c>
      <c r="B2097" s="352"/>
      <c r="C2097" s="353"/>
      <c r="D2097" s="354"/>
      <c r="E2097" s="178"/>
      <c r="F2097" s="355"/>
      <c r="G2097" s="178"/>
      <c r="H2097" s="354"/>
      <c r="I2097" s="178"/>
      <c r="J2097" s="390" t="e">
        <f>IF(#REF!="","",IF(LEN(#REF!)&gt;14,IF(ISBLANK(#REF!),"",#REF!),REPLACE(REPLACE(#REF!,1,3,"XXX"),13,2,"XX")))</f>
        <v>#REF!</v>
      </c>
      <c r="K2097" s="356"/>
      <c r="L2097" s="357"/>
      <c r="M2097" s="356"/>
      <c r="N2097" s="352"/>
      <c r="O2097" s="369"/>
    </row>
    <row r="2098" spans="1:15" hidden="1" x14ac:dyDescent="0.2">
      <c r="A2098" s="351">
        <v>2095</v>
      </c>
      <c r="B2098" s="352"/>
      <c r="C2098" s="353"/>
      <c r="D2098" s="354"/>
      <c r="E2098" s="178"/>
      <c r="F2098" s="355"/>
      <c r="G2098" s="178"/>
      <c r="H2098" s="354"/>
      <c r="I2098" s="178"/>
      <c r="J2098" s="390" t="e">
        <f>IF(#REF!="","",IF(LEN(#REF!)&gt;14,IF(ISBLANK(#REF!),"",#REF!),REPLACE(REPLACE(#REF!,1,3,"XXX"),13,2,"XX")))</f>
        <v>#REF!</v>
      </c>
      <c r="K2098" s="356"/>
      <c r="L2098" s="357"/>
      <c r="M2098" s="356"/>
      <c r="N2098" s="352"/>
      <c r="O2098" s="369"/>
    </row>
    <row r="2099" spans="1:15" hidden="1" x14ac:dyDescent="0.2">
      <c r="A2099" s="351">
        <v>2096</v>
      </c>
      <c r="B2099" s="352"/>
      <c r="C2099" s="353"/>
      <c r="D2099" s="354"/>
      <c r="E2099" s="178"/>
      <c r="F2099" s="355"/>
      <c r="G2099" s="178"/>
      <c r="H2099" s="354"/>
      <c r="I2099" s="178"/>
      <c r="J2099" s="390" t="e">
        <f>IF(#REF!="","",IF(LEN(#REF!)&gt;14,IF(ISBLANK(#REF!),"",#REF!),REPLACE(REPLACE(#REF!,1,3,"XXX"),13,2,"XX")))</f>
        <v>#REF!</v>
      </c>
      <c r="K2099" s="356"/>
      <c r="L2099" s="357"/>
      <c r="M2099" s="356"/>
      <c r="N2099" s="352"/>
      <c r="O2099" s="369"/>
    </row>
    <row r="2100" spans="1:15" hidden="1" x14ac:dyDescent="0.2">
      <c r="A2100" s="351">
        <v>2097</v>
      </c>
      <c r="B2100" s="352"/>
      <c r="C2100" s="353"/>
      <c r="D2100" s="354"/>
      <c r="E2100" s="178"/>
      <c r="F2100" s="355"/>
      <c r="G2100" s="178"/>
      <c r="H2100" s="354"/>
      <c r="I2100" s="178"/>
      <c r="J2100" s="390" t="e">
        <f>IF(#REF!="","",IF(LEN(#REF!)&gt;14,IF(ISBLANK(#REF!),"",#REF!),REPLACE(REPLACE(#REF!,1,3,"XXX"),13,2,"XX")))</f>
        <v>#REF!</v>
      </c>
      <c r="K2100" s="356"/>
      <c r="L2100" s="357"/>
      <c r="M2100" s="356"/>
      <c r="N2100" s="352"/>
      <c r="O2100" s="369"/>
    </row>
    <row r="2101" spans="1:15" hidden="1" x14ac:dyDescent="0.2">
      <c r="A2101" s="351">
        <v>2098</v>
      </c>
      <c r="B2101" s="352"/>
      <c r="C2101" s="353"/>
      <c r="D2101" s="354"/>
      <c r="E2101" s="178"/>
      <c r="F2101" s="355"/>
      <c r="G2101" s="178"/>
      <c r="H2101" s="354"/>
      <c r="I2101" s="178"/>
      <c r="J2101" s="390" t="e">
        <f>IF(#REF!="","",IF(LEN(#REF!)&gt;14,IF(ISBLANK(#REF!),"",#REF!),REPLACE(REPLACE(#REF!,1,3,"XXX"),13,2,"XX")))</f>
        <v>#REF!</v>
      </c>
      <c r="K2101" s="356"/>
      <c r="L2101" s="357"/>
      <c r="M2101" s="356"/>
      <c r="N2101" s="352"/>
      <c r="O2101" s="369"/>
    </row>
    <row r="2102" spans="1:15" hidden="1" x14ac:dyDescent="0.2">
      <c r="A2102" s="351">
        <v>2099</v>
      </c>
      <c r="B2102" s="352"/>
      <c r="C2102" s="353"/>
      <c r="D2102" s="354"/>
      <c r="E2102" s="178"/>
      <c r="F2102" s="355"/>
      <c r="G2102" s="178"/>
      <c r="H2102" s="354"/>
      <c r="I2102" s="178"/>
      <c r="J2102" s="390" t="e">
        <f>IF(#REF!="","",IF(LEN(#REF!)&gt;14,IF(ISBLANK(#REF!),"",#REF!),REPLACE(REPLACE(#REF!,1,3,"XXX"),13,2,"XX")))</f>
        <v>#REF!</v>
      </c>
      <c r="K2102" s="356"/>
      <c r="L2102" s="357"/>
      <c r="M2102" s="356"/>
      <c r="N2102" s="352"/>
      <c r="O2102" s="369"/>
    </row>
    <row r="2103" spans="1:15" hidden="1" x14ac:dyDescent="0.2">
      <c r="A2103" s="351">
        <v>2100</v>
      </c>
      <c r="B2103" s="352"/>
      <c r="C2103" s="353"/>
      <c r="D2103" s="354"/>
      <c r="E2103" s="178"/>
      <c r="F2103" s="355"/>
      <c r="G2103" s="354"/>
      <c r="H2103" s="354"/>
      <c r="I2103" s="178"/>
      <c r="J2103" s="390" t="e">
        <f>IF(#REF!="","",IF(LEN(#REF!)&gt;14,IF(ISBLANK(#REF!),"",#REF!),REPLACE(REPLACE(#REF!,1,3,"XXX"),13,2,"XX")))</f>
        <v>#REF!</v>
      </c>
      <c r="K2103" s="356"/>
      <c r="L2103" s="357"/>
      <c r="M2103" s="356"/>
      <c r="N2103" s="352"/>
      <c r="O2103" s="369"/>
    </row>
    <row r="2104" spans="1:15" hidden="1" x14ac:dyDescent="0.2">
      <c r="A2104" s="351">
        <v>2101</v>
      </c>
      <c r="B2104" s="352"/>
      <c r="C2104" s="353"/>
      <c r="D2104" s="354"/>
      <c r="E2104" s="178"/>
      <c r="F2104" s="355"/>
      <c r="G2104" s="354"/>
      <c r="H2104" s="354"/>
      <c r="I2104" s="178"/>
      <c r="J2104" s="390" t="e">
        <f>IF(#REF!="","",IF(LEN(#REF!)&gt;14,IF(ISBLANK(#REF!),"",#REF!),REPLACE(REPLACE(#REF!,1,3,"XXX"),13,2,"XX")))</f>
        <v>#REF!</v>
      </c>
      <c r="K2104" s="356"/>
      <c r="L2104" s="357"/>
      <c r="M2104" s="356"/>
      <c r="N2104" s="352"/>
      <c r="O2104" s="369"/>
    </row>
    <row r="2105" spans="1:15" hidden="1" x14ac:dyDescent="0.2">
      <c r="A2105" s="351">
        <v>2102</v>
      </c>
      <c r="B2105" s="352"/>
      <c r="C2105" s="353"/>
      <c r="D2105" s="354"/>
      <c r="E2105" s="178"/>
      <c r="F2105" s="355"/>
      <c r="G2105" s="354"/>
      <c r="H2105" s="354"/>
      <c r="I2105" s="178"/>
      <c r="J2105" s="390" t="e">
        <f>IF(#REF!="","",IF(LEN(#REF!)&gt;14,IF(ISBLANK(#REF!),"",#REF!),REPLACE(REPLACE(#REF!,1,3,"XXX"),13,2,"XX")))</f>
        <v>#REF!</v>
      </c>
      <c r="K2105" s="356"/>
      <c r="L2105" s="357"/>
      <c r="M2105" s="356"/>
      <c r="N2105" s="352"/>
      <c r="O2105" s="369"/>
    </row>
    <row r="2106" spans="1:15" hidden="1" x14ac:dyDescent="0.2">
      <c r="A2106" s="351">
        <v>2103</v>
      </c>
      <c r="B2106" s="352"/>
      <c r="C2106" s="353"/>
      <c r="D2106" s="354"/>
      <c r="E2106" s="178"/>
      <c r="F2106" s="355"/>
      <c r="G2106" s="354"/>
      <c r="H2106" s="354"/>
      <c r="I2106" s="178"/>
      <c r="J2106" s="390" t="e">
        <f>IF(#REF!="","",IF(LEN(#REF!)&gt;14,IF(ISBLANK(#REF!),"",#REF!),REPLACE(REPLACE(#REF!,1,3,"XXX"),13,2,"XX")))</f>
        <v>#REF!</v>
      </c>
      <c r="K2106" s="356"/>
      <c r="L2106" s="357"/>
      <c r="M2106" s="356"/>
      <c r="N2106" s="352"/>
      <c r="O2106" s="369"/>
    </row>
    <row r="2107" spans="1:15" hidden="1" x14ac:dyDescent="0.2">
      <c r="A2107" s="351">
        <v>2104</v>
      </c>
      <c r="B2107" s="352"/>
      <c r="C2107" s="353"/>
      <c r="D2107" s="354"/>
      <c r="E2107" s="178"/>
      <c r="F2107" s="355"/>
      <c r="G2107" s="354"/>
      <c r="H2107" s="354"/>
      <c r="I2107" s="178"/>
      <c r="J2107" s="390" t="e">
        <f>IF(#REF!="","",IF(LEN(#REF!)&gt;14,IF(ISBLANK(#REF!),"",#REF!),REPLACE(REPLACE(#REF!,1,3,"XXX"),13,2,"XX")))</f>
        <v>#REF!</v>
      </c>
      <c r="K2107" s="356"/>
      <c r="L2107" s="357"/>
      <c r="M2107" s="356"/>
      <c r="N2107" s="352"/>
      <c r="O2107" s="369"/>
    </row>
    <row r="2108" spans="1:15" hidden="1" x14ac:dyDescent="0.2">
      <c r="A2108" s="351">
        <v>2105</v>
      </c>
      <c r="B2108" s="352"/>
      <c r="C2108" s="353"/>
      <c r="D2108" s="354"/>
      <c r="E2108" s="178"/>
      <c r="F2108" s="355"/>
      <c r="G2108" s="354"/>
      <c r="H2108" s="354"/>
      <c r="I2108" s="178"/>
      <c r="J2108" s="390" t="e">
        <f>IF(#REF!="","",IF(LEN(#REF!)&gt;14,IF(ISBLANK(#REF!),"",#REF!),REPLACE(REPLACE(#REF!,1,3,"XXX"),13,2,"XX")))</f>
        <v>#REF!</v>
      </c>
      <c r="K2108" s="356"/>
      <c r="L2108" s="357"/>
      <c r="M2108" s="356"/>
      <c r="N2108" s="352"/>
      <c r="O2108" s="369"/>
    </row>
    <row r="2109" spans="1:15" hidden="1" x14ac:dyDescent="0.2">
      <c r="A2109" s="351">
        <v>2106</v>
      </c>
      <c r="B2109" s="352"/>
      <c r="C2109" s="353"/>
      <c r="D2109" s="354"/>
      <c r="E2109" s="178"/>
      <c r="F2109" s="355"/>
      <c r="G2109" s="354"/>
      <c r="H2109" s="354"/>
      <c r="I2109" s="178"/>
      <c r="J2109" s="390" t="e">
        <f>IF(#REF!="","",IF(LEN(#REF!)&gt;14,IF(ISBLANK(#REF!),"",#REF!),REPLACE(REPLACE(#REF!,1,3,"XXX"),13,2,"XX")))</f>
        <v>#REF!</v>
      </c>
      <c r="K2109" s="356"/>
      <c r="L2109" s="357"/>
      <c r="M2109" s="356"/>
      <c r="N2109" s="352"/>
      <c r="O2109" s="369"/>
    </row>
    <row r="2110" spans="1:15" hidden="1" x14ac:dyDescent="0.2">
      <c r="A2110" s="351">
        <v>2107</v>
      </c>
      <c r="B2110" s="352"/>
      <c r="C2110" s="353"/>
      <c r="D2110" s="354"/>
      <c r="E2110" s="178"/>
      <c r="F2110" s="355"/>
      <c r="G2110" s="354"/>
      <c r="H2110" s="354"/>
      <c r="I2110" s="178"/>
      <c r="J2110" s="390" t="e">
        <f>IF(#REF!="","",IF(LEN(#REF!)&gt;14,IF(ISBLANK(#REF!),"",#REF!),REPLACE(REPLACE(#REF!,1,3,"XXX"),13,2,"XX")))</f>
        <v>#REF!</v>
      </c>
      <c r="K2110" s="356"/>
      <c r="L2110" s="357"/>
      <c r="M2110" s="356"/>
      <c r="N2110" s="352"/>
      <c r="O2110" s="369"/>
    </row>
    <row r="2111" spans="1:15" hidden="1" x14ac:dyDescent="0.2">
      <c r="A2111" s="351">
        <v>2108</v>
      </c>
      <c r="B2111" s="352"/>
      <c r="C2111" s="353"/>
      <c r="D2111" s="354"/>
      <c r="E2111" s="178"/>
      <c r="F2111" s="355"/>
      <c r="G2111" s="354"/>
      <c r="H2111" s="354"/>
      <c r="I2111" s="178"/>
      <c r="J2111" s="390" t="e">
        <f>IF(#REF!="","",IF(LEN(#REF!)&gt;14,IF(ISBLANK(#REF!),"",#REF!),REPLACE(REPLACE(#REF!,1,3,"XXX"),13,2,"XX")))</f>
        <v>#REF!</v>
      </c>
      <c r="K2111" s="356"/>
      <c r="L2111" s="357"/>
      <c r="M2111" s="356"/>
      <c r="N2111" s="352"/>
      <c r="O2111" s="369"/>
    </row>
    <row r="2112" spans="1:15" hidden="1" x14ac:dyDescent="0.2">
      <c r="A2112" s="351">
        <v>2109</v>
      </c>
      <c r="B2112" s="352"/>
      <c r="C2112" s="353"/>
      <c r="D2112" s="354"/>
      <c r="E2112" s="178"/>
      <c r="F2112" s="355"/>
      <c r="G2112" s="354"/>
      <c r="H2112" s="354"/>
      <c r="I2112" s="178"/>
      <c r="J2112" s="390" t="e">
        <f>IF(#REF!="","",IF(LEN(#REF!)&gt;14,IF(ISBLANK(#REF!),"",#REF!),REPLACE(REPLACE(#REF!,1,3,"XXX"),13,2,"XX")))</f>
        <v>#REF!</v>
      </c>
      <c r="K2112" s="356"/>
      <c r="L2112" s="357"/>
      <c r="M2112" s="356"/>
      <c r="N2112" s="352"/>
      <c r="O2112" s="369"/>
    </row>
    <row r="2113" spans="1:15" hidden="1" x14ac:dyDescent="0.2">
      <c r="A2113" s="351">
        <v>2110</v>
      </c>
      <c r="B2113" s="352"/>
      <c r="C2113" s="353"/>
      <c r="D2113" s="354"/>
      <c r="E2113" s="178"/>
      <c r="F2113" s="355"/>
      <c r="G2113" s="178"/>
      <c r="H2113" s="354"/>
      <c r="I2113" s="178"/>
      <c r="J2113" s="390" t="e">
        <f>IF(#REF!="","",IF(LEN(#REF!)&gt;14,IF(ISBLANK(#REF!),"",#REF!),REPLACE(REPLACE(#REF!,1,3,"XXX"),13,2,"XX")))</f>
        <v>#REF!</v>
      </c>
      <c r="K2113" s="356"/>
      <c r="L2113" s="357"/>
      <c r="M2113" s="356"/>
      <c r="N2113" s="352"/>
      <c r="O2113" s="369"/>
    </row>
    <row r="2114" spans="1:15" hidden="1" x14ac:dyDescent="0.2">
      <c r="A2114" s="351">
        <v>2111</v>
      </c>
      <c r="B2114" s="352"/>
      <c r="C2114" s="353"/>
      <c r="D2114" s="354"/>
      <c r="E2114" s="178"/>
      <c r="F2114" s="355"/>
      <c r="G2114" s="354"/>
      <c r="H2114" s="354"/>
      <c r="I2114" s="178"/>
      <c r="J2114" s="390" t="e">
        <f>IF(#REF!="","",IF(LEN(#REF!)&gt;14,IF(ISBLANK(#REF!),"",#REF!),REPLACE(REPLACE(#REF!,1,3,"XXX"),13,2,"XX")))</f>
        <v>#REF!</v>
      </c>
      <c r="K2114" s="356"/>
      <c r="L2114" s="357"/>
      <c r="M2114" s="356"/>
      <c r="N2114" s="352"/>
      <c r="O2114" s="369"/>
    </row>
    <row r="2115" spans="1:15" hidden="1" x14ac:dyDescent="0.2">
      <c r="A2115" s="351">
        <v>2112</v>
      </c>
      <c r="B2115" s="352"/>
      <c r="C2115" s="353"/>
      <c r="D2115" s="354"/>
      <c r="E2115" s="178"/>
      <c r="F2115" s="355"/>
      <c r="G2115" s="178"/>
      <c r="H2115" s="354"/>
      <c r="I2115" s="178"/>
      <c r="J2115" s="390" t="e">
        <f>IF(#REF!="","",IF(LEN(#REF!)&gt;14,IF(ISBLANK(#REF!),"",#REF!),REPLACE(REPLACE(#REF!,1,3,"XXX"),13,2,"XX")))</f>
        <v>#REF!</v>
      </c>
      <c r="K2115" s="356"/>
      <c r="L2115" s="357"/>
      <c r="M2115" s="356"/>
      <c r="N2115" s="352"/>
      <c r="O2115" s="369"/>
    </row>
    <row r="2116" spans="1:15" hidden="1" x14ac:dyDescent="0.2">
      <c r="A2116" s="351">
        <v>2113</v>
      </c>
      <c r="B2116" s="352"/>
      <c r="C2116" s="353"/>
      <c r="D2116" s="354"/>
      <c r="E2116" s="178"/>
      <c r="F2116" s="355"/>
      <c r="G2116" s="354"/>
      <c r="H2116" s="354"/>
      <c r="I2116" s="178"/>
      <c r="J2116" s="390" t="e">
        <f>IF(#REF!="","",IF(LEN(#REF!)&gt;14,IF(ISBLANK(#REF!),"",#REF!),REPLACE(REPLACE(#REF!,1,3,"XXX"),13,2,"XX")))</f>
        <v>#REF!</v>
      </c>
      <c r="K2116" s="356"/>
      <c r="L2116" s="357"/>
      <c r="M2116" s="356"/>
      <c r="N2116" s="352"/>
      <c r="O2116" s="369"/>
    </row>
    <row r="2117" spans="1:15" hidden="1" x14ac:dyDescent="0.2">
      <c r="A2117" s="351">
        <v>2114</v>
      </c>
      <c r="B2117" s="358"/>
      <c r="C2117" s="359"/>
      <c r="D2117" s="362"/>
      <c r="E2117" s="178"/>
      <c r="F2117" s="180"/>
      <c r="G2117" s="361"/>
      <c r="H2117" s="362"/>
      <c r="I2117" s="361"/>
      <c r="J2117" s="390" t="e">
        <f>IF(#REF!="","",IF(LEN(#REF!)&gt;14,IF(ISBLANK(#REF!),"",#REF!),REPLACE(REPLACE(#REF!,1,3,"XXX"),13,2,"XX")))</f>
        <v>#REF!</v>
      </c>
      <c r="K2117" s="356"/>
      <c r="L2117" s="357"/>
      <c r="M2117" s="356"/>
      <c r="N2117" s="352"/>
      <c r="O2117" s="369"/>
    </row>
    <row r="2118" spans="1:15" hidden="1" x14ac:dyDescent="0.2">
      <c r="A2118" s="351">
        <v>2115</v>
      </c>
      <c r="B2118" s="358"/>
      <c r="C2118" s="359"/>
      <c r="D2118" s="362"/>
      <c r="E2118" s="178"/>
      <c r="F2118" s="180"/>
      <c r="G2118" s="361"/>
      <c r="H2118" s="362"/>
      <c r="I2118" s="361"/>
      <c r="J2118" s="390" t="e">
        <f>IF(#REF!="","",IF(LEN(#REF!)&gt;14,IF(ISBLANK(#REF!),"",#REF!),REPLACE(REPLACE(#REF!,1,3,"XXX"),13,2,"XX")))</f>
        <v>#REF!</v>
      </c>
      <c r="K2118" s="356"/>
      <c r="L2118" s="357"/>
      <c r="M2118" s="356"/>
      <c r="N2118" s="352"/>
      <c r="O2118" s="369"/>
    </row>
    <row r="2119" spans="1:15" hidden="1" x14ac:dyDescent="0.2">
      <c r="A2119" s="351">
        <v>2116</v>
      </c>
      <c r="B2119" s="352"/>
      <c r="C2119" s="353"/>
      <c r="D2119" s="354"/>
      <c r="E2119" s="178"/>
      <c r="F2119" s="355"/>
      <c r="G2119" s="178"/>
      <c r="H2119" s="354"/>
      <c r="I2119" s="178"/>
      <c r="J2119" s="390" t="e">
        <f>IF(#REF!="","",IF(LEN(#REF!)&gt;14,IF(ISBLANK(#REF!),"",#REF!),REPLACE(REPLACE(#REF!,1,3,"XXX"),13,2,"XX")))</f>
        <v>#REF!</v>
      </c>
      <c r="K2119" s="356"/>
      <c r="L2119" s="357"/>
      <c r="M2119" s="356"/>
      <c r="N2119" s="352"/>
      <c r="O2119" s="369"/>
    </row>
    <row r="2120" spans="1:15" hidden="1" x14ac:dyDescent="0.2">
      <c r="A2120" s="351">
        <v>2117</v>
      </c>
      <c r="B2120" s="352"/>
      <c r="C2120" s="353"/>
      <c r="D2120" s="354"/>
      <c r="E2120" s="178"/>
      <c r="F2120" s="355"/>
      <c r="G2120" s="178"/>
      <c r="H2120" s="354"/>
      <c r="I2120" s="178"/>
      <c r="J2120" s="390" t="e">
        <f>IF(#REF!="","",IF(LEN(#REF!)&gt;14,IF(ISBLANK(#REF!),"",#REF!),REPLACE(REPLACE(#REF!,1,3,"XXX"),13,2,"XX")))</f>
        <v>#REF!</v>
      </c>
      <c r="K2120" s="356"/>
      <c r="L2120" s="357"/>
      <c r="M2120" s="356"/>
      <c r="N2120" s="352"/>
      <c r="O2120" s="369"/>
    </row>
    <row r="2121" spans="1:15" hidden="1" x14ac:dyDescent="0.2">
      <c r="A2121" s="351">
        <v>2118</v>
      </c>
      <c r="B2121" s="352"/>
      <c r="C2121" s="353"/>
      <c r="D2121" s="354"/>
      <c r="E2121" s="178"/>
      <c r="F2121" s="355"/>
      <c r="G2121" s="178"/>
      <c r="H2121" s="354"/>
      <c r="I2121" s="178"/>
      <c r="J2121" s="390" t="e">
        <f>IF(#REF!="","",IF(LEN(#REF!)&gt;14,IF(ISBLANK(#REF!),"",#REF!),REPLACE(REPLACE(#REF!,1,3,"XXX"),13,2,"XX")))</f>
        <v>#REF!</v>
      </c>
      <c r="K2121" s="356"/>
      <c r="L2121" s="357"/>
      <c r="M2121" s="356"/>
      <c r="N2121" s="352"/>
      <c r="O2121" s="369"/>
    </row>
    <row r="2122" spans="1:15" hidden="1" x14ac:dyDescent="0.2">
      <c r="A2122" s="351">
        <v>2119</v>
      </c>
      <c r="B2122" s="352"/>
      <c r="C2122" s="353"/>
      <c r="D2122" s="354"/>
      <c r="E2122" s="178"/>
      <c r="F2122" s="355"/>
      <c r="G2122" s="354"/>
      <c r="H2122" s="354"/>
      <c r="I2122" s="178"/>
      <c r="J2122" s="390" t="e">
        <f>IF(#REF!="","",IF(LEN(#REF!)&gt;14,IF(ISBLANK(#REF!),"",#REF!),REPLACE(REPLACE(#REF!,1,3,"XXX"),13,2,"XX")))</f>
        <v>#REF!</v>
      </c>
      <c r="K2122" s="356"/>
      <c r="L2122" s="357"/>
      <c r="M2122" s="356"/>
      <c r="N2122" s="352"/>
      <c r="O2122" s="369"/>
    </row>
    <row r="2123" spans="1:15" hidden="1" x14ac:dyDescent="0.2">
      <c r="A2123" s="351">
        <v>2120</v>
      </c>
      <c r="B2123" s="352"/>
      <c r="C2123" s="353"/>
      <c r="D2123" s="354"/>
      <c r="E2123" s="178"/>
      <c r="F2123" s="355"/>
      <c r="G2123" s="178"/>
      <c r="H2123" s="354"/>
      <c r="I2123" s="178"/>
      <c r="J2123" s="390" t="e">
        <f>IF(#REF!="","",IF(LEN(#REF!)&gt;14,IF(ISBLANK(#REF!),"",#REF!),REPLACE(REPLACE(#REF!,1,3,"XXX"),13,2,"XX")))</f>
        <v>#REF!</v>
      </c>
      <c r="K2123" s="356"/>
      <c r="L2123" s="357"/>
      <c r="M2123" s="356"/>
      <c r="N2123" s="352"/>
      <c r="O2123" s="369"/>
    </row>
    <row r="2124" spans="1:15" hidden="1" x14ac:dyDescent="0.2">
      <c r="A2124" s="351">
        <v>2121</v>
      </c>
      <c r="B2124" s="358"/>
      <c r="C2124" s="359"/>
      <c r="D2124" s="362"/>
      <c r="E2124" s="178"/>
      <c r="F2124" s="360"/>
      <c r="G2124" s="361"/>
      <c r="H2124" s="362"/>
      <c r="I2124" s="361"/>
      <c r="J2124" s="390" t="e">
        <f>IF(#REF!="","",IF(LEN(#REF!)&gt;14,IF(ISBLANK(#REF!),"",#REF!),REPLACE(REPLACE(#REF!,1,3,"XXX"),13,2,"XX")))</f>
        <v>#REF!</v>
      </c>
      <c r="K2124" s="356"/>
      <c r="L2124" s="357"/>
      <c r="M2124" s="356"/>
      <c r="N2124" s="352"/>
      <c r="O2124" s="369"/>
    </row>
    <row r="2125" spans="1:15" hidden="1" x14ac:dyDescent="0.2">
      <c r="A2125" s="351">
        <v>2122</v>
      </c>
      <c r="B2125" s="358"/>
      <c r="C2125" s="359"/>
      <c r="D2125" s="362"/>
      <c r="E2125" s="178"/>
      <c r="F2125" s="360"/>
      <c r="G2125" s="362"/>
      <c r="H2125" s="362"/>
      <c r="I2125" s="361"/>
      <c r="J2125" s="390" t="e">
        <f>IF(#REF!="","",IF(LEN(#REF!)&gt;14,IF(ISBLANK(#REF!),"",#REF!),REPLACE(REPLACE(#REF!,1,3,"XXX"),13,2,"XX")))</f>
        <v>#REF!</v>
      </c>
      <c r="K2125" s="356"/>
      <c r="L2125" s="357"/>
      <c r="M2125" s="356"/>
      <c r="N2125" s="352"/>
      <c r="O2125" s="369"/>
    </row>
    <row r="2126" spans="1:15" hidden="1" x14ac:dyDescent="0.2">
      <c r="A2126" s="351">
        <v>2123</v>
      </c>
      <c r="B2126" s="352"/>
      <c r="C2126" s="353"/>
      <c r="D2126" s="354"/>
      <c r="E2126" s="178"/>
      <c r="F2126" s="355"/>
      <c r="G2126" s="178"/>
      <c r="H2126" s="354"/>
      <c r="I2126" s="178"/>
      <c r="J2126" s="390" t="e">
        <f>IF(#REF!="","",IF(LEN(#REF!)&gt;14,IF(ISBLANK(#REF!),"",#REF!),REPLACE(REPLACE(#REF!,1,3,"XXX"),13,2,"XX")))</f>
        <v>#REF!</v>
      </c>
      <c r="K2126" s="356"/>
      <c r="L2126" s="357"/>
      <c r="M2126" s="356"/>
      <c r="N2126" s="352"/>
      <c r="O2126" s="369"/>
    </row>
    <row r="2127" spans="1:15" hidden="1" x14ac:dyDescent="0.2">
      <c r="A2127" s="351">
        <v>2124</v>
      </c>
      <c r="B2127" s="352"/>
      <c r="C2127" s="353"/>
      <c r="D2127" s="354"/>
      <c r="E2127" s="178"/>
      <c r="F2127" s="355"/>
      <c r="G2127" s="354"/>
      <c r="H2127" s="354"/>
      <c r="I2127" s="178"/>
      <c r="J2127" s="390" t="e">
        <f>IF(#REF!="","",IF(LEN(#REF!)&gt;14,IF(ISBLANK(#REF!),"",#REF!),REPLACE(REPLACE(#REF!,1,3,"XXX"),13,2,"XX")))</f>
        <v>#REF!</v>
      </c>
      <c r="K2127" s="356"/>
      <c r="L2127" s="357"/>
      <c r="M2127" s="356"/>
      <c r="N2127" s="352"/>
      <c r="O2127" s="369"/>
    </row>
    <row r="2128" spans="1:15" hidden="1" x14ac:dyDescent="0.2">
      <c r="A2128" s="351">
        <v>2125</v>
      </c>
      <c r="B2128" s="352"/>
      <c r="C2128" s="353"/>
      <c r="D2128" s="354"/>
      <c r="E2128" s="178"/>
      <c r="F2128" s="355"/>
      <c r="G2128" s="354"/>
      <c r="H2128" s="354"/>
      <c r="I2128" s="178"/>
      <c r="J2128" s="390" t="e">
        <f>IF(#REF!="","",IF(LEN(#REF!)&gt;14,IF(ISBLANK(#REF!),"",#REF!),REPLACE(REPLACE(#REF!,1,3,"XXX"),13,2,"XX")))</f>
        <v>#REF!</v>
      </c>
      <c r="K2128" s="356"/>
      <c r="L2128" s="357"/>
      <c r="M2128" s="356"/>
      <c r="N2128" s="352"/>
      <c r="O2128" s="369"/>
    </row>
    <row r="2129" spans="1:15" hidden="1" x14ac:dyDescent="0.2">
      <c r="A2129" s="351">
        <v>2126</v>
      </c>
      <c r="B2129" s="352"/>
      <c r="C2129" s="353"/>
      <c r="D2129" s="354"/>
      <c r="E2129" s="178"/>
      <c r="F2129" s="355"/>
      <c r="G2129" s="354"/>
      <c r="H2129" s="354"/>
      <c r="I2129" s="178"/>
      <c r="J2129" s="390" t="e">
        <f>IF(#REF!="","",IF(LEN(#REF!)&gt;14,IF(ISBLANK(#REF!),"",#REF!),REPLACE(REPLACE(#REF!,1,3,"XXX"),13,2,"XX")))</f>
        <v>#REF!</v>
      </c>
      <c r="K2129" s="356"/>
      <c r="L2129" s="357"/>
      <c r="M2129" s="356"/>
      <c r="N2129" s="352"/>
      <c r="O2129" s="369"/>
    </row>
    <row r="2130" spans="1:15" hidden="1" x14ac:dyDescent="0.2">
      <c r="A2130" s="351">
        <v>2127</v>
      </c>
      <c r="B2130" s="352"/>
      <c r="C2130" s="353"/>
      <c r="D2130" s="354"/>
      <c r="E2130" s="178"/>
      <c r="F2130" s="355"/>
      <c r="G2130" s="354"/>
      <c r="H2130" s="354"/>
      <c r="I2130" s="178"/>
      <c r="J2130" s="390" t="e">
        <f>IF(#REF!="","",IF(LEN(#REF!)&gt;14,IF(ISBLANK(#REF!),"",#REF!),REPLACE(REPLACE(#REF!,1,3,"XXX"),13,2,"XX")))</f>
        <v>#REF!</v>
      </c>
      <c r="K2130" s="356"/>
      <c r="L2130" s="357"/>
      <c r="M2130" s="356"/>
      <c r="N2130" s="352"/>
      <c r="O2130" s="369"/>
    </row>
    <row r="2131" spans="1:15" hidden="1" x14ac:dyDescent="0.2">
      <c r="A2131" s="351">
        <v>2128</v>
      </c>
      <c r="B2131" s="352"/>
      <c r="C2131" s="353"/>
      <c r="D2131" s="354"/>
      <c r="E2131" s="178"/>
      <c r="F2131" s="355"/>
      <c r="G2131" s="354"/>
      <c r="H2131" s="354"/>
      <c r="I2131" s="178"/>
      <c r="J2131" s="390" t="e">
        <f>IF(#REF!="","",IF(LEN(#REF!)&gt;14,IF(ISBLANK(#REF!),"",#REF!),REPLACE(REPLACE(#REF!,1,3,"XXX"),13,2,"XX")))</f>
        <v>#REF!</v>
      </c>
      <c r="K2131" s="356"/>
      <c r="L2131" s="357"/>
      <c r="M2131" s="356"/>
      <c r="N2131" s="352"/>
      <c r="O2131" s="369"/>
    </row>
    <row r="2132" spans="1:15" hidden="1" x14ac:dyDescent="0.2">
      <c r="A2132" s="351">
        <v>2129</v>
      </c>
      <c r="B2132" s="352"/>
      <c r="C2132" s="353"/>
      <c r="D2132" s="354"/>
      <c r="E2132" s="178"/>
      <c r="F2132" s="355"/>
      <c r="G2132" s="354"/>
      <c r="H2132" s="354"/>
      <c r="I2132" s="178"/>
      <c r="J2132" s="390" t="e">
        <f>IF(#REF!="","",IF(LEN(#REF!)&gt;14,IF(ISBLANK(#REF!),"",#REF!),REPLACE(REPLACE(#REF!,1,3,"XXX"),13,2,"XX")))</f>
        <v>#REF!</v>
      </c>
      <c r="K2132" s="356"/>
      <c r="L2132" s="357"/>
      <c r="M2132" s="356"/>
      <c r="N2132" s="352"/>
      <c r="O2132" s="369"/>
    </row>
    <row r="2133" spans="1:15" hidden="1" x14ac:dyDescent="0.2">
      <c r="A2133" s="351">
        <v>2130</v>
      </c>
      <c r="B2133" s="352"/>
      <c r="C2133" s="353"/>
      <c r="D2133" s="354"/>
      <c r="E2133" s="178"/>
      <c r="F2133" s="355"/>
      <c r="G2133" s="354"/>
      <c r="H2133" s="354"/>
      <c r="I2133" s="178"/>
      <c r="J2133" s="390" t="e">
        <f>IF(#REF!="","",IF(LEN(#REF!)&gt;14,IF(ISBLANK(#REF!),"",#REF!),REPLACE(REPLACE(#REF!,1,3,"XXX"),13,2,"XX")))</f>
        <v>#REF!</v>
      </c>
      <c r="K2133" s="356"/>
      <c r="L2133" s="357"/>
      <c r="M2133" s="356"/>
      <c r="N2133" s="352"/>
      <c r="O2133" s="369"/>
    </row>
    <row r="2134" spans="1:15" hidden="1" x14ac:dyDescent="0.2">
      <c r="A2134" s="351">
        <v>2131</v>
      </c>
      <c r="B2134" s="352"/>
      <c r="C2134" s="353"/>
      <c r="D2134" s="354"/>
      <c r="E2134" s="178"/>
      <c r="F2134" s="355"/>
      <c r="G2134" s="354"/>
      <c r="H2134" s="354"/>
      <c r="I2134" s="178"/>
      <c r="J2134" s="390" t="e">
        <f>IF(#REF!="","",IF(LEN(#REF!)&gt;14,IF(ISBLANK(#REF!),"",#REF!),REPLACE(REPLACE(#REF!,1,3,"XXX"),13,2,"XX")))</f>
        <v>#REF!</v>
      </c>
      <c r="K2134" s="356"/>
      <c r="L2134" s="357"/>
      <c r="M2134" s="356"/>
      <c r="N2134" s="352"/>
      <c r="O2134" s="369"/>
    </row>
    <row r="2135" spans="1:15" hidden="1" x14ac:dyDescent="0.2">
      <c r="A2135" s="351">
        <v>2132</v>
      </c>
      <c r="B2135" s="352"/>
      <c r="C2135" s="353"/>
      <c r="D2135" s="354"/>
      <c r="E2135" s="178"/>
      <c r="F2135" s="355"/>
      <c r="G2135" s="354"/>
      <c r="H2135" s="354"/>
      <c r="I2135" s="178"/>
      <c r="J2135" s="390" t="e">
        <f>IF(#REF!="","",IF(LEN(#REF!)&gt;14,IF(ISBLANK(#REF!),"",#REF!),REPLACE(REPLACE(#REF!,1,3,"XXX"),13,2,"XX")))</f>
        <v>#REF!</v>
      </c>
      <c r="K2135" s="356"/>
      <c r="L2135" s="357"/>
      <c r="M2135" s="356"/>
      <c r="N2135" s="352"/>
      <c r="O2135" s="369"/>
    </row>
    <row r="2136" spans="1:15" hidden="1" x14ac:dyDescent="0.2">
      <c r="A2136" s="351">
        <v>2133</v>
      </c>
      <c r="B2136" s="352"/>
      <c r="C2136" s="353"/>
      <c r="D2136" s="354"/>
      <c r="E2136" s="178"/>
      <c r="F2136" s="355"/>
      <c r="G2136" s="354"/>
      <c r="H2136" s="354"/>
      <c r="I2136" s="178"/>
      <c r="J2136" s="390" t="e">
        <f>IF(#REF!="","",IF(LEN(#REF!)&gt;14,IF(ISBLANK(#REF!),"",#REF!),REPLACE(REPLACE(#REF!,1,3,"XXX"),13,2,"XX")))</f>
        <v>#REF!</v>
      </c>
      <c r="K2136" s="356"/>
      <c r="L2136" s="357"/>
      <c r="M2136" s="356"/>
      <c r="N2136" s="352"/>
      <c r="O2136" s="369"/>
    </row>
    <row r="2137" spans="1:15" hidden="1" x14ac:dyDescent="0.2">
      <c r="A2137" s="351">
        <v>2134</v>
      </c>
      <c r="B2137" s="352"/>
      <c r="C2137" s="353"/>
      <c r="D2137" s="354"/>
      <c r="E2137" s="178"/>
      <c r="F2137" s="355"/>
      <c r="G2137" s="354"/>
      <c r="H2137" s="354"/>
      <c r="I2137" s="178"/>
      <c r="J2137" s="390" t="e">
        <f>IF(#REF!="","",IF(LEN(#REF!)&gt;14,IF(ISBLANK(#REF!),"",#REF!),REPLACE(REPLACE(#REF!,1,3,"XXX"),13,2,"XX")))</f>
        <v>#REF!</v>
      </c>
      <c r="K2137" s="356"/>
      <c r="L2137" s="357"/>
      <c r="M2137" s="356"/>
      <c r="N2137" s="352"/>
      <c r="O2137" s="369"/>
    </row>
    <row r="2138" spans="1:15" hidden="1" x14ac:dyDescent="0.2">
      <c r="A2138" s="351">
        <v>2135</v>
      </c>
      <c r="B2138" s="352"/>
      <c r="C2138" s="353"/>
      <c r="D2138" s="354"/>
      <c r="E2138" s="178"/>
      <c r="F2138" s="355"/>
      <c r="G2138" s="354"/>
      <c r="H2138" s="354"/>
      <c r="I2138" s="178"/>
      <c r="J2138" s="390" t="e">
        <f>IF(#REF!="","",IF(LEN(#REF!)&gt;14,IF(ISBLANK(#REF!),"",#REF!),REPLACE(REPLACE(#REF!,1,3,"XXX"),13,2,"XX")))</f>
        <v>#REF!</v>
      </c>
      <c r="K2138" s="356"/>
      <c r="L2138" s="357"/>
      <c r="M2138" s="356"/>
      <c r="N2138" s="352"/>
      <c r="O2138" s="369"/>
    </row>
    <row r="2139" spans="1:15" hidden="1" x14ac:dyDescent="0.2">
      <c r="A2139" s="351">
        <v>2136</v>
      </c>
      <c r="B2139" s="352"/>
      <c r="C2139" s="353"/>
      <c r="D2139" s="354"/>
      <c r="E2139" s="178"/>
      <c r="F2139" s="355"/>
      <c r="G2139" s="354"/>
      <c r="H2139" s="354"/>
      <c r="I2139" s="178"/>
      <c r="J2139" s="390" t="e">
        <f>IF(#REF!="","",IF(LEN(#REF!)&gt;14,IF(ISBLANK(#REF!),"",#REF!),REPLACE(REPLACE(#REF!,1,3,"XXX"),13,2,"XX")))</f>
        <v>#REF!</v>
      </c>
      <c r="K2139" s="356"/>
      <c r="L2139" s="357"/>
      <c r="M2139" s="356"/>
      <c r="N2139" s="352"/>
      <c r="O2139" s="369"/>
    </row>
    <row r="2140" spans="1:15" hidden="1" x14ac:dyDescent="0.2">
      <c r="A2140" s="351">
        <v>2137</v>
      </c>
      <c r="B2140" s="352"/>
      <c r="C2140" s="353"/>
      <c r="D2140" s="354"/>
      <c r="E2140" s="178"/>
      <c r="F2140" s="355"/>
      <c r="G2140" s="354"/>
      <c r="H2140" s="354"/>
      <c r="I2140" s="178"/>
      <c r="J2140" s="390" t="e">
        <f>IF(#REF!="","",IF(LEN(#REF!)&gt;14,IF(ISBLANK(#REF!),"",#REF!),REPLACE(REPLACE(#REF!,1,3,"XXX"),13,2,"XX")))</f>
        <v>#REF!</v>
      </c>
      <c r="K2140" s="356"/>
      <c r="L2140" s="357"/>
      <c r="M2140" s="356"/>
      <c r="N2140" s="352"/>
      <c r="O2140" s="369"/>
    </row>
    <row r="2141" spans="1:15" hidden="1" x14ac:dyDescent="0.2">
      <c r="A2141" s="351">
        <v>2138</v>
      </c>
      <c r="B2141" s="352"/>
      <c r="C2141" s="353"/>
      <c r="D2141" s="354"/>
      <c r="E2141" s="178"/>
      <c r="F2141" s="355"/>
      <c r="G2141" s="354"/>
      <c r="H2141" s="354"/>
      <c r="I2141" s="178"/>
      <c r="J2141" s="390" t="e">
        <f>IF(#REF!="","",IF(LEN(#REF!)&gt;14,IF(ISBLANK(#REF!),"",#REF!),REPLACE(REPLACE(#REF!,1,3,"XXX"),13,2,"XX")))</f>
        <v>#REF!</v>
      </c>
      <c r="K2141" s="356"/>
      <c r="L2141" s="357"/>
      <c r="M2141" s="356"/>
      <c r="N2141" s="352"/>
      <c r="O2141" s="369"/>
    </row>
    <row r="2142" spans="1:15" hidden="1" x14ac:dyDescent="0.2">
      <c r="A2142" s="351">
        <v>2139</v>
      </c>
      <c r="B2142" s="352"/>
      <c r="C2142" s="353"/>
      <c r="D2142" s="354"/>
      <c r="E2142" s="178"/>
      <c r="F2142" s="355"/>
      <c r="G2142" s="354"/>
      <c r="H2142" s="354"/>
      <c r="I2142" s="178"/>
      <c r="J2142" s="390" t="e">
        <f>IF(#REF!="","",IF(LEN(#REF!)&gt;14,IF(ISBLANK(#REF!),"",#REF!),REPLACE(REPLACE(#REF!,1,3,"XXX"),13,2,"XX")))</f>
        <v>#REF!</v>
      </c>
      <c r="K2142" s="356"/>
      <c r="L2142" s="357"/>
      <c r="M2142" s="356"/>
      <c r="N2142" s="352"/>
      <c r="O2142" s="369"/>
    </row>
    <row r="2143" spans="1:15" hidden="1" x14ac:dyDescent="0.2">
      <c r="A2143" s="351">
        <v>2140</v>
      </c>
      <c r="B2143" s="352"/>
      <c r="C2143" s="353"/>
      <c r="D2143" s="354"/>
      <c r="E2143" s="178"/>
      <c r="F2143" s="355"/>
      <c r="G2143" s="354"/>
      <c r="H2143" s="354"/>
      <c r="I2143" s="178"/>
      <c r="J2143" s="390" t="e">
        <f>IF(#REF!="","",IF(LEN(#REF!)&gt;14,IF(ISBLANK(#REF!),"",#REF!),REPLACE(REPLACE(#REF!,1,3,"XXX"),13,2,"XX")))</f>
        <v>#REF!</v>
      </c>
      <c r="K2143" s="356"/>
      <c r="L2143" s="357"/>
      <c r="M2143" s="356"/>
      <c r="N2143" s="352"/>
      <c r="O2143" s="369"/>
    </row>
    <row r="2144" spans="1:15" hidden="1" x14ac:dyDescent="0.2">
      <c r="A2144" s="351">
        <v>2141</v>
      </c>
      <c r="B2144" s="352"/>
      <c r="C2144" s="353"/>
      <c r="D2144" s="354"/>
      <c r="E2144" s="178"/>
      <c r="F2144" s="355"/>
      <c r="G2144" s="354"/>
      <c r="H2144" s="354"/>
      <c r="I2144" s="178"/>
      <c r="J2144" s="390" t="e">
        <f>IF(#REF!="","",IF(LEN(#REF!)&gt;14,IF(ISBLANK(#REF!),"",#REF!),REPLACE(REPLACE(#REF!,1,3,"XXX"),13,2,"XX")))</f>
        <v>#REF!</v>
      </c>
      <c r="K2144" s="356"/>
      <c r="L2144" s="357"/>
      <c r="M2144" s="356"/>
      <c r="N2144" s="352"/>
      <c r="O2144" s="369"/>
    </row>
    <row r="2145" spans="1:15" hidden="1" x14ac:dyDescent="0.2">
      <c r="A2145" s="351">
        <v>2142</v>
      </c>
      <c r="B2145" s="352"/>
      <c r="C2145" s="353"/>
      <c r="D2145" s="354"/>
      <c r="E2145" s="178"/>
      <c r="F2145" s="355"/>
      <c r="G2145" s="354"/>
      <c r="H2145" s="354"/>
      <c r="I2145" s="178"/>
      <c r="J2145" s="390" t="e">
        <f>IF(#REF!="","",IF(LEN(#REF!)&gt;14,IF(ISBLANK(#REF!),"",#REF!),REPLACE(REPLACE(#REF!,1,3,"XXX"),13,2,"XX")))</f>
        <v>#REF!</v>
      </c>
      <c r="K2145" s="356"/>
      <c r="L2145" s="357"/>
      <c r="M2145" s="356"/>
      <c r="N2145" s="352"/>
      <c r="O2145" s="369"/>
    </row>
    <row r="2146" spans="1:15" hidden="1" x14ac:dyDescent="0.2">
      <c r="A2146" s="351">
        <v>2143</v>
      </c>
      <c r="B2146" s="352"/>
      <c r="C2146" s="353"/>
      <c r="D2146" s="354"/>
      <c r="E2146" s="178"/>
      <c r="F2146" s="355"/>
      <c r="G2146" s="354"/>
      <c r="H2146" s="354"/>
      <c r="I2146" s="178"/>
      <c r="J2146" s="390" t="e">
        <f>IF(#REF!="","",IF(LEN(#REF!)&gt;14,IF(ISBLANK(#REF!),"",#REF!),REPLACE(REPLACE(#REF!,1,3,"XXX"),13,2,"XX")))</f>
        <v>#REF!</v>
      </c>
      <c r="K2146" s="356"/>
      <c r="L2146" s="357"/>
      <c r="M2146" s="356"/>
      <c r="N2146" s="352"/>
      <c r="O2146" s="369"/>
    </row>
    <row r="2147" spans="1:15" hidden="1" x14ac:dyDescent="0.2">
      <c r="A2147" s="351">
        <v>2144</v>
      </c>
      <c r="B2147" s="352"/>
      <c r="C2147" s="353"/>
      <c r="D2147" s="354"/>
      <c r="E2147" s="178"/>
      <c r="F2147" s="355"/>
      <c r="G2147" s="354"/>
      <c r="H2147" s="354"/>
      <c r="I2147" s="178"/>
      <c r="J2147" s="390" t="e">
        <f>IF(#REF!="","",IF(LEN(#REF!)&gt;14,IF(ISBLANK(#REF!),"",#REF!),REPLACE(REPLACE(#REF!,1,3,"XXX"),13,2,"XX")))</f>
        <v>#REF!</v>
      </c>
      <c r="K2147" s="356"/>
      <c r="L2147" s="357"/>
      <c r="M2147" s="356"/>
      <c r="N2147" s="352"/>
      <c r="O2147" s="369"/>
    </row>
    <row r="2148" spans="1:15" hidden="1" x14ac:dyDescent="0.2">
      <c r="A2148" s="351">
        <v>2145</v>
      </c>
      <c r="B2148" s="352"/>
      <c r="C2148" s="353"/>
      <c r="D2148" s="354"/>
      <c r="E2148" s="178"/>
      <c r="F2148" s="355"/>
      <c r="G2148" s="354"/>
      <c r="H2148" s="354"/>
      <c r="I2148" s="178"/>
      <c r="J2148" s="390" t="e">
        <f>IF(#REF!="","",IF(LEN(#REF!)&gt;14,IF(ISBLANK(#REF!),"",#REF!),REPLACE(REPLACE(#REF!,1,3,"XXX"),13,2,"XX")))</f>
        <v>#REF!</v>
      </c>
      <c r="K2148" s="356"/>
      <c r="L2148" s="357"/>
      <c r="M2148" s="356"/>
      <c r="N2148" s="352"/>
      <c r="O2148" s="369"/>
    </row>
    <row r="2149" spans="1:15" hidden="1" x14ac:dyDescent="0.2">
      <c r="A2149" s="351">
        <v>2146</v>
      </c>
      <c r="B2149" s="352"/>
      <c r="C2149" s="353"/>
      <c r="D2149" s="354"/>
      <c r="E2149" s="178"/>
      <c r="F2149" s="355"/>
      <c r="G2149" s="354"/>
      <c r="H2149" s="354"/>
      <c r="I2149" s="178"/>
      <c r="J2149" s="390" t="e">
        <f>IF(#REF!="","",IF(LEN(#REF!)&gt;14,IF(ISBLANK(#REF!),"",#REF!),REPLACE(REPLACE(#REF!,1,3,"XXX"),13,2,"XX")))</f>
        <v>#REF!</v>
      </c>
      <c r="K2149" s="356"/>
      <c r="L2149" s="357"/>
      <c r="M2149" s="356"/>
      <c r="N2149" s="352"/>
      <c r="O2149" s="369"/>
    </row>
    <row r="2150" spans="1:15" hidden="1" x14ac:dyDescent="0.2">
      <c r="A2150" s="351">
        <v>2147</v>
      </c>
      <c r="B2150" s="352"/>
      <c r="C2150" s="353"/>
      <c r="D2150" s="354"/>
      <c r="E2150" s="178"/>
      <c r="F2150" s="355"/>
      <c r="G2150" s="354"/>
      <c r="H2150" s="354"/>
      <c r="I2150" s="178"/>
      <c r="J2150" s="390" t="e">
        <f>IF(#REF!="","",IF(LEN(#REF!)&gt;14,IF(ISBLANK(#REF!),"",#REF!),REPLACE(REPLACE(#REF!,1,3,"XXX"),13,2,"XX")))</f>
        <v>#REF!</v>
      </c>
      <c r="K2150" s="356"/>
      <c r="L2150" s="357"/>
      <c r="M2150" s="356"/>
      <c r="N2150" s="352"/>
      <c r="O2150" s="369"/>
    </row>
    <row r="2151" spans="1:15" hidden="1" x14ac:dyDescent="0.2">
      <c r="A2151" s="351">
        <v>2148</v>
      </c>
      <c r="B2151" s="352"/>
      <c r="C2151" s="353"/>
      <c r="D2151" s="354"/>
      <c r="E2151" s="178"/>
      <c r="F2151" s="355"/>
      <c r="G2151" s="354"/>
      <c r="H2151" s="354"/>
      <c r="I2151" s="178"/>
      <c r="J2151" s="390" t="e">
        <f>IF(#REF!="","",IF(LEN(#REF!)&gt;14,IF(ISBLANK(#REF!),"",#REF!),REPLACE(REPLACE(#REF!,1,3,"XXX"),13,2,"XX")))</f>
        <v>#REF!</v>
      </c>
      <c r="K2151" s="356"/>
      <c r="L2151" s="357"/>
      <c r="M2151" s="356"/>
      <c r="N2151" s="352"/>
      <c r="O2151" s="369"/>
    </row>
    <row r="2152" spans="1:15" hidden="1" x14ac:dyDescent="0.2">
      <c r="A2152" s="351">
        <v>2149</v>
      </c>
      <c r="B2152" s="352"/>
      <c r="C2152" s="353"/>
      <c r="D2152" s="354"/>
      <c r="E2152" s="178"/>
      <c r="F2152" s="355"/>
      <c r="G2152" s="178"/>
      <c r="H2152" s="354"/>
      <c r="I2152" s="178"/>
      <c r="J2152" s="390" t="e">
        <f>IF(#REF!="","",IF(LEN(#REF!)&gt;14,IF(ISBLANK(#REF!),"",#REF!),REPLACE(REPLACE(#REF!,1,3,"XXX"),13,2,"XX")))</f>
        <v>#REF!</v>
      </c>
      <c r="K2152" s="356"/>
      <c r="L2152" s="357"/>
      <c r="M2152" s="356"/>
      <c r="N2152" s="352"/>
      <c r="O2152" s="369"/>
    </row>
    <row r="2153" spans="1:15" hidden="1" x14ac:dyDescent="0.2">
      <c r="A2153" s="351">
        <v>2150</v>
      </c>
      <c r="B2153" s="352"/>
      <c r="C2153" s="353"/>
      <c r="D2153" s="354"/>
      <c r="E2153" s="178"/>
      <c r="F2153" s="355"/>
      <c r="G2153" s="178"/>
      <c r="H2153" s="354"/>
      <c r="I2153" s="178"/>
      <c r="J2153" s="390" t="e">
        <f>IF(#REF!="","",IF(LEN(#REF!)&gt;14,IF(ISBLANK(#REF!),"",#REF!),REPLACE(REPLACE(#REF!,1,3,"XXX"),13,2,"XX")))</f>
        <v>#REF!</v>
      </c>
      <c r="K2153" s="356"/>
      <c r="L2153" s="357"/>
      <c r="M2153" s="356"/>
      <c r="N2153" s="352"/>
      <c r="O2153" s="369"/>
    </row>
    <row r="2154" spans="1:15" hidden="1" x14ac:dyDescent="0.2">
      <c r="A2154" s="351">
        <v>2151</v>
      </c>
      <c r="B2154" s="352"/>
      <c r="C2154" s="353"/>
      <c r="D2154" s="354"/>
      <c r="E2154" s="178"/>
      <c r="F2154" s="355"/>
      <c r="G2154" s="354"/>
      <c r="H2154" s="354"/>
      <c r="I2154" s="178"/>
      <c r="J2154" s="390" t="e">
        <f>IF(#REF!="","",IF(LEN(#REF!)&gt;14,IF(ISBLANK(#REF!),"",#REF!),REPLACE(REPLACE(#REF!,1,3,"XXX"),13,2,"XX")))</f>
        <v>#REF!</v>
      </c>
      <c r="K2154" s="356"/>
      <c r="L2154" s="357"/>
      <c r="M2154" s="356"/>
      <c r="N2154" s="352"/>
      <c r="O2154" s="369"/>
    </row>
    <row r="2155" spans="1:15" hidden="1" x14ac:dyDescent="0.2">
      <c r="A2155" s="351">
        <v>2152</v>
      </c>
      <c r="B2155" s="352"/>
      <c r="C2155" s="353"/>
      <c r="D2155" s="354"/>
      <c r="E2155" s="178"/>
      <c r="F2155" s="355"/>
      <c r="G2155" s="178"/>
      <c r="H2155" s="354"/>
      <c r="I2155" s="178"/>
      <c r="J2155" s="390" t="e">
        <f>IF(#REF!="","",IF(LEN(#REF!)&gt;14,IF(ISBLANK(#REF!),"",#REF!),REPLACE(REPLACE(#REF!,1,3,"XXX"),13,2,"XX")))</f>
        <v>#REF!</v>
      </c>
      <c r="K2155" s="356"/>
      <c r="L2155" s="357"/>
      <c r="M2155" s="356"/>
      <c r="N2155" s="352"/>
      <c r="O2155" s="369"/>
    </row>
    <row r="2156" spans="1:15" hidden="1" x14ac:dyDescent="0.2">
      <c r="A2156" s="351">
        <v>2153</v>
      </c>
      <c r="B2156" s="352"/>
      <c r="C2156" s="353"/>
      <c r="D2156" s="354"/>
      <c r="E2156" s="178"/>
      <c r="F2156" s="355"/>
      <c r="G2156" s="178"/>
      <c r="H2156" s="354"/>
      <c r="I2156" s="178"/>
      <c r="J2156" s="390" t="e">
        <f>IF(#REF!="","",IF(LEN(#REF!)&gt;14,IF(ISBLANK(#REF!),"",#REF!),REPLACE(REPLACE(#REF!,1,3,"XXX"),13,2,"XX")))</f>
        <v>#REF!</v>
      </c>
      <c r="K2156" s="356"/>
      <c r="L2156" s="357"/>
      <c r="M2156" s="356"/>
      <c r="N2156" s="352"/>
      <c r="O2156" s="369"/>
    </row>
    <row r="2157" spans="1:15" hidden="1" x14ac:dyDescent="0.2">
      <c r="A2157" s="351">
        <v>2154</v>
      </c>
      <c r="B2157" s="352"/>
      <c r="C2157" s="353"/>
      <c r="D2157" s="354"/>
      <c r="E2157" s="178"/>
      <c r="F2157" s="355"/>
      <c r="G2157" s="354"/>
      <c r="H2157" s="354"/>
      <c r="I2157" s="178"/>
      <c r="J2157" s="390" t="e">
        <f>IF(#REF!="","",IF(LEN(#REF!)&gt;14,IF(ISBLANK(#REF!),"",#REF!),REPLACE(REPLACE(#REF!,1,3,"XXX"),13,2,"XX")))</f>
        <v>#REF!</v>
      </c>
      <c r="K2157" s="356"/>
      <c r="L2157" s="357"/>
      <c r="M2157" s="356"/>
      <c r="N2157" s="352"/>
      <c r="O2157" s="369"/>
    </row>
    <row r="2158" spans="1:15" hidden="1" x14ac:dyDescent="0.2">
      <c r="A2158" s="351">
        <v>2155</v>
      </c>
      <c r="B2158" s="352"/>
      <c r="C2158" s="353"/>
      <c r="D2158" s="354"/>
      <c r="E2158" s="178"/>
      <c r="F2158" s="355"/>
      <c r="G2158" s="354"/>
      <c r="H2158" s="354"/>
      <c r="I2158" s="178"/>
      <c r="J2158" s="390" t="e">
        <f>IF(#REF!="","",IF(LEN(#REF!)&gt;14,IF(ISBLANK(#REF!),"",#REF!),REPLACE(REPLACE(#REF!,1,3,"XXX"),13,2,"XX")))</f>
        <v>#REF!</v>
      </c>
      <c r="K2158" s="356"/>
      <c r="L2158" s="357"/>
      <c r="M2158" s="356"/>
      <c r="N2158" s="352"/>
      <c r="O2158" s="369"/>
    </row>
    <row r="2159" spans="1:15" hidden="1" x14ac:dyDescent="0.2">
      <c r="A2159" s="351">
        <v>2156</v>
      </c>
      <c r="B2159" s="352"/>
      <c r="C2159" s="353"/>
      <c r="D2159" s="354"/>
      <c r="E2159" s="178"/>
      <c r="F2159" s="355"/>
      <c r="G2159" s="354"/>
      <c r="H2159" s="354"/>
      <c r="I2159" s="178"/>
      <c r="J2159" s="390" t="e">
        <f>IF(#REF!="","",IF(LEN(#REF!)&gt;14,IF(ISBLANK(#REF!),"",#REF!),REPLACE(REPLACE(#REF!,1,3,"XXX"),13,2,"XX")))</f>
        <v>#REF!</v>
      </c>
      <c r="K2159" s="356"/>
      <c r="L2159" s="357"/>
      <c r="M2159" s="356"/>
      <c r="N2159" s="352"/>
      <c r="O2159" s="369"/>
    </row>
    <row r="2160" spans="1:15" hidden="1" x14ac:dyDescent="0.2">
      <c r="A2160" s="351">
        <v>2157</v>
      </c>
      <c r="B2160" s="352"/>
      <c r="C2160" s="353"/>
      <c r="D2160" s="354"/>
      <c r="E2160" s="178"/>
      <c r="F2160" s="355"/>
      <c r="G2160" s="354"/>
      <c r="H2160" s="354"/>
      <c r="I2160" s="178"/>
      <c r="J2160" s="390" t="e">
        <f>IF(#REF!="","",IF(LEN(#REF!)&gt;14,IF(ISBLANK(#REF!),"",#REF!),REPLACE(REPLACE(#REF!,1,3,"XXX"),13,2,"XX")))</f>
        <v>#REF!</v>
      </c>
      <c r="K2160" s="356"/>
      <c r="L2160" s="357"/>
      <c r="M2160" s="356"/>
      <c r="N2160" s="352"/>
      <c r="O2160" s="369"/>
    </row>
    <row r="2161" spans="1:15" hidden="1" x14ac:dyDescent="0.2">
      <c r="A2161" s="351">
        <v>2158</v>
      </c>
      <c r="B2161" s="352"/>
      <c r="C2161" s="353"/>
      <c r="D2161" s="354"/>
      <c r="E2161" s="178"/>
      <c r="F2161" s="355"/>
      <c r="G2161" s="354"/>
      <c r="H2161" s="354"/>
      <c r="I2161" s="178"/>
      <c r="J2161" s="390" t="e">
        <f>IF(#REF!="","",IF(LEN(#REF!)&gt;14,IF(ISBLANK(#REF!),"",#REF!),REPLACE(REPLACE(#REF!,1,3,"XXX"),13,2,"XX")))</f>
        <v>#REF!</v>
      </c>
      <c r="K2161" s="356"/>
      <c r="L2161" s="357"/>
      <c r="M2161" s="356"/>
      <c r="N2161" s="352"/>
      <c r="O2161" s="369"/>
    </row>
    <row r="2162" spans="1:15" hidden="1" x14ac:dyDescent="0.2">
      <c r="A2162" s="351">
        <v>2159</v>
      </c>
      <c r="B2162" s="352"/>
      <c r="C2162" s="353"/>
      <c r="D2162" s="354"/>
      <c r="E2162" s="178"/>
      <c r="F2162" s="355"/>
      <c r="G2162" s="354"/>
      <c r="H2162" s="354"/>
      <c r="I2162" s="178"/>
      <c r="J2162" s="390" t="e">
        <f>IF(#REF!="","",IF(LEN(#REF!)&gt;14,IF(ISBLANK(#REF!),"",#REF!),REPLACE(REPLACE(#REF!,1,3,"XXX"),13,2,"XX")))</f>
        <v>#REF!</v>
      </c>
      <c r="K2162" s="356"/>
      <c r="L2162" s="357"/>
      <c r="M2162" s="356"/>
      <c r="N2162" s="352"/>
      <c r="O2162" s="369"/>
    </row>
    <row r="2163" spans="1:15" hidden="1" x14ac:dyDescent="0.2">
      <c r="A2163" s="351">
        <v>2160</v>
      </c>
      <c r="B2163" s="352"/>
      <c r="C2163" s="353"/>
      <c r="D2163" s="354"/>
      <c r="E2163" s="178"/>
      <c r="F2163" s="355"/>
      <c r="G2163" s="178"/>
      <c r="H2163" s="354"/>
      <c r="I2163" s="178"/>
      <c r="J2163" s="390" t="e">
        <f>IF(#REF!="","",IF(LEN(#REF!)&gt;14,IF(ISBLANK(#REF!),"",#REF!),REPLACE(REPLACE(#REF!,1,3,"XXX"),13,2,"XX")))</f>
        <v>#REF!</v>
      </c>
      <c r="K2163" s="356"/>
      <c r="L2163" s="357"/>
      <c r="M2163" s="356"/>
      <c r="N2163" s="352"/>
      <c r="O2163" s="369"/>
    </row>
    <row r="2164" spans="1:15" hidden="1" x14ac:dyDescent="0.2">
      <c r="A2164" s="351">
        <v>2161</v>
      </c>
      <c r="B2164" s="352"/>
      <c r="C2164" s="353"/>
      <c r="D2164" s="354"/>
      <c r="E2164" s="178"/>
      <c r="F2164" s="355"/>
      <c r="G2164" s="178"/>
      <c r="H2164" s="354"/>
      <c r="I2164" s="178"/>
      <c r="J2164" s="390" t="e">
        <f>IF(#REF!="","",IF(LEN(#REF!)&gt;14,IF(ISBLANK(#REF!),"",#REF!),REPLACE(REPLACE(#REF!,1,3,"XXX"),13,2,"XX")))</f>
        <v>#REF!</v>
      </c>
      <c r="K2164" s="356"/>
      <c r="L2164" s="357"/>
      <c r="M2164" s="356"/>
      <c r="N2164" s="352"/>
      <c r="O2164" s="369"/>
    </row>
    <row r="2165" spans="1:15" hidden="1" x14ac:dyDescent="0.2">
      <c r="A2165" s="351">
        <v>2162</v>
      </c>
      <c r="B2165" s="352"/>
      <c r="C2165" s="353"/>
      <c r="D2165" s="354"/>
      <c r="E2165" s="178"/>
      <c r="F2165" s="355"/>
      <c r="G2165" s="354"/>
      <c r="H2165" s="354"/>
      <c r="I2165" s="178"/>
      <c r="J2165" s="390" t="e">
        <f>IF(#REF!="","",IF(LEN(#REF!)&gt;14,IF(ISBLANK(#REF!),"",#REF!),REPLACE(REPLACE(#REF!,1,3,"XXX"),13,2,"XX")))</f>
        <v>#REF!</v>
      </c>
      <c r="K2165" s="356"/>
      <c r="L2165" s="357"/>
      <c r="M2165" s="356"/>
      <c r="N2165" s="352"/>
      <c r="O2165" s="369"/>
    </row>
    <row r="2166" spans="1:15" hidden="1" x14ac:dyDescent="0.2">
      <c r="A2166" s="351">
        <v>2163</v>
      </c>
      <c r="B2166" s="352"/>
      <c r="C2166" s="353"/>
      <c r="D2166" s="354"/>
      <c r="E2166" s="178"/>
      <c r="F2166" s="355"/>
      <c r="G2166" s="354"/>
      <c r="H2166" s="354"/>
      <c r="I2166" s="178"/>
      <c r="J2166" s="390" t="e">
        <f>IF(#REF!="","",IF(LEN(#REF!)&gt;14,IF(ISBLANK(#REF!),"",#REF!),REPLACE(REPLACE(#REF!,1,3,"XXX"),13,2,"XX")))</f>
        <v>#REF!</v>
      </c>
      <c r="K2166" s="356"/>
      <c r="L2166" s="357"/>
      <c r="M2166" s="356"/>
      <c r="N2166" s="352"/>
      <c r="O2166" s="369"/>
    </row>
    <row r="2167" spans="1:15" hidden="1" x14ac:dyDescent="0.2">
      <c r="A2167" s="351">
        <v>2164</v>
      </c>
      <c r="B2167" s="352"/>
      <c r="C2167" s="353"/>
      <c r="D2167" s="354"/>
      <c r="E2167" s="178"/>
      <c r="F2167" s="355"/>
      <c r="G2167" s="354"/>
      <c r="H2167" s="354"/>
      <c r="I2167" s="178"/>
      <c r="J2167" s="390" t="e">
        <f>IF(#REF!="","",IF(LEN(#REF!)&gt;14,IF(ISBLANK(#REF!),"",#REF!),REPLACE(REPLACE(#REF!,1,3,"XXX"),13,2,"XX")))</f>
        <v>#REF!</v>
      </c>
      <c r="K2167" s="356"/>
      <c r="L2167" s="357"/>
      <c r="M2167" s="356"/>
      <c r="N2167" s="352"/>
      <c r="O2167" s="369"/>
    </row>
    <row r="2168" spans="1:15" hidden="1" x14ac:dyDescent="0.2">
      <c r="A2168" s="351">
        <v>2165</v>
      </c>
      <c r="B2168" s="352"/>
      <c r="C2168" s="353"/>
      <c r="D2168" s="354"/>
      <c r="E2168" s="178"/>
      <c r="F2168" s="355"/>
      <c r="G2168" s="354"/>
      <c r="H2168" s="354"/>
      <c r="I2168" s="178"/>
      <c r="J2168" s="390" t="e">
        <f>IF(#REF!="","",IF(LEN(#REF!)&gt;14,IF(ISBLANK(#REF!),"",#REF!),REPLACE(REPLACE(#REF!,1,3,"XXX"),13,2,"XX")))</f>
        <v>#REF!</v>
      </c>
      <c r="K2168" s="356"/>
      <c r="L2168" s="357"/>
      <c r="M2168" s="356"/>
      <c r="N2168" s="352"/>
      <c r="O2168" s="369"/>
    </row>
    <row r="2169" spans="1:15" hidden="1" x14ac:dyDescent="0.2">
      <c r="A2169" s="351">
        <v>2166</v>
      </c>
      <c r="B2169" s="352"/>
      <c r="C2169" s="353"/>
      <c r="D2169" s="354"/>
      <c r="E2169" s="178"/>
      <c r="F2169" s="355"/>
      <c r="G2169" s="178"/>
      <c r="H2169" s="354"/>
      <c r="I2169" s="178"/>
      <c r="J2169" s="390" t="e">
        <f>IF(#REF!="","",IF(LEN(#REF!)&gt;14,IF(ISBLANK(#REF!),"",#REF!),REPLACE(REPLACE(#REF!,1,3,"XXX"),13,2,"XX")))</f>
        <v>#REF!</v>
      </c>
      <c r="K2169" s="356"/>
      <c r="L2169" s="357"/>
      <c r="M2169" s="356"/>
      <c r="N2169" s="352"/>
      <c r="O2169" s="369"/>
    </row>
    <row r="2170" spans="1:15" hidden="1" x14ac:dyDescent="0.2">
      <c r="A2170" s="351">
        <v>2167</v>
      </c>
      <c r="B2170" s="352"/>
      <c r="C2170" s="353"/>
      <c r="D2170" s="354"/>
      <c r="E2170" s="178"/>
      <c r="F2170" s="355"/>
      <c r="G2170" s="178"/>
      <c r="H2170" s="354"/>
      <c r="I2170" s="178"/>
      <c r="J2170" s="390" t="e">
        <f>IF(#REF!="","",IF(LEN(#REF!)&gt;14,IF(ISBLANK(#REF!),"",#REF!),REPLACE(REPLACE(#REF!,1,3,"XXX"),13,2,"XX")))</f>
        <v>#REF!</v>
      </c>
      <c r="K2170" s="356"/>
      <c r="L2170" s="357"/>
      <c r="M2170" s="356"/>
      <c r="N2170" s="352"/>
      <c r="O2170" s="369"/>
    </row>
    <row r="2171" spans="1:15" hidden="1" x14ac:dyDescent="0.2">
      <c r="A2171" s="351">
        <v>2168</v>
      </c>
      <c r="B2171" s="352"/>
      <c r="C2171" s="353"/>
      <c r="D2171" s="354"/>
      <c r="E2171" s="178"/>
      <c r="F2171" s="355"/>
      <c r="G2171" s="354"/>
      <c r="H2171" s="354"/>
      <c r="I2171" s="178"/>
      <c r="J2171" s="390" t="e">
        <f>IF(#REF!="","",IF(LEN(#REF!)&gt;14,IF(ISBLANK(#REF!),"",#REF!),REPLACE(REPLACE(#REF!,1,3,"XXX"),13,2,"XX")))</f>
        <v>#REF!</v>
      </c>
      <c r="K2171" s="356"/>
      <c r="L2171" s="357"/>
      <c r="M2171" s="356"/>
      <c r="N2171" s="352"/>
      <c r="O2171" s="369"/>
    </row>
    <row r="2172" spans="1:15" hidden="1" x14ac:dyDescent="0.2">
      <c r="A2172" s="351">
        <v>2169</v>
      </c>
      <c r="B2172" s="352"/>
      <c r="C2172" s="353"/>
      <c r="D2172" s="354"/>
      <c r="E2172" s="178"/>
      <c r="F2172" s="355"/>
      <c r="G2172" s="354"/>
      <c r="H2172" s="354"/>
      <c r="I2172" s="178"/>
      <c r="J2172" s="390" t="e">
        <f>IF(#REF!="","",IF(LEN(#REF!)&gt;14,IF(ISBLANK(#REF!),"",#REF!),REPLACE(REPLACE(#REF!,1,3,"XXX"),13,2,"XX")))</f>
        <v>#REF!</v>
      </c>
      <c r="K2172" s="356"/>
      <c r="L2172" s="357"/>
      <c r="M2172" s="356"/>
      <c r="N2172" s="352"/>
      <c r="O2172" s="369"/>
    </row>
    <row r="2173" spans="1:15" hidden="1" x14ac:dyDescent="0.2">
      <c r="A2173" s="351">
        <v>2170</v>
      </c>
      <c r="B2173" s="352"/>
      <c r="C2173" s="353"/>
      <c r="D2173" s="354"/>
      <c r="E2173" s="178"/>
      <c r="F2173" s="355"/>
      <c r="G2173" s="354"/>
      <c r="H2173" s="354"/>
      <c r="I2173" s="178"/>
      <c r="J2173" s="390" t="e">
        <f>IF(#REF!="","",IF(LEN(#REF!)&gt;14,IF(ISBLANK(#REF!),"",#REF!),REPLACE(REPLACE(#REF!,1,3,"XXX"),13,2,"XX")))</f>
        <v>#REF!</v>
      </c>
      <c r="K2173" s="356"/>
      <c r="L2173" s="357"/>
      <c r="M2173" s="356"/>
      <c r="N2173" s="352"/>
      <c r="O2173" s="369"/>
    </row>
    <row r="2174" spans="1:15" hidden="1" x14ac:dyDescent="0.2">
      <c r="A2174" s="351">
        <v>2171</v>
      </c>
      <c r="B2174" s="352"/>
      <c r="C2174" s="353"/>
      <c r="D2174" s="354"/>
      <c r="E2174" s="178"/>
      <c r="F2174" s="355"/>
      <c r="G2174" s="354"/>
      <c r="H2174" s="354"/>
      <c r="I2174" s="178"/>
      <c r="J2174" s="390" t="e">
        <f>IF(#REF!="","",IF(LEN(#REF!)&gt;14,IF(ISBLANK(#REF!),"",#REF!),REPLACE(REPLACE(#REF!,1,3,"XXX"),13,2,"XX")))</f>
        <v>#REF!</v>
      </c>
      <c r="K2174" s="356"/>
      <c r="L2174" s="357"/>
      <c r="M2174" s="356"/>
      <c r="N2174" s="352"/>
      <c r="O2174" s="369"/>
    </row>
    <row r="2175" spans="1:15" hidden="1" x14ac:dyDescent="0.2">
      <c r="A2175" s="351">
        <v>2172</v>
      </c>
      <c r="B2175" s="352"/>
      <c r="C2175" s="353"/>
      <c r="D2175" s="354"/>
      <c r="E2175" s="178"/>
      <c r="F2175" s="355"/>
      <c r="G2175" s="354"/>
      <c r="H2175" s="354"/>
      <c r="I2175" s="178"/>
      <c r="J2175" s="390" t="e">
        <f>IF(#REF!="","",IF(LEN(#REF!)&gt;14,IF(ISBLANK(#REF!),"",#REF!),REPLACE(REPLACE(#REF!,1,3,"XXX"),13,2,"XX")))</f>
        <v>#REF!</v>
      </c>
      <c r="K2175" s="356"/>
      <c r="L2175" s="357"/>
      <c r="M2175" s="356"/>
      <c r="N2175" s="352"/>
      <c r="O2175" s="369"/>
    </row>
    <row r="2176" spans="1:15" hidden="1" x14ac:dyDescent="0.2">
      <c r="A2176" s="351">
        <v>2173</v>
      </c>
      <c r="B2176" s="352"/>
      <c r="C2176" s="353"/>
      <c r="D2176" s="354"/>
      <c r="E2176" s="178"/>
      <c r="F2176" s="355"/>
      <c r="G2176" s="354"/>
      <c r="H2176" s="354"/>
      <c r="I2176" s="178"/>
      <c r="J2176" s="390" t="e">
        <f>IF(#REF!="","",IF(LEN(#REF!)&gt;14,IF(ISBLANK(#REF!),"",#REF!),REPLACE(REPLACE(#REF!,1,3,"XXX"),13,2,"XX")))</f>
        <v>#REF!</v>
      </c>
      <c r="K2176" s="356"/>
      <c r="L2176" s="357"/>
      <c r="M2176" s="356"/>
      <c r="N2176" s="352"/>
      <c r="O2176" s="369"/>
    </row>
    <row r="2177" spans="1:15" hidden="1" x14ac:dyDescent="0.2">
      <c r="A2177" s="351">
        <v>2174</v>
      </c>
      <c r="B2177" s="358"/>
      <c r="C2177" s="359"/>
      <c r="D2177" s="362"/>
      <c r="E2177" s="178"/>
      <c r="F2177" s="360"/>
      <c r="G2177" s="362"/>
      <c r="H2177" s="362"/>
      <c r="I2177" s="361"/>
      <c r="J2177" s="390" t="e">
        <f>IF(#REF!="","",IF(LEN(#REF!)&gt;14,IF(ISBLANK(#REF!),"",#REF!),REPLACE(REPLACE(#REF!,1,3,"XXX"),13,2,"XX")))</f>
        <v>#REF!</v>
      </c>
      <c r="K2177" s="356"/>
      <c r="L2177" s="357"/>
      <c r="M2177" s="356"/>
      <c r="N2177" s="352"/>
      <c r="O2177" s="369"/>
    </row>
    <row r="2178" spans="1:15" hidden="1" x14ac:dyDescent="0.2">
      <c r="A2178" s="351">
        <v>2175</v>
      </c>
      <c r="B2178" s="352"/>
      <c r="C2178" s="353"/>
      <c r="D2178" s="354"/>
      <c r="E2178" s="178"/>
      <c r="F2178" s="355"/>
      <c r="G2178" s="354"/>
      <c r="H2178" s="354"/>
      <c r="I2178" s="178"/>
      <c r="J2178" s="390" t="e">
        <f>IF(#REF!="","",IF(LEN(#REF!)&gt;14,IF(ISBLANK(#REF!),"",#REF!),REPLACE(REPLACE(#REF!,1,3,"XXX"),13,2,"XX")))</f>
        <v>#REF!</v>
      </c>
      <c r="K2178" s="356"/>
      <c r="L2178" s="357"/>
      <c r="M2178" s="356"/>
      <c r="N2178" s="352"/>
      <c r="O2178" s="369"/>
    </row>
    <row r="2179" spans="1:15" hidden="1" x14ac:dyDescent="0.2">
      <c r="A2179" s="351">
        <v>2176</v>
      </c>
      <c r="B2179" s="352"/>
      <c r="C2179" s="353"/>
      <c r="D2179" s="354"/>
      <c r="E2179" s="178"/>
      <c r="F2179" s="355"/>
      <c r="G2179" s="354"/>
      <c r="H2179" s="354"/>
      <c r="I2179" s="178"/>
      <c r="J2179" s="390" t="e">
        <f>IF(#REF!="","",IF(LEN(#REF!)&gt;14,IF(ISBLANK(#REF!),"",#REF!),REPLACE(REPLACE(#REF!,1,3,"XXX"),13,2,"XX")))</f>
        <v>#REF!</v>
      </c>
      <c r="K2179" s="356"/>
      <c r="L2179" s="357"/>
      <c r="M2179" s="356"/>
      <c r="N2179" s="352"/>
      <c r="O2179" s="369"/>
    </row>
    <row r="2180" spans="1:15" hidden="1" x14ac:dyDescent="0.2">
      <c r="A2180" s="351">
        <v>2177</v>
      </c>
      <c r="B2180" s="352"/>
      <c r="C2180" s="353"/>
      <c r="D2180" s="354"/>
      <c r="E2180" s="178"/>
      <c r="F2180" s="355"/>
      <c r="G2180" s="354"/>
      <c r="H2180" s="354"/>
      <c r="I2180" s="178"/>
      <c r="J2180" s="390" t="e">
        <f>IF(#REF!="","",IF(LEN(#REF!)&gt;14,IF(ISBLANK(#REF!),"",#REF!),REPLACE(REPLACE(#REF!,1,3,"XXX"),13,2,"XX")))</f>
        <v>#REF!</v>
      </c>
      <c r="K2180" s="356"/>
      <c r="L2180" s="357"/>
      <c r="M2180" s="356"/>
      <c r="N2180" s="352"/>
      <c r="O2180" s="369"/>
    </row>
    <row r="2181" spans="1:15" hidden="1" x14ac:dyDescent="0.2">
      <c r="A2181" s="351">
        <v>2178</v>
      </c>
      <c r="B2181" s="352"/>
      <c r="C2181" s="353"/>
      <c r="D2181" s="354"/>
      <c r="E2181" s="178"/>
      <c r="F2181" s="355"/>
      <c r="G2181" s="178"/>
      <c r="H2181" s="354"/>
      <c r="I2181" s="178"/>
      <c r="J2181" s="390" t="e">
        <f>IF(#REF!="","",IF(LEN(#REF!)&gt;14,IF(ISBLANK(#REF!),"",#REF!),REPLACE(REPLACE(#REF!,1,3,"XXX"),13,2,"XX")))</f>
        <v>#REF!</v>
      </c>
      <c r="K2181" s="356"/>
      <c r="L2181" s="357"/>
      <c r="M2181" s="356"/>
      <c r="N2181" s="352"/>
      <c r="O2181" s="369"/>
    </row>
    <row r="2182" spans="1:15" hidden="1" x14ac:dyDescent="0.2">
      <c r="A2182" s="351">
        <v>2179</v>
      </c>
      <c r="B2182" s="352"/>
      <c r="C2182" s="353"/>
      <c r="D2182" s="354"/>
      <c r="E2182" s="178"/>
      <c r="F2182" s="355"/>
      <c r="G2182" s="354"/>
      <c r="H2182" s="354"/>
      <c r="I2182" s="178"/>
      <c r="J2182" s="390" t="e">
        <f>IF(#REF!="","",IF(LEN(#REF!)&gt;14,IF(ISBLANK(#REF!),"",#REF!),REPLACE(REPLACE(#REF!,1,3,"XXX"),13,2,"XX")))</f>
        <v>#REF!</v>
      </c>
      <c r="K2182" s="356"/>
      <c r="L2182" s="357"/>
      <c r="M2182" s="356"/>
      <c r="N2182" s="352"/>
      <c r="O2182" s="369"/>
    </row>
    <row r="2183" spans="1:15" hidden="1" x14ac:dyDescent="0.2">
      <c r="A2183" s="351">
        <v>2180</v>
      </c>
      <c r="B2183" s="358"/>
      <c r="C2183" s="359"/>
      <c r="D2183" s="362"/>
      <c r="E2183" s="178"/>
      <c r="F2183" s="360"/>
      <c r="G2183" s="362"/>
      <c r="H2183" s="362"/>
      <c r="I2183" s="361"/>
      <c r="J2183" s="390" t="e">
        <f>IF(#REF!="","",IF(LEN(#REF!)&gt;14,IF(ISBLANK(#REF!),"",#REF!),REPLACE(REPLACE(#REF!,1,3,"XXX"),13,2,"XX")))</f>
        <v>#REF!</v>
      </c>
      <c r="K2183" s="356"/>
      <c r="L2183" s="357"/>
      <c r="M2183" s="356"/>
      <c r="N2183" s="352"/>
      <c r="O2183" s="369"/>
    </row>
    <row r="2184" spans="1:15" hidden="1" x14ac:dyDescent="0.2">
      <c r="A2184" s="351">
        <v>2181</v>
      </c>
      <c r="B2184" s="352"/>
      <c r="C2184" s="353"/>
      <c r="D2184" s="354"/>
      <c r="E2184" s="178"/>
      <c r="F2184" s="355"/>
      <c r="G2184" s="354"/>
      <c r="H2184" s="354"/>
      <c r="I2184" s="178"/>
      <c r="J2184" s="390" t="e">
        <f>IF(#REF!="","",IF(LEN(#REF!)&gt;14,IF(ISBLANK(#REF!),"",#REF!),REPLACE(REPLACE(#REF!,1,3,"XXX"),13,2,"XX")))</f>
        <v>#REF!</v>
      </c>
      <c r="K2184" s="356"/>
      <c r="L2184" s="357"/>
      <c r="M2184" s="356"/>
      <c r="N2184" s="352"/>
      <c r="O2184" s="369"/>
    </row>
    <row r="2185" spans="1:15" hidden="1" x14ac:dyDescent="0.2">
      <c r="A2185" s="351">
        <v>2182</v>
      </c>
      <c r="B2185" s="352"/>
      <c r="C2185" s="353"/>
      <c r="D2185" s="354"/>
      <c r="E2185" s="178"/>
      <c r="F2185" s="355"/>
      <c r="G2185" s="354"/>
      <c r="H2185" s="354"/>
      <c r="I2185" s="178"/>
      <c r="J2185" s="390" t="e">
        <f>IF(#REF!="","",IF(LEN(#REF!)&gt;14,IF(ISBLANK(#REF!),"",#REF!),REPLACE(REPLACE(#REF!,1,3,"XXX"),13,2,"XX")))</f>
        <v>#REF!</v>
      </c>
      <c r="K2185" s="356"/>
      <c r="L2185" s="357"/>
      <c r="M2185" s="356"/>
      <c r="N2185" s="352"/>
      <c r="O2185" s="369"/>
    </row>
    <row r="2186" spans="1:15" hidden="1" x14ac:dyDescent="0.2">
      <c r="A2186" s="351">
        <v>2183</v>
      </c>
      <c r="B2186" s="352"/>
      <c r="C2186" s="353"/>
      <c r="D2186" s="354"/>
      <c r="E2186" s="178"/>
      <c r="F2186" s="355"/>
      <c r="G2186" s="354"/>
      <c r="H2186" s="354"/>
      <c r="I2186" s="178"/>
      <c r="J2186" s="390" t="e">
        <f>IF(#REF!="","",IF(LEN(#REF!)&gt;14,IF(ISBLANK(#REF!),"",#REF!),REPLACE(REPLACE(#REF!,1,3,"XXX"),13,2,"XX")))</f>
        <v>#REF!</v>
      </c>
      <c r="K2186" s="356"/>
      <c r="L2186" s="357"/>
      <c r="M2186" s="356"/>
      <c r="N2186" s="352"/>
      <c r="O2186" s="369"/>
    </row>
    <row r="2187" spans="1:15" hidden="1" x14ac:dyDescent="0.2">
      <c r="A2187" s="351">
        <v>2184</v>
      </c>
      <c r="B2187" s="358"/>
      <c r="C2187" s="359"/>
      <c r="D2187" s="362"/>
      <c r="E2187" s="178"/>
      <c r="F2187" s="360"/>
      <c r="G2187" s="362"/>
      <c r="H2187" s="362"/>
      <c r="I2187" s="361"/>
      <c r="J2187" s="390" t="e">
        <f>IF(#REF!="","",IF(LEN(#REF!)&gt;14,IF(ISBLANK(#REF!),"",#REF!),REPLACE(REPLACE(#REF!,1,3,"XXX"),13,2,"XX")))</f>
        <v>#REF!</v>
      </c>
      <c r="K2187" s="356"/>
      <c r="L2187" s="357"/>
      <c r="M2187" s="356"/>
      <c r="N2187" s="352"/>
      <c r="O2187" s="369"/>
    </row>
    <row r="2188" spans="1:15" hidden="1" x14ac:dyDescent="0.2">
      <c r="A2188" s="351">
        <v>2185</v>
      </c>
      <c r="B2188" s="352"/>
      <c r="C2188" s="353"/>
      <c r="D2188" s="354"/>
      <c r="E2188" s="178"/>
      <c r="F2188" s="355"/>
      <c r="G2188" s="354"/>
      <c r="H2188" s="354"/>
      <c r="I2188" s="178"/>
      <c r="J2188" s="390" t="e">
        <f>IF(#REF!="","",IF(LEN(#REF!)&gt;14,IF(ISBLANK(#REF!),"",#REF!),REPLACE(REPLACE(#REF!,1,3,"XXX"),13,2,"XX")))</f>
        <v>#REF!</v>
      </c>
      <c r="K2188" s="356"/>
      <c r="L2188" s="357"/>
      <c r="M2188" s="356"/>
      <c r="N2188" s="352"/>
      <c r="O2188" s="369"/>
    </row>
    <row r="2189" spans="1:15" hidden="1" x14ac:dyDescent="0.2">
      <c r="A2189" s="351">
        <v>2186</v>
      </c>
      <c r="B2189" s="352"/>
      <c r="C2189" s="353"/>
      <c r="D2189" s="354"/>
      <c r="E2189" s="178"/>
      <c r="F2189" s="355"/>
      <c r="G2189" s="354"/>
      <c r="H2189" s="354"/>
      <c r="I2189" s="178"/>
      <c r="J2189" s="390" t="e">
        <f>IF(#REF!="","",IF(LEN(#REF!)&gt;14,IF(ISBLANK(#REF!),"",#REF!),REPLACE(REPLACE(#REF!,1,3,"XXX"),13,2,"XX")))</f>
        <v>#REF!</v>
      </c>
      <c r="K2189" s="356"/>
      <c r="L2189" s="357"/>
      <c r="M2189" s="356"/>
      <c r="N2189" s="352"/>
      <c r="O2189" s="369"/>
    </row>
    <row r="2190" spans="1:15" hidden="1" x14ac:dyDescent="0.2">
      <c r="A2190" s="351">
        <v>2187</v>
      </c>
      <c r="B2190" s="352"/>
      <c r="C2190" s="353"/>
      <c r="D2190" s="354"/>
      <c r="E2190" s="178"/>
      <c r="F2190" s="355"/>
      <c r="G2190" s="354"/>
      <c r="H2190" s="354"/>
      <c r="I2190" s="178"/>
      <c r="J2190" s="390" t="e">
        <f>IF(#REF!="","",IF(LEN(#REF!)&gt;14,IF(ISBLANK(#REF!),"",#REF!),REPLACE(REPLACE(#REF!,1,3,"XXX"),13,2,"XX")))</f>
        <v>#REF!</v>
      </c>
      <c r="K2190" s="356"/>
      <c r="L2190" s="357"/>
      <c r="M2190" s="356"/>
      <c r="N2190" s="352"/>
      <c r="O2190" s="369"/>
    </row>
    <row r="2191" spans="1:15" hidden="1" x14ac:dyDescent="0.2">
      <c r="A2191" s="351">
        <v>2188</v>
      </c>
      <c r="B2191" s="352"/>
      <c r="C2191" s="353"/>
      <c r="D2191" s="354"/>
      <c r="E2191" s="178"/>
      <c r="F2191" s="355"/>
      <c r="G2191" s="354"/>
      <c r="H2191" s="354"/>
      <c r="I2191" s="178"/>
      <c r="J2191" s="390" t="e">
        <f>IF(#REF!="","",IF(LEN(#REF!)&gt;14,IF(ISBLANK(#REF!),"",#REF!),REPLACE(REPLACE(#REF!,1,3,"XXX"),13,2,"XX")))</f>
        <v>#REF!</v>
      </c>
      <c r="K2191" s="356"/>
      <c r="L2191" s="357"/>
      <c r="M2191" s="356"/>
      <c r="N2191" s="352"/>
      <c r="O2191" s="369"/>
    </row>
    <row r="2192" spans="1:15" hidden="1" x14ac:dyDescent="0.2">
      <c r="A2192" s="351">
        <v>2189</v>
      </c>
      <c r="B2192" s="352"/>
      <c r="C2192" s="353"/>
      <c r="D2192" s="354"/>
      <c r="E2192" s="178"/>
      <c r="F2192" s="355"/>
      <c r="G2192" s="354"/>
      <c r="H2192" s="354"/>
      <c r="I2192" s="178"/>
      <c r="J2192" s="390" t="e">
        <f>IF(#REF!="","",IF(LEN(#REF!)&gt;14,IF(ISBLANK(#REF!),"",#REF!),REPLACE(REPLACE(#REF!,1,3,"XXX"),13,2,"XX")))</f>
        <v>#REF!</v>
      </c>
      <c r="K2192" s="356"/>
      <c r="L2192" s="357"/>
      <c r="M2192" s="356"/>
      <c r="N2192" s="352"/>
      <c r="O2192" s="369"/>
    </row>
    <row r="2193" spans="1:15" hidden="1" x14ac:dyDescent="0.2">
      <c r="A2193" s="351">
        <v>2190</v>
      </c>
      <c r="B2193" s="352"/>
      <c r="C2193" s="353"/>
      <c r="D2193" s="354"/>
      <c r="E2193" s="178"/>
      <c r="F2193" s="355"/>
      <c r="G2193" s="354"/>
      <c r="H2193" s="354"/>
      <c r="I2193" s="178"/>
      <c r="J2193" s="390" t="e">
        <f>IF(#REF!="","",IF(LEN(#REF!)&gt;14,IF(ISBLANK(#REF!),"",#REF!),REPLACE(REPLACE(#REF!,1,3,"XXX"),13,2,"XX")))</f>
        <v>#REF!</v>
      </c>
      <c r="K2193" s="356"/>
      <c r="L2193" s="357"/>
      <c r="M2193" s="356"/>
      <c r="N2193" s="352"/>
      <c r="O2193" s="369"/>
    </row>
    <row r="2194" spans="1:15" hidden="1" x14ac:dyDescent="0.2">
      <c r="A2194" s="351">
        <v>2191</v>
      </c>
      <c r="B2194" s="352"/>
      <c r="C2194" s="353"/>
      <c r="D2194" s="354"/>
      <c r="E2194" s="178"/>
      <c r="F2194" s="355"/>
      <c r="G2194" s="354"/>
      <c r="H2194" s="354"/>
      <c r="I2194" s="178"/>
      <c r="J2194" s="390" t="e">
        <f>IF(#REF!="","",IF(LEN(#REF!)&gt;14,IF(ISBLANK(#REF!),"",#REF!),REPLACE(REPLACE(#REF!,1,3,"XXX"),13,2,"XX")))</f>
        <v>#REF!</v>
      </c>
      <c r="K2194" s="356"/>
      <c r="L2194" s="357"/>
      <c r="M2194" s="356"/>
      <c r="N2194" s="352"/>
      <c r="O2194" s="369"/>
    </row>
    <row r="2195" spans="1:15" hidden="1" x14ac:dyDescent="0.2">
      <c r="A2195" s="351">
        <v>2192</v>
      </c>
      <c r="B2195" s="352"/>
      <c r="C2195" s="353"/>
      <c r="D2195" s="354"/>
      <c r="E2195" s="178"/>
      <c r="F2195" s="355"/>
      <c r="G2195" s="354"/>
      <c r="H2195" s="354"/>
      <c r="I2195" s="178"/>
      <c r="J2195" s="390" t="e">
        <f>IF(#REF!="","",IF(LEN(#REF!)&gt;14,IF(ISBLANK(#REF!),"",#REF!),REPLACE(REPLACE(#REF!,1,3,"XXX"),13,2,"XX")))</f>
        <v>#REF!</v>
      </c>
      <c r="K2195" s="356"/>
      <c r="L2195" s="357"/>
      <c r="M2195" s="356"/>
      <c r="N2195" s="352"/>
      <c r="O2195" s="369"/>
    </row>
    <row r="2196" spans="1:15" hidden="1" x14ac:dyDescent="0.2">
      <c r="A2196" s="351">
        <v>2193</v>
      </c>
      <c r="B2196" s="352"/>
      <c r="C2196" s="353"/>
      <c r="D2196" s="354"/>
      <c r="E2196" s="178"/>
      <c r="F2196" s="355"/>
      <c r="G2196" s="354"/>
      <c r="H2196" s="354"/>
      <c r="I2196" s="178"/>
      <c r="J2196" s="390" t="e">
        <f>IF(#REF!="","",IF(LEN(#REF!)&gt;14,IF(ISBLANK(#REF!),"",#REF!),REPLACE(REPLACE(#REF!,1,3,"XXX"),13,2,"XX")))</f>
        <v>#REF!</v>
      </c>
      <c r="K2196" s="356"/>
      <c r="L2196" s="357"/>
      <c r="M2196" s="356"/>
      <c r="N2196" s="352"/>
      <c r="O2196" s="369"/>
    </row>
    <row r="2197" spans="1:15" hidden="1" x14ac:dyDescent="0.2">
      <c r="A2197" s="351">
        <v>2194</v>
      </c>
      <c r="B2197" s="352"/>
      <c r="C2197" s="353"/>
      <c r="D2197" s="354"/>
      <c r="E2197" s="178"/>
      <c r="F2197" s="355"/>
      <c r="G2197" s="354"/>
      <c r="H2197" s="354"/>
      <c r="I2197" s="178"/>
      <c r="J2197" s="390" t="e">
        <f>IF(#REF!="","",IF(LEN(#REF!)&gt;14,IF(ISBLANK(#REF!),"",#REF!),REPLACE(REPLACE(#REF!,1,3,"XXX"),13,2,"XX")))</f>
        <v>#REF!</v>
      </c>
      <c r="K2197" s="356"/>
      <c r="L2197" s="357"/>
      <c r="M2197" s="356"/>
      <c r="N2197" s="352"/>
      <c r="O2197" s="369"/>
    </row>
    <row r="2198" spans="1:15" hidden="1" x14ac:dyDescent="0.2">
      <c r="A2198" s="351">
        <v>2195</v>
      </c>
      <c r="B2198" s="352"/>
      <c r="C2198" s="353"/>
      <c r="D2198" s="354"/>
      <c r="E2198" s="178"/>
      <c r="F2198" s="355"/>
      <c r="G2198" s="354"/>
      <c r="H2198" s="354"/>
      <c r="I2198" s="178"/>
      <c r="J2198" s="390" t="e">
        <f>IF(#REF!="","",IF(LEN(#REF!)&gt;14,IF(ISBLANK(#REF!),"",#REF!),REPLACE(REPLACE(#REF!,1,3,"XXX"),13,2,"XX")))</f>
        <v>#REF!</v>
      </c>
      <c r="K2198" s="356"/>
      <c r="L2198" s="357"/>
      <c r="M2198" s="356"/>
      <c r="N2198" s="352"/>
      <c r="O2198" s="369"/>
    </row>
    <row r="2199" spans="1:15" hidden="1" x14ac:dyDescent="0.2">
      <c r="A2199" s="351">
        <v>2196</v>
      </c>
      <c r="B2199" s="352"/>
      <c r="C2199" s="353"/>
      <c r="D2199" s="354"/>
      <c r="E2199" s="178"/>
      <c r="F2199" s="355"/>
      <c r="G2199" s="354"/>
      <c r="H2199" s="354"/>
      <c r="I2199" s="178"/>
      <c r="J2199" s="390" t="e">
        <f>IF(#REF!="","",IF(LEN(#REF!)&gt;14,IF(ISBLANK(#REF!),"",#REF!),REPLACE(REPLACE(#REF!,1,3,"XXX"),13,2,"XX")))</f>
        <v>#REF!</v>
      </c>
      <c r="K2199" s="356"/>
      <c r="L2199" s="357"/>
      <c r="M2199" s="356"/>
      <c r="N2199" s="352"/>
      <c r="O2199" s="369"/>
    </row>
    <row r="2200" spans="1:15" hidden="1" x14ac:dyDescent="0.2">
      <c r="A2200" s="351">
        <v>2197</v>
      </c>
      <c r="B2200" s="352"/>
      <c r="C2200" s="353"/>
      <c r="D2200" s="354"/>
      <c r="E2200" s="178"/>
      <c r="F2200" s="355"/>
      <c r="G2200" s="354"/>
      <c r="H2200" s="354"/>
      <c r="I2200" s="178"/>
      <c r="J2200" s="390" t="e">
        <f>IF(#REF!="","",IF(LEN(#REF!)&gt;14,IF(ISBLANK(#REF!),"",#REF!),REPLACE(REPLACE(#REF!,1,3,"XXX"),13,2,"XX")))</f>
        <v>#REF!</v>
      </c>
      <c r="K2200" s="356"/>
      <c r="L2200" s="357"/>
      <c r="M2200" s="356"/>
      <c r="N2200" s="352"/>
      <c r="O2200" s="369"/>
    </row>
    <row r="2201" spans="1:15" hidden="1" x14ac:dyDescent="0.2">
      <c r="A2201" s="351">
        <v>2198</v>
      </c>
      <c r="B2201" s="352"/>
      <c r="C2201" s="353"/>
      <c r="D2201" s="354"/>
      <c r="E2201" s="178"/>
      <c r="F2201" s="355"/>
      <c r="G2201" s="354"/>
      <c r="H2201" s="354"/>
      <c r="I2201" s="178"/>
      <c r="J2201" s="390" t="e">
        <f>IF(#REF!="","",IF(LEN(#REF!)&gt;14,IF(ISBLANK(#REF!),"",#REF!),REPLACE(REPLACE(#REF!,1,3,"XXX"),13,2,"XX")))</f>
        <v>#REF!</v>
      </c>
      <c r="K2201" s="356"/>
      <c r="L2201" s="357"/>
      <c r="M2201" s="356"/>
      <c r="N2201" s="352"/>
      <c r="O2201" s="369"/>
    </row>
    <row r="2202" spans="1:15" hidden="1" x14ac:dyDescent="0.2">
      <c r="A2202" s="351">
        <v>2199</v>
      </c>
      <c r="B2202" s="352"/>
      <c r="C2202" s="353"/>
      <c r="D2202" s="354"/>
      <c r="E2202" s="178"/>
      <c r="F2202" s="355"/>
      <c r="G2202" s="354"/>
      <c r="H2202" s="354"/>
      <c r="I2202" s="178"/>
      <c r="J2202" s="390" t="e">
        <f>IF(#REF!="","",IF(LEN(#REF!)&gt;14,IF(ISBLANK(#REF!),"",#REF!),REPLACE(REPLACE(#REF!,1,3,"XXX"),13,2,"XX")))</f>
        <v>#REF!</v>
      </c>
      <c r="K2202" s="356"/>
      <c r="L2202" s="357"/>
      <c r="M2202" s="356"/>
      <c r="N2202" s="352"/>
      <c r="O2202" s="369"/>
    </row>
    <row r="2203" spans="1:15" hidden="1" x14ac:dyDescent="0.2">
      <c r="A2203" s="351">
        <v>2200</v>
      </c>
      <c r="B2203" s="352"/>
      <c r="C2203" s="353"/>
      <c r="D2203" s="354"/>
      <c r="E2203" s="178"/>
      <c r="F2203" s="355"/>
      <c r="G2203" s="178"/>
      <c r="H2203" s="354"/>
      <c r="I2203" s="178"/>
      <c r="J2203" s="390" t="e">
        <f>IF(#REF!="","",IF(LEN(#REF!)&gt;14,IF(ISBLANK(#REF!),"",#REF!),REPLACE(REPLACE(#REF!,1,3,"XXX"),13,2,"XX")))</f>
        <v>#REF!</v>
      </c>
      <c r="K2203" s="356"/>
      <c r="L2203" s="357"/>
      <c r="M2203" s="356"/>
      <c r="N2203" s="352"/>
      <c r="O2203" s="369"/>
    </row>
    <row r="2204" spans="1:15" hidden="1" x14ac:dyDescent="0.2">
      <c r="A2204" s="351">
        <v>2201</v>
      </c>
      <c r="B2204" s="352"/>
      <c r="C2204" s="353"/>
      <c r="D2204" s="354"/>
      <c r="E2204" s="178"/>
      <c r="F2204" s="355"/>
      <c r="G2204" s="362"/>
      <c r="H2204" s="354"/>
      <c r="I2204" s="178"/>
      <c r="J2204" s="390" t="e">
        <f>IF(#REF!="","",IF(LEN(#REF!)&gt;14,IF(ISBLANK(#REF!),"",#REF!),REPLACE(REPLACE(#REF!,1,3,"XXX"),13,2,"XX")))</f>
        <v>#REF!</v>
      </c>
      <c r="K2204" s="356"/>
      <c r="L2204" s="357"/>
      <c r="M2204" s="356"/>
      <c r="N2204" s="352"/>
      <c r="O2204" s="369"/>
    </row>
    <row r="2205" spans="1:15" hidden="1" x14ac:dyDescent="0.2">
      <c r="A2205" s="351">
        <v>2202</v>
      </c>
      <c r="B2205" s="358"/>
      <c r="C2205" s="359"/>
      <c r="D2205" s="362"/>
      <c r="E2205" s="178"/>
      <c r="F2205" s="360"/>
      <c r="G2205" s="362"/>
      <c r="H2205" s="362"/>
      <c r="I2205" s="361"/>
      <c r="J2205" s="390" t="e">
        <f>IF(#REF!="","",IF(LEN(#REF!)&gt;14,IF(ISBLANK(#REF!),"",#REF!),REPLACE(REPLACE(#REF!,1,3,"XXX"),13,2,"XX")))</f>
        <v>#REF!</v>
      </c>
      <c r="K2205" s="356"/>
      <c r="L2205" s="357"/>
      <c r="M2205" s="356"/>
      <c r="N2205" s="352"/>
      <c r="O2205" s="369"/>
    </row>
    <row r="2206" spans="1:15" hidden="1" x14ac:dyDescent="0.2">
      <c r="A2206" s="351">
        <v>2203</v>
      </c>
      <c r="B2206" s="352"/>
      <c r="C2206" s="353"/>
      <c r="D2206" s="354"/>
      <c r="E2206" s="178"/>
      <c r="F2206" s="355"/>
      <c r="G2206" s="354"/>
      <c r="H2206" s="354"/>
      <c r="I2206" s="178"/>
      <c r="J2206" s="390" t="e">
        <f>IF(#REF!="","",IF(LEN(#REF!)&gt;14,IF(ISBLANK(#REF!),"",#REF!),REPLACE(REPLACE(#REF!,1,3,"XXX"),13,2,"XX")))</f>
        <v>#REF!</v>
      </c>
      <c r="K2206" s="356"/>
      <c r="L2206" s="357"/>
      <c r="M2206" s="356"/>
      <c r="N2206" s="352"/>
      <c r="O2206" s="369"/>
    </row>
    <row r="2207" spans="1:15" hidden="1" x14ac:dyDescent="0.2">
      <c r="A2207" s="351">
        <v>2204</v>
      </c>
      <c r="B2207" s="352"/>
      <c r="C2207" s="353"/>
      <c r="D2207" s="354"/>
      <c r="E2207" s="178"/>
      <c r="F2207" s="179"/>
      <c r="G2207" s="354"/>
      <c r="H2207" s="354"/>
      <c r="I2207" s="178"/>
      <c r="J2207" s="390" t="e">
        <f>IF(#REF!="","",IF(LEN(#REF!)&gt;14,IF(ISBLANK(#REF!),"",#REF!),REPLACE(REPLACE(#REF!,1,3,"XXX"),13,2,"XX")))</f>
        <v>#REF!</v>
      </c>
      <c r="K2207" s="356"/>
      <c r="L2207" s="357"/>
      <c r="M2207" s="356"/>
      <c r="N2207" s="352"/>
      <c r="O2207" s="369"/>
    </row>
    <row r="2208" spans="1:15" hidden="1" x14ac:dyDescent="0.2">
      <c r="A2208" s="351">
        <v>2205</v>
      </c>
      <c r="B2208" s="352"/>
      <c r="C2208" s="353"/>
      <c r="D2208" s="354"/>
      <c r="E2208" s="178"/>
      <c r="F2208" s="179"/>
      <c r="G2208" s="354"/>
      <c r="H2208" s="354"/>
      <c r="I2208" s="178"/>
      <c r="J2208" s="390" t="e">
        <f>IF(#REF!="","",IF(LEN(#REF!)&gt;14,IF(ISBLANK(#REF!),"",#REF!),REPLACE(REPLACE(#REF!,1,3,"XXX"),13,2,"XX")))</f>
        <v>#REF!</v>
      </c>
      <c r="K2208" s="356"/>
      <c r="L2208" s="357"/>
      <c r="M2208" s="356"/>
      <c r="N2208" s="352"/>
      <c r="O2208" s="369"/>
    </row>
    <row r="2209" spans="1:15" hidden="1" x14ac:dyDescent="0.2">
      <c r="A2209" s="351">
        <v>2206</v>
      </c>
      <c r="B2209" s="352"/>
      <c r="C2209" s="353"/>
      <c r="D2209" s="354"/>
      <c r="E2209" s="178"/>
      <c r="F2209" s="355"/>
      <c r="G2209" s="354"/>
      <c r="H2209" s="354"/>
      <c r="I2209" s="178"/>
      <c r="J2209" s="390" t="e">
        <f>IF(#REF!="","",IF(LEN(#REF!)&gt;14,IF(ISBLANK(#REF!),"",#REF!),REPLACE(REPLACE(#REF!,1,3,"XXX"),13,2,"XX")))</f>
        <v>#REF!</v>
      </c>
      <c r="K2209" s="356"/>
      <c r="L2209" s="357"/>
      <c r="M2209" s="356"/>
      <c r="N2209" s="352"/>
      <c r="O2209" s="369"/>
    </row>
    <row r="2210" spans="1:15" hidden="1" x14ac:dyDescent="0.2">
      <c r="A2210" s="351">
        <v>2207</v>
      </c>
      <c r="B2210" s="352"/>
      <c r="C2210" s="353"/>
      <c r="D2210" s="354"/>
      <c r="E2210" s="178"/>
      <c r="F2210" s="355"/>
      <c r="G2210" s="354"/>
      <c r="H2210" s="354"/>
      <c r="I2210" s="178"/>
      <c r="J2210" s="390" t="e">
        <f>IF(#REF!="","",IF(LEN(#REF!)&gt;14,IF(ISBLANK(#REF!),"",#REF!),REPLACE(REPLACE(#REF!,1,3,"XXX"),13,2,"XX")))</f>
        <v>#REF!</v>
      </c>
      <c r="K2210" s="356"/>
      <c r="L2210" s="357"/>
      <c r="M2210" s="356"/>
      <c r="N2210" s="352"/>
      <c r="O2210" s="369"/>
    </row>
    <row r="2211" spans="1:15" hidden="1" x14ac:dyDescent="0.2">
      <c r="A2211" s="351">
        <v>2208</v>
      </c>
      <c r="B2211" s="352"/>
      <c r="C2211" s="353"/>
      <c r="D2211" s="354"/>
      <c r="E2211" s="178"/>
      <c r="F2211" s="355"/>
      <c r="G2211" s="354"/>
      <c r="H2211" s="354"/>
      <c r="I2211" s="178"/>
      <c r="J2211" s="390" t="e">
        <f>IF(#REF!="","",IF(LEN(#REF!)&gt;14,IF(ISBLANK(#REF!),"",#REF!),REPLACE(REPLACE(#REF!,1,3,"XXX"),13,2,"XX")))</f>
        <v>#REF!</v>
      </c>
      <c r="K2211" s="356"/>
      <c r="L2211" s="357"/>
      <c r="M2211" s="356"/>
      <c r="N2211" s="352"/>
      <c r="O2211" s="369"/>
    </row>
    <row r="2212" spans="1:15" hidden="1" x14ac:dyDescent="0.2">
      <c r="A2212" s="351">
        <v>2209</v>
      </c>
      <c r="B2212" s="352"/>
      <c r="C2212" s="353"/>
      <c r="D2212" s="354"/>
      <c r="E2212" s="178"/>
      <c r="F2212" s="355"/>
      <c r="G2212" s="354"/>
      <c r="H2212" s="354"/>
      <c r="I2212" s="178"/>
      <c r="J2212" s="390" t="e">
        <f>IF(#REF!="","",IF(LEN(#REF!)&gt;14,IF(ISBLANK(#REF!),"",#REF!),REPLACE(REPLACE(#REF!,1,3,"XXX"),13,2,"XX")))</f>
        <v>#REF!</v>
      </c>
      <c r="K2212" s="356"/>
      <c r="L2212" s="357"/>
      <c r="M2212" s="356"/>
      <c r="N2212" s="352"/>
      <c r="O2212" s="369"/>
    </row>
    <row r="2213" spans="1:15" hidden="1" x14ac:dyDescent="0.2">
      <c r="A2213" s="351">
        <v>2210</v>
      </c>
      <c r="B2213" s="352"/>
      <c r="C2213" s="353"/>
      <c r="D2213" s="354"/>
      <c r="E2213" s="178"/>
      <c r="F2213" s="355"/>
      <c r="G2213" s="354"/>
      <c r="H2213" s="354"/>
      <c r="I2213" s="178"/>
      <c r="J2213" s="390" t="e">
        <f>IF(#REF!="","",IF(LEN(#REF!)&gt;14,IF(ISBLANK(#REF!),"",#REF!),REPLACE(REPLACE(#REF!,1,3,"XXX"),13,2,"XX")))</f>
        <v>#REF!</v>
      </c>
      <c r="K2213" s="356"/>
      <c r="L2213" s="357"/>
      <c r="M2213" s="356"/>
      <c r="N2213" s="352"/>
      <c r="O2213" s="369"/>
    </row>
    <row r="2214" spans="1:15" hidden="1" x14ac:dyDescent="0.2">
      <c r="A2214" s="351">
        <v>2211</v>
      </c>
      <c r="B2214" s="352"/>
      <c r="C2214" s="353"/>
      <c r="D2214" s="354"/>
      <c r="E2214" s="178"/>
      <c r="F2214" s="355"/>
      <c r="G2214" s="354"/>
      <c r="H2214" s="354"/>
      <c r="I2214" s="178"/>
      <c r="J2214" s="390" t="e">
        <f>IF(#REF!="","",IF(LEN(#REF!)&gt;14,IF(ISBLANK(#REF!),"",#REF!),REPLACE(REPLACE(#REF!,1,3,"XXX"),13,2,"XX")))</f>
        <v>#REF!</v>
      </c>
      <c r="K2214" s="356"/>
      <c r="L2214" s="357"/>
      <c r="M2214" s="356"/>
      <c r="N2214" s="352"/>
      <c r="O2214" s="369"/>
    </row>
    <row r="2215" spans="1:15" hidden="1" x14ac:dyDescent="0.2">
      <c r="A2215" s="351">
        <v>2212</v>
      </c>
      <c r="B2215" s="352"/>
      <c r="C2215" s="353"/>
      <c r="D2215" s="354"/>
      <c r="E2215" s="178"/>
      <c r="F2215" s="355"/>
      <c r="G2215" s="354"/>
      <c r="H2215" s="354"/>
      <c r="I2215" s="178"/>
      <c r="J2215" s="390" t="e">
        <f>IF(#REF!="","",IF(LEN(#REF!)&gt;14,IF(ISBLANK(#REF!),"",#REF!),REPLACE(REPLACE(#REF!,1,3,"XXX"),13,2,"XX")))</f>
        <v>#REF!</v>
      </c>
      <c r="K2215" s="356"/>
      <c r="L2215" s="357"/>
      <c r="M2215" s="356"/>
      <c r="N2215" s="352"/>
      <c r="O2215" s="369"/>
    </row>
    <row r="2216" spans="1:15" hidden="1" x14ac:dyDescent="0.2">
      <c r="A2216" s="351">
        <v>2213</v>
      </c>
      <c r="B2216" s="352"/>
      <c r="C2216" s="353"/>
      <c r="D2216" s="354"/>
      <c r="E2216" s="178"/>
      <c r="F2216" s="355"/>
      <c r="G2216" s="178"/>
      <c r="H2216" s="354"/>
      <c r="I2216" s="178"/>
      <c r="J2216" s="390" t="e">
        <f>IF(#REF!="","",IF(LEN(#REF!)&gt;14,IF(ISBLANK(#REF!),"",#REF!),REPLACE(REPLACE(#REF!,1,3,"XXX"),13,2,"XX")))</f>
        <v>#REF!</v>
      </c>
      <c r="K2216" s="356"/>
      <c r="L2216" s="357"/>
      <c r="M2216" s="356"/>
      <c r="N2216" s="352"/>
      <c r="O2216" s="369"/>
    </row>
    <row r="2217" spans="1:15" hidden="1" x14ac:dyDescent="0.2">
      <c r="A2217" s="351">
        <v>2214</v>
      </c>
      <c r="B2217" s="352"/>
      <c r="C2217" s="353"/>
      <c r="D2217" s="354"/>
      <c r="E2217" s="178"/>
      <c r="F2217" s="355"/>
      <c r="G2217" s="178"/>
      <c r="H2217" s="354"/>
      <c r="I2217" s="178"/>
      <c r="J2217" s="390" t="e">
        <f>IF(#REF!="","",IF(LEN(#REF!)&gt;14,IF(ISBLANK(#REF!),"",#REF!),REPLACE(REPLACE(#REF!,1,3,"XXX"),13,2,"XX")))</f>
        <v>#REF!</v>
      </c>
      <c r="K2217" s="356"/>
      <c r="L2217" s="357"/>
      <c r="M2217" s="356"/>
      <c r="N2217" s="352"/>
      <c r="O2217" s="369"/>
    </row>
    <row r="2218" spans="1:15" hidden="1" x14ac:dyDescent="0.2">
      <c r="A2218" s="351">
        <v>2215</v>
      </c>
      <c r="B2218" s="352"/>
      <c r="C2218" s="353"/>
      <c r="D2218" s="354"/>
      <c r="E2218" s="178"/>
      <c r="F2218" s="355"/>
      <c r="G2218" s="178"/>
      <c r="H2218" s="354"/>
      <c r="I2218" s="178"/>
      <c r="J2218" s="390" t="e">
        <f>IF(#REF!="","",IF(LEN(#REF!)&gt;14,IF(ISBLANK(#REF!),"",#REF!),REPLACE(REPLACE(#REF!,1,3,"XXX"),13,2,"XX")))</f>
        <v>#REF!</v>
      </c>
      <c r="K2218" s="356"/>
      <c r="L2218" s="357"/>
      <c r="M2218" s="356"/>
      <c r="N2218" s="352"/>
      <c r="O2218" s="369"/>
    </row>
    <row r="2219" spans="1:15" hidden="1" x14ac:dyDescent="0.2">
      <c r="A2219" s="351">
        <v>2216</v>
      </c>
      <c r="B2219" s="352"/>
      <c r="C2219" s="353"/>
      <c r="D2219" s="354"/>
      <c r="E2219" s="178"/>
      <c r="F2219" s="355"/>
      <c r="G2219" s="178"/>
      <c r="H2219" s="354"/>
      <c r="I2219" s="178"/>
      <c r="J2219" s="390" t="e">
        <f>IF(#REF!="","",IF(LEN(#REF!)&gt;14,IF(ISBLANK(#REF!),"",#REF!),REPLACE(REPLACE(#REF!,1,3,"XXX"),13,2,"XX")))</f>
        <v>#REF!</v>
      </c>
      <c r="K2219" s="356"/>
      <c r="L2219" s="357"/>
      <c r="M2219" s="356"/>
      <c r="N2219" s="352"/>
      <c r="O2219" s="369"/>
    </row>
    <row r="2220" spans="1:15" hidden="1" x14ac:dyDescent="0.2">
      <c r="A2220" s="351">
        <v>2217</v>
      </c>
      <c r="B2220" s="352"/>
      <c r="C2220" s="353"/>
      <c r="D2220" s="354"/>
      <c r="E2220" s="178"/>
      <c r="F2220" s="355"/>
      <c r="G2220" s="178"/>
      <c r="H2220" s="354"/>
      <c r="I2220" s="178"/>
      <c r="J2220" s="390" t="e">
        <f>IF(#REF!="","",IF(LEN(#REF!)&gt;14,IF(ISBLANK(#REF!),"",#REF!),REPLACE(REPLACE(#REF!,1,3,"XXX"),13,2,"XX")))</f>
        <v>#REF!</v>
      </c>
      <c r="K2220" s="356"/>
      <c r="L2220" s="357"/>
      <c r="M2220" s="356"/>
      <c r="N2220" s="352"/>
      <c r="O2220" s="369"/>
    </row>
    <row r="2221" spans="1:15" hidden="1" x14ac:dyDescent="0.2">
      <c r="A2221" s="351">
        <v>2218</v>
      </c>
      <c r="B2221" s="352"/>
      <c r="C2221" s="353"/>
      <c r="D2221" s="354"/>
      <c r="E2221" s="178"/>
      <c r="F2221" s="355"/>
      <c r="G2221" s="178"/>
      <c r="H2221" s="354"/>
      <c r="I2221" s="178"/>
      <c r="J2221" s="390" t="e">
        <f>IF(#REF!="","",IF(LEN(#REF!)&gt;14,IF(ISBLANK(#REF!),"",#REF!),REPLACE(REPLACE(#REF!,1,3,"XXX"),13,2,"XX")))</f>
        <v>#REF!</v>
      </c>
      <c r="K2221" s="356"/>
      <c r="L2221" s="357"/>
      <c r="M2221" s="356"/>
      <c r="N2221" s="352"/>
      <c r="O2221" s="369"/>
    </row>
    <row r="2222" spans="1:15" hidden="1" x14ac:dyDescent="0.2">
      <c r="A2222" s="351">
        <v>2219</v>
      </c>
      <c r="B2222" s="352"/>
      <c r="C2222" s="353"/>
      <c r="D2222" s="354"/>
      <c r="E2222" s="178"/>
      <c r="F2222" s="355"/>
      <c r="G2222" s="178"/>
      <c r="H2222" s="354"/>
      <c r="I2222" s="178"/>
      <c r="J2222" s="390" t="e">
        <f>IF(#REF!="","",IF(LEN(#REF!)&gt;14,IF(ISBLANK(#REF!),"",#REF!),REPLACE(REPLACE(#REF!,1,3,"XXX"),13,2,"XX")))</f>
        <v>#REF!</v>
      </c>
      <c r="K2222" s="356"/>
      <c r="L2222" s="357"/>
      <c r="M2222" s="356"/>
      <c r="N2222" s="352"/>
      <c r="O2222" s="369"/>
    </row>
    <row r="2223" spans="1:15" hidden="1" x14ac:dyDescent="0.2">
      <c r="A2223" s="351">
        <v>2220</v>
      </c>
      <c r="B2223" s="352"/>
      <c r="C2223" s="353"/>
      <c r="D2223" s="354"/>
      <c r="E2223" s="178"/>
      <c r="F2223" s="355"/>
      <c r="G2223" s="178"/>
      <c r="H2223" s="354"/>
      <c r="I2223" s="178"/>
      <c r="J2223" s="390" t="e">
        <f>IF(#REF!="","",IF(LEN(#REF!)&gt;14,IF(ISBLANK(#REF!),"",#REF!),REPLACE(REPLACE(#REF!,1,3,"XXX"),13,2,"XX")))</f>
        <v>#REF!</v>
      </c>
      <c r="K2223" s="356"/>
      <c r="L2223" s="357"/>
      <c r="M2223" s="356"/>
      <c r="N2223" s="352"/>
      <c r="O2223" s="369"/>
    </row>
    <row r="2224" spans="1:15" hidden="1" x14ac:dyDescent="0.2">
      <c r="A2224" s="351">
        <v>2221</v>
      </c>
      <c r="B2224" s="352"/>
      <c r="C2224" s="353"/>
      <c r="D2224" s="354"/>
      <c r="E2224" s="178"/>
      <c r="F2224" s="355"/>
      <c r="G2224" s="178"/>
      <c r="H2224" s="354"/>
      <c r="I2224" s="178"/>
      <c r="J2224" s="390" t="e">
        <f>IF(#REF!="","",IF(LEN(#REF!)&gt;14,IF(ISBLANK(#REF!),"",#REF!),REPLACE(REPLACE(#REF!,1,3,"XXX"),13,2,"XX")))</f>
        <v>#REF!</v>
      </c>
      <c r="K2224" s="356"/>
      <c r="L2224" s="357"/>
      <c r="M2224" s="356"/>
      <c r="N2224" s="352"/>
      <c r="O2224" s="369"/>
    </row>
    <row r="2225" spans="1:15" hidden="1" x14ac:dyDescent="0.2">
      <c r="A2225" s="351">
        <v>2222</v>
      </c>
      <c r="B2225" s="352"/>
      <c r="C2225" s="353"/>
      <c r="D2225" s="354"/>
      <c r="E2225" s="178"/>
      <c r="F2225" s="355"/>
      <c r="G2225" s="178"/>
      <c r="H2225" s="354"/>
      <c r="I2225" s="178"/>
      <c r="J2225" s="390" t="e">
        <f>IF(#REF!="","",IF(LEN(#REF!)&gt;14,IF(ISBLANK(#REF!),"",#REF!),REPLACE(REPLACE(#REF!,1,3,"XXX"),13,2,"XX")))</f>
        <v>#REF!</v>
      </c>
      <c r="K2225" s="356"/>
      <c r="L2225" s="357"/>
      <c r="M2225" s="356"/>
      <c r="N2225" s="352"/>
      <c r="O2225" s="369"/>
    </row>
    <row r="2226" spans="1:15" hidden="1" x14ac:dyDescent="0.2">
      <c r="A2226" s="351">
        <v>2223</v>
      </c>
      <c r="B2226" s="352"/>
      <c r="C2226" s="353"/>
      <c r="D2226" s="354"/>
      <c r="E2226" s="178"/>
      <c r="F2226" s="355"/>
      <c r="G2226" s="178"/>
      <c r="H2226" s="354"/>
      <c r="I2226" s="178"/>
      <c r="J2226" s="390" t="e">
        <f>IF(#REF!="","",IF(LEN(#REF!)&gt;14,IF(ISBLANK(#REF!),"",#REF!),REPLACE(REPLACE(#REF!,1,3,"XXX"),13,2,"XX")))</f>
        <v>#REF!</v>
      </c>
      <c r="K2226" s="356"/>
      <c r="L2226" s="357"/>
      <c r="M2226" s="356"/>
      <c r="N2226" s="352"/>
      <c r="O2226" s="369"/>
    </row>
    <row r="2227" spans="1:15" hidden="1" x14ac:dyDescent="0.2">
      <c r="A2227" s="351">
        <v>2224</v>
      </c>
      <c r="B2227" s="352"/>
      <c r="C2227" s="353"/>
      <c r="D2227" s="354"/>
      <c r="E2227" s="178"/>
      <c r="F2227" s="355"/>
      <c r="G2227" s="178"/>
      <c r="H2227" s="354"/>
      <c r="I2227" s="178"/>
      <c r="J2227" s="390" t="e">
        <f>IF(#REF!="","",IF(LEN(#REF!)&gt;14,IF(ISBLANK(#REF!),"",#REF!),REPLACE(REPLACE(#REF!,1,3,"XXX"),13,2,"XX")))</f>
        <v>#REF!</v>
      </c>
      <c r="K2227" s="356"/>
      <c r="L2227" s="357"/>
      <c r="M2227" s="356"/>
      <c r="N2227" s="352"/>
      <c r="O2227" s="369"/>
    </row>
    <row r="2228" spans="1:15" hidden="1" x14ac:dyDescent="0.2">
      <c r="A2228" s="351">
        <v>2225</v>
      </c>
      <c r="B2228" s="352"/>
      <c r="C2228" s="353"/>
      <c r="D2228" s="354"/>
      <c r="E2228" s="178"/>
      <c r="F2228" s="355"/>
      <c r="G2228" s="178"/>
      <c r="H2228" s="354"/>
      <c r="I2228" s="178"/>
      <c r="J2228" s="390" t="e">
        <f>IF(#REF!="","",IF(LEN(#REF!)&gt;14,IF(ISBLANK(#REF!),"",#REF!),REPLACE(REPLACE(#REF!,1,3,"XXX"),13,2,"XX")))</f>
        <v>#REF!</v>
      </c>
      <c r="K2228" s="356"/>
      <c r="L2228" s="357"/>
      <c r="M2228" s="356"/>
      <c r="N2228" s="352"/>
      <c r="O2228" s="369"/>
    </row>
    <row r="2229" spans="1:15" hidden="1" x14ac:dyDescent="0.2">
      <c r="A2229" s="351">
        <v>2226</v>
      </c>
      <c r="B2229" s="352"/>
      <c r="C2229" s="353"/>
      <c r="D2229" s="354"/>
      <c r="E2229" s="178"/>
      <c r="F2229" s="355"/>
      <c r="G2229" s="178"/>
      <c r="H2229" s="354"/>
      <c r="I2229" s="178"/>
      <c r="J2229" s="390" t="e">
        <f>IF(#REF!="","",IF(LEN(#REF!)&gt;14,IF(ISBLANK(#REF!),"",#REF!),REPLACE(REPLACE(#REF!,1,3,"XXX"),13,2,"XX")))</f>
        <v>#REF!</v>
      </c>
      <c r="K2229" s="356"/>
      <c r="L2229" s="357"/>
      <c r="M2229" s="356"/>
      <c r="N2229" s="352"/>
      <c r="O2229" s="369"/>
    </row>
    <row r="2230" spans="1:15" hidden="1" x14ac:dyDescent="0.2">
      <c r="A2230" s="351">
        <v>2227</v>
      </c>
      <c r="B2230" s="352"/>
      <c r="C2230" s="353"/>
      <c r="D2230" s="354"/>
      <c r="E2230" s="178"/>
      <c r="F2230" s="355"/>
      <c r="G2230" s="178"/>
      <c r="H2230" s="354"/>
      <c r="I2230" s="178"/>
      <c r="J2230" s="390" t="e">
        <f>IF(#REF!="","",IF(LEN(#REF!)&gt;14,IF(ISBLANK(#REF!),"",#REF!),REPLACE(REPLACE(#REF!,1,3,"XXX"),13,2,"XX")))</f>
        <v>#REF!</v>
      </c>
      <c r="K2230" s="356"/>
      <c r="L2230" s="357"/>
      <c r="M2230" s="356"/>
      <c r="N2230" s="352"/>
      <c r="O2230" s="369"/>
    </row>
    <row r="2231" spans="1:15" hidden="1" x14ac:dyDescent="0.2">
      <c r="A2231" s="351">
        <v>2228</v>
      </c>
      <c r="B2231" s="352"/>
      <c r="C2231" s="353"/>
      <c r="D2231" s="354"/>
      <c r="E2231" s="178"/>
      <c r="F2231" s="355"/>
      <c r="G2231" s="178"/>
      <c r="H2231" s="354"/>
      <c r="I2231" s="178"/>
      <c r="J2231" s="390" t="e">
        <f>IF(#REF!="","",IF(LEN(#REF!)&gt;14,IF(ISBLANK(#REF!),"",#REF!),REPLACE(REPLACE(#REF!,1,3,"XXX"),13,2,"XX")))</f>
        <v>#REF!</v>
      </c>
      <c r="K2231" s="356"/>
      <c r="L2231" s="357"/>
      <c r="M2231" s="356"/>
      <c r="N2231" s="352"/>
      <c r="O2231" s="369"/>
    </row>
    <row r="2232" spans="1:15" hidden="1" x14ac:dyDescent="0.2">
      <c r="A2232" s="351">
        <v>2229</v>
      </c>
      <c r="B2232" s="352"/>
      <c r="C2232" s="353"/>
      <c r="D2232" s="354"/>
      <c r="E2232" s="178"/>
      <c r="F2232" s="355"/>
      <c r="G2232" s="178"/>
      <c r="H2232" s="354"/>
      <c r="I2232" s="178"/>
      <c r="J2232" s="390" t="e">
        <f>IF(#REF!="","",IF(LEN(#REF!)&gt;14,IF(ISBLANK(#REF!),"",#REF!),REPLACE(REPLACE(#REF!,1,3,"XXX"),13,2,"XX")))</f>
        <v>#REF!</v>
      </c>
      <c r="K2232" s="356"/>
      <c r="L2232" s="357"/>
      <c r="M2232" s="356"/>
      <c r="N2232" s="352"/>
      <c r="O2232" s="369"/>
    </row>
    <row r="2233" spans="1:15" hidden="1" x14ac:dyDescent="0.2">
      <c r="A2233" s="351">
        <v>2230</v>
      </c>
      <c r="B2233" s="352"/>
      <c r="C2233" s="353"/>
      <c r="D2233" s="354"/>
      <c r="E2233" s="178"/>
      <c r="F2233" s="355"/>
      <c r="G2233" s="354"/>
      <c r="H2233" s="354"/>
      <c r="I2233" s="178"/>
      <c r="J2233" s="390" t="e">
        <f>IF(#REF!="","",IF(LEN(#REF!)&gt;14,IF(ISBLANK(#REF!),"",#REF!),REPLACE(REPLACE(#REF!,1,3,"XXX"),13,2,"XX")))</f>
        <v>#REF!</v>
      </c>
      <c r="K2233" s="356"/>
      <c r="L2233" s="357"/>
      <c r="M2233" s="356"/>
      <c r="N2233" s="352"/>
      <c r="O2233" s="369"/>
    </row>
    <row r="2234" spans="1:15" hidden="1" x14ac:dyDescent="0.2">
      <c r="A2234" s="351">
        <v>2231</v>
      </c>
      <c r="B2234" s="352"/>
      <c r="C2234" s="353"/>
      <c r="D2234" s="354"/>
      <c r="E2234" s="178"/>
      <c r="F2234" s="355"/>
      <c r="G2234" s="178"/>
      <c r="H2234" s="354"/>
      <c r="I2234" s="178"/>
      <c r="J2234" s="390" t="e">
        <f>IF(#REF!="","",IF(LEN(#REF!)&gt;14,IF(ISBLANK(#REF!),"",#REF!),REPLACE(REPLACE(#REF!,1,3,"XXX"),13,2,"XX")))</f>
        <v>#REF!</v>
      </c>
      <c r="K2234" s="356"/>
      <c r="L2234" s="357"/>
      <c r="M2234" s="356"/>
      <c r="N2234" s="352"/>
      <c r="O2234" s="369"/>
    </row>
    <row r="2235" spans="1:15" hidden="1" x14ac:dyDescent="0.2">
      <c r="A2235" s="351">
        <v>2232</v>
      </c>
      <c r="B2235" s="352"/>
      <c r="C2235" s="353"/>
      <c r="D2235" s="354"/>
      <c r="E2235" s="178"/>
      <c r="F2235" s="355"/>
      <c r="G2235" s="178"/>
      <c r="H2235" s="354"/>
      <c r="I2235" s="178"/>
      <c r="J2235" s="390" t="e">
        <f>IF(#REF!="","",IF(LEN(#REF!)&gt;14,IF(ISBLANK(#REF!),"",#REF!),REPLACE(REPLACE(#REF!,1,3,"XXX"),13,2,"XX")))</f>
        <v>#REF!</v>
      </c>
      <c r="K2235" s="356"/>
      <c r="L2235" s="357"/>
      <c r="M2235" s="356"/>
      <c r="N2235" s="352"/>
      <c r="O2235" s="369"/>
    </row>
    <row r="2236" spans="1:15" hidden="1" x14ac:dyDescent="0.2">
      <c r="A2236" s="351">
        <v>2233</v>
      </c>
      <c r="B2236" s="352"/>
      <c r="C2236" s="353"/>
      <c r="D2236" s="354"/>
      <c r="E2236" s="178"/>
      <c r="F2236" s="355"/>
      <c r="G2236" s="354"/>
      <c r="H2236" s="354"/>
      <c r="I2236" s="178"/>
      <c r="J2236" s="390" t="e">
        <f>IF(#REF!="","",IF(LEN(#REF!)&gt;14,IF(ISBLANK(#REF!),"",#REF!),REPLACE(REPLACE(#REF!,1,3,"XXX"),13,2,"XX")))</f>
        <v>#REF!</v>
      </c>
      <c r="K2236" s="356"/>
      <c r="L2236" s="357"/>
      <c r="M2236" s="356"/>
      <c r="N2236" s="352"/>
      <c r="O2236" s="369"/>
    </row>
    <row r="2237" spans="1:15" hidden="1" x14ac:dyDescent="0.2">
      <c r="A2237" s="351">
        <v>2234</v>
      </c>
      <c r="B2237" s="352"/>
      <c r="C2237" s="353"/>
      <c r="D2237" s="354"/>
      <c r="E2237" s="178"/>
      <c r="F2237" s="355"/>
      <c r="G2237" s="354"/>
      <c r="H2237" s="354"/>
      <c r="I2237" s="178"/>
      <c r="J2237" s="390" t="e">
        <f>IF(#REF!="","",IF(LEN(#REF!)&gt;14,IF(ISBLANK(#REF!),"",#REF!),REPLACE(REPLACE(#REF!,1,3,"XXX"),13,2,"XX")))</f>
        <v>#REF!</v>
      </c>
      <c r="K2237" s="356"/>
      <c r="L2237" s="357"/>
      <c r="M2237" s="356"/>
      <c r="N2237" s="352"/>
      <c r="O2237" s="369"/>
    </row>
    <row r="2238" spans="1:15" hidden="1" x14ac:dyDescent="0.2">
      <c r="A2238" s="351">
        <v>2235</v>
      </c>
      <c r="B2238" s="352"/>
      <c r="C2238" s="353"/>
      <c r="D2238" s="354"/>
      <c r="E2238" s="178"/>
      <c r="F2238" s="355"/>
      <c r="G2238" s="354"/>
      <c r="H2238" s="354"/>
      <c r="I2238" s="178"/>
      <c r="J2238" s="390" t="e">
        <f>IF(#REF!="","",IF(LEN(#REF!)&gt;14,IF(ISBLANK(#REF!),"",#REF!),REPLACE(REPLACE(#REF!,1,3,"XXX"),13,2,"XX")))</f>
        <v>#REF!</v>
      </c>
      <c r="K2238" s="356"/>
      <c r="L2238" s="357"/>
      <c r="M2238" s="356"/>
      <c r="N2238" s="352"/>
      <c r="O2238" s="369"/>
    </row>
    <row r="2239" spans="1:15" hidden="1" x14ac:dyDescent="0.2">
      <c r="A2239" s="351">
        <v>2236</v>
      </c>
      <c r="B2239" s="352"/>
      <c r="C2239" s="353"/>
      <c r="D2239" s="354"/>
      <c r="E2239" s="178"/>
      <c r="F2239" s="355"/>
      <c r="G2239" s="354"/>
      <c r="H2239" s="354"/>
      <c r="I2239" s="178"/>
      <c r="J2239" s="390" t="e">
        <f>IF(#REF!="","",IF(LEN(#REF!)&gt;14,IF(ISBLANK(#REF!),"",#REF!),REPLACE(REPLACE(#REF!,1,3,"XXX"),13,2,"XX")))</f>
        <v>#REF!</v>
      </c>
      <c r="K2239" s="356"/>
      <c r="L2239" s="357"/>
      <c r="M2239" s="356"/>
      <c r="N2239" s="352"/>
      <c r="O2239" s="369"/>
    </row>
    <row r="2240" spans="1:15" hidden="1" x14ac:dyDescent="0.2">
      <c r="A2240" s="351">
        <v>2237</v>
      </c>
      <c r="B2240" s="352"/>
      <c r="C2240" s="353"/>
      <c r="D2240" s="354"/>
      <c r="E2240" s="178"/>
      <c r="F2240" s="355"/>
      <c r="G2240" s="354"/>
      <c r="H2240" s="354"/>
      <c r="I2240" s="178"/>
      <c r="J2240" s="390" t="e">
        <f>IF(#REF!="","",IF(LEN(#REF!)&gt;14,IF(ISBLANK(#REF!),"",#REF!),REPLACE(REPLACE(#REF!,1,3,"XXX"),13,2,"XX")))</f>
        <v>#REF!</v>
      </c>
      <c r="K2240" s="356"/>
      <c r="L2240" s="357"/>
      <c r="M2240" s="356"/>
      <c r="N2240" s="352"/>
      <c r="O2240" s="369"/>
    </row>
    <row r="2241" spans="1:15" hidden="1" x14ac:dyDescent="0.2">
      <c r="A2241" s="351">
        <v>2238</v>
      </c>
      <c r="B2241" s="352"/>
      <c r="C2241" s="353"/>
      <c r="D2241" s="354"/>
      <c r="E2241" s="178"/>
      <c r="F2241" s="355"/>
      <c r="G2241" s="354"/>
      <c r="H2241" s="354"/>
      <c r="I2241" s="178"/>
      <c r="J2241" s="390" t="e">
        <f>IF(#REF!="","",IF(LEN(#REF!)&gt;14,IF(ISBLANK(#REF!),"",#REF!),REPLACE(REPLACE(#REF!,1,3,"XXX"),13,2,"XX")))</f>
        <v>#REF!</v>
      </c>
      <c r="K2241" s="356"/>
      <c r="L2241" s="357"/>
      <c r="M2241" s="356"/>
      <c r="N2241" s="352"/>
      <c r="O2241" s="369"/>
    </row>
    <row r="2242" spans="1:15" hidden="1" x14ac:dyDescent="0.2">
      <c r="A2242" s="351">
        <v>2239</v>
      </c>
      <c r="B2242" s="352"/>
      <c r="C2242" s="353"/>
      <c r="D2242" s="354"/>
      <c r="E2242" s="178"/>
      <c r="F2242" s="355"/>
      <c r="G2242" s="354"/>
      <c r="H2242" s="354"/>
      <c r="I2242" s="178"/>
      <c r="J2242" s="390" t="e">
        <f>IF(#REF!="","",IF(LEN(#REF!)&gt;14,IF(ISBLANK(#REF!),"",#REF!),REPLACE(REPLACE(#REF!,1,3,"XXX"),13,2,"XX")))</f>
        <v>#REF!</v>
      </c>
      <c r="K2242" s="356"/>
      <c r="L2242" s="357"/>
      <c r="M2242" s="356"/>
      <c r="N2242" s="352"/>
      <c r="O2242" s="369"/>
    </row>
    <row r="2243" spans="1:15" hidden="1" x14ac:dyDescent="0.2">
      <c r="A2243" s="351">
        <v>2240</v>
      </c>
      <c r="B2243" s="352"/>
      <c r="C2243" s="353"/>
      <c r="D2243" s="354"/>
      <c r="E2243" s="178"/>
      <c r="F2243" s="355"/>
      <c r="G2243" s="354"/>
      <c r="H2243" s="354"/>
      <c r="I2243" s="178"/>
      <c r="J2243" s="390" t="e">
        <f>IF(#REF!="","",IF(LEN(#REF!)&gt;14,IF(ISBLANK(#REF!),"",#REF!),REPLACE(REPLACE(#REF!,1,3,"XXX"),13,2,"XX")))</f>
        <v>#REF!</v>
      </c>
      <c r="K2243" s="356"/>
      <c r="L2243" s="357"/>
      <c r="M2243" s="356"/>
      <c r="N2243" s="352"/>
      <c r="O2243" s="369"/>
    </row>
    <row r="2244" spans="1:15" hidden="1" x14ac:dyDescent="0.2">
      <c r="A2244" s="351">
        <v>2241</v>
      </c>
      <c r="B2244" s="352"/>
      <c r="C2244" s="353"/>
      <c r="D2244" s="354"/>
      <c r="E2244" s="178"/>
      <c r="F2244" s="355"/>
      <c r="G2244" s="354"/>
      <c r="H2244" s="354"/>
      <c r="I2244" s="178"/>
      <c r="J2244" s="390" t="e">
        <f>IF(#REF!="","",IF(LEN(#REF!)&gt;14,IF(ISBLANK(#REF!),"",#REF!),REPLACE(REPLACE(#REF!,1,3,"XXX"),13,2,"XX")))</f>
        <v>#REF!</v>
      </c>
      <c r="K2244" s="356"/>
      <c r="L2244" s="357"/>
      <c r="M2244" s="356"/>
      <c r="N2244" s="352"/>
      <c r="O2244" s="369"/>
    </row>
    <row r="2245" spans="1:15" hidden="1" x14ac:dyDescent="0.2">
      <c r="A2245" s="351">
        <v>2242</v>
      </c>
      <c r="B2245" s="352"/>
      <c r="C2245" s="353"/>
      <c r="D2245" s="354"/>
      <c r="E2245" s="178"/>
      <c r="F2245" s="355"/>
      <c r="G2245" s="354"/>
      <c r="H2245" s="354"/>
      <c r="I2245" s="178"/>
      <c r="J2245" s="390" t="e">
        <f>IF(#REF!="","",IF(LEN(#REF!)&gt;14,IF(ISBLANK(#REF!),"",#REF!),REPLACE(REPLACE(#REF!,1,3,"XXX"),13,2,"XX")))</f>
        <v>#REF!</v>
      </c>
      <c r="K2245" s="356"/>
      <c r="L2245" s="357"/>
      <c r="M2245" s="356"/>
      <c r="N2245" s="352"/>
      <c r="O2245" s="369"/>
    </row>
    <row r="2246" spans="1:15" hidden="1" x14ac:dyDescent="0.2">
      <c r="A2246" s="351">
        <v>2243</v>
      </c>
      <c r="B2246" s="352"/>
      <c r="C2246" s="353"/>
      <c r="D2246" s="354"/>
      <c r="E2246" s="178"/>
      <c r="F2246" s="355"/>
      <c r="G2246" s="354"/>
      <c r="H2246" s="354"/>
      <c r="I2246" s="178"/>
      <c r="J2246" s="390" t="e">
        <f>IF(#REF!="","",IF(LEN(#REF!)&gt;14,IF(ISBLANK(#REF!),"",#REF!),REPLACE(REPLACE(#REF!,1,3,"XXX"),13,2,"XX")))</f>
        <v>#REF!</v>
      </c>
      <c r="K2246" s="356"/>
      <c r="L2246" s="357"/>
      <c r="M2246" s="356"/>
      <c r="N2246" s="352"/>
      <c r="O2246" s="369"/>
    </row>
    <row r="2247" spans="1:15" hidden="1" x14ac:dyDescent="0.2">
      <c r="A2247" s="351">
        <v>2244</v>
      </c>
      <c r="B2247" s="352"/>
      <c r="C2247" s="353"/>
      <c r="D2247" s="354"/>
      <c r="E2247" s="178"/>
      <c r="F2247" s="355"/>
      <c r="G2247" s="178"/>
      <c r="H2247" s="354"/>
      <c r="I2247" s="178"/>
      <c r="J2247" s="390" t="e">
        <f>IF(#REF!="","",IF(LEN(#REF!)&gt;14,IF(ISBLANK(#REF!),"",#REF!),REPLACE(REPLACE(#REF!,1,3,"XXX"),13,2,"XX")))</f>
        <v>#REF!</v>
      </c>
      <c r="K2247" s="356"/>
      <c r="L2247" s="357"/>
      <c r="M2247" s="356"/>
      <c r="N2247" s="352"/>
      <c r="O2247" s="369"/>
    </row>
    <row r="2248" spans="1:15" hidden="1" x14ac:dyDescent="0.2">
      <c r="A2248" s="351">
        <v>2245</v>
      </c>
      <c r="B2248" s="352"/>
      <c r="C2248" s="353"/>
      <c r="D2248" s="354"/>
      <c r="E2248" s="178"/>
      <c r="F2248" s="355"/>
      <c r="G2248" s="178"/>
      <c r="H2248" s="354"/>
      <c r="I2248" s="178"/>
      <c r="J2248" s="390" t="e">
        <f>IF(#REF!="","",IF(LEN(#REF!)&gt;14,IF(ISBLANK(#REF!),"",#REF!),REPLACE(REPLACE(#REF!,1,3,"XXX"),13,2,"XX")))</f>
        <v>#REF!</v>
      </c>
      <c r="K2248" s="356"/>
      <c r="L2248" s="357"/>
      <c r="M2248" s="356"/>
      <c r="N2248" s="352"/>
      <c r="O2248" s="369"/>
    </row>
    <row r="2249" spans="1:15" hidden="1" x14ac:dyDescent="0.2">
      <c r="A2249" s="351">
        <v>2246</v>
      </c>
      <c r="B2249" s="352"/>
      <c r="C2249" s="353"/>
      <c r="D2249" s="354"/>
      <c r="E2249" s="178"/>
      <c r="F2249" s="355"/>
      <c r="G2249" s="178"/>
      <c r="H2249" s="354"/>
      <c r="I2249" s="178"/>
      <c r="J2249" s="390" t="e">
        <f>IF(#REF!="","",IF(LEN(#REF!)&gt;14,IF(ISBLANK(#REF!),"",#REF!),REPLACE(REPLACE(#REF!,1,3,"XXX"),13,2,"XX")))</f>
        <v>#REF!</v>
      </c>
      <c r="K2249" s="356"/>
      <c r="L2249" s="357"/>
      <c r="M2249" s="356"/>
      <c r="N2249" s="352"/>
      <c r="O2249" s="369"/>
    </row>
    <row r="2250" spans="1:15" hidden="1" x14ac:dyDescent="0.2">
      <c r="A2250" s="351">
        <v>2247</v>
      </c>
      <c r="B2250" s="352"/>
      <c r="C2250" s="353"/>
      <c r="D2250" s="354"/>
      <c r="E2250" s="178"/>
      <c r="F2250" s="355"/>
      <c r="G2250" s="178"/>
      <c r="H2250" s="354"/>
      <c r="I2250" s="178"/>
      <c r="J2250" s="390" t="e">
        <f>IF(#REF!="","",IF(LEN(#REF!)&gt;14,IF(ISBLANK(#REF!),"",#REF!),REPLACE(REPLACE(#REF!,1,3,"XXX"),13,2,"XX")))</f>
        <v>#REF!</v>
      </c>
      <c r="K2250" s="356"/>
      <c r="L2250" s="357"/>
      <c r="M2250" s="356"/>
      <c r="N2250" s="352"/>
      <c r="O2250" s="369"/>
    </row>
    <row r="2251" spans="1:15" hidden="1" x14ac:dyDescent="0.2">
      <c r="A2251" s="351">
        <v>2248</v>
      </c>
      <c r="B2251" s="352"/>
      <c r="C2251" s="353"/>
      <c r="D2251" s="354"/>
      <c r="E2251" s="178"/>
      <c r="F2251" s="355"/>
      <c r="G2251" s="178"/>
      <c r="H2251" s="354"/>
      <c r="I2251" s="178"/>
      <c r="J2251" s="390" t="e">
        <f>IF(#REF!="","",IF(LEN(#REF!)&gt;14,IF(ISBLANK(#REF!),"",#REF!),REPLACE(REPLACE(#REF!,1,3,"XXX"),13,2,"XX")))</f>
        <v>#REF!</v>
      </c>
      <c r="K2251" s="356"/>
      <c r="L2251" s="357"/>
      <c r="M2251" s="356"/>
      <c r="N2251" s="352"/>
      <c r="O2251" s="369"/>
    </row>
    <row r="2252" spans="1:15" hidden="1" x14ac:dyDescent="0.2">
      <c r="A2252" s="351">
        <v>2249</v>
      </c>
      <c r="B2252" s="352"/>
      <c r="C2252" s="353"/>
      <c r="D2252" s="354"/>
      <c r="E2252" s="178"/>
      <c r="F2252" s="355"/>
      <c r="G2252" s="178"/>
      <c r="H2252" s="354"/>
      <c r="I2252" s="178"/>
      <c r="J2252" s="390" t="e">
        <f>IF(#REF!="","",IF(LEN(#REF!)&gt;14,IF(ISBLANK(#REF!),"",#REF!),REPLACE(REPLACE(#REF!,1,3,"XXX"),13,2,"XX")))</f>
        <v>#REF!</v>
      </c>
      <c r="K2252" s="356"/>
      <c r="L2252" s="357"/>
      <c r="M2252" s="356"/>
      <c r="N2252" s="352"/>
      <c r="O2252" s="369"/>
    </row>
    <row r="2253" spans="1:15" hidden="1" x14ac:dyDescent="0.2">
      <c r="A2253" s="351">
        <v>2250</v>
      </c>
      <c r="B2253" s="352"/>
      <c r="C2253" s="353"/>
      <c r="D2253" s="354"/>
      <c r="E2253" s="178"/>
      <c r="F2253" s="355"/>
      <c r="G2253" s="178"/>
      <c r="H2253" s="354"/>
      <c r="I2253" s="178"/>
      <c r="J2253" s="390" t="e">
        <f>IF(#REF!="","",IF(LEN(#REF!)&gt;14,IF(ISBLANK(#REF!),"",#REF!),REPLACE(REPLACE(#REF!,1,3,"XXX"),13,2,"XX")))</f>
        <v>#REF!</v>
      </c>
      <c r="K2253" s="356"/>
      <c r="L2253" s="357"/>
      <c r="M2253" s="356"/>
      <c r="N2253" s="352"/>
      <c r="O2253" s="369"/>
    </row>
    <row r="2254" spans="1:15" hidden="1" x14ac:dyDescent="0.2">
      <c r="A2254" s="351">
        <v>2251</v>
      </c>
      <c r="B2254" s="352"/>
      <c r="C2254" s="353"/>
      <c r="D2254" s="354"/>
      <c r="E2254" s="178"/>
      <c r="F2254" s="355"/>
      <c r="G2254" s="178"/>
      <c r="H2254" s="354"/>
      <c r="I2254" s="178"/>
      <c r="J2254" s="390" t="e">
        <f>IF(#REF!="","",IF(LEN(#REF!)&gt;14,IF(ISBLANK(#REF!),"",#REF!),REPLACE(REPLACE(#REF!,1,3,"XXX"),13,2,"XX")))</f>
        <v>#REF!</v>
      </c>
      <c r="K2254" s="356"/>
      <c r="L2254" s="357"/>
      <c r="M2254" s="356"/>
      <c r="N2254" s="352"/>
      <c r="O2254" s="369"/>
    </row>
    <row r="2255" spans="1:15" hidden="1" x14ac:dyDescent="0.2">
      <c r="A2255" s="351">
        <v>2252</v>
      </c>
      <c r="B2255" s="352"/>
      <c r="C2255" s="353"/>
      <c r="D2255" s="354"/>
      <c r="E2255" s="178"/>
      <c r="F2255" s="355"/>
      <c r="G2255" s="354"/>
      <c r="H2255" s="354"/>
      <c r="I2255" s="178"/>
      <c r="J2255" s="390" t="e">
        <f>IF(#REF!="","",IF(LEN(#REF!)&gt;14,IF(ISBLANK(#REF!),"",#REF!),REPLACE(REPLACE(#REF!,1,3,"XXX"),13,2,"XX")))</f>
        <v>#REF!</v>
      </c>
      <c r="K2255" s="356"/>
      <c r="L2255" s="357"/>
      <c r="M2255" s="356"/>
      <c r="N2255" s="352"/>
      <c r="O2255" s="369"/>
    </row>
    <row r="2256" spans="1:15" hidden="1" x14ac:dyDescent="0.2">
      <c r="A2256" s="351">
        <v>2253</v>
      </c>
      <c r="B2256" s="352"/>
      <c r="C2256" s="353"/>
      <c r="D2256" s="354"/>
      <c r="E2256" s="178"/>
      <c r="F2256" s="355"/>
      <c r="G2256" s="178"/>
      <c r="H2256" s="354"/>
      <c r="I2256" s="178"/>
      <c r="J2256" s="390" t="e">
        <f>IF(#REF!="","",IF(LEN(#REF!)&gt;14,IF(ISBLANK(#REF!),"",#REF!),REPLACE(REPLACE(#REF!,1,3,"XXX"),13,2,"XX")))</f>
        <v>#REF!</v>
      </c>
      <c r="K2256" s="356"/>
      <c r="L2256" s="357"/>
      <c r="M2256" s="356"/>
      <c r="N2256" s="352"/>
      <c r="O2256" s="369"/>
    </row>
    <row r="2257" spans="1:15" hidden="1" x14ac:dyDescent="0.2">
      <c r="A2257" s="351">
        <v>2254</v>
      </c>
      <c r="B2257" s="352"/>
      <c r="C2257" s="353"/>
      <c r="D2257" s="354"/>
      <c r="E2257" s="178"/>
      <c r="F2257" s="355"/>
      <c r="G2257" s="178"/>
      <c r="H2257" s="354"/>
      <c r="I2257" s="178"/>
      <c r="J2257" s="390" t="e">
        <f>IF(#REF!="","",IF(LEN(#REF!)&gt;14,IF(ISBLANK(#REF!),"",#REF!),REPLACE(REPLACE(#REF!,1,3,"XXX"),13,2,"XX")))</f>
        <v>#REF!</v>
      </c>
      <c r="K2257" s="356"/>
      <c r="L2257" s="357"/>
      <c r="M2257" s="356"/>
      <c r="N2257" s="352"/>
      <c r="O2257" s="369"/>
    </row>
    <row r="2258" spans="1:15" hidden="1" x14ac:dyDescent="0.2">
      <c r="A2258" s="351">
        <v>2255</v>
      </c>
      <c r="B2258" s="352"/>
      <c r="C2258" s="353"/>
      <c r="D2258" s="354"/>
      <c r="E2258" s="178"/>
      <c r="F2258" s="355"/>
      <c r="G2258" s="178"/>
      <c r="H2258" s="354"/>
      <c r="I2258" s="178"/>
      <c r="J2258" s="390" t="e">
        <f>IF(#REF!="","",IF(LEN(#REF!)&gt;14,IF(ISBLANK(#REF!),"",#REF!),REPLACE(REPLACE(#REF!,1,3,"XXX"),13,2,"XX")))</f>
        <v>#REF!</v>
      </c>
      <c r="K2258" s="356"/>
      <c r="L2258" s="357"/>
      <c r="M2258" s="356"/>
      <c r="N2258" s="352"/>
      <c r="O2258" s="369"/>
    </row>
    <row r="2259" spans="1:15" hidden="1" x14ac:dyDescent="0.2">
      <c r="A2259" s="351">
        <v>2256</v>
      </c>
      <c r="B2259" s="352"/>
      <c r="C2259" s="353"/>
      <c r="D2259" s="354"/>
      <c r="E2259" s="178"/>
      <c r="F2259" s="355"/>
      <c r="G2259" s="354"/>
      <c r="H2259" s="354"/>
      <c r="I2259" s="178"/>
      <c r="J2259" s="390" t="e">
        <f>IF(#REF!="","",IF(LEN(#REF!)&gt;14,IF(ISBLANK(#REF!),"",#REF!),REPLACE(REPLACE(#REF!,1,3,"XXX"),13,2,"XX")))</f>
        <v>#REF!</v>
      </c>
      <c r="K2259" s="356"/>
      <c r="L2259" s="357"/>
      <c r="M2259" s="356"/>
      <c r="N2259" s="352"/>
      <c r="O2259" s="369"/>
    </row>
    <row r="2260" spans="1:15" hidden="1" x14ac:dyDescent="0.2">
      <c r="A2260" s="351">
        <v>2257</v>
      </c>
      <c r="B2260" s="352"/>
      <c r="C2260" s="353"/>
      <c r="D2260" s="354"/>
      <c r="E2260" s="178"/>
      <c r="F2260" s="355"/>
      <c r="G2260" s="178"/>
      <c r="H2260" s="354"/>
      <c r="I2260" s="178"/>
      <c r="J2260" s="390" t="e">
        <f>IF(#REF!="","",IF(LEN(#REF!)&gt;14,IF(ISBLANK(#REF!),"",#REF!),REPLACE(REPLACE(#REF!,1,3,"XXX"),13,2,"XX")))</f>
        <v>#REF!</v>
      </c>
      <c r="K2260" s="356"/>
      <c r="L2260" s="357"/>
      <c r="M2260" s="356"/>
      <c r="N2260" s="352"/>
      <c r="O2260" s="369"/>
    </row>
    <row r="2261" spans="1:15" hidden="1" x14ac:dyDescent="0.2">
      <c r="A2261" s="351">
        <v>2258</v>
      </c>
      <c r="B2261" s="352"/>
      <c r="C2261" s="353"/>
      <c r="D2261" s="354"/>
      <c r="E2261" s="178"/>
      <c r="F2261" s="355"/>
      <c r="G2261" s="354"/>
      <c r="H2261" s="354"/>
      <c r="I2261" s="178"/>
      <c r="J2261" s="390" t="e">
        <f>IF(#REF!="","",IF(LEN(#REF!)&gt;14,IF(ISBLANK(#REF!),"",#REF!),REPLACE(REPLACE(#REF!,1,3,"XXX"),13,2,"XX")))</f>
        <v>#REF!</v>
      </c>
      <c r="K2261" s="356"/>
      <c r="L2261" s="357"/>
      <c r="M2261" s="356"/>
      <c r="N2261" s="352"/>
      <c r="O2261" s="369"/>
    </row>
    <row r="2262" spans="1:15" hidden="1" x14ac:dyDescent="0.2">
      <c r="A2262" s="351">
        <v>2259</v>
      </c>
      <c r="B2262" s="352"/>
      <c r="C2262" s="353"/>
      <c r="D2262" s="354"/>
      <c r="E2262" s="178"/>
      <c r="F2262" s="355"/>
      <c r="G2262" s="354"/>
      <c r="H2262" s="354"/>
      <c r="I2262" s="178"/>
      <c r="J2262" s="390" t="e">
        <f>IF(#REF!="","",IF(LEN(#REF!)&gt;14,IF(ISBLANK(#REF!),"",#REF!),REPLACE(REPLACE(#REF!,1,3,"XXX"),13,2,"XX")))</f>
        <v>#REF!</v>
      </c>
      <c r="K2262" s="356"/>
      <c r="L2262" s="357"/>
      <c r="M2262" s="356"/>
      <c r="N2262" s="352"/>
      <c r="O2262" s="369"/>
    </row>
    <row r="2263" spans="1:15" hidden="1" x14ac:dyDescent="0.2">
      <c r="A2263" s="351">
        <v>2260</v>
      </c>
      <c r="B2263" s="352"/>
      <c r="C2263" s="353"/>
      <c r="D2263" s="354"/>
      <c r="E2263" s="178"/>
      <c r="F2263" s="355"/>
      <c r="G2263" s="354"/>
      <c r="H2263" s="354"/>
      <c r="I2263" s="178"/>
      <c r="J2263" s="390" t="e">
        <f>IF(#REF!="","",IF(LEN(#REF!)&gt;14,IF(ISBLANK(#REF!),"",#REF!),REPLACE(REPLACE(#REF!,1,3,"XXX"),13,2,"XX")))</f>
        <v>#REF!</v>
      </c>
      <c r="K2263" s="356"/>
      <c r="L2263" s="357"/>
      <c r="M2263" s="356"/>
      <c r="N2263" s="352"/>
      <c r="O2263" s="369"/>
    </row>
    <row r="2264" spans="1:15" hidden="1" x14ac:dyDescent="0.2">
      <c r="A2264" s="351">
        <v>2261</v>
      </c>
      <c r="B2264" s="352"/>
      <c r="C2264" s="353"/>
      <c r="D2264" s="354"/>
      <c r="E2264" s="178"/>
      <c r="F2264" s="355"/>
      <c r="G2264" s="354"/>
      <c r="H2264" s="354"/>
      <c r="I2264" s="178"/>
      <c r="J2264" s="390" t="e">
        <f>IF(#REF!="","",IF(LEN(#REF!)&gt;14,IF(ISBLANK(#REF!),"",#REF!),REPLACE(REPLACE(#REF!,1,3,"XXX"),13,2,"XX")))</f>
        <v>#REF!</v>
      </c>
      <c r="K2264" s="356"/>
      <c r="L2264" s="357"/>
      <c r="M2264" s="356"/>
      <c r="N2264" s="352"/>
      <c r="O2264" s="369"/>
    </row>
    <row r="2265" spans="1:15" hidden="1" x14ac:dyDescent="0.2">
      <c r="A2265" s="351">
        <v>2262</v>
      </c>
      <c r="B2265" s="352"/>
      <c r="C2265" s="353"/>
      <c r="D2265" s="354"/>
      <c r="E2265" s="178"/>
      <c r="F2265" s="355"/>
      <c r="G2265" s="354"/>
      <c r="H2265" s="354"/>
      <c r="I2265" s="178"/>
      <c r="J2265" s="390" t="e">
        <f>IF(#REF!="","",IF(LEN(#REF!)&gt;14,IF(ISBLANK(#REF!),"",#REF!),REPLACE(REPLACE(#REF!,1,3,"XXX"),13,2,"XX")))</f>
        <v>#REF!</v>
      </c>
      <c r="K2265" s="356"/>
      <c r="L2265" s="357"/>
      <c r="M2265" s="356"/>
      <c r="N2265" s="352"/>
      <c r="O2265" s="369"/>
    </row>
    <row r="2266" spans="1:15" hidden="1" x14ac:dyDescent="0.2">
      <c r="A2266" s="351">
        <v>2263</v>
      </c>
      <c r="B2266" s="352"/>
      <c r="C2266" s="353"/>
      <c r="D2266" s="354"/>
      <c r="E2266" s="178"/>
      <c r="F2266" s="355"/>
      <c r="G2266" s="354"/>
      <c r="H2266" s="354"/>
      <c r="I2266" s="178"/>
      <c r="J2266" s="390" t="e">
        <f>IF(#REF!="","",IF(LEN(#REF!)&gt;14,IF(ISBLANK(#REF!),"",#REF!),REPLACE(REPLACE(#REF!,1,3,"XXX"),13,2,"XX")))</f>
        <v>#REF!</v>
      </c>
      <c r="K2266" s="356"/>
      <c r="L2266" s="357"/>
      <c r="M2266" s="356"/>
      <c r="N2266" s="352"/>
      <c r="O2266" s="369"/>
    </row>
    <row r="2267" spans="1:15" hidden="1" x14ac:dyDescent="0.2">
      <c r="A2267" s="351">
        <v>2264</v>
      </c>
      <c r="B2267" s="352"/>
      <c r="C2267" s="353"/>
      <c r="D2267" s="354"/>
      <c r="E2267" s="178"/>
      <c r="F2267" s="355"/>
      <c r="G2267" s="354"/>
      <c r="H2267" s="354"/>
      <c r="I2267" s="178"/>
      <c r="J2267" s="390" t="e">
        <f>IF(#REF!="","",IF(LEN(#REF!)&gt;14,IF(ISBLANK(#REF!),"",#REF!),REPLACE(REPLACE(#REF!,1,3,"XXX"),13,2,"XX")))</f>
        <v>#REF!</v>
      </c>
      <c r="K2267" s="356"/>
      <c r="L2267" s="357"/>
      <c r="M2267" s="356"/>
      <c r="N2267" s="352"/>
      <c r="O2267" s="369"/>
    </row>
    <row r="2268" spans="1:15" hidden="1" x14ac:dyDescent="0.2">
      <c r="A2268" s="351">
        <v>2265</v>
      </c>
      <c r="B2268" s="352"/>
      <c r="C2268" s="353"/>
      <c r="D2268" s="354"/>
      <c r="E2268" s="178"/>
      <c r="F2268" s="355"/>
      <c r="G2268" s="178"/>
      <c r="H2268" s="354"/>
      <c r="I2268" s="178"/>
      <c r="J2268" s="390" t="e">
        <f>IF(#REF!="","",IF(LEN(#REF!)&gt;14,IF(ISBLANK(#REF!),"",#REF!),REPLACE(REPLACE(#REF!,1,3,"XXX"),13,2,"XX")))</f>
        <v>#REF!</v>
      </c>
      <c r="K2268" s="356"/>
      <c r="L2268" s="357"/>
      <c r="M2268" s="356"/>
      <c r="N2268" s="352"/>
      <c r="O2268" s="369"/>
    </row>
    <row r="2269" spans="1:15" hidden="1" x14ac:dyDescent="0.2">
      <c r="A2269" s="351">
        <v>2266</v>
      </c>
      <c r="B2269" s="352"/>
      <c r="C2269" s="353"/>
      <c r="D2269" s="354"/>
      <c r="E2269" s="178"/>
      <c r="F2269" s="355"/>
      <c r="G2269" s="178"/>
      <c r="H2269" s="354"/>
      <c r="I2269" s="178"/>
      <c r="J2269" s="390" t="e">
        <f>IF(#REF!="","",IF(LEN(#REF!)&gt;14,IF(ISBLANK(#REF!),"",#REF!),REPLACE(REPLACE(#REF!,1,3,"XXX"),13,2,"XX")))</f>
        <v>#REF!</v>
      </c>
      <c r="K2269" s="356"/>
      <c r="L2269" s="357"/>
      <c r="M2269" s="356"/>
      <c r="N2269" s="352"/>
      <c r="O2269" s="369"/>
    </row>
    <row r="2270" spans="1:15" hidden="1" x14ac:dyDescent="0.2">
      <c r="A2270" s="351">
        <v>2267</v>
      </c>
      <c r="B2270" s="358"/>
      <c r="C2270" s="359"/>
      <c r="D2270" s="362"/>
      <c r="E2270" s="178"/>
      <c r="F2270" s="360"/>
      <c r="G2270" s="362"/>
      <c r="H2270" s="362"/>
      <c r="I2270" s="361"/>
      <c r="J2270" s="390" t="e">
        <f>IF(#REF!="","",IF(LEN(#REF!)&gt;14,IF(ISBLANK(#REF!),"",#REF!),REPLACE(REPLACE(#REF!,1,3,"XXX"),13,2,"XX")))</f>
        <v>#REF!</v>
      </c>
      <c r="K2270" s="356"/>
      <c r="L2270" s="357"/>
      <c r="M2270" s="356"/>
      <c r="N2270" s="352"/>
      <c r="O2270" s="369"/>
    </row>
    <row r="2271" spans="1:15" hidden="1" x14ac:dyDescent="0.2">
      <c r="A2271" s="351">
        <v>2268</v>
      </c>
      <c r="B2271" s="358"/>
      <c r="C2271" s="359"/>
      <c r="D2271" s="362"/>
      <c r="E2271" s="178"/>
      <c r="F2271" s="360"/>
      <c r="G2271" s="362"/>
      <c r="H2271" s="362"/>
      <c r="I2271" s="178"/>
      <c r="J2271" s="390" t="e">
        <f>IF(#REF!="","",IF(LEN(#REF!)&gt;14,IF(ISBLANK(#REF!),"",#REF!),REPLACE(REPLACE(#REF!,1,3,"XXX"),13,2,"XX")))</f>
        <v>#REF!</v>
      </c>
      <c r="K2271" s="356"/>
      <c r="L2271" s="357"/>
      <c r="M2271" s="356"/>
      <c r="N2271" s="352"/>
      <c r="O2271" s="369"/>
    </row>
    <row r="2272" spans="1:15" hidden="1" x14ac:dyDescent="0.2">
      <c r="A2272" s="351">
        <v>2269</v>
      </c>
      <c r="B2272" s="358"/>
      <c r="C2272" s="359"/>
      <c r="D2272" s="362"/>
      <c r="E2272" s="178"/>
      <c r="F2272" s="360"/>
      <c r="G2272" s="362"/>
      <c r="H2272" s="362"/>
      <c r="I2272" s="361"/>
      <c r="J2272" s="390" t="e">
        <f>IF(#REF!="","",IF(LEN(#REF!)&gt;14,IF(ISBLANK(#REF!),"",#REF!),REPLACE(REPLACE(#REF!,1,3,"XXX"),13,2,"XX")))</f>
        <v>#REF!</v>
      </c>
      <c r="K2272" s="356"/>
      <c r="L2272" s="357"/>
      <c r="M2272" s="356"/>
      <c r="N2272" s="352"/>
      <c r="O2272" s="369"/>
    </row>
    <row r="2273" spans="1:15" hidden="1" x14ac:dyDescent="0.2">
      <c r="A2273" s="351">
        <v>2270</v>
      </c>
      <c r="B2273" s="358"/>
      <c r="C2273" s="359"/>
      <c r="D2273" s="362"/>
      <c r="E2273" s="178"/>
      <c r="F2273" s="360"/>
      <c r="G2273" s="362"/>
      <c r="H2273" s="362"/>
      <c r="I2273" s="361"/>
      <c r="J2273" s="390" t="e">
        <f>IF(#REF!="","",IF(LEN(#REF!)&gt;14,IF(ISBLANK(#REF!),"",#REF!),REPLACE(REPLACE(#REF!,1,3,"XXX"),13,2,"XX")))</f>
        <v>#REF!</v>
      </c>
      <c r="K2273" s="356"/>
      <c r="L2273" s="357"/>
      <c r="M2273" s="356"/>
      <c r="N2273" s="352"/>
      <c r="O2273" s="369"/>
    </row>
    <row r="2274" spans="1:15" hidden="1" x14ac:dyDescent="0.2">
      <c r="A2274" s="351">
        <v>2271</v>
      </c>
      <c r="B2274" s="358"/>
      <c r="C2274" s="359"/>
      <c r="D2274" s="362"/>
      <c r="E2274" s="178"/>
      <c r="F2274" s="360"/>
      <c r="G2274" s="362"/>
      <c r="H2274" s="362"/>
      <c r="I2274" s="361"/>
      <c r="J2274" s="390" t="e">
        <f>IF(#REF!="","",IF(LEN(#REF!)&gt;14,IF(ISBLANK(#REF!),"",#REF!),REPLACE(REPLACE(#REF!,1,3,"XXX"),13,2,"XX")))</f>
        <v>#REF!</v>
      </c>
      <c r="K2274" s="356"/>
      <c r="L2274" s="357"/>
      <c r="M2274" s="356"/>
      <c r="N2274" s="352"/>
      <c r="O2274" s="369"/>
    </row>
    <row r="2275" spans="1:15" hidden="1" x14ac:dyDescent="0.2">
      <c r="A2275" s="351">
        <v>2272</v>
      </c>
      <c r="B2275" s="358"/>
      <c r="C2275" s="359"/>
      <c r="D2275" s="362"/>
      <c r="E2275" s="178"/>
      <c r="F2275" s="360"/>
      <c r="G2275" s="362"/>
      <c r="H2275" s="362"/>
      <c r="I2275" s="361"/>
      <c r="J2275" s="390" t="e">
        <f>IF(#REF!="","",IF(LEN(#REF!)&gt;14,IF(ISBLANK(#REF!),"",#REF!),REPLACE(REPLACE(#REF!,1,3,"XXX"),13,2,"XX")))</f>
        <v>#REF!</v>
      </c>
      <c r="K2275" s="356"/>
      <c r="L2275" s="357"/>
      <c r="M2275" s="356"/>
      <c r="N2275" s="352"/>
      <c r="O2275" s="369"/>
    </row>
    <row r="2276" spans="1:15" hidden="1" x14ac:dyDescent="0.2">
      <c r="A2276" s="351">
        <v>2273</v>
      </c>
      <c r="B2276" s="358"/>
      <c r="C2276" s="359"/>
      <c r="D2276" s="362"/>
      <c r="E2276" s="178"/>
      <c r="F2276" s="360"/>
      <c r="G2276" s="362"/>
      <c r="H2276" s="362"/>
      <c r="I2276" s="361"/>
      <c r="J2276" s="390" t="e">
        <f>IF(#REF!="","",IF(LEN(#REF!)&gt;14,IF(ISBLANK(#REF!),"",#REF!),REPLACE(REPLACE(#REF!,1,3,"XXX"),13,2,"XX")))</f>
        <v>#REF!</v>
      </c>
      <c r="K2276" s="356"/>
      <c r="L2276" s="357"/>
      <c r="M2276" s="356"/>
      <c r="N2276" s="352"/>
      <c r="O2276" s="369"/>
    </row>
    <row r="2277" spans="1:15" hidden="1" x14ac:dyDescent="0.2">
      <c r="A2277" s="351">
        <v>2274</v>
      </c>
      <c r="B2277" s="358"/>
      <c r="C2277" s="359"/>
      <c r="D2277" s="362"/>
      <c r="E2277" s="178"/>
      <c r="F2277" s="360"/>
      <c r="G2277" s="362"/>
      <c r="H2277" s="362"/>
      <c r="I2277" s="361"/>
      <c r="J2277" s="390" t="e">
        <f>IF(#REF!="","",IF(LEN(#REF!)&gt;14,IF(ISBLANK(#REF!),"",#REF!),REPLACE(REPLACE(#REF!,1,3,"XXX"),13,2,"XX")))</f>
        <v>#REF!</v>
      </c>
      <c r="K2277" s="356"/>
      <c r="L2277" s="357"/>
      <c r="M2277" s="356"/>
      <c r="N2277" s="352"/>
      <c r="O2277" s="369"/>
    </row>
    <row r="2278" spans="1:15" hidden="1" x14ac:dyDescent="0.2">
      <c r="A2278" s="351">
        <v>2275</v>
      </c>
      <c r="B2278" s="358"/>
      <c r="C2278" s="359"/>
      <c r="D2278" s="362"/>
      <c r="E2278" s="178"/>
      <c r="F2278" s="360"/>
      <c r="G2278" s="362"/>
      <c r="H2278" s="362"/>
      <c r="I2278" s="361"/>
      <c r="J2278" s="390" t="e">
        <f>IF(#REF!="","",IF(LEN(#REF!)&gt;14,IF(ISBLANK(#REF!),"",#REF!),REPLACE(REPLACE(#REF!,1,3,"XXX"),13,2,"XX")))</f>
        <v>#REF!</v>
      </c>
      <c r="K2278" s="356"/>
      <c r="L2278" s="357"/>
      <c r="M2278" s="356"/>
      <c r="N2278" s="352"/>
      <c r="O2278" s="369"/>
    </row>
    <row r="2279" spans="1:15" hidden="1" x14ac:dyDescent="0.2">
      <c r="A2279" s="351">
        <v>2276</v>
      </c>
      <c r="B2279" s="358"/>
      <c r="C2279" s="359"/>
      <c r="D2279" s="362"/>
      <c r="E2279" s="178"/>
      <c r="F2279" s="360"/>
      <c r="G2279" s="362"/>
      <c r="H2279" s="362"/>
      <c r="I2279" s="361"/>
      <c r="J2279" s="390" t="e">
        <f>IF(#REF!="","",IF(LEN(#REF!)&gt;14,IF(ISBLANK(#REF!),"",#REF!),REPLACE(REPLACE(#REF!,1,3,"XXX"),13,2,"XX")))</f>
        <v>#REF!</v>
      </c>
      <c r="K2279" s="356"/>
      <c r="L2279" s="357"/>
      <c r="M2279" s="356"/>
      <c r="N2279" s="352"/>
      <c r="O2279" s="369"/>
    </row>
    <row r="2280" spans="1:15" hidden="1" x14ac:dyDescent="0.2">
      <c r="A2280" s="351">
        <v>2277</v>
      </c>
      <c r="B2280" s="358"/>
      <c r="C2280" s="359"/>
      <c r="D2280" s="362"/>
      <c r="E2280" s="178"/>
      <c r="F2280" s="360"/>
      <c r="G2280" s="362"/>
      <c r="H2280" s="362"/>
      <c r="I2280" s="361"/>
      <c r="J2280" s="390" t="e">
        <f>IF(#REF!="","",IF(LEN(#REF!)&gt;14,IF(ISBLANK(#REF!),"",#REF!),REPLACE(REPLACE(#REF!,1,3,"XXX"),13,2,"XX")))</f>
        <v>#REF!</v>
      </c>
      <c r="K2280" s="356"/>
      <c r="L2280" s="357"/>
      <c r="M2280" s="356"/>
      <c r="N2280" s="352"/>
      <c r="O2280" s="369"/>
    </row>
    <row r="2281" spans="1:15" hidden="1" x14ac:dyDescent="0.2">
      <c r="A2281" s="351">
        <v>2278</v>
      </c>
      <c r="B2281" s="358"/>
      <c r="C2281" s="359"/>
      <c r="D2281" s="362"/>
      <c r="E2281" s="178"/>
      <c r="F2281" s="360"/>
      <c r="G2281" s="362"/>
      <c r="H2281" s="362"/>
      <c r="I2281" s="361"/>
      <c r="J2281" s="390" t="e">
        <f>IF(#REF!="","",IF(LEN(#REF!)&gt;14,IF(ISBLANK(#REF!),"",#REF!),REPLACE(REPLACE(#REF!,1,3,"XXX"),13,2,"XX")))</f>
        <v>#REF!</v>
      </c>
      <c r="K2281" s="356"/>
      <c r="L2281" s="357"/>
      <c r="M2281" s="356"/>
      <c r="N2281" s="352"/>
      <c r="O2281" s="369"/>
    </row>
    <row r="2282" spans="1:15" hidden="1" x14ac:dyDescent="0.2">
      <c r="A2282" s="351">
        <v>2279</v>
      </c>
      <c r="B2282" s="358"/>
      <c r="C2282" s="359"/>
      <c r="D2282" s="362"/>
      <c r="E2282" s="178"/>
      <c r="F2282" s="360"/>
      <c r="G2282" s="362"/>
      <c r="H2282" s="362"/>
      <c r="I2282" s="361"/>
      <c r="J2282" s="390" t="e">
        <f>IF(#REF!="","",IF(LEN(#REF!)&gt;14,IF(ISBLANK(#REF!),"",#REF!),REPLACE(REPLACE(#REF!,1,3,"XXX"),13,2,"XX")))</f>
        <v>#REF!</v>
      </c>
      <c r="K2282" s="356"/>
      <c r="L2282" s="357"/>
      <c r="M2282" s="356"/>
      <c r="N2282" s="352"/>
      <c r="O2282" s="369"/>
    </row>
    <row r="2283" spans="1:15" hidden="1" x14ac:dyDescent="0.2">
      <c r="A2283" s="351">
        <v>2280</v>
      </c>
      <c r="B2283" s="352"/>
      <c r="C2283" s="353"/>
      <c r="D2283" s="354"/>
      <c r="E2283" s="178"/>
      <c r="F2283" s="355"/>
      <c r="G2283" s="354"/>
      <c r="H2283" s="354"/>
      <c r="I2283" s="178"/>
      <c r="J2283" s="390" t="e">
        <f>IF(#REF!="","",IF(LEN(#REF!)&gt;14,IF(ISBLANK(#REF!),"",#REF!),REPLACE(REPLACE(#REF!,1,3,"XXX"),13,2,"XX")))</f>
        <v>#REF!</v>
      </c>
      <c r="K2283" s="356"/>
      <c r="L2283" s="357"/>
      <c r="M2283" s="356"/>
      <c r="N2283" s="352"/>
      <c r="O2283" s="369"/>
    </row>
    <row r="2284" spans="1:15" hidden="1" x14ac:dyDescent="0.2">
      <c r="A2284" s="351">
        <v>2281</v>
      </c>
      <c r="B2284" s="352"/>
      <c r="C2284" s="353"/>
      <c r="D2284" s="354"/>
      <c r="E2284" s="178"/>
      <c r="F2284" s="355"/>
      <c r="G2284" s="178"/>
      <c r="H2284" s="354"/>
      <c r="I2284" s="178"/>
      <c r="J2284" s="390" t="e">
        <f>IF(#REF!="","",IF(LEN(#REF!)&gt;14,IF(ISBLANK(#REF!),"",#REF!),REPLACE(REPLACE(#REF!,1,3,"XXX"),13,2,"XX")))</f>
        <v>#REF!</v>
      </c>
      <c r="K2284" s="356"/>
      <c r="L2284" s="357"/>
      <c r="M2284" s="356"/>
      <c r="N2284" s="352"/>
      <c r="O2284" s="369"/>
    </row>
    <row r="2285" spans="1:15" hidden="1" x14ac:dyDescent="0.2">
      <c r="A2285" s="351">
        <v>2282</v>
      </c>
      <c r="B2285" s="352"/>
      <c r="C2285" s="353"/>
      <c r="D2285" s="354"/>
      <c r="E2285" s="178"/>
      <c r="F2285" s="355"/>
      <c r="G2285" s="361"/>
      <c r="H2285" s="354"/>
      <c r="I2285" s="178"/>
      <c r="J2285" s="390" t="e">
        <f>IF(#REF!="","",IF(LEN(#REF!)&gt;14,IF(ISBLANK(#REF!),"",#REF!),REPLACE(REPLACE(#REF!,1,3,"XXX"),13,2,"XX")))</f>
        <v>#REF!</v>
      </c>
      <c r="K2285" s="356"/>
      <c r="L2285" s="357"/>
      <c r="M2285" s="356"/>
      <c r="N2285" s="352"/>
      <c r="O2285" s="369"/>
    </row>
    <row r="2286" spans="1:15" hidden="1" x14ac:dyDescent="0.2">
      <c r="A2286" s="351">
        <v>2283</v>
      </c>
      <c r="B2286" s="352"/>
      <c r="C2286" s="353"/>
      <c r="D2286" s="354"/>
      <c r="E2286" s="178"/>
      <c r="F2286" s="355"/>
      <c r="G2286" s="354"/>
      <c r="H2286" s="354"/>
      <c r="I2286" s="178"/>
      <c r="J2286" s="390" t="e">
        <f>IF(#REF!="","",IF(LEN(#REF!)&gt;14,IF(ISBLANK(#REF!),"",#REF!),REPLACE(REPLACE(#REF!,1,3,"XXX"),13,2,"XX")))</f>
        <v>#REF!</v>
      </c>
      <c r="K2286" s="356"/>
      <c r="L2286" s="357"/>
      <c r="M2286" s="356"/>
      <c r="N2286" s="352"/>
      <c r="O2286" s="369"/>
    </row>
    <row r="2287" spans="1:15" hidden="1" x14ac:dyDescent="0.2">
      <c r="A2287" s="351">
        <v>2284</v>
      </c>
      <c r="B2287" s="352"/>
      <c r="C2287" s="353"/>
      <c r="D2287" s="354"/>
      <c r="E2287" s="178"/>
      <c r="F2287" s="355"/>
      <c r="G2287" s="363"/>
      <c r="H2287" s="354"/>
      <c r="I2287" s="178"/>
      <c r="J2287" s="390" t="e">
        <f>IF(#REF!="","",IF(LEN(#REF!)&gt;14,IF(ISBLANK(#REF!),"",#REF!),REPLACE(REPLACE(#REF!,1,3,"XXX"),13,2,"XX")))</f>
        <v>#REF!</v>
      </c>
      <c r="K2287" s="356"/>
      <c r="L2287" s="357"/>
      <c r="M2287" s="356"/>
      <c r="N2287" s="352"/>
      <c r="O2287" s="369"/>
    </row>
    <row r="2288" spans="1:15" hidden="1" x14ac:dyDescent="0.2">
      <c r="A2288" s="351">
        <v>2285</v>
      </c>
      <c r="B2288" s="352"/>
      <c r="C2288" s="353"/>
      <c r="D2288" s="354"/>
      <c r="E2288" s="178"/>
      <c r="F2288" s="355"/>
      <c r="G2288" s="354"/>
      <c r="H2288" s="354"/>
      <c r="I2288" s="178"/>
      <c r="J2288" s="390" t="e">
        <f>IF(#REF!="","",IF(LEN(#REF!)&gt;14,IF(ISBLANK(#REF!),"",#REF!),REPLACE(REPLACE(#REF!,1,3,"XXX"),13,2,"XX")))</f>
        <v>#REF!</v>
      </c>
      <c r="K2288" s="356"/>
      <c r="L2288" s="357"/>
      <c r="M2288" s="356"/>
      <c r="N2288" s="352"/>
      <c r="O2288" s="369"/>
    </row>
    <row r="2289" spans="1:15" hidden="1" x14ac:dyDescent="0.2">
      <c r="A2289" s="351">
        <v>2286</v>
      </c>
      <c r="B2289" s="352"/>
      <c r="C2289" s="353"/>
      <c r="D2289" s="354"/>
      <c r="E2289" s="178"/>
      <c r="F2289" s="355"/>
      <c r="G2289" s="354"/>
      <c r="H2289" s="354"/>
      <c r="I2289" s="178"/>
      <c r="J2289" s="390" t="e">
        <f>IF(#REF!="","",IF(LEN(#REF!)&gt;14,IF(ISBLANK(#REF!),"",#REF!),REPLACE(REPLACE(#REF!,1,3,"XXX"),13,2,"XX")))</f>
        <v>#REF!</v>
      </c>
      <c r="K2289" s="356"/>
      <c r="L2289" s="357"/>
      <c r="M2289" s="356"/>
      <c r="N2289" s="352"/>
      <c r="O2289" s="369"/>
    </row>
    <row r="2290" spans="1:15" hidden="1" x14ac:dyDescent="0.2">
      <c r="A2290" s="351">
        <v>2287</v>
      </c>
      <c r="B2290" s="352"/>
      <c r="C2290" s="353"/>
      <c r="D2290" s="354"/>
      <c r="E2290" s="178"/>
      <c r="F2290" s="355"/>
      <c r="G2290" s="354"/>
      <c r="H2290" s="354"/>
      <c r="I2290" s="178"/>
      <c r="J2290" s="390" t="e">
        <f>IF(#REF!="","",IF(LEN(#REF!)&gt;14,IF(ISBLANK(#REF!),"",#REF!),REPLACE(REPLACE(#REF!,1,3,"XXX"),13,2,"XX")))</f>
        <v>#REF!</v>
      </c>
      <c r="K2290" s="356"/>
      <c r="L2290" s="357"/>
      <c r="M2290" s="356"/>
      <c r="N2290" s="352"/>
      <c r="O2290" s="369"/>
    </row>
    <row r="2291" spans="1:15" hidden="1" x14ac:dyDescent="0.2">
      <c r="A2291" s="351">
        <v>2288</v>
      </c>
      <c r="B2291" s="352"/>
      <c r="C2291" s="353"/>
      <c r="D2291" s="354"/>
      <c r="E2291" s="178"/>
      <c r="F2291" s="355"/>
      <c r="G2291" s="354"/>
      <c r="H2291" s="354"/>
      <c r="I2291" s="178"/>
      <c r="J2291" s="390" t="e">
        <f>IF(#REF!="","",IF(LEN(#REF!)&gt;14,IF(ISBLANK(#REF!),"",#REF!),REPLACE(REPLACE(#REF!,1,3,"XXX"),13,2,"XX")))</f>
        <v>#REF!</v>
      </c>
      <c r="K2291" s="356"/>
      <c r="L2291" s="357"/>
      <c r="M2291" s="356"/>
      <c r="N2291" s="352"/>
      <c r="O2291" s="369"/>
    </row>
    <row r="2292" spans="1:15" hidden="1" x14ac:dyDescent="0.2">
      <c r="A2292" s="351">
        <v>2289</v>
      </c>
      <c r="B2292" s="352"/>
      <c r="C2292" s="353"/>
      <c r="D2292" s="354"/>
      <c r="E2292" s="178"/>
      <c r="F2292" s="355"/>
      <c r="G2292" s="354"/>
      <c r="H2292" s="354"/>
      <c r="I2292" s="178"/>
      <c r="J2292" s="390" t="e">
        <f>IF(#REF!="","",IF(LEN(#REF!)&gt;14,IF(ISBLANK(#REF!),"",#REF!),REPLACE(REPLACE(#REF!,1,3,"XXX"),13,2,"XX")))</f>
        <v>#REF!</v>
      </c>
      <c r="K2292" s="356"/>
      <c r="L2292" s="357"/>
      <c r="M2292" s="356"/>
      <c r="N2292" s="352"/>
      <c r="O2292" s="369"/>
    </row>
    <row r="2293" spans="1:15" hidden="1" x14ac:dyDescent="0.2">
      <c r="A2293" s="351">
        <v>2290</v>
      </c>
      <c r="B2293" s="352"/>
      <c r="C2293" s="353"/>
      <c r="D2293" s="354"/>
      <c r="E2293" s="178"/>
      <c r="F2293" s="355"/>
      <c r="G2293" s="354"/>
      <c r="H2293" s="354"/>
      <c r="I2293" s="178"/>
      <c r="J2293" s="390" t="e">
        <f>IF(#REF!="","",IF(LEN(#REF!)&gt;14,IF(ISBLANK(#REF!),"",#REF!),REPLACE(REPLACE(#REF!,1,3,"XXX"),13,2,"XX")))</f>
        <v>#REF!</v>
      </c>
      <c r="K2293" s="356"/>
      <c r="L2293" s="357"/>
      <c r="M2293" s="356"/>
      <c r="N2293" s="352"/>
      <c r="O2293" s="369"/>
    </row>
    <row r="2294" spans="1:15" hidden="1" x14ac:dyDescent="0.2">
      <c r="A2294" s="351">
        <v>2291</v>
      </c>
      <c r="B2294" s="352"/>
      <c r="C2294" s="353"/>
      <c r="D2294" s="354"/>
      <c r="E2294" s="178"/>
      <c r="F2294" s="355"/>
      <c r="G2294" s="354"/>
      <c r="H2294" s="354"/>
      <c r="I2294" s="178"/>
      <c r="J2294" s="390" t="e">
        <f>IF(#REF!="","",IF(LEN(#REF!)&gt;14,IF(ISBLANK(#REF!),"",#REF!),REPLACE(REPLACE(#REF!,1,3,"XXX"),13,2,"XX")))</f>
        <v>#REF!</v>
      </c>
      <c r="K2294" s="356"/>
      <c r="L2294" s="357"/>
      <c r="M2294" s="356"/>
      <c r="N2294" s="352"/>
      <c r="O2294" s="369"/>
    </row>
    <row r="2295" spans="1:15" hidden="1" x14ac:dyDescent="0.2">
      <c r="A2295" s="351">
        <v>2292</v>
      </c>
      <c r="B2295" s="352"/>
      <c r="C2295" s="353"/>
      <c r="D2295" s="354"/>
      <c r="E2295" s="178"/>
      <c r="F2295" s="355"/>
      <c r="G2295" s="354"/>
      <c r="H2295" s="354"/>
      <c r="I2295" s="178"/>
      <c r="J2295" s="390" t="e">
        <f>IF(#REF!="","",IF(LEN(#REF!)&gt;14,IF(ISBLANK(#REF!),"",#REF!),REPLACE(REPLACE(#REF!,1,3,"XXX"),13,2,"XX")))</f>
        <v>#REF!</v>
      </c>
      <c r="K2295" s="356"/>
      <c r="L2295" s="357"/>
      <c r="M2295" s="356"/>
      <c r="N2295" s="352"/>
      <c r="O2295" s="369"/>
    </row>
    <row r="2296" spans="1:15" hidden="1" x14ac:dyDescent="0.2">
      <c r="A2296" s="351">
        <v>2293</v>
      </c>
      <c r="B2296" s="352"/>
      <c r="C2296" s="353"/>
      <c r="D2296" s="354"/>
      <c r="E2296" s="178"/>
      <c r="F2296" s="355"/>
      <c r="G2296" s="354"/>
      <c r="H2296" s="354"/>
      <c r="I2296" s="178"/>
      <c r="J2296" s="390" t="e">
        <f>IF(#REF!="","",IF(LEN(#REF!)&gt;14,IF(ISBLANK(#REF!),"",#REF!),REPLACE(REPLACE(#REF!,1,3,"XXX"),13,2,"XX")))</f>
        <v>#REF!</v>
      </c>
      <c r="K2296" s="356"/>
      <c r="L2296" s="357"/>
      <c r="M2296" s="356"/>
      <c r="N2296" s="352"/>
      <c r="O2296" s="369"/>
    </row>
    <row r="2297" spans="1:15" hidden="1" x14ac:dyDescent="0.2">
      <c r="A2297" s="351">
        <v>2294</v>
      </c>
      <c r="B2297" s="352"/>
      <c r="C2297" s="353"/>
      <c r="D2297" s="354"/>
      <c r="E2297" s="178"/>
      <c r="F2297" s="355"/>
      <c r="G2297" s="354"/>
      <c r="H2297" s="354"/>
      <c r="I2297" s="178"/>
      <c r="J2297" s="390" t="e">
        <f>IF(#REF!="","",IF(LEN(#REF!)&gt;14,IF(ISBLANK(#REF!),"",#REF!),REPLACE(REPLACE(#REF!,1,3,"XXX"),13,2,"XX")))</f>
        <v>#REF!</v>
      </c>
      <c r="K2297" s="356"/>
      <c r="L2297" s="357"/>
      <c r="M2297" s="356"/>
      <c r="N2297" s="352"/>
      <c r="O2297" s="369"/>
    </row>
    <row r="2298" spans="1:15" hidden="1" x14ac:dyDescent="0.2">
      <c r="A2298" s="351">
        <v>2295</v>
      </c>
      <c r="B2298" s="352"/>
      <c r="C2298" s="353"/>
      <c r="D2298" s="354"/>
      <c r="E2298" s="178"/>
      <c r="F2298" s="355"/>
      <c r="G2298" s="354"/>
      <c r="H2298" s="354"/>
      <c r="I2298" s="178"/>
      <c r="J2298" s="390" t="e">
        <f>IF(#REF!="","",IF(LEN(#REF!)&gt;14,IF(ISBLANK(#REF!),"",#REF!),REPLACE(REPLACE(#REF!,1,3,"XXX"),13,2,"XX")))</f>
        <v>#REF!</v>
      </c>
      <c r="K2298" s="356"/>
      <c r="L2298" s="357"/>
      <c r="M2298" s="356"/>
      <c r="N2298" s="352"/>
      <c r="O2298" s="369"/>
    </row>
    <row r="2299" spans="1:15" hidden="1" x14ac:dyDescent="0.2">
      <c r="A2299" s="351">
        <v>2296</v>
      </c>
      <c r="B2299" s="352"/>
      <c r="C2299" s="353"/>
      <c r="D2299" s="354"/>
      <c r="E2299" s="178"/>
      <c r="F2299" s="355"/>
      <c r="G2299" s="354"/>
      <c r="H2299" s="354"/>
      <c r="I2299" s="178"/>
      <c r="J2299" s="390" t="e">
        <f>IF(#REF!="","",IF(LEN(#REF!)&gt;14,IF(ISBLANK(#REF!),"",#REF!),REPLACE(REPLACE(#REF!,1,3,"XXX"),13,2,"XX")))</f>
        <v>#REF!</v>
      </c>
      <c r="K2299" s="356"/>
      <c r="L2299" s="357"/>
      <c r="M2299" s="356"/>
      <c r="N2299" s="352"/>
      <c r="O2299" s="369"/>
    </row>
    <row r="2300" spans="1:15" hidden="1" x14ac:dyDescent="0.2">
      <c r="A2300" s="351">
        <v>2297</v>
      </c>
      <c r="B2300" s="352"/>
      <c r="C2300" s="353"/>
      <c r="D2300" s="354"/>
      <c r="E2300" s="178"/>
      <c r="F2300" s="355"/>
      <c r="G2300" s="354"/>
      <c r="H2300" s="354"/>
      <c r="I2300" s="178"/>
      <c r="J2300" s="390" t="e">
        <f>IF(#REF!="","",IF(LEN(#REF!)&gt;14,IF(ISBLANK(#REF!),"",#REF!),REPLACE(REPLACE(#REF!,1,3,"XXX"),13,2,"XX")))</f>
        <v>#REF!</v>
      </c>
      <c r="K2300" s="356"/>
      <c r="L2300" s="357"/>
      <c r="M2300" s="356"/>
      <c r="N2300" s="352"/>
      <c r="O2300" s="369"/>
    </row>
    <row r="2301" spans="1:15" hidden="1" x14ac:dyDescent="0.2">
      <c r="A2301" s="351">
        <v>2298</v>
      </c>
      <c r="B2301" s="352"/>
      <c r="C2301" s="353"/>
      <c r="D2301" s="354"/>
      <c r="E2301" s="178"/>
      <c r="F2301" s="355"/>
      <c r="G2301" s="354"/>
      <c r="H2301" s="354"/>
      <c r="I2301" s="178"/>
      <c r="J2301" s="390" t="e">
        <f>IF(#REF!="","",IF(LEN(#REF!)&gt;14,IF(ISBLANK(#REF!),"",#REF!),REPLACE(REPLACE(#REF!,1,3,"XXX"),13,2,"XX")))</f>
        <v>#REF!</v>
      </c>
      <c r="K2301" s="356"/>
      <c r="L2301" s="357"/>
      <c r="M2301" s="356"/>
      <c r="N2301" s="352"/>
      <c r="O2301" s="369"/>
    </row>
    <row r="2302" spans="1:15" hidden="1" x14ac:dyDescent="0.2">
      <c r="A2302" s="351">
        <v>2299</v>
      </c>
      <c r="B2302" s="352"/>
      <c r="C2302" s="353"/>
      <c r="D2302" s="354"/>
      <c r="E2302" s="178"/>
      <c r="F2302" s="355"/>
      <c r="G2302" s="354"/>
      <c r="H2302" s="354"/>
      <c r="I2302" s="178"/>
      <c r="J2302" s="390" t="e">
        <f>IF(#REF!="","",IF(LEN(#REF!)&gt;14,IF(ISBLANK(#REF!),"",#REF!),REPLACE(REPLACE(#REF!,1,3,"XXX"),13,2,"XX")))</f>
        <v>#REF!</v>
      </c>
      <c r="K2302" s="356"/>
      <c r="L2302" s="357"/>
      <c r="M2302" s="356"/>
      <c r="N2302" s="352"/>
      <c r="O2302" s="369"/>
    </row>
    <row r="2303" spans="1:15" hidden="1" x14ac:dyDescent="0.2">
      <c r="A2303" s="351">
        <v>2300</v>
      </c>
      <c r="B2303" s="352"/>
      <c r="C2303" s="353"/>
      <c r="D2303" s="354"/>
      <c r="E2303" s="178"/>
      <c r="F2303" s="355"/>
      <c r="G2303" s="354"/>
      <c r="H2303" s="354"/>
      <c r="I2303" s="178"/>
      <c r="J2303" s="390" t="e">
        <f>IF(#REF!="","",IF(LEN(#REF!)&gt;14,IF(ISBLANK(#REF!),"",#REF!),REPLACE(REPLACE(#REF!,1,3,"XXX"),13,2,"XX")))</f>
        <v>#REF!</v>
      </c>
      <c r="K2303" s="356"/>
      <c r="L2303" s="357"/>
      <c r="M2303" s="356"/>
      <c r="N2303" s="352"/>
      <c r="O2303" s="369"/>
    </row>
    <row r="2304" spans="1:15" hidden="1" x14ac:dyDescent="0.2">
      <c r="A2304" s="351">
        <v>2301</v>
      </c>
      <c r="B2304" s="352"/>
      <c r="C2304" s="353"/>
      <c r="D2304" s="354"/>
      <c r="E2304" s="178"/>
      <c r="F2304" s="355"/>
      <c r="G2304" s="354"/>
      <c r="H2304" s="354"/>
      <c r="I2304" s="178"/>
      <c r="J2304" s="390" t="e">
        <f>IF(#REF!="","",IF(LEN(#REF!)&gt;14,IF(ISBLANK(#REF!),"",#REF!),REPLACE(REPLACE(#REF!,1,3,"XXX"),13,2,"XX")))</f>
        <v>#REF!</v>
      </c>
      <c r="K2304" s="356"/>
      <c r="L2304" s="357"/>
      <c r="M2304" s="356"/>
      <c r="N2304" s="352"/>
      <c r="O2304" s="369"/>
    </row>
    <row r="2305" spans="1:15" hidden="1" x14ac:dyDescent="0.2">
      <c r="A2305" s="351">
        <v>2302</v>
      </c>
      <c r="B2305" s="358"/>
      <c r="C2305" s="359"/>
      <c r="D2305" s="362"/>
      <c r="E2305" s="178"/>
      <c r="F2305" s="360"/>
      <c r="G2305" s="178"/>
      <c r="H2305" s="354"/>
      <c r="I2305" s="178"/>
      <c r="J2305" s="390" t="e">
        <f>IF(#REF!="","",IF(LEN(#REF!)&gt;14,IF(ISBLANK(#REF!),"",#REF!),REPLACE(REPLACE(#REF!,1,3,"XXX"),13,2,"XX")))</f>
        <v>#REF!</v>
      </c>
      <c r="K2305" s="356"/>
      <c r="L2305" s="357"/>
      <c r="M2305" s="356"/>
      <c r="N2305" s="352"/>
      <c r="O2305" s="369"/>
    </row>
    <row r="2306" spans="1:15" hidden="1" x14ac:dyDescent="0.2">
      <c r="A2306" s="351">
        <v>2303</v>
      </c>
      <c r="B2306" s="352"/>
      <c r="C2306" s="359"/>
      <c r="D2306" s="354"/>
      <c r="E2306" s="178"/>
      <c r="F2306" s="355"/>
      <c r="G2306" s="178"/>
      <c r="H2306" s="354"/>
      <c r="I2306" s="178"/>
      <c r="J2306" s="390" t="e">
        <f>IF(#REF!="","",IF(LEN(#REF!)&gt;14,IF(ISBLANK(#REF!),"",#REF!),REPLACE(REPLACE(#REF!,1,3,"XXX"),13,2,"XX")))</f>
        <v>#REF!</v>
      </c>
      <c r="K2306" s="356"/>
      <c r="L2306" s="357"/>
      <c r="M2306" s="356"/>
      <c r="N2306" s="352"/>
      <c r="O2306" s="369"/>
    </row>
    <row r="2307" spans="1:15" hidden="1" x14ac:dyDescent="0.2">
      <c r="A2307" s="351">
        <v>2304</v>
      </c>
      <c r="B2307" s="352"/>
      <c r="C2307" s="353"/>
      <c r="D2307" s="354"/>
      <c r="E2307" s="178"/>
      <c r="F2307" s="355"/>
      <c r="G2307" s="354"/>
      <c r="H2307" s="354"/>
      <c r="I2307" s="178"/>
      <c r="J2307" s="390" t="e">
        <f>IF(#REF!="","",IF(LEN(#REF!)&gt;14,IF(ISBLANK(#REF!),"",#REF!),REPLACE(REPLACE(#REF!,1,3,"XXX"),13,2,"XX")))</f>
        <v>#REF!</v>
      </c>
      <c r="K2307" s="356"/>
      <c r="L2307" s="357"/>
      <c r="M2307" s="356"/>
      <c r="N2307" s="352"/>
      <c r="O2307" s="369"/>
    </row>
    <row r="2308" spans="1:15" hidden="1" x14ac:dyDescent="0.2">
      <c r="A2308" s="351">
        <v>2305</v>
      </c>
      <c r="B2308" s="352"/>
      <c r="C2308" s="353"/>
      <c r="D2308" s="354"/>
      <c r="E2308" s="178"/>
      <c r="F2308" s="355"/>
      <c r="G2308" s="361"/>
      <c r="H2308" s="354"/>
      <c r="I2308" s="361"/>
      <c r="J2308" s="390" t="e">
        <f>IF(#REF!="","",IF(LEN(#REF!)&gt;14,IF(ISBLANK(#REF!),"",#REF!),REPLACE(REPLACE(#REF!,1,3,"XXX"),13,2,"XX")))</f>
        <v>#REF!</v>
      </c>
      <c r="K2308" s="356"/>
      <c r="L2308" s="357"/>
      <c r="M2308" s="356"/>
      <c r="N2308" s="352"/>
      <c r="O2308" s="369"/>
    </row>
    <row r="2309" spans="1:15" hidden="1" x14ac:dyDescent="0.2">
      <c r="A2309" s="351">
        <v>2306</v>
      </c>
      <c r="B2309" s="352"/>
      <c r="C2309" s="353"/>
      <c r="D2309" s="354"/>
      <c r="E2309" s="178"/>
      <c r="F2309" s="355"/>
      <c r="G2309" s="361"/>
      <c r="H2309" s="354"/>
      <c r="I2309" s="361"/>
      <c r="J2309" s="390" t="e">
        <f>IF(#REF!="","",IF(LEN(#REF!)&gt;14,IF(ISBLANK(#REF!),"",#REF!),REPLACE(REPLACE(#REF!,1,3,"XXX"),13,2,"XX")))</f>
        <v>#REF!</v>
      </c>
      <c r="K2309" s="356"/>
      <c r="L2309" s="357"/>
      <c r="M2309" s="356"/>
      <c r="N2309" s="352"/>
      <c r="O2309" s="369"/>
    </row>
    <row r="2310" spans="1:15" hidden="1" x14ac:dyDescent="0.2">
      <c r="A2310" s="351">
        <v>2307</v>
      </c>
      <c r="B2310" s="352"/>
      <c r="C2310" s="353"/>
      <c r="D2310" s="354"/>
      <c r="E2310" s="178"/>
      <c r="F2310" s="355"/>
      <c r="G2310" s="354"/>
      <c r="H2310" s="354"/>
      <c r="I2310" s="178"/>
      <c r="J2310" s="390" t="e">
        <f>IF(#REF!="","",IF(LEN(#REF!)&gt;14,IF(ISBLANK(#REF!),"",#REF!),REPLACE(REPLACE(#REF!,1,3,"XXX"),13,2,"XX")))</f>
        <v>#REF!</v>
      </c>
      <c r="K2310" s="356"/>
      <c r="L2310" s="357"/>
      <c r="M2310" s="356"/>
      <c r="N2310" s="352"/>
      <c r="O2310" s="369"/>
    </row>
    <row r="2311" spans="1:15" hidden="1" x14ac:dyDescent="0.2">
      <c r="A2311" s="351">
        <v>2308</v>
      </c>
      <c r="B2311" s="352"/>
      <c r="C2311" s="353"/>
      <c r="D2311" s="354"/>
      <c r="E2311" s="178"/>
      <c r="F2311" s="355"/>
      <c r="G2311" s="354"/>
      <c r="H2311" s="354"/>
      <c r="I2311" s="178"/>
      <c r="J2311" s="390" t="e">
        <f>IF(#REF!="","",IF(LEN(#REF!)&gt;14,IF(ISBLANK(#REF!),"",#REF!),REPLACE(REPLACE(#REF!,1,3,"XXX"),13,2,"XX")))</f>
        <v>#REF!</v>
      </c>
      <c r="K2311" s="356"/>
      <c r="L2311" s="357"/>
      <c r="M2311" s="356"/>
      <c r="N2311" s="352"/>
      <c r="O2311" s="369"/>
    </row>
    <row r="2312" spans="1:15" hidden="1" x14ac:dyDescent="0.2">
      <c r="A2312" s="351">
        <v>2309</v>
      </c>
      <c r="B2312" s="352"/>
      <c r="C2312" s="353"/>
      <c r="D2312" s="354"/>
      <c r="E2312" s="178"/>
      <c r="F2312" s="355"/>
      <c r="G2312" s="354"/>
      <c r="H2312" s="354"/>
      <c r="I2312" s="178"/>
      <c r="J2312" s="390" t="e">
        <f>IF(#REF!="","",IF(LEN(#REF!)&gt;14,IF(ISBLANK(#REF!),"",#REF!),REPLACE(REPLACE(#REF!,1,3,"XXX"),13,2,"XX")))</f>
        <v>#REF!</v>
      </c>
      <c r="K2312" s="356"/>
      <c r="L2312" s="357"/>
      <c r="M2312" s="356"/>
      <c r="N2312" s="352"/>
      <c r="O2312" s="369"/>
    </row>
    <row r="2313" spans="1:15" hidden="1" x14ac:dyDescent="0.2">
      <c r="A2313" s="351">
        <v>2310</v>
      </c>
      <c r="B2313" s="352"/>
      <c r="C2313" s="353"/>
      <c r="D2313" s="354"/>
      <c r="E2313" s="178"/>
      <c r="F2313" s="355"/>
      <c r="G2313" s="354"/>
      <c r="H2313" s="354"/>
      <c r="I2313" s="178"/>
      <c r="J2313" s="390" t="e">
        <f>IF(#REF!="","",IF(LEN(#REF!)&gt;14,IF(ISBLANK(#REF!),"",#REF!),REPLACE(REPLACE(#REF!,1,3,"XXX"),13,2,"XX")))</f>
        <v>#REF!</v>
      </c>
      <c r="K2313" s="356"/>
      <c r="L2313" s="357"/>
      <c r="M2313" s="356"/>
      <c r="N2313" s="352"/>
      <c r="O2313" s="369"/>
    </row>
    <row r="2314" spans="1:15" hidden="1" x14ac:dyDescent="0.2">
      <c r="A2314" s="351">
        <v>2311</v>
      </c>
      <c r="B2314" s="352"/>
      <c r="C2314" s="353"/>
      <c r="D2314" s="354"/>
      <c r="E2314" s="178"/>
      <c r="F2314" s="355"/>
      <c r="G2314" s="354"/>
      <c r="H2314" s="354"/>
      <c r="I2314" s="178"/>
      <c r="J2314" s="390" t="e">
        <f>IF(#REF!="","",IF(LEN(#REF!)&gt;14,IF(ISBLANK(#REF!),"",#REF!),REPLACE(REPLACE(#REF!,1,3,"XXX"),13,2,"XX")))</f>
        <v>#REF!</v>
      </c>
      <c r="K2314" s="356"/>
      <c r="L2314" s="357"/>
      <c r="M2314" s="356"/>
      <c r="N2314" s="352"/>
      <c r="O2314" s="369"/>
    </row>
    <row r="2315" spans="1:15" hidden="1" x14ac:dyDescent="0.2">
      <c r="A2315" s="351">
        <v>2312</v>
      </c>
      <c r="B2315" s="352"/>
      <c r="C2315" s="353"/>
      <c r="D2315" s="354"/>
      <c r="E2315" s="178"/>
      <c r="F2315" s="355"/>
      <c r="G2315" s="354"/>
      <c r="H2315" s="354"/>
      <c r="I2315" s="178"/>
      <c r="J2315" s="390" t="e">
        <f>IF(#REF!="","",IF(LEN(#REF!)&gt;14,IF(ISBLANK(#REF!),"",#REF!),REPLACE(REPLACE(#REF!,1,3,"XXX"),13,2,"XX")))</f>
        <v>#REF!</v>
      </c>
      <c r="K2315" s="356"/>
      <c r="L2315" s="357"/>
      <c r="M2315" s="356"/>
      <c r="N2315" s="352"/>
      <c r="O2315" s="369"/>
    </row>
    <row r="2316" spans="1:15" hidden="1" x14ac:dyDescent="0.2">
      <c r="A2316" s="351">
        <v>2313</v>
      </c>
      <c r="B2316" s="352"/>
      <c r="C2316" s="353"/>
      <c r="D2316" s="354"/>
      <c r="E2316" s="178"/>
      <c r="F2316" s="355"/>
      <c r="G2316" s="354"/>
      <c r="H2316" s="354"/>
      <c r="I2316" s="178"/>
      <c r="J2316" s="390" t="e">
        <f>IF(#REF!="","",IF(LEN(#REF!)&gt;14,IF(ISBLANK(#REF!),"",#REF!),REPLACE(REPLACE(#REF!,1,3,"XXX"),13,2,"XX")))</f>
        <v>#REF!</v>
      </c>
      <c r="K2316" s="356"/>
      <c r="L2316" s="357"/>
      <c r="M2316" s="356"/>
      <c r="N2316" s="352"/>
      <c r="O2316" s="369"/>
    </row>
    <row r="2317" spans="1:15" hidden="1" x14ac:dyDescent="0.2">
      <c r="A2317" s="351">
        <v>2314</v>
      </c>
      <c r="B2317" s="352"/>
      <c r="C2317" s="353"/>
      <c r="D2317" s="354"/>
      <c r="E2317" s="178"/>
      <c r="F2317" s="355"/>
      <c r="G2317" s="354"/>
      <c r="H2317" s="354"/>
      <c r="I2317" s="178"/>
      <c r="J2317" s="390" t="e">
        <f>IF(#REF!="","",IF(LEN(#REF!)&gt;14,IF(ISBLANK(#REF!),"",#REF!),REPLACE(REPLACE(#REF!,1,3,"XXX"),13,2,"XX")))</f>
        <v>#REF!</v>
      </c>
      <c r="K2317" s="356"/>
      <c r="L2317" s="357"/>
      <c r="M2317" s="356"/>
      <c r="N2317" s="352"/>
      <c r="O2317" s="369"/>
    </row>
    <row r="2318" spans="1:15" hidden="1" x14ac:dyDescent="0.2">
      <c r="A2318" s="351">
        <v>2315</v>
      </c>
      <c r="B2318" s="352"/>
      <c r="C2318" s="353"/>
      <c r="D2318" s="354"/>
      <c r="E2318" s="178"/>
      <c r="F2318" s="355"/>
      <c r="G2318" s="354"/>
      <c r="H2318" s="354"/>
      <c r="I2318" s="178"/>
      <c r="J2318" s="390" t="e">
        <f>IF(#REF!="","",IF(LEN(#REF!)&gt;14,IF(ISBLANK(#REF!),"",#REF!),REPLACE(REPLACE(#REF!,1,3,"XXX"),13,2,"XX")))</f>
        <v>#REF!</v>
      </c>
      <c r="K2318" s="356"/>
      <c r="L2318" s="357"/>
      <c r="M2318" s="356"/>
      <c r="N2318" s="352"/>
      <c r="O2318" s="369"/>
    </row>
    <row r="2319" spans="1:15" hidden="1" x14ac:dyDescent="0.2">
      <c r="A2319" s="351">
        <v>2316</v>
      </c>
      <c r="B2319" s="352"/>
      <c r="C2319" s="353"/>
      <c r="D2319" s="354"/>
      <c r="E2319" s="178"/>
      <c r="F2319" s="355"/>
      <c r="G2319" s="354"/>
      <c r="H2319" s="354"/>
      <c r="I2319" s="178"/>
      <c r="J2319" s="390" t="e">
        <f>IF(#REF!="","",IF(LEN(#REF!)&gt;14,IF(ISBLANK(#REF!),"",#REF!),REPLACE(REPLACE(#REF!,1,3,"XXX"),13,2,"XX")))</f>
        <v>#REF!</v>
      </c>
      <c r="K2319" s="356"/>
      <c r="L2319" s="357"/>
      <c r="M2319" s="356"/>
      <c r="N2319" s="352"/>
      <c r="O2319" s="369"/>
    </row>
    <row r="2320" spans="1:15" hidden="1" x14ac:dyDescent="0.2">
      <c r="A2320" s="351">
        <v>2317</v>
      </c>
      <c r="B2320" s="352"/>
      <c r="C2320" s="353"/>
      <c r="D2320" s="354"/>
      <c r="E2320" s="178"/>
      <c r="F2320" s="355"/>
      <c r="G2320" s="354"/>
      <c r="H2320" s="354"/>
      <c r="I2320" s="178"/>
      <c r="J2320" s="390" t="e">
        <f>IF(#REF!="","",IF(LEN(#REF!)&gt;14,IF(ISBLANK(#REF!),"",#REF!),REPLACE(REPLACE(#REF!,1,3,"XXX"),13,2,"XX")))</f>
        <v>#REF!</v>
      </c>
      <c r="K2320" s="356"/>
      <c r="L2320" s="357"/>
      <c r="M2320" s="356"/>
      <c r="N2320" s="352"/>
      <c r="O2320" s="369"/>
    </row>
    <row r="2321" spans="1:15" hidden="1" x14ac:dyDescent="0.2">
      <c r="A2321" s="351">
        <v>2318</v>
      </c>
      <c r="B2321" s="352"/>
      <c r="C2321" s="353"/>
      <c r="D2321" s="354"/>
      <c r="E2321" s="178"/>
      <c r="F2321" s="355"/>
      <c r="G2321" s="354"/>
      <c r="H2321" s="354"/>
      <c r="I2321" s="178"/>
      <c r="J2321" s="390" t="e">
        <f>IF(#REF!="","",IF(LEN(#REF!)&gt;14,IF(ISBLANK(#REF!),"",#REF!),REPLACE(REPLACE(#REF!,1,3,"XXX"),13,2,"XX")))</f>
        <v>#REF!</v>
      </c>
      <c r="K2321" s="356"/>
      <c r="L2321" s="357"/>
      <c r="M2321" s="356"/>
      <c r="N2321" s="352"/>
      <c r="O2321" s="369"/>
    </row>
    <row r="2322" spans="1:15" hidden="1" x14ac:dyDescent="0.2">
      <c r="A2322" s="351">
        <v>2319</v>
      </c>
      <c r="B2322" s="352"/>
      <c r="C2322" s="353"/>
      <c r="D2322" s="354"/>
      <c r="E2322" s="178"/>
      <c r="F2322" s="355"/>
      <c r="G2322" s="354"/>
      <c r="H2322" s="354"/>
      <c r="I2322" s="178"/>
      <c r="J2322" s="390" t="e">
        <f>IF(#REF!="","",IF(LEN(#REF!)&gt;14,IF(ISBLANK(#REF!),"",#REF!),REPLACE(REPLACE(#REF!,1,3,"XXX"),13,2,"XX")))</f>
        <v>#REF!</v>
      </c>
      <c r="K2322" s="356"/>
      <c r="L2322" s="357"/>
      <c r="M2322" s="356"/>
      <c r="N2322" s="352"/>
      <c r="O2322" s="369"/>
    </row>
    <row r="2323" spans="1:15" hidden="1" x14ac:dyDescent="0.2">
      <c r="A2323" s="351">
        <v>2320</v>
      </c>
      <c r="B2323" s="352"/>
      <c r="C2323" s="353"/>
      <c r="D2323" s="354"/>
      <c r="E2323" s="178"/>
      <c r="F2323" s="355"/>
      <c r="G2323" s="354"/>
      <c r="H2323" s="354"/>
      <c r="I2323" s="178"/>
      <c r="J2323" s="390" t="e">
        <f>IF(#REF!="","",IF(LEN(#REF!)&gt;14,IF(ISBLANK(#REF!),"",#REF!),REPLACE(REPLACE(#REF!,1,3,"XXX"),13,2,"XX")))</f>
        <v>#REF!</v>
      </c>
      <c r="K2323" s="356"/>
      <c r="L2323" s="357"/>
      <c r="M2323" s="356"/>
      <c r="N2323" s="352"/>
      <c r="O2323" s="369"/>
    </row>
    <row r="2324" spans="1:15" hidden="1" x14ac:dyDescent="0.2">
      <c r="A2324" s="351">
        <v>2321</v>
      </c>
      <c r="B2324" s="352"/>
      <c r="C2324" s="353"/>
      <c r="D2324" s="354"/>
      <c r="E2324" s="178"/>
      <c r="F2324" s="355"/>
      <c r="G2324" s="354"/>
      <c r="H2324" s="354"/>
      <c r="I2324" s="178"/>
      <c r="J2324" s="390" t="e">
        <f>IF(#REF!="","",IF(LEN(#REF!)&gt;14,IF(ISBLANK(#REF!),"",#REF!),REPLACE(REPLACE(#REF!,1,3,"XXX"),13,2,"XX")))</f>
        <v>#REF!</v>
      </c>
      <c r="K2324" s="356"/>
      <c r="L2324" s="357"/>
      <c r="M2324" s="356"/>
      <c r="N2324" s="352"/>
      <c r="O2324" s="369"/>
    </row>
    <row r="2325" spans="1:15" hidden="1" x14ac:dyDescent="0.2">
      <c r="A2325" s="351">
        <v>2322</v>
      </c>
      <c r="B2325" s="352"/>
      <c r="C2325" s="353"/>
      <c r="D2325" s="354"/>
      <c r="E2325" s="178"/>
      <c r="F2325" s="355"/>
      <c r="G2325" s="354"/>
      <c r="H2325" s="354"/>
      <c r="I2325" s="178"/>
      <c r="J2325" s="390" t="e">
        <f>IF(#REF!="","",IF(LEN(#REF!)&gt;14,IF(ISBLANK(#REF!),"",#REF!),REPLACE(REPLACE(#REF!,1,3,"XXX"),13,2,"XX")))</f>
        <v>#REF!</v>
      </c>
      <c r="K2325" s="356"/>
      <c r="L2325" s="357"/>
      <c r="M2325" s="356"/>
      <c r="N2325" s="352"/>
      <c r="O2325" s="369"/>
    </row>
    <row r="2326" spans="1:15" hidden="1" x14ac:dyDescent="0.2">
      <c r="A2326" s="351">
        <v>2323</v>
      </c>
      <c r="B2326" s="352"/>
      <c r="C2326" s="353"/>
      <c r="D2326" s="354"/>
      <c r="E2326" s="178"/>
      <c r="F2326" s="355"/>
      <c r="G2326" s="354"/>
      <c r="H2326" s="354"/>
      <c r="I2326" s="178"/>
      <c r="J2326" s="390" t="e">
        <f>IF(#REF!="","",IF(LEN(#REF!)&gt;14,IF(ISBLANK(#REF!),"",#REF!),REPLACE(REPLACE(#REF!,1,3,"XXX"),13,2,"XX")))</f>
        <v>#REF!</v>
      </c>
      <c r="K2326" s="356"/>
      <c r="L2326" s="357"/>
      <c r="M2326" s="356"/>
      <c r="N2326" s="352"/>
      <c r="O2326" s="369"/>
    </row>
    <row r="2327" spans="1:15" hidden="1" x14ac:dyDescent="0.2">
      <c r="A2327" s="351">
        <v>2324</v>
      </c>
      <c r="B2327" s="352"/>
      <c r="C2327" s="353"/>
      <c r="D2327" s="354"/>
      <c r="E2327" s="178"/>
      <c r="F2327" s="355"/>
      <c r="G2327" s="178"/>
      <c r="H2327" s="354"/>
      <c r="I2327" s="178"/>
      <c r="J2327" s="390" t="e">
        <f>IF(#REF!="","",IF(LEN(#REF!)&gt;14,IF(ISBLANK(#REF!),"",#REF!),REPLACE(REPLACE(#REF!,1,3,"XXX"),13,2,"XX")))</f>
        <v>#REF!</v>
      </c>
      <c r="K2327" s="356"/>
      <c r="L2327" s="357"/>
      <c r="M2327" s="356"/>
      <c r="N2327" s="352"/>
      <c r="O2327" s="369"/>
    </row>
    <row r="2328" spans="1:15" hidden="1" x14ac:dyDescent="0.2">
      <c r="A2328" s="351">
        <v>2325</v>
      </c>
      <c r="B2328" s="352"/>
      <c r="C2328" s="353"/>
      <c r="D2328" s="354"/>
      <c r="E2328" s="178"/>
      <c r="F2328" s="355"/>
      <c r="G2328" s="354"/>
      <c r="H2328" s="354"/>
      <c r="I2328" s="178"/>
      <c r="J2328" s="390" t="e">
        <f>IF(#REF!="","",IF(LEN(#REF!)&gt;14,IF(ISBLANK(#REF!),"",#REF!),REPLACE(REPLACE(#REF!,1,3,"XXX"),13,2,"XX")))</f>
        <v>#REF!</v>
      </c>
      <c r="K2328" s="356"/>
      <c r="L2328" s="357"/>
      <c r="M2328" s="356"/>
      <c r="N2328" s="352"/>
      <c r="O2328" s="369"/>
    </row>
    <row r="2329" spans="1:15" hidden="1" x14ac:dyDescent="0.2">
      <c r="A2329" s="351">
        <v>2326</v>
      </c>
      <c r="B2329" s="352"/>
      <c r="C2329" s="353"/>
      <c r="D2329" s="354"/>
      <c r="E2329" s="178"/>
      <c r="F2329" s="355"/>
      <c r="G2329" s="178"/>
      <c r="H2329" s="354"/>
      <c r="I2329" s="178"/>
      <c r="J2329" s="390" t="e">
        <f>IF(#REF!="","",IF(LEN(#REF!)&gt;14,IF(ISBLANK(#REF!),"",#REF!),REPLACE(REPLACE(#REF!,1,3,"XXX"),13,2,"XX")))</f>
        <v>#REF!</v>
      </c>
      <c r="K2329" s="356"/>
      <c r="L2329" s="357"/>
      <c r="M2329" s="356"/>
      <c r="N2329" s="352"/>
      <c r="O2329" s="369"/>
    </row>
    <row r="2330" spans="1:15" hidden="1" x14ac:dyDescent="0.2">
      <c r="A2330" s="351">
        <v>2327</v>
      </c>
      <c r="B2330" s="352"/>
      <c r="C2330" s="353"/>
      <c r="D2330" s="354"/>
      <c r="E2330" s="178"/>
      <c r="F2330" s="355"/>
      <c r="G2330" s="354"/>
      <c r="H2330" s="354"/>
      <c r="I2330" s="178"/>
      <c r="J2330" s="390" t="e">
        <f>IF(#REF!="","",IF(LEN(#REF!)&gt;14,IF(ISBLANK(#REF!),"",#REF!),REPLACE(REPLACE(#REF!,1,3,"XXX"),13,2,"XX")))</f>
        <v>#REF!</v>
      </c>
      <c r="K2330" s="356"/>
      <c r="L2330" s="357"/>
      <c r="M2330" s="356"/>
      <c r="N2330" s="352"/>
      <c r="O2330" s="369"/>
    </row>
    <row r="2331" spans="1:15" hidden="1" x14ac:dyDescent="0.2">
      <c r="A2331" s="351">
        <v>2328</v>
      </c>
      <c r="B2331" s="352"/>
      <c r="C2331" s="353"/>
      <c r="D2331" s="354"/>
      <c r="E2331" s="178"/>
      <c r="F2331" s="355"/>
      <c r="G2331" s="354"/>
      <c r="H2331" s="354"/>
      <c r="I2331" s="178"/>
      <c r="J2331" s="390" t="e">
        <f>IF(#REF!="","",IF(LEN(#REF!)&gt;14,IF(ISBLANK(#REF!),"",#REF!),REPLACE(REPLACE(#REF!,1,3,"XXX"),13,2,"XX")))</f>
        <v>#REF!</v>
      </c>
      <c r="K2331" s="356"/>
      <c r="L2331" s="357"/>
      <c r="M2331" s="356"/>
      <c r="N2331" s="352"/>
      <c r="O2331" s="369"/>
    </row>
    <row r="2332" spans="1:15" hidden="1" x14ac:dyDescent="0.2">
      <c r="A2332" s="351">
        <v>2329</v>
      </c>
      <c r="B2332" s="352"/>
      <c r="C2332" s="353"/>
      <c r="D2332" s="354"/>
      <c r="E2332" s="178"/>
      <c r="F2332" s="355"/>
      <c r="G2332" s="178"/>
      <c r="H2332" s="354"/>
      <c r="I2332" s="178"/>
      <c r="J2332" s="390" t="e">
        <f>IF(#REF!="","",IF(LEN(#REF!)&gt;14,IF(ISBLANK(#REF!),"",#REF!),REPLACE(REPLACE(#REF!,1,3,"XXX"),13,2,"XX")))</f>
        <v>#REF!</v>
      </c>
      <c r="K2332" s="356"/>
      <c r="L2332" s="357"/>
      <c r="M2332" s="356"/>
      <c r="N2332" s="352"/>
      <c r="O2332" s="369"/>
    </row>
    <row r="2333" spans="1:15" hidden="1" x14ac:dyDescent="0.2">
      <c r="A2333" s="351">
        <v>2330</v>
      </c>
      <c r="B2333" s="352"/>
      <c r="C2333" s="353"/>
      <c r="D2333" s="354"/>
      <c r="E2333" s="178"/>
      <c r="F2333" s="355"/>
      <c r="G2333" s="178"/>
      <c r="H2333" s="354"/>
      <c r="I2333" s="178"/>
      <c r="J2333" s="390" t="e">
        <f>IF(#REF!="","",IF(LEN(#REF!)&gt;14,IF(ISBLANK(#REF!),"",#REF!),REPLACE(REPLACE(#REF!,1,3,"XXX"),13,2,"XX")))</f>
        <v>#REF!</v>
      </c>
      <c r="K2333" s="356"/>
      <c r="L2333" s="357"/>
      <c r="M2333" s="356"/>
      <c r="N2333" s="352"/>
      <c r="O2333" s="369"/>
    </row>
    <row r="2334" spans="1:15" hidden="1" x14ac:dyDescent="0.2">
      <c r="A2334" s="351">
        <v>2331</v>
      </c>
      <c r="B2334" s="352"/>
      <c r="C2334" s="353"/>
      <c r="D2334" s="354"/>
      <c r="E2334" s="178"/>
      <c r="F2334" s="355"/>
      <c r="G2334" s="354"/>
      <c r="H2334" s="354"/>
      <c r="I2334" s="178"/>
      <c r="J2334" s="390" t="e">
        <f>IF(#REF!="","",IF(LEN(#REF!)&gt;14,IF(ISBLANK(#REF!),"",#REF!),REPLACE(REPLACE(#REF!,1,3,"XXX"),13,2,"XX")))</f>
        <v>#REF!</v>
      </c>
      <c r="K2334" s="356"/>
      <c r="L2334" s="357"/>
      <c r="M2334" s="356"/>
      <c r="N2334" s="352"/>
      <c r="O2334" s="369"/>
    </row>
    <row r="2335" spans="1:15" hidden="1" x14ac:dyDescent="0.2">
      <c r="A2335" s="351">
        <v>2332</v>
      </c>
      <c r="B2335" s="352"/>
      <c r="C2335" s="353"/>
      <c r="D2335" s="354"/>
      <c r="E2335" s="178"/>
      <c r="F2335" s="355"/>
      <c r="G2335" s="354"/>
      <c r="H2335" s="354"/>
      <c r="I2335" s="178"/>
      <c r="J2335" s="390" t="e">
        <f>IF(#REF!="","",IF(LEN(#REF!)&gt;14,IF(ISBLANK(#REF!),"",#REF!),REPLACE(REPLACE(#REF!,1,3,"XXX"),13,2,"XX")))</f>
        <v>#REF!</v>
      </c>
      <c r="K2335" s="356"/>
      <c r="L2335" s="357"/>
      <c r="M2335" s="356"/>
      <c r="N2335" s="352"/>
      <c r="O2335" s="369"/>
    </row>
    <row r="2336" spans="1:15" hidden="1" x14ac:dyDescent="0.2">
      <c r="A2336" s="351">
        <v>2333</v>
      </c>
      <c r="B2336" s="352"/>
      <c r="C2336" s="353"/>
      <c r="D2336" s="354"/>
      <c r="E2336" s="178"/>
      <c r="F2336" s="355"/>
      <c r="G2336" s="354"/>
      <c r="H2336" s="354"/>
      <c r="I2336" s="178"/>
      <c r="J2336" s="390" t="e">
        <f>IF(#REF!="","",IF(LEN(#REF!)&gt;14,IF(ISBLANK(#REF!),"",#REF!),REPLACE(REPLACE(#REF!,1,3,"XXX"),13,2,"XX")))</f>
        <v>#REF!</v>
      </c>
      <c r="K2336" s="356"/>
      <c r="L2336" s="357"/>
      <c r="M2336" s="356"/>
      <c r="N2336" s="352"/>
      <c r="O2336" s="369"/>
    </row>
    <row r="2337" spans="1:15" hidden="1" x14ac:dyDescent="0.2">
      <c r="A2337" s="351">
        <v>2334</v>
      </c>
      <c r="B2337" s="352"/>
      <c r="C2337" s="353"/>
      <c r="D2337" s="354"/>
      <c r="E2337" s="178"/>
      <c r="F2337" s="355"/>
      <c r="G2337" s="354"/>
      <c r="H2337" s="354"/>
      <c r="I2337" s="178"/>
      <c r="J2337" s="390" t="e">
        <f>IF(#REF!="","",IF(LEN(#REF!)&gt;14,IF(ISBLANK(#REF!),"",#REF!),REPLACE(REPLACE(#REF!,1,3,"XXX"),13,2,"XX")))</f>
        <v>#REF!</v>
      </c>
      <c r="K2337" s="356"/>
      <c r="L2337" s="357"/>
      <c r="M2337" s="356"/>
      <c r="N2337" s="352"/>
      <c r="O2337" s="369"/>
    </row>
    <row r="2338" spans="1:15" hidden="1" x14ac:dyDescent="0.2">
      <c r="A2338" s="351">
        <v>2335</v>
      </c>
      <c r="B2338" s="352"/>
      <c r="C2338" s="353"/>
      <c r="D2338" s="354"/>
      <c r="E2338" s="178"/>
      <c r="F2338" s="355"/>
      <c r="G2338" s="354"/>
      <c r="H2338" s="354"/>
      <c r="I2338" s="178"/>
      <c r="J2338" s="390" t="e">
        <f>IF(#REF!="","",IF(LEN(#REF!)&gt;14,IF(ISBLANK(#REF!),"",#REF!),REPLACE(REPLACE(#REF!,1,3,"XXX"),13,2,"XX")))</f>
        <v>#REF!</v>
      </c>
      <c r="K2338" s="356"/>
      <c r="L2338" s="357"/>
      <c r="M2338" s="356"/>
      <c r="N2338" s="352"/>
      <c r="O2338" s="369"/>
    </row>
    <row r="2339" spans="1:15" hidden="1" x14ac:dyDescent="0.2">
      <c r="A2339" s="351">
        <v>2336</v>
      </c>
      <c r="B2339" s="352"/>
      <c r="C2339" s="353"/>
      <c r="D2339" s="354"/>
      <c r="E2339" s="178"/>
      <c r="F2339" s="355"/>
      <c r="G2339" s="354"/>
      <c r="H2339" s="354"/>
      <c r="I2339" s="178"/>
      <c r="J2339" s="390" t="e">
        <f>IF(#REF!="","",IF(LEN(#REF!)&gt;14,IF(ISBLANK(#REF!),"",#REF!),REPLACE(REPLACE(#REF!,1,3,"XXX"),13,2,"XX")))</f>
        <v>#REF!</v>
      </c>
      <c r="K2339" s="356"/>
      <c r="L2339" s="357"/>
      <c r="M2339" s="356"/>
      <c r="N2339" s="352"/>
      <c r="O2339" s="369"/>
    </row>
    <row r="2340" spans="1:15" hidden="1" x14ac:dyDescent="0.2">
      <c r="A2340" s="351">
        <v>2337</v>
      </c>
      <c r="B2340" s="352"/>
      <c r="C2340" s="353"/>
      <c r="D2340" s="354"/>
      <c r="E2340" s="178"/>
      <c r="F2340" s="355"/>
      <c r="G2340" s="178"/>
      <c r="H2340" s="354"/>
      <c r="I2340" s="178"/>
      <c r="J2340" s="390" t="e">
        <f>IF(#REF!="","",IF(LEN(#REF!)&gt;14,IF(ISBLANK(#REF!),"",#REF!),REPLACE(REPLACE(#REF!,1,3,"XXX"),13,2,"XX")))</f>
        <v>#REF!</v>
      </c>
      <c r="K2340" s="356"/>
      <c r="L2340" s="357"/>
      <c r="M2340" s="356"/>
      <c r="N2340" s="352"/>
      <c r="O2340" s="369"/>
    </row>
    <row r="2341" spans="1:15" hidden="1" x14ac:dyDescent="0.2">
      <c r="A2341" s="351">
        <v>2338</v>
      </c>
      <c r="B2341" s="352"/>
      <c r="C2341" s="353"/>
      <c r="D2341" s="354"/>
      <c r="E2341" s="178"/>
      <c r="F2341" s="355"/>
      <c r="G2341" s="178"/>
      <c r="H2341" s="354"/>
      <c r="I2341" s="178"/>
      <c r="J2341" s="390" t="e">
        <f>IF(#REF!="","",IF(LEN(#REF!)&gt;14,IF(ISBLANK(#REF!),"",#REF!),REPLACE(REPLACE(#REF!,1,3,"XXX"),13,2,"XX")))</f>
        <v>#REF!</v>
      </c>
      <c r="K2341" s="356"/>
      <c r="L2341" s="357"/>
      <c r="M2341" s="356"/>
      <c r="N2341" s="352"/>
      <c r="O2341" s="369"/>
    </row>
    <row r="2342" spans="1:15" hidden="1" x14ac:dyDescent="0.2">
      <c r="A2342" s="351">
        <v>2339</v>
      </c>
      <c r="B2342" s="352"/>
      <c r="C2342" s="353"/>
      <c r="D2342" s="354"/>
      <c r="E2342" s="178"/>
      <c r="F2342" s="355"/>
      <c r="G2342" s="178"/>
      <c r="H2342" s="354"/>
      <c r="I2342" s="178"/>
      <c r="J2342" s="390" t="e">
        <f>IF(#REF!="","",IF(LEN(#REF!)&gt;14,IF(ISBLANK(#REF!),"",#REF!),REPLACE(REPLACE(#REF!,1,3,"XXX"),13,2,"XX")))</f>
        <v>#REF!</v>
      </c>
      <c r="K2342" s="356"/>
      <c r="L2342" s="357"/>
      <c r="M2342" s="356"/>
      <c r="N2342" s="352"/>
      <c r="O2342" s="369"/>
    </row>
    <row r="2343" spans="1:15" hidden="1" x14ac:dyDescent="0.2">
      <c r="A2343" s="351">
        <v>2340</v>
      </c>
      <c r="B2343" s="352"/>
      <c r="C2343" s="353"/>
      <c r="D2343" s="354"/>
      <c r="E2343" s="178"/>
      <c r="F2343" s="355"/>
      <c r="G2343" s="354"/>
      <c r="H2343" s="354"/>
      <c r="I2343" s="178"/>
      <c r="J2343" s="390" t="e">
        <f>IF(#REF!="","",IF(LEN(#REF!)&gt;14,IF(ISBLANK(#REF!),"",#REF!),REPLACE(REPLACE(#REF!,1,3,"XXX"),13,2,"XX")))</f>
        <v>#REF!</v>
      </c>
      <c r="K2343" s="356"/>
      <c r="L2343" s="357"/>
      <c r="M2343" s="356"/>
      <c r="N2343" s="352"/>
      <c r="O2343" s="369"/>
    </row>
    <row r="2344" spans="1:15" hidden="1" x14ac:dyDescent="0.2">
      <c r="A2344" s="351">
        <v>2341</v>
      </c>
      <c r="B2344" s="352"/>
      <c r="C2344" s="353"/>
      <c r="D2344" s="354"/>
      <c r="E2344" s="178"/>
      <c r="F2344" s="355"/>
      <c r="G2344" s="354"/>
      <c r="H2344" s="354"/>
      <c r="I2344" s="178"/>
      <c r="J2344" s="390" t="e">
        <f>IF(#REF!="","",IF(LEN(#REF!)&gt;14,IF(ISBLANK(#REF!),"",#REF!),REPLACE(REPLACE(#REF!,1,3,"XXX"),13,2,"XX")))</f>
        <v>#REF!</v>
      </c>
      <c r="K2344" s="356"/>
      <c r="L2344" s="357"/>
      <c r="M2344" s="356"/>
      <c r="N2344" s="352"/>
      <c r="O2344" s="369"/>
    </row>
    <row r="2345" spans="1:15" hidden="1" x14ac:dyDescent="0.2">
      <c r="A2345" s="351">
        <v>2342</v>
      </c>
      <c r="B2345" s="352"/>
      <c r="C2345" s="353"/>
      <c r="D2345" s="354"/>
      <c r="E2345" s="178"/>
      <c r="F2345" s="355"/>
      <c r="G2345" s="354"/>
      <c r="H2345" s="354"/>
      <c r="I2345" s="178"/>
      <c r="J2345" s="390" t="e">
        <f>IF(#REF!="","",IF(LEN(#REF!)&gt;14,IF(ISBLANK(#REF!),"",#REF!),REPLACE(REPLACE(#REF!,1,3,"XXX"),13,2,"XX")))</f>
        <v>#REF!</v>
      </c>
      <c r="K2345" s="356"/>
      <c r="L2345" s="357"/>
      <c r="M2345" s="356"/>
      <c r="N2345" s="352"/>
      <c r="O2345" s="369"/>
    </row>
    <row r="2346" spans="1:15" hidden="1" x14ac:dyDescent="0.2">
      <c r="A2346" s="351">
        <v>2343</v>
      </c>
      <c r="B2346" s="352"/>
      <c r="C2346" s="353"/>
      <c r="D2346" s="354"/>
      <c r="E2346" s="178"/>
      <c r="F2346" s="355"/>
      <c r="G2346" s="354"/>
      <c r="H2346" s="354"/>
      <c r="I2346" s="178"/>
      <c r="J2346" s="390" t="e">
        <f>IF(#REF!="","",IF(LEN(#REF!)&gt;14,IF(ISBLANK(#REF!),"",#REF!),REPLACE(REPLACE(#REF!,1,3,"XXX"),13,2,"XX")))</f>
        <v>#REF!</v>
      </c>
      <c r="K2346" s="356"/>
      <c r="L2346" s="357"/>
      <c r="M2346" s="356"/>
      <c r="N2346" s="352"/>
      <c r="O2346" s="369"/>
    </row>
    <row r="2347" spans="1:15" hidden="1" x14ac:dyDescent="0.2">
      <c r="A2347" s="351">
        <v>2344</v>
      </c>
      <c r="B2347" s="352"/>
      <c r="C2347" s="353"/>
      <c r="D2347" s="354"/>
      <c r="E2347" s="178"/>
      <c r="F2347" s="355"/>
      <c r="G2347" s="354"/>
      <c r="H2347" s="354"/>
      <c r="I2347" s="178"/>
      <c r="J2347" s="390" t="e">
        <f>IF(#REF!="","",IF(LEN(#REF!)&gt;14,IF(ISBLANK(#REF!),"",#REF!),REPLACE(REPLACE(#REF!,1,3,"XXX"),13,2,"XX")))</f>
        <v>#REF!</v>
      </c>
      <c r="K2347" s="356"/>
      <c r="L2347" s="357"/>
      <c r="M2347" s="356"/>
      <c r="N2347" s="352"/>
      <c r="O2347" s="369"/>
    </row>
    <row r="2348" spans="1:15" hidden="1" x14ac:dyDescent="0.2">
      <c r="A2348" s="351">
        <v>2345</v>
      </c>
      <c r="B2348" s="352"/>
      <c r="C2348" s="353"/>
      <c r="D2348" s="354"/>
      <c r="E2348" s="178"/>
      <c r="F2348" s="355"/>
      <c r="G2348" s="354"/>
      <c r="H2348" s="354"/>
      <c r="I2348" s="178"/>
      <c r="J2348" s="390" t="e">
        <f>IF(#REF!="","",IF(LEN(#REF!)&gt;14,IF(ISBLANK(#REF!),"",#REF!),REPLACE(REPLACE(#REF!,1,3,"XXX"),13,2,"XX")))</f>
        <v>#REF!</v>
      </c>
      <c r="K2348" s="356"/>
      <c r="L2348" s="357"/>
      <c r="M2348" s="356"/>
      <c r="N2348" s="352"/>
      <c r="O2348" s="369"/>
    </row>
    <row r="2349" spans="1:15" hidden="1" x14ac:dyDescent="0.2">
      <c r="A2349" s="351">
        <v>2346</v>
      </c>
      <c r="B2349" s="352"/>
      <c r="C2349" s="353"/>
      <c r="D2349" s="354"/>
      <c r="E2349" s="178"/>
      <c r="F2349" s="355"/>
      <c r="G2349" s="354"/>
      <c r="H2349" s="354"/>
      <c r="I2349" s="178"/>
      <c r="J2349" s="390" t="e">
        <f>IF(#REF!="","",IF(LEN(#REF!)&gt;14,IF(ISBLANK(#REF!),"",#REF!),REPLACE(REPLACE(#REF!,1,3,"XXX"),13,2,"XX")))</f>
        <v>#REF!</v>
      </c>
      <c r="K2349" s="356"/>
      <c r="L2349" s="357"/>
      <c r="M2349" s="356"/>
      <c r="N2349" s="352"/>
      <c r="O2349" s="369"/>
    </row>
    <row r="2350" spans="1:15" hidden="1" x14ac:dyDescent="0.2">
      <c r="A2350" s="351">
        <v>2347</v>
      </c>
      <c r="B2350" s="352"/>
      <c r="C2350" s="353"/>
      <c r="D2350" s="354"/>
      <c r="E2350" s="178"/>
      <c r="F2350" s="355"/>
      <c r="G2350" s="354"/>
      <c r="H2350" s="354"/>
      <c r="I2350" s="178"/>
      <c r="J2350" s="390" t="e">
        <f>IF(#REF!="","",IF(LEN(#REF!)&gt;14,IF(ISBLANK(#REF!),"",#REF!),REPLACE(REPLACE(#REF!,1,3,"XXX"),13,2,"XX")))</f>
        <v>#REF!</v>
      </c>
      <c r="K2350" s="356"/>
      <c r="L2350" s="357"/>
      <c r="M2350" s="356"/>
      <c r="N2350" s="352"/>
      <c r="O2350" s="369"/>
    </row>
    <row r="2351" spans="1:15" hidden="1" x14ac:dyDescent="0.2">
      <c r="A2351" s="351">
        <v>2348</v>
      </c>
      <c r="B2351" s="358"/>
      <c r="C2351" s="359"/>
      <c r="D2351" s="362"/>
      <c r="E2351" s="178"/>
      <c r="F2351" s="360"/>
      <c r="G2351" s="354"/>
      <c r="H2351" s="354"/>
      <c r="I2351" s="178"/>
      <c r="J2351" s="390" t="e">
        <f>IF(#REF!="","",IF(LEN(#REF!)&gt;14,IF(ISBLANK(#REF!),"",#REF!),REPLACE(REPLACE(#REF!,1,3,"XXX"),13,2,"XX")))</f>
        <v>#REF!</v>
      </c>
      <c r="K2351" s="356"/>
      <c r="L2351" s="357"/>
      <c r="M2351" s="356"/>
      <c r="N2351" s="352"/>
      <c r="O2351" s="369"/>
    </row>
    <row r="2352" spans="1:15" hidden="1" x14ac:dyDescent="0.2">
      <c r="A2352" s="351">
        <v>2349</v>
      </c>
      <c r="B2352" s="358"/>
      <c r="C2352" s="359"/>
      <c r="D2352" s="362"/>
      <c r="E2352" s="178"/>
      <c r="F2352" s="360"/>
      <c r="G2352" s="354"/>
      <c r="H2352" s="354"/>
      <c r="I2352" s="178"/>
      <c r="J2352" s="390" t="e">
        <f>IF(#REF!="","",IF(LEN(#REF!)&gt;14,IF(ISBLANK(#REF!),"",#REF!),REPLACE(REPLACE(#REF!,1,3,"XXX"),13,2,"XX")))</f>
        <v>#REF!</v>
      </c>
      <c r="K2352" s="356"/>
      <c r="L2352" s="357"/>
      <c r="M2352" s="356"/>
      <c r="N2352" s="352"/>
      <c r="O2352" s="369"/>
    </row>
    <row r="2353" spans="1:15" hidden="1" x14ac:dyDescent="0.2">
      <c r="A2353" s="351">
        <v>2350</v>
      </c>
      <c r="B2353" s="358"/>
      <c r="C2353" s="359"/>
      <c r="D2353" s="362"/>
      <c r="E2353" s="178"/>
      <c r="F2353" s="360"/>
      <c r="G2353" s="354"/>
      <c r="H2353" s="354"/>
      <c r="I2353" s="178"/>
      <c r="J2353" s="390" t="e">
        <f>IF(#REF!="","",IF(LEN(#REF!)&gt;14,IF(ISBLANK(#REF!),"",#REF!),REPLACE(REPLACE(#REF!,1,3,"XXX"),13,2,"XX")))</f>
        <v>#REF!</v>
      </c>
      <c r="K2353" s="356"/>
      <c r="L2353" s="357"/>
      <c r="M2353" s="356"/>
      <c r="N2353" s="352"/>
      <c r="O2353" s="369"/>
    </row>
    <row r="2354" spans="1:15" hidden="1" x14ac:dyDescent="0.2">
      <c r="A2354" s="351">
        <v>2351</v>
      </c>
      <c r="B2354" s="352"/>
      <c r="C2354" s="353"/>
      <c r="D2354" s="354"/>
      <c r="E2354" s="178"/>
      <c r="F2354" s="355"/>
      <c r="G2354" s="178"/>
      <c r="H2354" s="354"/>
      <c r="I2354" s="178"/>
      <c r="J2354" s="390" t="e">
        <f>IF(#REF!="","",IF(LEN(#REF!)&gt;14,IF(ISBLANK(#REF!),"",#REF!),REPLACE(REPLACE(#REF!,1,3,"XXX"),13,2,"XX")))</f>
        <v>#REF!</v>
      </c>
      <c r="K2354" s="356"/>
      <c r="L2354" s="357"/>
      <c r="M2354" s="356"/>
      <c r="N2354" s="352"/>
      <c r="O2354" s="369"/>
    </row>
    <row r="2355" spans="1:15" hidden="1" x14ac:dyDescent="0.2">
      <c r="A2355" s="351">
        <v>2352</v>
      </c>
      <c r="B2355" s="352"/>
      <c r="C2355" s="353"/>
      <c r="D2355" s="354"/>
      <c r="E2355" s="178"/>
      <c r="F2355" s="355"/>
      <c r="G2355" s="354"/>
      <c r="H2355" s="354"/>
      <c r="I2355" s="178"/>
      <c r="J2355" s="390" t="e">
        <f>IF(#REF!="","",IF(LEN(#REF!)&gt;14,IF(ISBLANK(#REF!),"",#REF!),REPLACE(REPLACE(#REF!,1,3,"XXX"),13,2,"XX")))</f>
        <v>#REF!</v>
      </c>
      <c r="K2355" s="356"/>
      <c r="L2355" s="357"/>
      <c r="M2355" s="356"/>
      <c r="N2355" s="352"/>
      <c r="O2355" s="369"/>
    </row>
    <row r="2356" spans="1:15" hidden="1" x14ac:dyDescent="0.2">
      <c r="A2356" s="351">
        <v>2353</v>
      </c>
      <c r="B2356" s="352"/>
      <c r="C2356" s="353"/>
      <c r="D2356" s="354"/>
      <c r="E2356" s="178"/>
      <c r="F2356" s="355"/>
      <c r="G2356" s="354"/>
      <c r="H2356" s="354"/>
      <c r="I2356" s="178"/>
      <c r="J2356" s="390" t="e">
        <f>IF(#REF!="","",IF(LEN(#REF!)&gt;14,IF(ISBLANK(#REF!),"",#REF!),REPLACE(REPLACE(#REF!,1,3,"XXX"),13,2,"XX")))</f>
        <v>#REF!</v>
      </c>
      <c r="K2356" s="356"/>
      <c r="L2356" s="357"/>
      <c r="M2356" s="356"/>
      <c r="N2356" s="352"/>
      <c r="O2356" s="369"/>
    </row>
    <row r="2357" spans="1:15" hidden="1" x14ac:dyDescent="0.2">
      <c r="A2357" s="351">
        <v>2354</v>
      </c>
      <c r="B2357" s="352"/>
      <c r="C2357" s="353"/>
      <c r="D2357" s="354"/>
      <c r="E2357" s="178"/>
      <c r="F2357" s="355"/>
      <c r="G2357" s="354"/>
      <c r="H2357" s="354"/>
      <c r="I2357" s="178"/>
      <c r="J2357" s="390" t="e">
        <f>IF(#REF!="","",IF(LEN(#REF!)&gt;14,IF(ISBLANK(#REF!),"",#REF!),REPLACE(REPLACE(#REF!,1,3,"XXX"),13,2,"XX")))</f>
        <v>#REF!</v>
      </c>
      <c r="K2357" s="356"/>
      <c r="L2357" s="357"/>
      <c r="M2357" s="356"/>
      <c r="N2357" s="352"/>
      <c r="O2357" s="369"/>
    </row>
    <row r="2358" spans="1:15" hidden="1" x14ac:dyDescent="0.2">
      <c r="A2358" s="351">
        <v>2355</v>
      </c>
      <c r="B2358" s="352"/>
      <c r="C2358" s="353"/>
      <c r="D2358" s="354"/>
      <c r="E2358" s="178"/>
      <c r="F2358" s="355"/>
      <c r="G2358" s="354"/>
      <c r="H2358" s="354"/>
      <c r="I2358" s="178"/>
      <c r="J2358" s="390" t="e">
        <f>IF(#REF!="","",IF(LEN(#REF!)&gt;14,IF(ISBLANK(#REF!),"",#REF!),REPLACE(REPLACE(#REF!,1,3,"XXX"),13,2,"XX")))</f>
        <v>#REF!</v>
      </c>
      <c r="K2358" s="356"/>
      <c r="L2358" s="357"/>
      <c r="M2358" s="356"/>
      <c r="N2358" s="352"/>
      <c r="O2358" s="369"/>
    </row>
    <row r="2359" spans="1:15" hidden="1" x14ac:dyDescent="0.2">
      <c r="A2359" s="351">
        <v>2356</v>
      </c>
      <c r="B2359" s="358"/>
      <c r="C2359" s="359"/>
      <c r="D2359" s="362"/>
      <c r="E2359" s="178"/>
      <c r="F2359" s="360"/>
      <c r="G2359" s="362"/>
      <c r="H2359" s="362"/>
      <c r="I2359" s="361"/>
      <c r="J2359" s="390" t="e">
        <f>IF(#REF!="","",IF(LEN(#REF!)&gt;14,IF(ISBLANK(#REF!),"",#REF!),REPLACE(REPLACE(#REF!,1,3,"XXX"),13,2,"XX")))</f>
        <v>#REF!</v>
      </c>
      <c r="K2359" s="356"/>
      <c r="L2359" s="357"/>
      <c r="M2359" s="356"/>
      <c r="N2359" s="352"/>
      <c r="O2359" s="369"/>
    </row>
    <row r="2360" spans="1:15" hidden="1" x14ac:dyDescent="0.2">
      <c r="A2360" s="351">
        <v>2357</v>
      </c>
      <c r="B2360" s="352"/>
      <c r="C2360" s="353"/>
      <c r="D2360" s="354"/>
      <c r="E2360" s="178"/>
      <c r="F2360" s="355"/>
      <c r="G2360" s="354"/>
      <c r="H2360" s="354"/>
      <c r="I2360" s="178"/>
      <c r="J2360" s="390" t="e">
        <f>IF(#REF!="","",IF(LEN(#REF!)&gt;14,IF(ISBLANK(#REF!),"",#REF!),REPLACE(REPLACE(#REF!,1,3,"XXX"),13,2,"XX")))</f>
        <v>#REF!</v>
      </c>
      <c r="K2360" s="356"/>
      <c r="L2360" s="357"/>
      <c r="M2360" s="356"/>
      <c r="N2360" s="352"/>
      <c r="O2360" s="369"/>
    </row>
    <row r="2361" spans="1:15" hidden="1" x14ac:dyDescent="0.2">
      <c r="A2361" s="351">
        <v>2358</v>
      </c>
      <c r="B2361" s="358"/>
      <c r="C2361" s="359"/>
      <c r="D2361" s="362"/>
      <c r="E2361" s="178"/>
      <c r="F2361" s="360"/>
      <c r="G2361" s="362"/>
      <c r="H2361" s="362"/>
      <c r="I2361" s="361"/>
      <c r="J2361" s="390" t="e">
        <f>IF(#REF!="","",IF(LEN(#REF!)&gt;14,IF(ISBLANK(#REF!),"",#REF!),REPLACE(REPLACE(#REF!,1,3,"XXX"),13,2,"XX")))</f>
        <v>#REF!</v>
      </c>
      <c r="K2361" s="356"/>
      <c r="L2361" s="357"/>
      <c r="M2361" s="356"/>
      <c r="N2361" s="352"/>
      <c r="O2361" s="369"/>
    </row>
    <row r="2362" spans="1:15" hidden="1" x14ac:dyDescent="0.2">
      <c r="A2362" s="351">
        <v>2359</v>
      </c>
      <c r="B2362" s="358"/>
      <c r="C2362" s="359"/>
      <c r="D2362" s="362"/>
      <c r="E2362" s="178"/>
      <c r="F2362" s="360"/>
      <c r="G2362" s="362"/>
      <c r="H2362" s="362"/>
      <c r="I2362" s="361"/>
      <c r="J2362" s="390" t="e">
        <f>IF(#REF!="","",IF(LEN(#REF!)&gt;14,IF(ISBLANK(#REF!),"",#REF!),REPLACE(REPLACE(#REF!,1,3,"XXX"),13,2,"XX")))</f>
        <v>#REF!</v>
      </c>
      <c r="K2362" s="356"/>
      <c r="L2362" s="357"/>
      <c r="M2362" s="356"/>
      <c r="N2362" s="352"/>
      <c r="O2362" s="369"/>
    </row>
    <row r="2363" spans="1:15" hidden="1" x14ac:dyDescent="0.2">
      <c r="A2363" s="351">
        <v>2360</v>
      </c>
      <c r="B2363" s="358"/>
      <c r="C2363" s="359"/>
      <c r="D2363" s="362"/>
      <c r="E2363" s="178"/>
      <c r="F2363" s="360"/>
      <c r="G2363" s="362"/>
      <c r="H2363" s="362"/>
      <c r="I2363" s="361"/>
      <c r="J2363" s="390" t="e">
        <f>IF(#REF!="","",IF(LEN(#REF!)&gt;14,IF(ISBLANK(#REF!),"",#REF!),REPLACE(REPLACE(#REF!,1,3,"XXX"),13,2,"XX")))</f>
        <v>#REF!</v>
      </c>
      <c r="K2363" s="356"/>
      <c r="L2363" s="357"/>
      <c r="M2363" s="356"/>
      <c r="N2363" s="352"/>
      <c r="O2363" s="369"/>
    </row>
    <row r="2364" spans="1:15" hidden="1" x14ac:dyDescent="0.2">
      <c r="A2364" s="351">
        <v>2361</v>
      </c>
      <c r="B2364" s="358"/>
      <c r="C2364" s="359"/>
      <c r="D2364" s="362"/>
      <c r="E2364" s="178"/>
      <c r="F2364" s="360"/>
      <c r="G2364" s="362"/>
      <c r="H2364" s="362"/>
      <c r="I2364" s="361"/>
      <c r="J2364" s="390" t="e">
        <f>IF(#REF!="","",IF(LEN(#REF!)&gt;14,IF(ISBLANK(#REF!),"",#REF!),REPLACE(REPLACE(#REF!,1,3,"XXX"),13,2,"XX")))</f>
        <v>#REF!</v>
      </c>
      <c r="K2364" s="356"/>
      <c r="L2364" s="357"/>
      <c r="M2364" s="356"/>
      <c r="N2364" s="352"/>
      <c r="O2364" s="369"/>
    </row>
    <row r="2365" spans="1:15" hidden="1" x14ac:dyDescent="0.2">
      <c r="A2365" s="351">
        <v>2362</v>
      </c>
      <c r="B2365" s="352"/>
      <c r="C2365" s="353"/>
      <c r="D2365" s="354"/>
      <c r="E2365" s="178"/>
      <c r="F2365" s="355"/>
      <c r="G2365" s="354"/>
      <c r="H2365" s="354"/>
      <c r="I2365" s="178"/>
      <c r="J2365" s="390" t="e">
        <f>IF(#REF!="","",IF(LEN(#REF!)&gt;14,IF(ISBLANK(#REF!),"",#REF!),REPLACE(REPLACE(#REF!,1,3,"XXX"),13,2,"XX")))</f>
        <v>#REF!</v>
      </c>
      <c r="K2365" s="356"/>
      <c r="L2365" s="357"/>
      <c r="M2365" s="356"/>
      <c r="N2365" s="352"/>
      <c r="O2365" s="369"/>
    </row>
    <row r="2366" spans="1:15" hidden="1" x14ac:dyDescent="0.2">
      <c r="A2366" s="351">
        <v>2363</v>
      </c>
      <c r="B2366" s="352"/>
      <c r="C2366" s="353"/>
      <c r="D2366" s="354"/>
      <c r="E2366" s="178"/>
      <c r="F2366" s="355"/>
      <c r="G2366" s="354"/>
      <c r="H2366" s="354"/>
      <c r="I2366" s="178"/>
      <c r="J2366" s="390" t="e">
        <f>IF(#REF!="","",IF(LEN(#REF!)&gt;14,IF(ISBLANK(#REF!),"",#REF!),REPLACE(REPLACE(#REF!,1,3,"XXX"),13,2,"XX")))</f>
        <v>#REF!</v>
      </c>
      <c r="K2366" s="356"/>
      <c r="L2366" s="357"/>
      <c r="M2366" s="356"/>
      <c r="N2366" s="352"/>
      <c r="O2366" s="369"/>
    </row>
    <row r="2367" spans="1:15" hidden="1" x14ac:dyDescent="0.2">
      <c r="A2367" s="351">
        <v>2364</v>
      </c>
      <c r="B2367" s="352"/>
      <c r="C2367" s="353"/>
      <c r="D2367" s="354"/>
      <c r="E2367" s="178"/>
      <c r="F2367" s="355"/>
      <c r="G2367" s="354"/>
      <c r="H2367" s="354"/>
      <c r="I2367" s="178"/>
      <c r="J2367" s="390" t="e">
        <f>IF(#REF!="","",IF(LEN(#REF!)&gt;14,IF(ISBLANK(#REF!),"",#REF!),REPLACE(REPLACE(#REF!,1,3,"XXX"),13,2,"XX")))</f>
        <v>#REF!</v>
      </c>
      <c r="K2367" s="356"/>
      <c r="L2367" s="357"/>
      <c r="M2367" s="356"/>
      <c r="N2367" s="352"/>
      <c r="O2367" s="369"/>
    </row>
    <row r="2368" spans="1:15" hidden="1" x14ac:dyDescent="0.2">
      <c r="A2368" s="351">
        <v>2365</v>
      </c>
      <c r="B2368" s="352"/>
      <c r="C2368" s="353"/>
      <c r="D2368" s="354"/>
      <c r="E2368" s="178"/>
      <c r="F2368" s="355"/>
      <c r="G2368" s="354"/>
      <c r="H2368" s="354"/>
      <c r="I2368" s="178"/>
      <c r="J2368" s="390" t="e">
        <f>IF(#REF!="","",IF(LEN(#REF!)&gt;14,IF(ISBLANK(#REF!),"",#REF!),REPLACE(REPLACE(#REF!,1,3,"XXX"),13,2,"XX")))</f>
        <v>#REF!</v>
      </c>
      <c r="K2368" s="356"/>
      <c r="L2368" s="357"/>
      <c r="M2368" s="356"/>
      <c r="N2368" s="352"/>
      <c r="O2368" s="369"/>
    </row>
    <row r="2369" spans="1:15" hidden="1" x14ac:dyDescent="0.2">
      <c r="A2369" s="351">
        <v>2366</v>
      </c>
      <c r="B2369" s="352"/>
      <c r="C2369" s="353"/>
      <c r="D2369" s="354"/>
      <c r="E2369" s="178"/>
      <c r="F2369" s="355"/>
      <c r="G2369" s="354"/>
      <c r="H2369" s="354"/>
      <c r="I2369" s="178"/>
      <c r="J2369" s="390" t="e">
        <f>IF(#REF!="","",IF(LEN(#REF!)&gt;14,IF(ISBLANK(#REF!),"",#REF!),REPLACE(REPLACE(#REF!,1,3,"XXX"),13,2,"XX")))</f>
        <v>#REF!</v>
      </c>
      <c r="K2369" s="356"/>
      <c r="L2369" s="357"/>
      <c r="M2369" s="356"/>
      <c r="N2369" s="352"/>
      <c r="O2369" s="369"/>
    </row>
    <row r="2370" spans="1:15" hidden="1" x14ac:dyDescent="0.2">
      <c r="A2370" s="351">
        <v>2367</v>
      </c>
      <c r="B2370" s="352"/>
      <c r="C2370" s="353"/>
      <c r="D2370" s="354"/>
      <c r="E2370" s="178"/>
      <c r="F2370" s="355"/>
      <c r="G2370" s="354"/>
      <c r="H2370" s="354"/>
      <c r="I2370" s="178"/>
      <c r="J2370" s="390" t="e">
        <f>IF(#REF!="","",IF(LEN(#REF!)&gt;14,IF(ISBLANK(#REF!),"",#REF!),REPLACE(REPLACE(#REF!,1,3,"XXX"),13,2,"XX")))</f>
        <v>#REF!</v>
      </c>
      <c r="K2370" s="356"/>
      <c r="L2370" s="357"/>
      <c r="M2370" s="356"/>
      <c r="N2370" s="352"/>
      <c r="O2370" s="369"/>
    </row>
    <row r="2371" spans="1:15" hidden="1" x14ac:dyDescent="0.2">
      <c r="A2371" s="351">
        <v>2368</v>
      </c>
      <c r="B2371" s="352"/>
      <c r="C2371" s="353"/>
      <c r="D2371" s="354"/>
      <c r="E2371" s="178"/>
      <c r="F2371" s="355"/>
      <c r="G2371" s="354"/>
      <c r="H2371" s="354"/>
      <c r="I2371" s="178"/>
      <c r="J2371" s="390" t="e">
        <f>IF(#REF!="","",IF(LEN(#REF!)&gt;14,IF(ISBLANK(#REF!),"",#REF!),REPLACE(REPLACE(#REF!,1,3,"XXX"),13,2,"XX")))</f>
        <v>#REF!</v>
      </c>
      <c r="K2371" s="356"/>
      <c r="L2371" s="357"/>
      <c r="M2371" s="356"/>
      <c r="N2371" s="352"/>
      <c r="O2371" s="369"/>
    </row>
    <row r="2372" spans="1:15" hidden="1" x14ac:dyDescent="0.2">
      <c r="A2372" s="351">
        <v>2369</v>
      </c>
      <c r="B2372" s="352"/>
      <c r="C2372" s="353"/>
      <c r="D2372" s="354"/>
      <c r="E2372" s="178"/>
      <c r="F2372" s="355"/>
      <c r="G2372" s="354"/>
      <c r="H2372" s="354"/>
      <c r="I2372" s="178"/>
      <c r="J2372" s="390" t="e">
        <f>IF(#REF!="","",IF(LEN(#REF!)&gt;14,IF(ISBLANK(#REF!),"",#REF!),REPLACE(REPLACE(#REF!,1,3,"XXX"),13,2,"XX")))</f>
        <v>#REF!</v>
      </c>
      <c r="K2372" s="356"/>
      <c r="L2372" s="357"/>
      <c r="M2372" s="356"/>
      <c r="N2372" s="352"/>
      <c r="O2372" s="369"/>
    </row>
    <row r="2373" spans="1:15" hidden="1" x14ac:dyDescent="0.2">
      <c r="A2373" s="351">
        <v>2370</v>
      </c>
      <c r="B2373" s="352"/>
      <c r="C2373" s="353"/>
      <c r="D2373" s="354"/>
      <c r="E2373" s="178"/>
      <c r="F2373" s="355"/>
      <c r="G2373" s="354"/>
      <c r="H2373" s="354"/>
      <c r="I2373" s="178"/>
      <c r="J2373" s="390" t="e">
        <f>IF(#REF!="","",IF(LEN(#REF!)&gt;14,IF(ISBLANK(#REF!),"",#REF!),REPLACE(REPLACE(#REF!,1,3,"XXX"),13,2,"XX")))</f>
        <v>#REF!</v>
      </c>
      <c r="K2373" s="356"/>
      <c r="L2373" s="357"/>
      <c r="M2373" s="356"/>
      <c r="N2373" s="352"/>
      <c r="O2373" s="369"/>
    </row>
    <row r="2374" spans="1:15" hidden="1" x14ac:dyDescent="0.2">
      <c r="A2374" s="351">
        <v>2371</v>
      </c>
      <c r="B2374" s="352"/>
      <c r="C2374" s="353"/>
      <c r="D2374" s="354"/>
      <c r="E2374" s="178"/>
      <c r="F2374" s="355"/>
      <c r="G2374" s="354"/>
      <c r="H2374" s="354"/>
      <c r="I2374" s="178"/>
      <c r="J2374" s="390" t="e">
        <f>IF(#REF!="","",IF(LEN(#REF!)&gt;14,IF(ISBLANK(#REF!),"",#REF!),REPLACE(REPLACE(#REF!,1,3,"XXX"),13,2,"XX")))</f>
        <v>#REF!</v>
      </c>
      <c r="K2374" s="356"/>
      <c r="L2374" s="357"/>
      <c r="M2374" s="356"/>
      <c r="N2374" s="352"/>
      <c r="O2374" s="369"/>
    </row>
    <row r="2375" spans="1:15" hidden="1" x14ac:dyDescent="0.2">
      <c r="A2375" s="351">
        <v>2372</v>
      </c>
      <c r="B2375" s="352"/>
      <c r="C2375" s="353"/>
      <c r="D2375" s="354"/>
      <c r="E2375" s="178"/>
      <c r="F2375" s="355"/>
      <c r="G2375" s="354"/>
      <c r="H2375" s="354"/>
      <c r="I2375" s="178"/>
      <c r="J2375" s="390" t="e">
        <f>IF(#REF!="","",IF(LEN(#REF!)&gt;14,IF(ISBLANK(#REF!),"",#REF!),REPLACE(REPLACE(#REF!,1,3,"XXX"),13,2,"XX")))</f>
        <v>#REF!</v>
      </c>
      <c r="K2375" s="356"/>
      <c r="L2375" s="357"/>
      <c r="M2375" s="356"/>
      <c r="N2375" s="352"/>
      <c r="O2375" s="369"/>
    </row>
    <row r="2376" spans="1:15" hidden="1" x14ac:dyDescent="0.2">
      <c r="A2376" s="351">
        <v>2373</v>
      </c>
      <c r="B2376" s="352"/>
      <c r="C2376" s="353"/>
      <c r="D2376" s="354"/>
      <c r="E2376" s="178"/>
      <c r="F2376" s="355"/>
      <c r="G2376" s="354"/>
      <c r="H2376" s="354"/>
      <c r="I2376" s="178"/>
      <c r="J2376" s="390" t="e">
        <f>IF(#REF!="","",IF(LEN(#REF!)&gt;14,IF(ISBLANK(#REF!),"",#REF!),REPLACE(REPLACE(#REF!,1,3,"XXX"),13,2,"XX")))</f>
        <v>#REF!</v>
      </c>
      <c r="K2376" s="356"/>
      <c r="L2376" s="357"/>
      <c r="M2376" s="356"/>
      <c r="N2376" s="352"/>
      <c r="O2376" s="369"/>
    </row>
    <row r="2377" spans="1:15" hidden="1" x14ac:dyDescent="0.2">
      <c r="A2377" s="351">
        <v>2374</v>
      </c>
      <c r="B2377" s="352"/>
      <c r="C2377" s="353"/>
      <c r="D2377" s="354"/>
      <c r="E2377" s="178"/>
      <c r="F2377" s="355"/>
      <c r="G2377" s="354"/>
      <c r="H2377" s="354"/>
      <c r="I2377" s="178"/>
      <c r="J2377" s="390" t="e">
        <f>IF(#REF!="","",IF(LEN(#REF!)&gt;14,IF(ISBLANK(#REF!),"",#REF!),REPLACE(REPLACE(#REF!,1,3,"XXX"),13,2,"XX")))</f>
        <v>#REF!</v>
      </c>
      <c r="K2377" s="356"/>
      <c r="L2377" s="357"/>
      <c r="M2377" s="356"/>
      <c r="N2377" s="352"/>
      <c r="O2377" s="369"/>
    </row>
    <row r="2378" spans="1:15" hidden="1" x14ac:dyDescent="0.2">
      <c r="A2378" s="351">
        <v>2375</v>
      </c>
      <c r="B2378" s="352"/>
      <c r="C2378" s="353"/>
      <c r="D2378" s="354"/>
      <c r="E2378" s="178"/>
      <c r="F2378" s="355"/>
      <c r="G2378" s="354"/>
      <c r="H2378" s="354"/>
      <c r="I2378" s="178"/>
      <c r="J2378" s="390" t="e">
        <f>IF(#REF!="","",IF(LEN(#REF!)&gt;14,IF(ISBLANK(#REF!),"",#REF!),REPLACE(REPLACE(#REF!,1,3,"XXX"),13,2,"XX")))</f>
        <v>#REF!</v>
      </c>
      <c r="K2378" s="356"/>
      <c r="L2378" s="357"/>
      <c r="M2378" s="356"/>
      <c r="N2378" s="352"/>
      <c r="O2378" s="369"/>
    </row>
    <row r="2379" spans="1:15" hidden="1" x14ac:dyDescent="0.2">
      <c r="A2379" s="351">
        <v>2376</v>
      </c>
      <c r="B2379" s="352"/>
      <c r="C2379" s="353"/>
      <c r="D2379" s="354"/>
      <c r="E2379" s="178"/>
      <c r="F2379" s="355"/>
      <c r="G2379" s="354"/>
      <c r="H2379" s="354"/>
      <c r="I2379" s="178"/>
      <c r="J2379" s="390" t="e">
        <f>IF(#REF!="","",IF(LEN(#REF!)&gt;14,IF(ISBLANK(#REF!),"",#REF!),REPLACE(REPLACE(#REF!,1,3,"XXX"),13,2,"XX")))</f>
        <v>#REF!</v>
      </c>
      <c r="K2379" s="356"/>
      <c r="L2379" s="357"/>
      <c r="M2379" s="356"/>
      <c r="N2379" s="352"/>
      <c r="O2379" s="369"/>
    </row>
    <row r="2380" spans="1:15" hidden="1" x14ac:dyDescent="0.2">
      <c r="A2380" s="351">
        <v>2377</v>
      </c>
      <c r="B2380" s="352"/>
      <c r="C2380" s="353"/>
      <c r="D2380" s="354"/>
      <c r="E2380" s="178"/>
      <c r="F2380" s="355"/>
      <c r="G2380" s="354"/>
      <c r="H2380" s="354"/>
      <c r="I2380" s="178"/>
      <c r="J2380" s="390" t="e">
        <f>IF(#REF!="","",IF(LEN(#REF!)&gt;14,IF(ISBLANK(#REF!),"",#REF!),REPLACE(REPLACE(#REF!,1,3,"XXX"),13,2,"XX")))</f>
        <v>#REF!</v>
      </c>
      <c r="K2380" s="356"/>
      <c r="L2380" s="357"/>
      <c r="M2380" s="356"/>
      <c r="N2380" s="352"/>
      <c r="O2380" s="369"/>
    </row>
    <row r="2381" spans="1:15" hidden="1" x14ac:dyDescent="0.2">
      <c r="A2381" s="351">
        <v>2378</v>
      </c>
      <c r="B2381" s="352"/>
      <c r="C2381" s="353"/>
      <c r="D2381" s="354"/>
      <c r="E2381" s="178"/>
      <c r="F2381" s="355"/>
      <c r="G2381" s="354"/>
      <c r="H2381" s="354"/>
      <c r="I2381" s="178"/>
      <c r="J2381" s="390" t="e">
        <f>IF(#REF!="","",IF(LEN(#REF!)&gt;14,IF(ISBLANK(#REF!),"",#REF!),REPLACE(REPLACE(#REF!,1,3,"XXX"),13,2,"XX")))</f>
        <v>#REF!</v>
      </c>
      <c r="K2381" s="356"/>
      <c r="L2381" s="357"/>
      <c r="M2381" s="356"/>
      <c r="N2381" s="352"/>
      <c r="O2381" s="369"/>
    </row>
    <row r="2382" spans="1:15" hidden="1" x14ac:dyDescent="0.2">
      <c r="A2382" s="351">
        <v>2379</v>
      </c>
      <c r="B2382" s="352"/>
      <c r="C2382" s="353"/>
      <c r="D2382" s="354"/>
      <c r="E2382" s="178"/>
      <c r="F2382" s="355"/>
      <c r="G2382" s="354"/>
      <c r="H2382" s="354"/>
      <c r="I2382" s="178"/>
      <c r="J2382" s="390" t="e">
        <f>IF(#REF!="","",IF(LEN(#REF!)&gt;14,IF(ISBLANK(#REF!),"",#REF!),REPLACE(REPLACE(#REF!,1,3,"XXX"),13,2,"XX")))</f>
        <v>#REF!</v>
      </c>
      <c r="K2382" s="356"/>
      <c r="L2382" s="357"/>
      <c r="M2382" s="356"/>
      <c r="N2382" s="352"/>
      <c r="O2382" s="369"/>
    </row>
    <row r="2383" spans="1:15" hidden="1" x14ac:dyDescent="0.2">
      <c r="A2383" s="351">
        <v>2380</v>
      </c>
      <c r="B2383" s="352"/>
      <c r="C2383" s="353"/>
      <c r="D2383" s="354"/>
      <c r="E2383" s="178"/>
      <c r="F2383" s="355"/>
      <c r="G2383" s="354"/>
      <c r="H2383" s="354"/>
      <c r="I2383" s="178"/>
      <c r="J2383" s="390" t="e">
        <f>IF(#REF!="","",IF(LEN(#REF!)&gt;14,IF(ISBLANK(#REF!),"",#REF!),REPLACE(REPLACE(#REF!,1,3,"XXX"),13,2,"XX")))</f>
        <v>#REF!</v>
      </c>
      <c r="K2383" s="356"/>
      <c r="L2383" s="357"/>
      <c r="M2383" s="356"/>
      <c r="N2383" s="352"/>
      <c r="O2383" s="369"/>
    </row>
    <row r="2384" spans="1:15" hidden="1" x14ac:dyDescent="0.2">
      <c r="A2384" s="351">
        <v>2381</v>
      </c>
      <c r="B2384" s="352"/>
      <c r="C2384" s="353"/>
      <c r="D2384" s="354"/>
      <c r="E2384" s="178"/>
      <c r="F2384" s="355"/>
      <c r="G2384" s="362"/>
      <c r="H2384" s="354"/>
      <c r="I2384" s="178"/>
      <c r="J2384" s="390" t="e">
        <f>IF(#REF!="","",IF(LEN(#REF!)&gt;14,IF(ISBLANK(#REF!),"",#REF!),REPLACE(REPLACE(#REF!,1,3,"XXX"),13,2,"XX")))</f>
        <v>#REF!</v>
      </c>
      <c r="K2384" s="356"/>
      <c r="L2384" s="357"/>
      <c r="M2384" s="356"/>
      <c r="N2384" s="352"/>
      <c r="O2384" s="369"/>
    </row>
    <row r="2385" spans="1:15" hidden="1" x14ac:dyDescent="0.2">
      <c r="A2385" s="351">
        <v>2382</v>
      </c>
      <c r="B2385" s="352"/>
      <c r="C2385" s="353"/>
      <c r="D2385" s="354"/>
      <c r="E2385" s="178"/>
      <c r="F2385" s="355"/>
      <c r="G2385" s="178"/>
      <c r="H2385" s="354"/>
      <c r="I2385" s="178"/>
      <c r="J2385" s="390" t="e">
        <f>IF(#REF!="","",IF(LEN(#REF!)&gt;14,IF(ISBLANK(#REF!),"",#REF!),REPLACE(REPLACE(#REF!,1,3,"XXX"),13,2,"XX")))</f>
        <v>#REF!</v>
      </c>
      <c r="K2385" s="356"/>
      <c r="L2385" s="357"/>
      <c r="M2385" s="356"/>
      <c r="N2385" s="352"/>
      <c r="O2385" s="369"/>
    </row>
    <row r="2386" spans="1:15" hidden="1" x14ac:dyDescent="0.2">
      <c r="A2386" s="351">
        <v>2383</v>
      </c>
      <c r="B2386" s="352"/>
      <c r="C2386" s="353"/>
      <c r="D2386" s="354"/>
      <c r="E2386" s="178"/>
      <c r="F2386" s="355"/>
      <c r="G2386" s="178"/>
      <c r="H2386" s="354"/>
      <c r="I2386" s="178"/>
      <c r="J2386" s="390" t="e">
        <f>IF(#REF!="","",IF(LEN(#REF!)&gt;14,IF(ISBLANK(#REF!),"",#REF!),REPLACE(REPLACE(#REF!,1,3,"XXX"),13,2,"XX")))</f>
        <v>#REF!</v>
      </c>
      <c r="K2386" s="356"/>
      <c r="L2386" s="357"/>
      <c r="M2386" s="356"/>
      <c r="N2386" s="352"/>
      <c r="O2386" s="369"/>
    </row>
    <row r="2387" spans="1:15" hidden="1" x14ac:dyDescent="0.2">
      <c r="A2387" s="351">
        <v>2384</v>
      </c>
      <c r="B2387" s="352"/>
      <c r="C2387" s="353"/>
      <c r="D2387" s="354"/>
      <c r="E2387" s="178"/>
      <c r="F2387" s="355"/>
      <c r="G2387" s="178"/>
      <c r="H2387" s="354"/>
      <c r="I2387" s="178"/>
      <c r="J2387" s="390" t="e">
        <f>IF(#REF!="","",IF(LEN(#REF!)&gt;14,IF(ISBLANK(#REF!),"",#REF!),REPLACE(REPLACE(#REF!,1,3,"XXX"),13,2,"XX")))</f>
        <v>#REF!</v>
      </c>
      <c r="K2387" s="356"/>
      <c r="L2387" s="357"/>
      <c r="M2387" s="356"/>
      <c r="N2387" s="352"/>
      <c r="O2387" s="369"/>
    </row>
    <row r="2388" spans="1:15" hidden="1" x14ac:dyDescent="0.2">
      <c r="A2388" s="351">
        <v>2385</v>
      </c>
      <c r="B2388" s="352"/>
      <c r="C2388" s="353"/>
      <c r="D2388" s="354"/>
      <c r="E2388" s="178"/>
      <c r="F2388" s="355"/>
      <c r="G2388" s="354"/>
      <c r="H2388" s="354"/>
      <c r="I2388" s="178"/>
      <c r="J2388" s="390" t="e">
        <f>IF(#REF!="","",IF(LEN(#REF!)&gt;14,IF(ISBLANK(#REF!),"",#REF!),REPLACE(REPLACE(#REF!,1,3,"XXX"),13,2,"XX")))</f>
        <v>#REF!</v>
      </c>
      <c r="K2388" s="356"/>
      <c r="L2388" s="357"/>
      <c r="M2388" s="356"/>
      <c r="N2388" s="352"/>
      <c r="O2388" s="369"/>
    </row>
    <row r="2389" spans="1:15" hidden="1" x14ac:dyDescent="0.2">
      <c r="A2389" s="351">
        <v>2386</v>
      </c>
      <c r="B2389" s="352"/>
      <c r="C2389" s="353"/>
      <c r="D2389" s="354"/>
      <c r="E2389" s="178"/>
      <c r="F2389" s="355"/>
      <c r="G2389" s="354"/>
      <c r="H2389" s="354"/>
      <c r="I2389" s="178"/>
      <c r="J2389" s="390" t="e">
        <f>IF(#REF!="","",IF(LEN(#REF!)&gt;14,IF(ISBLANK(#REF!),"",#REF!),REPLACE(REPLACE(#REF!,1,3,"XXX"),13,2,"XX")))</f>
        <v>#REF!</v>
      </c>
      <c r="K2389" s="356"/>
      <c r="L2389" s="357"/>
      <c r="M2389" s="356"/>
      <c r="N2389" s="352"/>
      <c r="O2389" s="369"/>
    </row>
    <row r="2390" spans="1:15" hidden="1" x14ac:dyDescent="0.2">
      <c r="A2390" s="351">
        <v>2387</v>
      </c>
      <c r="B2390" s="352"/>
      <c r="C2390" s="353"/>
      <c r="D2390" s="354"/>
      <c r="E2390" s="178"/>
      <c r="F2390" s="355"/>
      <c r="G2390" s="354"/>
      <c r="H2390" s="354"/>
      <c r="I2390" s="178"/>
      <c r="J2390" s="390" t="e">
        <f>IF(#REF!="","",IF(LEN(#REF!)&gt;14,IF(ISBLANK(#REF!),"",#REF!),REPLACE(REPLACE(#REF!,1,3,"XXX"),13,2,"XX")))</f>
        <v>#REF!</v>
      </c>
      <c r="K2390" s="356"/>
      <c r="L2390" s="357"/>
      <c r="M2390" s="356"/>
      <c r="N2390" s="352"/>
      <c r="O2390" s="369"/>
    </row>
    <row r="2391" spans="1:15" hidden="1" x14ac:dyDescent="0.2">
      <c r="A2391" s="351">
        <v>2388</v>
      </c>
      <c r="B2391" s="352"/>
      <c r="C2391" s="353"/>
      <c r="D2391" s="354"/>
      <c r="E2391" s="178"/>
      <c r="F2391" s="355"/>
      <c r="G2391" s="354"/>
      <c r="H2391" s="354"/>
      <c r="I2391" s="178"/>
      <c r="J2391" s="390" t="e">
        <f>IF(#REF!="","",IF(LEN(#REF!)&gt;14,IF(ISBLANK(#REF!),"",#REF!),REPLACE(REPLACE(#REF!,1,3,"XXX"),13,2,"XX")))</f>
        <v>#REF!</v>
      </c>
      <c r="K2391" s="356"/>
      <c r="L2391" s="357"/>
      <c r="M2391" s="356"/>
      <c r="N2391" s="352"/>
      <c r="O2391" s="369"/>
    </row>
    <row r="2392" spans="1:15" hidden="1" x14ac:dyDescent="0.2">
      <c r="A2392" s="351">
        <v>2389</v>
      </c>
      <c r="B2392" s="352"/>
      <c r="C2392" s="353"/>
      <c r="D2392" s="354"/>
      <c r="E2392" s="178"/>
      <c r="F2392" s="355"/>
      <c r="G2392" s="354"/>
      <c r="H2392" s="354"/>
      <c r="I2392" s="178"/>
      <c r="J2392" s="390" t="e">
        <f>IF(#REF!="","",IF(LEN(#REF!)&gt;14,IF(ISBLANK(#REF!),"",#REF!),REPLACE(REPLACE(#REF!,1,3,"XXX"),13,2,"XX")))</f>
        <v>#REF!</v>
      </c>
      <c r="K2392" s="356"/>
      <c r="L2392" s="357"/>
      <c r="M2392" s="356"/>
      <c r="N2392" s="352"/>
      <c r="O2392" s="369"/>
    </row>
    <row r="2393" spans="1:15" hidden="1" x14ac:dyDescent="0.2">
      <c r="A2393" s="351">
        <v>2390</v>
      </c>
      <c r="B2393" s="352"/>
      <c r="C2393" s="353"/>
      <c r="D2393" s="354"/>
      <c r="E2393" s="178"/>
      <c r="F2393" s="355"/>
      <c r="G2393" s="354"/>
      <c r="H2393" s="354"/>
      <c r="I2393" s="178"/>
      <c r="J2393" s="390" t="e">
        <f>IF(#REF!="","",IF(LEN(#REF!)&gt;14,IF(ISBLANK(#REF!),"",#REF!),REPLACE(REPLACE(#REF!,1,3,"XXX"),13,2,"XX")))</f>
        <v>#REF!</v>
      </c>
      <c r="K2393" s="356"/>
      <c r="L2393" s="357"/>
      <c r="M2393" s="356"/>
      <c r="N2393" s="352"/>
      <c r="O2393" s="369"/>
    </row>
    <row r="2394" spans="1:15" hidden="1" x14ac:dyDescent="0.2">
      <c r="A2394" s="351">
        <v>2391</v>
      </c>
      <c r="B2394" s="352"/>
      <c r="C2394" s="353"/>
      <c r="D2394" s="354"/>
      <c r="E2394" s="178"/>
      <c r="F2394" s="355"/>
      <c r="G2394" s="354"/>
      <c r="H2394" s="354"/>
      <c r="I2394" s="178"/>
      <c r="J2394" s="390" t="e">
        <f>IF(#REF!="","",IF(LEN(#REF!)&gt;14,IF(ISBLANK(#REF!),"",#REF!),REPLACE(REPLACE(#REF!,1,3,"XXX"),13,2,"XX")))</f>
        <v>#REF!</v>
      </c>
      <c r="K2394" s="356"/>
      <c r="L2394" s="357"/>
      <c r="M2394" s="356"/>
      <c r="N2394" s="352"/>
      <c r="O2394" s="369"/>
    </row>
    <row r="2395" spans="1:15" hidden="1" x14ac:dyDescent="0.2">
      <c r="A2395" s="351">
        <v>2392</v>
      </c>
      <c r="B2395" s="352"/>
      <c r="C2395" s="353"/>
      <c r="D2395" s="354"/>
      <c r="E2395" s="178"/>
      <c r="F2395" s="355"/>
      <c r="G2395" s="354"/>
      <c r="H2395" s="354"/>
      <c r="I2395" s="178"/>
      <c r="J2395" s="390" t="e">
        <f>IF(#REF!="","",IF(LEN(#REF!)&gt;14,IF(ISBLANK(#REF!),"",#REF!),REPLACE(REPLACE(#REF!,1,3,"XXX"),13,2,"XX")))</f>
        <v>#REF!</v>
      </c>
      <c r="K2395" s="356"/>
      <c r="L2395" s="357"/>
      <c r="M2395" s="356"/>
      <c r="N2395" s="352"/>
      <c r="O2395" s="369"/>
    </row>
    <row r="2396" spans="1:15" hidden="1" x14ac:dyDescent="0.2">
      <c r="A2396" s="351">
        <v>2393</v>
      </c>
      <c r="B2396" s="352"/>
      <c r="C2396" s="353"/>
      <c r="D2396" s="354"/>
      <c r="E2396" s="178"/>
      <c r="F2396" s="355"/>
      <c r="G2396" s="354"/>
      <c r="H2396" s="354"/>
      <c r="I2396" s="178"/>
      <c r="J2396" s="390" t="e">
        <f>IF(#REF!="","",IF(LEN(#REF!)&gt;14,IF(ISBLANK(#REF!),"",#REF!),REPLACE(REPLACE(#REF!,1,3,"XXX"),13,2,"XX")))</f>
        <v>#REF!</v>
      </c>
      <c r="K2396" s="356"/>
      <c r="L2396" s="357"/>
      <c r="M2396" s="356"/>
      <c r="N2396" s="352"/>
      <c r="O2396" s="369"/>
    </row>
    <row r="2397" spans="1:15" hidden="1" x14ac:dyDescent="0.2">
      <c r="A2397" s="351">
        <v>2394</v>
      </c>
      <c r="B2397" s="352"/>
      <c r="C2397" s="353"/>
      <c r="D2397" s="354"/>
      <c r="E2397" s="178"/>
      <c r="F2397" s="355"/>
      <c r="G2397" s="354"/>
      <c r="H2397" s="354"/>
      <c r="I2397" s="178"/>
      <c r="J2397" s="390" t="e">
        <f>IF(#REF!="","",IF(LEN(#REF!)&gt;14,IF(ISBLANK(#REF!),"",#REF!),REPLACE(REPLACE(#REF!,1,3,"XXX"),13,2,"XX")))</f>
        <v>#REF!</v>
      </c>
      <c r="K2397" s="356"/>
      <c r="L2397" s="357"/>
      <c r="M2397" s="356"/>
      <c r="N2397" s="352"/>
      <c r="O2397" s="369"/>
    </row>
    <row r="2398" spans="1:15" hidden="1" x14ac:dyDescent="0.2">
      <c r="A2398" s="351">
        <v>2395</v>
      </c>
      <c r="B2398" s="352"/>
      <c r="C2398" s="353"/>
      <c r="D2398" s="354"/>
      <c r="E2398" s="178"/>
      <c r="F2398" s="355"/>
      <c r="G2398" s="354"/>
      <c r="H2398" s="354"/>
      <c r="I2398" s="178"/>
      <c r="J2398" s="390" t="e">
        <f>IF(#REF!="","",IF(LEN(#REF!)&gt;14,IF(ISBLANK(#REF!),"",#REF!),REPLACE(REPLACE(#REF!,1,3,"XXX"),13,2,"XX")))</f>
        <v>#REF!</v>
      </c>
      <c r="K2398" s="356"/>
      <c r="L2398" s="357"/>
      <c r="M2398" s="356"/>
      <c r="N2398" s="352"/>
      <c r="O2398" s="369"/>
    </row>
    <row r="2399" spans="1:15" hidden="1" x14ac:dyDescent="0.2">
      <c r="A2399" s="351">
        <v>2396</v>
      </c>
      <c r="B2399" s="352"/>
      <c r="C2399" s="353"/>
      <c r="D2399" s="354"/>
      <c r="E2399" s="178"/>
      <c r="F2399" s="355"/>
      <c r="G2399" s="178"/>
      <c r="H2399" s="354"/>
      <c r="I2399" s="178"/>
      <c r="J2399" s="390" t="e">
        <f>IF(#REF!="","",IF(LEN(#REF!)&gt;14,IF(ISBLANK(#REF!),"",#REF!),REPLACE(REPLACE(#REF!,1,3,"XXX"),13,2,"XX")))</f>
        <v>#REF!</v>
      </c>
      <c r="K2399" s="356"/>
      <c r="L2399" s="357"/>
      <c r="M2399" s="356"/>
      <c r="N2399" s="352"/>
      <c r="O2399" s="369"/>
    </row>
    <row r="2400" spans="1:15" hidden="1" x14ac:dyDescent="0.2">
      <c r="A2400" s="351">
        <v>2397</v>
      </c>
      <c r="B2400" s="352"/>
      <c r="C2400" s="353"/>
      <c r="D2400" s="354"/>
      <c r="E2400" s="178"/>
      <c r="F2400" s="355"/>
      <c r="G2400" s="178"/>
      <c r="H2400" s="354"/>
      <c r="I2400" s="178"/>
      <c r="J2400" s="390" t="e">
        <f>IF(#REF!="","",IF(LEN(#REF!)&gt;14,IF(ISBLANK(#REF!),"",#REF!),REPLACE(REPLACE(#REF!,1,3,"XXX"),13,2,"XX")))</f>
        <v>#REF!</v>
      </c>
      <c r="K2400" s="356"/>
      <c r="L2400" s="357"/>
      <c r="M2400" s="356"/>
      <c r="N2400" s="352"/>
      <c r="O2400" s="369"/>
    </row>
    <row r="2401" spans="1:15" hidden="1" x14ac:dyDescent="0.2">
      <c r="A2401" s="351">
        <v>2398</v>
      </c>
      <c r="B2401" s="352"/>
      <c r="C2401" s="353"/>
      <c r="D2401" s="354"/>
      <c r="E2401" s="178"/>
      <c r="F2401" s="355"/>
      <c r="G2401" s="178"/>
      <c r="H2401" s="354"/>
      <c r="I2401" s="178"/>
      <c r="J2401" s="390" t="e">
        <f>IF(#REF!="","",IF(LEN(#REF!)&gt;14,IF(ISBLANK(#REF!),"",#REF!),REPLACE(REPLACE(#REF!,1,3,"XXX"),13,2,"XX")))</f>
        <v>#REF!</v>
      </c>
      <c r="K2401" s="356"/>
      <c r="L2401" s="357"/>
      <c r="M2401" s="356"/>
      <c r="N2401" s="352"/>
      <c r="O2401" s="369"/>
    </row>
    <row r="2402" spans="1:15" hidden="1" x14ac:dyDescent="0.2">
      <c r="A2402" s="351">
        <v>2399</v>
      </c>
      <c r="B2402" s="358"/>
      <c r="C2402" s="359"/>
      <c r="D2402" s="362"/>
      <c r="E2402" s="178"/>
      <c r="F2402" s="360"/>
      <c r="G2402" s="362"/>
      <c r="H2402" s="362"/>
      <c r="I2402" s="361"/>
      <c r="J2402" s="390" t="e">
        <f>IF(#REF!="","",IF(LEN(#REF!)&gt;14,IF(ISBLANK(#REF!),"",#REF!),REPLACE(REPLACE(#REF!,1,3,"XXX"),13,2,"XX")))</f>
        <v>#REF!</v>
      </c>
      <c r="K2402" s="356"/>
      <c r="L2402" s="357"/>
      <c r="M2402" s="356"/>
      <c r="N2402" s="352"/>
      <c r="O2402" s="369"/>
    </row>
    <row r="2403" spans="1:15" hidden="1" x14ac:dyDescent="0.2">
      <c r="A2403" s="351">
        <v>2400</v>
      </c>
      <c r="B2403" s="352"/>
      <c r="C2403" s="353"/>
      <c r="D2403" s="354"/>
      <c r="E2403" s="178"/>
      <c r="F2403" s="355"/>
      <c r="G2403" s="178"/>
      <c r="H2403" s="354"/>
      <c r="I2403" s="178"/>
      <c r="J2403" s="390" t="e">
        <f>IF(#REF!="","",IF(LEN(#REF!)&gt;14,IF(ISBLANK(#REF!),"",#REF!),REPLACE(REPLACE(#REF!,1,3,"XXX"),13,2,"XX")))</f>
        <v>#REF!</v>
      </c>
      <c r="K2403" s="356"/>
      <c r="L2403" s="357"/>
      <c r="M2403" s="356"/>
      <c r="N2403" s="352"/>
      <c r="O2403" s="369"/>
    </row>
    <row r="2404" spans="1:15" hidden="1" x14ac:dyDescent="0.2">
      <c r="A2404" s="351">
        <v>2401</v>
      </c>
      <c r="B2404" s="352"/>
      <c r="C2404" s="353"/>
      <c r="D2404" s="354"/>
      <c r="E2404" s="178"/>
      <c r="F2404" s="355"/>
      <c r="G2404" s="178"/>
      <c r="H2404" s="354"/>
      <c r="I2404" s="178"/>
      <c r="J2404" s="390" t="e">
        <f>IF(#REF!="","",IF(LEN(#REF!)&gt;14,IF(ISBLANK(#REF!),"",#REF!),REPLACE(REPLACE(#REF!,1,3,"XXX"),13,2,"XX")))</f>
        <v>#REF!</v>
      </c>
      <c r="K2404" s="356"/>
      <c r="L2404" s="357"/>
      <c r="M2404" s="356"/>
      <c r="N2404" s="352"/>
      <c r="O2404" s="369"/>
    </row>
    <row r="2405" spans="1:15" hidden="1" x14ac:dyDescent="0.2">
      <c r="A2405" s="351">
        <v>2402</v>
      </c>
      <c r="B2405" s="352"/>
      <c r="C2405" s="353"/>
      <c r="D2405" s="354"/>
      <c r="E2405" s="178"/>
      <c r="F2405" s="355"/>
      <c r="G2405" s="178"/>
      <c r="H2405" s="354"/>
      <c r="I2405" s="178"/>
      <c r="J2405" s="390" t="e">
        <f>IF(#REF!="","",IF(LEN(#REF!)&gt;14,IF(ISBLANK(#REF!),"",#REF!),REPLACE(REPLACE(#REF!,1,3,"XXX"),13,2,"XX")))</f>
        <v>#REF!</v>
      </c>
      <c r="K2405" s="356"/>
      <c r="L2405" s="357"/>
      <c r="M2405" s="356"/>
      <c r="N2405" s="352"/>
      <c r="O2405" s="369"/>
    </row>
    <row r="2406" spans="1:15" hidden="1" x14ac:dyDescent="0.2">
      <c r="A2406" s="351">
        <v>2403</v>
      </c>
      <c r="B2406" s="352"/>
      <c r="C2406" s="353"/>
      <c r="D2406" s="354"/>
      <c r="E2406" s="178"/>
      <c r="F2406" s="355"/>
      <c r="G2406" s="178"/>
      <c r="H2406" s="354"/>
      <c r="I2406" s="178"/>
      <c r="J2406" s="390" t="e">
        <f>IF(#REF!="","",IF(LEN(#REF!)&gt;14,IF(ISBLANK(#REF!),"",#REF!),REPLACE(REPLACE(#REF!,1,3,"XXX"),13,2,"XX")))</f>
        <v>#REF!</v>
      </c>
      <c r="K2406" s="356"/>
      <c r="L2406" s="357"/>
      <c r="M2406" s="356"/>
      <c r="N2406" s="352"/>
      <c r="O2406" s="369"/>
    </row>
    <row r="2407" spans="1:15" hidden="1" x14ac:dyDescent="0.2">
      <c r="A2407" s="351">
        <v>2404</v>
      </c>
      <c r="B2407" s="352"/>
      <c r="C2407" s="353"/>
      <c r="D2407" s="354"/>
      <c r="E2407" s="178"/>
      <c r="F2407" s="355"/>
      <c r="G2407" s="178"/>
      <c r="H2407" s="354"/>
      <c r="I2407" s="178"/>
      <c r="J2407" s="390" t="e">
        <f>IF(#REF!="","",IF(LEN(#REF!)&gt;14,IF(ISBLANK(#REF!),"",#REF!),REPLACE(REPLACE(#REF!,1,3,"XXX"),13,2,"XX")))</f>
        <v>#REF!</v>
      </c>
      <c r="K2407" s="356"/>
      <c r="L2407" s="357"/>
      <c r="M2407" s="356"/>
      <c r="N2407" s="352"/>
      <c r="O2407" s="369"/>
    </row>
    <row r="2408" spans="1:15" hidden="1" x14ac:dyDescent="0.2">
      <c r="A2408" s="351">
        <v>2405</v>
      </c>
      <c r="B2408" s="352"/>
      <c r="C2408" s="353"/>
      <c r="D2408" s="354"/>
      <c r="E2408" s="178"/>
      <c r="F2408" s="355"/>
      <c r="G2408" s="178"/>
      <c r="H2408" s="354"/>
      <c r="I2408" s="178"/>
      <c r="J2408" s="390" t="e">
        <f>IF(#REF!="","",IF(LEN(#REF!)&gt;14,IF(ISBLANK(#REF!),"",#REF!),REPLACE(REPLACE(#REF!,1,3,"XXX"),13,2,"XX")))</f>
        <v>#REF!</v>
      </c>
      <c r="K2408" s="356"/>
      <c r="L2408" s="357"/>
      <c r="M2408" s="356"/>
      <c r="N2408" s="352"/>
      <c r="O2408" s="369"/>
    </row>
    <row r="2409" spans="1:15" hidden="1" x14ac:dyDescent="0.2">
      <c r="A2409" s="351">
        <v>2406</v>
      </c>
      <c r="B2409" s="352"/>
      <c r="C2409" s="353"/>
      <c r="D2409" s="354"/>
      <c r="E2409" s="178"/>
      <c r="F2409" s="355"/>
      <c r="G2409" s="178"/>
      <c r="H2409" s="354"/>
      <c r="I2409" s="178"/>
      <c r="J2409" s="390" t="e">
        <f>IF(#REF!="","",IF(LEN(#REF!)&gt;14,IF(ISBLANK(#REF!),"",#REF!),REPLACE(REPLACE(#REF!,1,3,"XXX"),13,2,"XX")))</f>
        <v>#REF!</v>
      </c>
      <c r="K2409" s="356"/>
      <c r="L2409" s="357"/>
      <c r="M2409" s="356"/>
      <c r="N2409" s="352"/>
      <c r="O2409" s="369"/>
    </row>
    <row r="2410" spans="1:15" hidden="1" x14ac:dyDescent="0.2">
      <c r="A2410" s="351">
        <v>2407</v>
      </c>
      <c r="B2410" s="352"/>
      <c r="C2410" s="353"/>
      <c r="D2410" s="354"/>
      <c r="E2410" s="178"/>
      <c r="F2410" s="355"/>
      <c r="G2410" s="178"/>
      <c r="H2410" s="354"/>
      <c r="I2410" s="178"/>
      <c r="J2410" s="390" t="e">
        <f>IF(#REF!="","",IF(LEN(#REF!)&gt;14,IF(ISBLANK(#REF!),"",#REF!),REPLACE(REPLACE(#REF!,1,3,"XXX"),13,2,"XX")))</f>
        <v>#REF!</v>
      </c>
      <c r="K2410" s="356"/>
      <c r="L2410" s="357"/>
      <c r="M2410" s="356"/>
      <c r="N2410" s="352"/>
      <c r="O2410" s="369"/>
    </row>
    <row r="2411" spans="1:15" hidden="1" x14ac:dyDescent="0.2">
      <c r="A2411" s="351">
        <v>2408</v>
      </c>
      <c r="B2411" s="352"/>
      <c r="C2411" s="353"/>
      <c r="D2411" s="354"/>
      <c r="E2411" s="178"/>
      <c r="F2411" s="355"/>
      <c r="G2411" s="354"/>
      <c r="H2411" s="354"/>
      <c r="I2411" s="178"/>
      <c r="J2411" s="390" t="e">
        <f>IF(#REF!="","",IF(LEN(#REF!)&gt;14,IF(ISBLANK(#REF!),"",#REF!),REPLACE(REPLACE(#REF!,1,3,"XXX"),13,2,"XX")))</f>
        <v>#REF!</v>
      </c>
      <c r="K2411" s="356"/>
      <c r="L2411" s="357"/>
      <c r="M2411" s="356"/>
      <c r="N2411" s="352"/>
      <c r="O2411" s="369"/>
    </row>
    <row r="2412" spans="1:15" hidden="1" x14ac:dyDescent="0.2">
      <c r="A2412" s="351">
        <v>2409</v>
      </c>
      <c r="B2412" s="352"/>
      <c r="C2412" s="353"/>
      <c r="D2412" s="354"/>
      <c r="E2412" s="178"/>
      <c r="F2412" s="355"/>
      <c r="G2412" s="354"/>
      <c r="H2412" s="354"/>
      <c r="I2412" s="178"/>
      <c r="J2412" s="390" t="e">
        <f>IF(#REF!="","",IF(LEN(#REF!)&gt;14,IF(ISBLANK(#REF!),"",#REF!),REPLACE(REPLACE(#REF!,1,3,"XXX"),13,2,"XX")))</f>
        <v>#REF!</v>
      </c>
      <c r="K2412" s="356"/>
      <c r="L2412" s="357"/>
      <c r="M2412" s="356"/>
      <c r="N2412" s="352"/>
      <c r="O2412" s="369"/>
    </row>
    <row r="2413" spans="1:15" hidden="1" x14ac:dyDescent="0.2">
      <c r="A2413" s="351">
        <v>2410</v>
      </c>
      <c r="B2413" s="352"/>
      <c r="C2413" s="353"/>
      <c r="D2413" s="354"/>
      <c r="E2413" s="178"/>
      <c r="F2413" s="355"/>
      <c r="G2413" s="178"/>
      <c r="H2413" s="354"/>
      <c r="I2413" s="178"/>
      <c r="J2413" s="390" t="e">
        <f>IF(#REF!="","",IF(LEN(#REF!)&gt;14,IF(ISBLANK(#REF!),"",#REF!),REPLACE(REPLACE(#REF!,1,3,"XXX"),13,2,"XX")))</f>
        <v>#REF!</v>
      </c>
      <c r="K2413" s="356"/>
      <c r="L2413" s="357"/>
      <c r="M2413" s="356"/>
      <c r="N2413" s="352"/>
      <c r="O2413" s="369"/>
    </row>
    <row r="2414" spans="1:15" hidden="1" x14ac:dyDescent="0.2">
      <c r="A2414" s="351">
        <v>2411</v>
      </c>
      <c r="B2414" s="352"/>
      <c r="C2414" s="353"/>
      <c r="D2414" s="354"/>
      <c r="E2414" s="178"/>
      <c r="F2414" s="355"/>
      <c r="G2414" s="354"/>
      <c r="H2414" s="354"/>
      <c r="I2414" s="178"/>
      <c r="J2414" s="390" t="e">
        <f>IF(#REF!="","",IF(LEN(#REF!)&gt;14,IF(ISBLANK(#REF!),"",#REF!),REPLACE(REPLACE(#REF!,1,3,"XXX"),13,2,"XX")))</f>
        <v>#REF!</v>
      </c>
      <c r="K2414" s="356"/>
      <c r="L2414" s="357"/>
      <c r="M2414" s="356"/>
      <c r="N2414" s="352"/>
      <c r="O2414" s="369"/>
    </row>
    <row r="2415" spans="1:15" hidden="1" x14ac:dyDescent="0.2">
      <c r="A2415" s="351">
        <v>2412</v>
      </c>
      <c r="B2415" s="352"/>
      <c r="C2415" s="353"/>
      <c r="D2415" s="354"/>
      <c r="E2415" s="178"/>
      <c r="F2415" s="355"/>
      <c r="G2415" s="354"/>
      <c r="H2415" s="354"/>
      <c r="I2415" s="178"/>
      <c r="J2415" s="390" t="e">
        <f>IF(#REF!="","",IF(LEN(#REF!)&gt;14,IF(ISBLANK(#REF!),"",#REF!),REPLACE(REPLACE(#REF!,1,3,"XXX"),13,2,"XX")))</f>
        <v>#REF!</v>
      </c>
      <c r="K2415" s="356"/>
      <c r="L2415" s="357"/>
      <c r="M2415" s="356"/>
      <c r="N2415" s="352"/>
      <c r="O2415" s="369"/>
    </row>
    <row r="2416" spans="1:15" hidden="1" x14ac:dyDescent="0.2">
      <c r="A2416" s="351">
        <v>2413</v>
      </c>
      <c r="B2416" s="352"/>
      <c r="C2416" s="353"/>
      <c r="D2416" s="354"/>
      <c r="E2416" s="178"/>
      <c r="F2416" s="355"/>
      <c r="G2416" s="354"/>
      <c r="H2416" s="354"/>
      <c r="I2416" s="178"/>
      <c r="J2416" s="390" t="e">
        <f>IF(#REF!="","",IF(LEN(#REF!)&gt;14,IF(ISBLANK(#REF!),"",#REF!),REPLACE(REPLACE(#REF!,1,3,"XXX"),13,2,"XX")))</f>
        <v>#REF!</v>
      </c>
      <c r="K2416" s="356"/>
      <c r="L2416" s="357"/>
      <c r="M2416" s="356"/>
      <c r="N2416" s="352"/>
      <c r="O2416" s="369"/>
    </row>
    <row r="2417" spans="1:15" hidden="1" x14ac:dyDescent="0.2">
      <c r="A2417" s="351">
        <v>2414</v>
      </c>
      <c r="B2417" s="352"/>
      <c r="C2417" s="353"/>
      <c r="D2417" s="354"/>
      <c r="E2417" s="178"/>
      <c r="F2417" s="355"/>
      <c r="G2417" s="354"/>
      <c r="H2417" s="354"/>
      <c r="I2417" s="178"/>
      <c r="J2417" s="390" t="e">
        <f>IF(#REF!="","",IF(LEN(#REF!)&gt;14,IF(ISBLANK(#REF!),"",#REF!),REPLACE(REPLACE(#REF!,1,3,"XXX"),13,2,"XX")))</f>
        <v>#REF!</v>
      </c>
      <c r="K2417" s="356"/>
      <c r="L2417" s="357"/>
      <c r="M2417" s="356"/>
      <c r="N2417" s="352"/>
      <c r="O2417" s="369"/>
    </row>
    <row r="2418" spans="1:15" hidden="1" x14ac:dyDescent="0.2">
      <c r="A2418" s="351">
        <v>2415</v>
      </c>
      <c r="B2418" s="352"/>
      <c r="C2418" s="353"/>
      <c r="D2418" s="354"/>
      <c r="E2418" s="178"/>
      <c r="F2418" s="355"/>
      <c r="G2418" s="354"/>
      <c r="H2418" s="354"/>
      <c r="I2418" s="178"/>
      <c r="J2418" s="390" t="e">
        <f>IF(#REF!="","",IF(LEN(#REF!)&gt;14,IF(ISBLANK(#REF!),"",#REF!),REPLACE(REPLACE(#REF!,1,3,"XXX"),13,2,"XX")))</f>
        <v>#REF!</v>
      </c>
      <c r="K2418" s="356"/>
      <c r="L2418" s="357"/>
      <c r="M2418" s="356"/>
      <c r="N2418" s="352"/>
      <c r="O2418" s="369"/>
    </row>
    <row r="2419" spans="1:15" hidden="1" x14ac:dyDescent="0.2">
      <c r="A2419" s="351">
        <v>2416</v>
      </c>
      <c r="B2419" s="352"/>
      <c r="C2419" s="353"/>
      <c r="D2419" s="354"/>
      <c r="E2419" s="178"/>
      <c r="F2419" s="355"/>
      <c r="G2419" s="354"/>
      <c r="H2419" s="354"/>
      <c r="I2419" s="178"/>
      <c r="J2419" s="390" t="e">
        <f>IF(#REF!="","",IF(LEN(#REF!)&gt;14,IF(ISBLANK(#REF!),"",#REF!),REPLACE(REPLACE(#REF!,1,3,"XXX"),13,2,"XX")))</f>
        <v>#REF!</v>
      </c>
      <c r="K2419" s="356"/>
      <c r="L2419" s="357"/>
      <c r="M2419" s="356"/>
      <c r="N2419" s="352"/>
      <c r="O2419" s="369"/>
    </row>
    <row r="2420" spans="1:15" hidden="1" x14ac:dyDescent="0.2">
      <c r="A2420" s="351">
        <v>2417</v>
      </c>
      <c r="B2420" s="352"/>
      <c r="C2420" s="353"/>
      <c r="D2420" s="354"/>
      <c r="E2420" s="178"/>
      <c r="F2420" s="355"/>
      <c r="G2420" s="354"/>
      <c r="H2420" s="354"/>
      <c r="I2420" s="178"/>
      <c r="J2420" s="390" t="e">
        <f>IF(#REF!="","",IF(LEN(#REF!)&gt;14,IF(ISBLANK(#REF!),"",#REF!),REPLACE(REPLACE(#REF!,1,3,"XXX"),13,2,"XX")))</f>
        <v>#REF!</v>
      </c>
      <c r="K2420" s="356"/>
      <c r="L2420" s="357"/>
      <c r="M2420" s="356"/>
      <c r="N2420" s="352"/>
      <c r="O2420" s="369"/>
    </row>
    <row r="2421" spans="1:15" hidden="1" x14ac:dyDescent="0.2">
      <c r="A2421" s="351">
        <v>2418</v>
      </c>
      <c r="B2421" s="352"/>
      <c r="C2421" s="353"/>
      <c r="D2421" s="354"/>
      <c r="E2421" s="178"/>
      <c r="F2421" s="355"/>
      <c r="G2421" s="354"/>
      <c r="H2421" s="354"/>
      <c r="I2421" s="178"/>
      <c r="J2421" s="390" t="e">
        <f>IF(#REF!="","",IF(LEN(#REF!)&gt;14,IF(ISBLANK(#REF!),"",#REF!),REPLACE(REPLACE(#REF!,1,3,"XXX"),13,2,"XX")))</f>
        <v>#REF!</v>
      </c>
      <c r="K2421" s="356"/>
      <c r="L2421" s="357"/>
      <c r="M2421" s="356"/>
      <c r="N2421" s="352"/>
      <c r="O2421" s="369"/>
    </row>
    <row r="2422" spans="1:15" hidden="1" x14ac:dyDescent="0.2">
      <c r="A2422" s="351">
        <v>2419</v>
      </c>
      <c r="B2422" s="352"/>
      <c r="C2422" s="353"/>
      <c r="D2422" s="354"/>
      <c r="E2422" s="178"/>
      <c r="F2422" s="355"/>
      <c r="G2422" s="354"/>
      <c r="H2422" s="354"/>
      <c r="I2422" s="178"/>
      <c r="J2422" s="390" t="e">
        <f>IF(#REF!="","",IF(LEN(#REF!)&gt;14,IF(ISBLANK(#REF!),"",#REF!),REPLACE(REPLACE(#REF!,1,3,"XXX"),13,2,"XX")))</f>
        <v>#REF!</v>
      </c>
      <c r="K2422" s="356"/>
      <c r="L2422" s="357"/>
      <c r="M2422" s="356"/>
      <c r="N2422" s="352"/>
      <c r="O2422" s="369"/>
    </row>
    <row r="2423" spans="1:15" hidden="1" x14ac:dyDescent="0.2">
      <c r="A2423" s="351">
        <v>2420</v>
      </c>
      <c r="B2423" s="352"/>
      <c r="C2423" s="353"/>
      <c r="D2423" s="354"/>
      <c r="E2423" s="178"/>
      <c r="F2423" s="355"/>
      <c r="G2423" s="178"/>
      <c r="H2423" s="354"/>
      <c r="I2423" s="178"/>
      <c r="J2423" s="390" t="e">
        <f>IF(#REF!="","",IF(LEN(#REF!)&gt;14,IF(ISBLANK(#REF!),"",#REF!),REPLACE(REPLACE(#REF!,1,3,"XXX"),13,2,"XX")))</f>
        <v>#REF!</v>
      </c>
      <c r="K2423" s="356"/>
      <c r="L2423" s="357"/>
      <c r="M2423" s="356"/>
      <c r="N2423" s="352"/>
      <c r="O2423" s="369"/>
    </row>
    <row r="2424" spans="1:15" hidden="1" x14ac:dyDescent="0.2">
      <c r="A2424" s="351">
        <v>2421</v>
      </c>
      <c r="B2424" s="352"/>
      <c r="C2424" s="353"/>
      <c r="D2424" s="354"/>
      <c r="E2424" s="178"/>
      <c r="F2424" s="355"/>
      <c r="G2424" s="178"/>
      <c r="H2424" s="354"/>
      <c r="I2424" s="178"/>
      <c r="J2424" s="390" t="e">
        <f>IF(#REF!="","",IF(LEN(#REF!)&gt;14,IF(ISBLANK(#REF!),"",#REF!),REPLACE(REPLACE(#REF!,1,3,"XXX"),13,2,"XX")))</f>
        <v>#REF!</v>
      </c>
      <c r="K2424" s="356"/>
      <c r="L2424" s="357"/>
      <c r="M2424" s="356"/>
      <c r="N2424" s="352"/>
      <c r="O2424" s="369"/>
    </row>
    <row r="2425" spans="1:15" hidden="1" x14ac:dyDescent="0.2">
      <c r="A2425" s="351">
        <v>2422</v>
      </c>
      <c r="B2425" s="352"/>
      <c r="C2425" s="353"/>
      <c r="D2425" s="354"/>
      <c r="E2425" s="178"/>
      <c r="F2425" s="355"/>
      <c r="G2425" s="178"/>
      <c r="H2425" s="354"/>
      <c r="I2425" s="178"/>
      <c r="J2425" s="390" t="e">
        <f>IF(#REF!="","",IF(LEN(#REF!)&gt;14,IF(ISBLANK(#REF!),"",#REF!),REPLACE(REPLACE(#REF!,1,3,"XXX"),13,2,"XX")))</f>
        <v>#REF!</v>
      </c>
      <c r="K2425" s="356"/>
      <c r="L2425" s="357"/>
      <c r="M2425" s="356"/>
      <c r="N2425" s="352"/>
      <c r="O2425" s="369"/>
    </row>
    <row r="2426" spans="1:15" hidden="1" x14ac:dyDescent="0.2">
      <c r="A2426" s="351">
        <v>2423</v>
      </c>
      <c r="B2426" s="352"/>
      <c r="C2426" s="353"/>
      <c r="D2426" s="354"/>
      <c r="E2426" s="178"/>
      <c r="F2426" s="355"/>
      <c r="G2426" s="178"/>
      <c r="H2426" s="354"/>
      <c r="I2426" s="178"/>
      <c r="J2426" s="390" t="e">
        <f>IF(#REF!="","",IF(LEN(#REF!)&gt;14,IF(ISBLANK(#REF!),"",#REF!),REPLACE(REPLACE(#REF!,1,3,"XXX"),13,2,"XX")))</f>
        <v>#REF!</v>
      </c>
      <c r="K2426" s="356"/>
      <c r="L2426" s="357"/>
      <c r="M2426" s="356"/>
      <c r="N2426" s="352"/>
      <c r="O2426" s="369"/>
    </row>
    <row r="2427" spans="1:15" hidden="1" x14ac:dyDescent="0.2">
      <c r="A2427" s="351">
        <v>2424</v>
      </c>
      <c r="B2427" s="352"/>
      <c r="C2427" s="353"/>
      <c r="D2427" s="354"/>
      <c r="E2427" s="178"/>
      <c r="F2427" s="355"/>
      <c r="G2427" s="354"/>
      <c r="H2427" s="178"/>
      <c r="I2427" s="178"/>
      <c r="J2427" s="390" t="e">
        <f>IF(#REF!="","",IF(LEN(#REF!)&gt;14,IF(ISBLANK(#REF!),"",#REF!),REPLACE(REPLACE(#REF!,1,3,"XXX"),13,2,"XX")))</f>
        <v>#REF!</v>
      </c>
      <c r="K2427" s="356"/>
      <c r="L2427" s="357"/>
      <c r="M2427" s="356"/>
      <c r="N2427" s="352"/>
      <c r="O2427" s="369"/>
    </row>
    <row r="2428" spans="1:15" hidden="1" x14ac:dyDescent="0.2">
      <c r="A2428" s="351">
        <v>2425</v>
      </c>
      <c r="B2428" s="352"/>
      <c r="C2428" s="353"/>
      <c r="D2428" s="354"/>
      <c r="E2428" s="178"/>
      <c r="F2428" s="355"/>
      <c r="G2428" s="178"/>
      <c r="H2428" s="354"/>
      <c r="I2428" s="178"/>
      <c r="J2428" s="390" t="e">
        <f>IF(#REF!="","",IF(LEN(#REF!)&gt;14,IF(ISBLANK(#REF!),"",#REF!),REPLACE(REPLACE(#REF!,1,3,"XXX"),13,2,"XX")))</f>
        <v>#REF!</v>
      </c>
      <c r="K2428" s="356"/>
      <c r="L2428" s="357"/>
      <c r="M2428" s="356"/>
      <c r="N2428" s="352"/>
      <c r="O2428" s="369"/>
    </row>
    <row r="2429" spans="1:15" hidden="1" x14ac:dyDescent="0.2">
      <c r="A2429" s="351">
        <v>2426</v>
      </c>
      <c r="B2429" s="352"/>
      <c r="C2429" s="353"/>
      <c r="D2429" s="354"/>
      <c r="E2429" s="178"/>
      <c r="F2429" s="355"/>
      <c r="G2429" s="354"/>
      <c r="H2429" s="354"/>
      <c r="I2429" s="178"/>
      <c r="J2429" s="390" t="e">
        <f>IF(#REF!="","",IF(LEN(#REF!)&gt;14,IF(ISBLANK(#REF!),"",#REF!),REPLACE(REPLACE(#REF!,1,3,"XXX"),13,2,"XX")))</f>
        <v>#REF!</v>
      </c>
      <c r="K2429" s="356"/>
      <c r="L2429" s="357"/>
      <c r="M2429" s="356"/>
      <c r="N2429" s="352"/>
      <c r="O2429" s="369"/>
    </row>
    <row r="2430" spans="1:15" hidden="1" x14ac:dyDescent="0.2">
      <c r="A2430" s="351">
        <v>2427</v>
      </c>
      <c r="B2430" s="352"/>
      <c r="C2430" s="353"/>
      <c r="D2430" s="354"/>
      <c r="E2430" s="178"/>
      <c r="F2430" s="355"/>
      <c r="G2430" s="354"/>
      <c r="H2430" s="354"/>
      <c r="I2430" s="178"/>
      <c r="J2430" s="390" t="e">
        <f>IF(#REF!="","",IF(LEN(#REF!)&gt;14,IF(ISBLANK(#REF!),"",#REF!),REPLACE(REPLACE(#REF!,1,3,"XXX"),13,2,"XX")))</f>
        <v>#REF!</v>
      </c>
      <c r="K2430" s="356"/>
      <c r="L2430" s="357"/>
      <c r="M2430" s="356"/>
      <c r="N2430" s="352"/>
      <c r="O2430" s="369"/>
    </row>
    <row r="2431" spans="1:15" hidden="1" x14ac:dyDescent="0.2">
      <c r="A2431" s="351">
        <v>2428</v>
      </c>
      <c r="B2431" s="352"/>
      <c r="C2431" s="353"/>
      <c r="D2431" s="354"/>
      <c r="E2431" s="178"/>
      <c r="F2431" s="355"/>
      <c r="G2431" s="354"/>
      <c r="H2431" s="354"/>
      <c r="I2431" s="178"/>
      <c r="J2431" s="390" t="e">
        <f>IF(#REF!="","",IF(LEN(#REF!)&gt;14,IF(ISBLANK(#REF!),"",#REF!),REPLACE(REPLACE(#REF!,1,3,"XXX"),13,2,"XX")))</f>
        <v>#REF!</v>
      </c>
      <c r="K2431" s="356"/>
      <c r="L2431" s="357"/>
      <c r="M2431" s="356"/>
      <c r="N2431" s="352"/>
      <c r="O2431" s="369"/>
    </row>
    <row r="2432" spans="1:15" hidden="1" x14ac:dyDescent="0.2">
      <c r="A2432" s="351">
        <v>2429</v>
      </c>
      <c r="B2432" s="352"/>
      <c r="C2432" s="353"/>
      <c r="D2432" s="354"/>
      <c r="E2432" s="178"/>
      <c r="F2432" s="355"/>
      <c r="G2432" s="354"/>
      <c r="H2432" s="354"/>
      <c r="I2432" s="178"/>
      <c r="J2432" s="390" t="e">
        <f>IF(#REF!="","",IF(LEN(#REF!)&gt;14,IF(ISBLANK(#REF!),"",#REF!),REPLACE(REPLACE(#REF!,1,3,"XXX"),13,2,"XX")))</f>
        <v>#REF!</v>
      </c>
      <c r="K2432" s="356"/>
      <c r="L2432" s="357"/>
      <c r="M2432" s="356"/>
      <c r="N2432" s="352"/>
      <c r="O2432" s="369"/>
    </row>
    <row r="2433" spans="1:15" hidden="1" x14ac:dyDescent="0.2">
      <c r="A2433" s="351">
        <v>2430</v>
      </c>
      <c r="B2433" s="352"/>
      <c r="C2433" s="353"/>
      <c r="D2433" s="354"/>
      <c r="E2433" s="178"/>
      <c r="F2433" s="355"/>
      <c r="G2433" s="354"/>
      <c r="H2433" s="354"/>
      <c r="I2433" s="178"/>
      <c r="J2433" s="390" t="e">
        <f>IF(#REF!="","",IF(LEN(#REF!)&gt;14,IF(ISBLANK(#REF!),"",#REF!),REPLACE(REPLACE(#REF!,1,3,"XXX"),13,2,"XX")))</f>
        <v>#REF!</v>
      </c>
      <c r="K2433" s="356"/>
      <c r="L2433" s="357"/>
      <c r="M2433" s="356"/>
      <c r="N2433" s="352"/>
      <c r="O2433" s="369"/>
    </row>
    <row r="2434" spans="1:15" hidden="1" x14ac:dyDescent="0.2">
      <c r="A2434" s="351">
        <v>2431</v>
      </c>
      <c r="B2434" s="352"/>
      <c r="C2434" s="353"/>
      <c r="D2434" s="354"/>
      <c r="E2434" s="178"/>
      <c r="F2434" s="355"/>
      <c r="G2434" s="354"/>
      <c r="H2434" s="354"/>
      <c r="I2434" s="178"/>
      <c r="J2434" s="390" t="e">
        <f>IF(#REF!="","",IF(LEN(#REF!)&gt;14,IF(ISBLANK(#REF!),"",#REF!),REPLACE(REPLACE(#REF!,1,3,"XXX"),13,2,"XX")))</f>
        <v>#REF!</v>
      </c>
      <c r="K2434" s="356"/>
      <c r="L2434" s="357"/>
      <c r="M2434" s="356"/>
      <c r="N2434" s="352"/>
      <c r="O2434" s="369"/>
    </row>
    <row r="2435" spans="1:15" hidden="1" x14ac:dyDescent="0.2">
      <c r="A2435" s="351">
        <v>2432</v>
      </c>
      <c r="B2435" s="352"/>
      <c r="C2435" s="353"/>
      <c r="D2435" s="354"/>
      <c r="E2435" s="178"/>
      <c r="F2435" s="355"/>
      <c r="G2435" s="354"/>
      <c r="H2435" s="354"/>
      <c r="I2435" s="178"/>
      <c r="J2435" s="390" t="e">
        <f>IF(#REF!="","",IF(LEN(#REF!)&gt;14,IF(ISBLANK(#REF!),"",#REF!),REPLACE(REPLACE(#REF!,1,3,"XXX"),13,2,"XX")))</f>
        <v>#REF!</v>
      </c>
      <c r="K2435" s="356"/>
      <c r="L2435" s="357"/>
      <c r="M2435" s="356"/>
      <c r="N2435" s="352"/>
      <c r="O2435" s="369"/>
    </row>
    <row r="2436" spans="1:15" hidden="1" x14ac:dyDescent="0.2">
      <c r="A2436" s="351">
        <v>2433</v>
      </c>
      <c r="B2436" s="352"/>
      <c r="C2436" s="353"/>
      <c r="D2436" s="354"/>
      <c r="E2436" s="178"/>
      <c r="F2436" s="355"/>
      <c r="G2436" s="354"/>
      <c r="H2436" s="354"/>
      <c r="I2436" s="178"/>
      <c r="J2436" s="390" t="e">
        <f>IF(#REF!="","",IF(LEN(#REF!)&gt;14,IF(ISBLANK(#REF!),"",#REF!),REPLACE(REPLACE(#REF!,1,3,"XXX"),13,2,"XX")))</f>
        <v>#REF!</v>
      </c>
      <c r="K2436" s="356"/>
      <c r="L2436" s="357"/>
      <c r="M2436" s="356"/>
      <c r="N2436" s="352"/>
      <c r="O2436" s="369"/>
    </row>
    <row r="2437" spans="1:15" hidden="1" x14ac:dyDescent="0.2">
      <c r="A2437" s="351">
        <v>2434</v>
      </c>
      <c r="B2437" s="352"/>
      <c r="C2437" s="353"/>
      <c r="D2437" s="354"/>
      <c r="E2437" s="178"/>
      <c r="F2437" s="355"/>
      <c r="G2437" s="354"/>
      <c r="H2437" s="354"/>
      <c r="I2437" s="178"/>
      <c r="J2437" s="390" t="e">
        <f>IF(#REF!="","",IF(LEN(#REF!)&gt;14,IF(ISBLANK(#REF!),"",#REF!),REPLACE(REPLACE(#REF!,1,3,"XXX"),13,2,"XX")))</f>
        <v>#REF!</v>
      </c>
      <c r="K2437" s="356"/>
      <c r="L2437" s="357"/>
      <c r="M2437" s="356"/>
      <c r="N2437" s="352"/>
      <c r="O2437" s="369"/>
    </row>
    <row r="2438" spans="1:15" hidden="1" x14ac:dyDescent="0.2">
      <c r="A2438" s="351">
        <v>2435</v>
      </c>
      <c r="B2438" s="352"/>
      <c r="C2438" s="353"/>
      <c r="D2438" s="354"/>
      <c r="E2438" s="178"/>
      <c r="F2438" s="355"/>
      <c r="G2438" s="354"/>
      <c r="H2438" s="354"/>
      <c r="I2438" s="178"/>
      <c r="J2438" s="390" t="e">
        <f>IF(#REF!="","",IF(LEN(#REF!)&gt;14,IF(ISBLANK(#REF!),"",#REF!),REPLACE(REPLACE(#REF!,1,3,"XXX"),13,2,"XX")))</f>
        <v>#REF!</v>
      </c>
      <c r="K2438" s="356"/>
      <c r="L2438" s="357"/>
      <c r="M2438" s="356"/>
      <c r="N2438" s="352"/>
      <c r="O2438" s="369"/>
    </row>
    <row r="2439" spans="1:15" hidden="1" x14ac:dyDescent="0.2">
      <c r="A2439" s="351">
        <v>2436</v>
      </c>
      <c r="B2439" s="352"/>
      <c r="C2439" s="353"/>
      <c r="D2439" s="354"/>
      <c r="E2439" s="178"/>
      <c r="F2439" s="355"/>
      <c r="G2439" s="354"/>
      <c r="H2439" s="354"/>
      <c r="I2439" s="178"/>
      <c r="J2439" s="390" t="e">
        <f>IF(#REF!="","",IF(LEN(#REF!)&gt;14,IF(ISBLANK(#REF!),"",#REF!),REPLACE(REPLACE(#REF!,1,3,"XXX"),13,2,"XX")))</f>
        <v>#REF!</v>
      </c>
      <c r="K2439" s="356"/>
      <c r="L2439" s="357"/>
      <c r="M2439" s="356"/>
      <c r="N2439" s="352"/>
      <c r="O2439" s="369"/>
    </row>
    <row r="2440" spans="1:15" hidden="1" x14ac:dyDescent="0.2">
      <c r="A2440" s="351">
        <v>2437</v>
      </c>
      <c r="B2440" s="352"/>
      <c r="C2440" s="353"/>
      <c r="D2440" s="354"/>
      <c r="E2440" s="178"/>
      <c r="F2440" s="355"/>
      <c r="G2440" s="354"/>
      <c r="H2440" s="354"/>
      <c r="I2440" s="178"/>
      <c r="J2440" s="390" t="e">
        <f>IF(#REF!="","",IF(LEN(#REF!)&gt;14,IF(ISBLANK(#REF!),"",#REF!),REPLACE(REPLACE(#REF!,1,3,"XXX"),13,2,"XX")))</f>
        <v>#REF!</v>
      </c>
      <c r="K2440" s="356"/>
      <c r="L2440" s="357"/>
      <c r="M2440" s="356"/>
      <c r="N2440" s="352"/>
      <c r="O2440" s="369"/>
    </row>
    <row r="2441" spans="1:15" hidden="1" x14ac:dyDescent="0.2">
      <c r="A2441" s="351">
        <v>2438</v>
      </c>
      <c r="B2441" s="352"/>
      <c r="C2441" s="353"/>
      <c r="D2441" s="354"/>
      <c r="E2441" s="178"/>
      <c r="F2441" s="355"/>
      <c r="G2441" s="354"/>
      <c r="H2441" s="354"/>
      <c r="I2441" s="178"/>
      <c r="J2441" s="390" t="e">
        <f>IF(#REF!="","",IF(LEN(#REF!)&gt;14,IF(ISBLANK(#REF!),"",#REF!),REPLACE(REPLACE(#REF!,1,3,"XXX"),13,2,"XX")))</f>
        <v>#REF!</v>
      </c>
      <c r="K2441" s="356"/>
      <c r="L2441" s="357"/>
      <c r="M2441" s="356"/>
      <c r="N2441" s="352"/>
      <c r="O2441" s="369"/>
    </row>
    <row r="2442" spans="1:15" hidden="1" x14ac:dyDescent="0.2">
      <c r="A2442" s="351">
        <v>2439</v>
      </c>
      <c r="B2442" s="352"/>
      <c r="C2442" s="353"/>
      <c r="D2442" s="354"/>
      <c r="E2442" s="178"/>
      <c r="F2442" s="355"/>
      <c r="G2442" s="354"/>
      <c r="H2442" s="354"/>
      <c r="I2442" s="178"/>
      <c r="J2442" s="390" t="e">
        <f>IF(#REF!="","",IF(LEN(#REF!)&gt;14,IF(ISBLANK(#REF!),"",#REF!),REPLACE(REPLACE(#REF!,1,3,"XXX"),13,2,"XX")))</f>
        <v>#REF!</v>
      </c>
      <c r="K2442" s="356"/>
      <c r="L2442" s="357"/>
      <c r="M2442" s="356"/>
      <c r="N2442" s="352"/>
      <c r="O2442" s="369"/>
    </row>
    <row r="2443" spans="1:15" hidden="1" x14ac:dyDescent="0.2">
      <c r="A2443" s="351">
        <v>2440</v>
      </c>
      <c r="B2443" s="352"/>
      <c r="C2443" s="353"/>
      <c r="D2443" s="354"/>
      <c r="E2443" s="178"/>
      <c r="F2443" s="355"/>
      <c r="G2443" s="354"/>
      <c r="H2443" s="354"/>
      <c r="I2443" s="178"/>
      <c r="J2443" s="390" t="e">
        <f>IF(#REF!="","",IF(LEN(#REF!)&gt;14,IF(ISBLANK(#REF!),"",#REF!),REPLACE(REPLACE(#REF!,1,3,"XXX"),13,2,"XX")))</f>
        <v>#REF!</v>
      </c>
      <c r="K2443" s="356"/>
      <c r="L2443" s="357"/>
      <c r="M2443" s="356"/>
      <c r="N2443" s="352"/>
      <c r="O2443" s="369"/>
    </row>
    <row r="2444" spans="1:15" hidden="1" x14ac:dyDescent="0.2">
      <c r="A2444" s="351">
        <v>2441</v>
      </c>
      <c r="B2444" s="352"/>
      <c r="C2444" s="353"/>
      <c r="D2444" s="354"/>
      <c r="E2444" s="178"/>
      <c r="F2444" s="355"/>
      <c r="G2444" s="354"/>
      <c r="H2444" s="354"/>
      <c r="I2444" s="178"/>
      <c r="J2444" s="390" t="e">
        <f>IF(#REF!="","",IF(LEN(#REF!)&gt;14,IF(ISBLANK(#REF!),"",#REF!),REPLACE(REPLACE(#REF!,1,3,"XXX"),13,2,"XX")))</f>
        <v>#REF!</v>
      </c>
      <c r="K2444" s="356"/>
      <c r="L2444" s="357"/>
      <c r="M2444" s="356"/>
      <c r="N2444" s="352"/>
      <c r="O2444" s="369"/>
    </row>
    <row r="2445" spans="1:15" hidden="1" x14ac:dyDescent="0.2">
      <c r="A2445" s="351">
        <v>2442</v>
      </c>
      <c r="B2445" s="352"/>
      <c r="C2445" s="353"/>
      <c r="D2445" s="354"/>
      <c r="E2445" s="178"/>
      <c r="F2445" s="355"/>
      <c r="G2445" s="354"/>
      <c r="H2445" s="354"/>
      <c r="I2445" s="178"/>
      <c r="J2445" s="390" t="e">
        <f>IF(#REF!="","",IF(LEN(#REF!)&gt;14,IF(ISBLANK(#REF!),"",#REF!),REPLACE(REPLACE(#REF!,1,3,"XXX"),13,2,"XX")))</f>
        <v>#REF!</v>
      </c>
      <c r="K2445" s="356"/>
      <c r="L2445" s="357"/>
      <c r="M2445" s="356"/>
      <c r="N2445" s="352"/>
      <c r="O2445" s="369"/>
    </row>
    <row r="2446" spans="1:15" hidden="1" x14ac:dyDescent="0.2">
      <c r="A2446" s="351">
        <v>2443</v>
      </c>
      <c r="B2446" s="352"/>
      <c r="C2446" s="353"/>
      <c r="D2446" s="354"/>
      <c r="E2446" s="178"/>
      <c r="F2446" s="355"/>
      <c r="G2446" s="354"/>
      <c r="H2446" s="354"/>
      <c r="I2446" s="178"/>
      <c r="J2446" s="390" t="e">
        <f>IF(#REF!="","",IF(LEN(#REF!)&gt;14,IF(ISBLANK(#REF!),"",#REF!),REPLACE(REPLACE(#REF!,1,3,"XXX"),13,2,"XX")))</f>
        <v>#REF!</v>
      </c>
      <c r="K2446" s="356"/>
      <c r="L2446" s="357"/>
      <c r="M2446" s="356"/>
      <c r="N2446" s="352"/>
      <c r="O2446" s="369"/>
    </row>
    <row r="2447" spans="1:15" hidden="1" x14ac:dyDescent="0.2">
      <c r="A2447" s="351">
        <v>2444</v>
      </c>
      <c r="B2447" s="352"/>
      <c r="C2447" s="353"/>
      <c r="D2447" s="354"/>
      <c r="E2447" s="178"/>
      <c r="F2447" s="355"/>
      <c r="G2447" s="354"/>
      <c r="H2447" s="354"/>
      <c r="I2447" s="178"/>
      <c r="J2447" s="390" t="e">
        <f>IF(#REF!="","",IF(LEN(#REF!)&gt;14,IF(ISBLANK(#REF!),"",#REF!),REPLACE(REPLACE(#REF!,1,3,"XXX"),13,2,"XX")))</f>
        <v>#REF!</v>
      </c>
      <c r="K2447" s="356"/>
      <c r="L2447" s="357"/>
      <c r="M2447" s="356"/>
      <c r="N2447" s="352"/>
      <c r="O2447" s="369"/>
    </row>
    <row r="2448" spans="1:15" hidden="1" x14ac:dyDescent="0.2">
      <c r="A2448" s="351">
        <v>2445</v>
      </c>
      <c r="B2448" s="352"/>
      <c r="C2448" s="353"/>
      <c r="D2448" s="354"/>
      <c r="E2448" s="178"/>
      <c r="F2448" s="355"/>
      <c r="G2448" s="354"/>
      <c r="H2448" s="354"/>
      <c r="I2448" s="178"/>
      <c r="J2448" s="390" t="e">
        <f>IF(#REF!="","",IF(LEN(#REF!)&gt;14,IF(ISBLANK(#REF!),"",#REF!),REPLACE(REPLACE(#REF!,1,3,"XXX"),13,2,"XX")))</f>
        <v>#REF!</v>
      </c>
      <c r="K2448" s="356"/>
      <c r="L2448" s="357"/>
      <c r="M2448" s="356"/>
      <c r="N2448" s="352"/>
      <c r="O2448" s="369"/>
    </row>
    <row r="2449" spans="1:15" hidden="1" x14ac:dyDescent="0.2">
      <c r="A2449" s="351">
        <v>2446</v>
      </c>
      <c r="B2449" s="352"/>
      <c r="C2449" s="353"/>
      <c r="D2449" s="354"/>
      <c r="E2449" s="178"/>
      <c r="F2449" s="355"/>
      <c r="G2449" s="354"/>
      <c r="H2449" s="354"/>
      <c r="I2449" s="178"/>
      <c r="J2449" s="390" t="e">
        <f>IF(#REF!="","",IF(LEN(#REF!)&gt;14,IF(ISBLANK(#REF!),"",#REF!),REPLACE(REPLACE(#REF!,1,3,"XXX"),13,2,"XX")))</f>
        <v>#REF!</v>
      </c>
      <c r="K2449" s="356"/>
      <c r="L2449" s="357"/>
      <c r="M2449" s="356"/>
      <c r="N2449" s="352"/>
      <c r="O2449" s="369"/>
    </row>
    <row r="2450" spans="1:15" hidden="1" x14ac:dyDescent="0.2">
      <c r="A2450" s="351">
        <v>2447</v>
      </c>
      <c r="B2450" s="352"/>
      <c r="C2450" s="353"/>
      <c r="D2450" s="354"/>
      <c r="E2450" s="178"/>
      <c r="F2450" s="355"/>
      <c r="G2450" s="354"/>
      <c r="H2450" s="354"/>
      <c r="I2450" s="178"/>
      <c r="J2450" s="390" t="e">
        <f>IF(#REF!="","",IF(LEN(#REF!)&gt;14,IF(ISBLANK(#REF!),"",#REF!),REPLACE(REPLACE(#REF!,1,3,"XXX"),13,2,"XX")))</f>
        <v>#REF!</v>
      </c>
      <c r="K2450" s="356"/>
      <c r="L2450" s="357"/>
      <c r="M2450" s="356"/>
      <c r="N2450" s="352"/>
      <c r="O2450" s="369"/>
    </row>
    <row r="2451" spans="1:15" hidden="1" x14ac:dyDescent="0.2">
      <c r="A2451" s="351">
        <v>2448</v>
      </c>
      <c r="B2451" s="352"/>
      <c r="C2451" s="353"/>
      <c r="D2451" s="354"/>
      <c r="E2451" s="178"/>
      <c r="F2451" s="355"/>
      <c r="G2451" s="354"/>
      <c r="H2451" s="354"/>
      <c r="I2451" s="178"/>
      <c r="J2451" s="390" t="e">
        <f>IF(#REF!="","",IF(LEN(#REF!)&gt;14,IF(ISBLANK(#REF!),"",#REF!),REPLACE(REPLACE(#REF!,1,3,"XXX"),13,2,"XX")))</f>
        <v>#REF!</v>
      </c>
      <c r="K2451" s="356"/>
      <c r="L2451" s="357"/>
      <c r="M2451" s="356"/>
      <c r="N2451" s="352"/>
      <c r="O2451" s="369"/>
    </row>
    <row r="2452" spans="1:15" hidden="1" x14ac:dyDescent="0.2">
      <c r="A2452" s="351">
        <v>2449</v>
      </c>
      <c r="B2452" s="352"/>
      <c r="C2452" s="353"/>
      <c r="D2452" s="354"/>
      <c r="E2452" s="178"/>
      <c r="F2452" s="355"/>
      <c r="G2452" s="354"/>
      <c r="H2452" s="354"/>
      <c r="I2452" s="178"/>
      <c r="J2452" s="390" t="e">
        <f>IF(#REF!="","",IF(LEN(#REF!)&gt;14,IF(ISBLANK(#REF!),"",#REF!),REPLACE(REPLACE(#REF!,1,3,"XXX"),13,2,"XX")))</f>
        <v>#REF!</v>
      </c>
      <c r="K2452" s="356"/>
      <c r="L2452" s="357"/>
      <c r="M2452" s="356"/>
      <c r="N2452" s="352"/>
      <c r="O2452" s="369"/>
    </row>
    <row r="2453" spans="1:15" hidden="1" x14ac:dyDescent="0.2">
      <c r="A2453" s="351">
        <v>2450</v>
      </c>
      <c r="B2453" s="352"/>
      <c r="C2453" s="353"/>
      <c r="D2453" s="354"/>
      <c r="E2453" s="178"/>
      <c r="F2453" s="355"/>
      <c r="G2453" s="354"/>
      <c r="H2453" s="354"/>
      <c r="I2453" s="178"/>
      <c r="J2453" s="390" t="e">
        <f>IF(#REF!="","",IF(LEN(#REF!)&gt;14,IF(ISBLANK(#REF!),"",#REF!),REPLACE(REPLACE(#REF!,1,3,"XXX"),13,2,"XX")))</f>
        <v>#REF!</v>
      </c>
      <c r="K2453" s="356"/>
      <c r="L2453" s="357"/>
      <c r="M2453" s="356"/>
      <c r="N2453" s="352"/>
      <c r="O2453" s="369"/>
    </row>
    <row r="2454" spans="1:15" hidden="1" x14ac:dyDescent="0.2">
      <c r="A2454" s="351">
        <v>2451</v>
      </c>
      <c r="B2454" s="352"/>
      <c r="C2454" s="353"/>
      <c r="D2454" s="354"/>
      <c r="E2454" s="178"/>
      <c r="F2454" s="355"/>
      <c r="G2454" s="354"/>
      <c r="H2454" s="354"/>
      <c r="I2454" s="178"/>
      <c r="J2454" s="390" t="e">
        <f>IF(#REF!="","",IF(LEN(#REF!)&gt;14,IF(ISBLANK(#REF!),"",#REF!),REPLACE(REPLACE(#REF!,1,3,"XXX"),13,2,"XX")))</f>
        <v>#REF!</v>
      </c>
      <c r="K2454" s="356"/>
      <c r="L2454" s="357"/>
      <c r="M2454" s="356"/>
      <c r="N2454" s="352"/>
      <c r="O2454" s="369"/>
    </row>
    <row r="2455" spans="1:15" hidden="1" x14ac:dyDescent="0.2">
      <c r="A2455" s="351">
        <v>2452</v>
      </c>
      <c r="B2455" s="352"/>
      <c r="C2455" s="353"/>
      <c r="D2455" s="354"/>
      <c r="E2455" s="178"/>
      <c r="F2455" s="355"/>
      <c r="G2455" s="354"/>
      <c r="H2455" s="354"/>
      <c r="I2455" s="178"/>
      <c r="J2455" s="390" t="e">
        <f>IF(#REF!="","",IF(LEN(#REF!)&gt;14,IF(ISBLANK(#REF!),"",#REF!),REPLACE(REPLACE(#REF!,1,3,"XXX"),13,2,"XX")))</f>
        <v>#REF!</v>
      </c>
      <c r="K2455" s="356"/>
      <c r="L2455" s="357"/>
      <c r="M2455" s="356"/>
      <c r="N2455" s="352"/>
      <c r="O2455" s="369"/>
    </row>
    <row r="2456" spans="1:15" hidden="1" x14ac:dyDescent="0.2">
      <c r="A2456" s="351">
        <v>2453</v>
      </c>
      <c r="B2456" s="358"/>
      <c r="C2456" s="359"/>
      <c r="D2456" s="362"/>
      <c r="E2456" s="178"/>
      <c r="F2456" s="360"/>
      <c r="G2456" s="362"/>
      <c r="H2456" s="362"/>
      <c r="I2456" s="361"/>
      <c r="J2456" s="390" t="e">
        <f>IF(#REF!="","",IF(LEN(#REF!)&gt;14,IF(ISBLANK(#REF!),"",#REF!),REPLACE(REPLACE(#REF!,1,3,"XXX"),13,2,"XX")))</f>
        <v>#REF!</v>
      </c>
      <c r="K2456" s="356"/>
      <c r="L2456" s="357"/>
      <c r="M2456" s="356"/>
      <c r="N2456" s="352"/>
      <c r="O2456" s="369"/>
    </row>
    <row r="2457" spans="1:15" hidden="1" x14ac:dyDescent="0.2">
      <c r="A2457" s="351">
        <v>2454</v>
      </c>
      <c r="B2457" s="358"/>
      <c r="C2457" s="359"/>
      <c r="D2457" s="362"/>
      <c r="E2457" s="178"/>
      <c r="F2457" s="360"/>
      <c r="G2457" s="362"/>
      <c r="H2457" s="362"/>
      <c r="I2457" s="361"/>
      <c r="J2457" s="390" t="e">
        <f>IF(#REF!="","",IF(LEN(#REF!)&gt;14,IF(ISBLANK(#REF!),"",#REF!),REPLACE(REPLACE(#REF!,1,3,"XXX"),13,2,"XX")))</f>
        <v>#REF!</v>
      </c>
      <c r="K2457" s="356"/>
      <c r="L2457" s="357"/>
      <c r="M2457" s="356"/>
      <c r="N2457" s="352"/>
      <c r="O2457" s="369"/>
    </row>
    <row r="2458" spans="1:15" hidden="1" x14ac:dyDescent="0.2">
      <c r="A2458" s="351">
        <v>2455</v>
      </c>
      <c r="B2458" s="358"/>
      <c r="C2458" s="359"/>
      <c r="D2458" s="362"/>
      <c r="E2458" s="178"/>
      <c r="F2458" s="360"/>
      <c r="G2458" s="362"/>
      <c r="H2458" s="362"/>
      <c r="I2458" s="361"/>
      <c r="J2458" s="390" t="e">
        <f>IF(#REF!="","",IF(LEN(#REF!)&gt;14,IF(ISBLANK(#REF!),"",#REF!),REPLACE(REPLACE(#REF!,1,3,"XXX"),13,2,"XX")))</f>
        <v>#REF!</v>
      </c>
      <c r="K2458" s="356"/>
      <c r="L2458" s="357"/>
      <c r="M2458" s="356"/>
      <c r="N2458" s="352"/>
      <c r="O2458" s="369"/>
    </row>
    <row r="2459" spans="1:15" hidden="1" x14ac:dyDescent="0.2">
      <c r="A2459" s="351">
        <v>2456</v>
      </c>
      <c r="B2459" s="358"/>
      <c r="C2459" s="359"/>
      <c r="D2459" s="362"/>
      <c r="E2459" s="178"/>
      <c r="F2459" s="360"/>
      <c r="G2459" s="362"/>
      <c r="H2459" s="362"/>
      <c r="I2459" s="361"/>
      <c r="J2459" s="390" t="e">
        <f>IF(#REF!="","",IF(LEN(#REF!)&gt;14,IF(ISBLANK(#REF!),"",#REF!),REPLACE(REPLACE(#REF!,1,3,"XXX"),13,2,"XX")))</f>
        <v>#REF!</v>
      </c>
      <c r="K2459" s="356"/>
      <c r="L2459" s="357"/>
      <c r="M2459" s="356"/>
      <c r="N2459" s="352"/>
      <c r="O2459" s="369"/>
    </row>
    <row r="2460" spans="1:15" hidden="1" x14ac:dyDescent="0.2">
      <c r="A2460" s="351">
        <v>2457</v>
      </c>
      <c r="B2460" s="358"/>
      <c r="C2460" s="359"/>
      <c r="D2460" s="362"/>
      <c r="E2460" s="178"/>
      <c r="F2460" s="360"/>
      <c r="G2460" s="362"/>
      <c r="H2460" s="362"/>
      <c r="I2460" s="361"/>
      <c r="J2460" s="390" t="e">
        <f>IF(#REF!="","",IF(LEN(#REF!)&gt;14,IF(ISBLANK(#REF!),"",#REF!),REPLACE(REPLACE(#REF!,1,3,"XXX"),13,2,"XX")))</f>
        <v>#REF!</v>
      </c>
      <c r="K2460" s="356"/>
      <c r="L2460" s="357"/>
      <c r="M2460" s="356"/>
      <c r="N2460" s="352"/>
      <c r="O2460" s="369"/>
    </row>
    <row r="2461" spans="1:15" hidden="1" x14ac:dyDescent="0.2">
      <c r="A2461" s="351">
        <v>2458</v>
      </c>
      <c r="B2461" s="358"/>
      <c r="C2461" s="359"/>
      <c r="D2461" s="362"/>
      <c r="E2461" s="178"/>
      <c r="F2461" s="360"/>
      <c r="G2461" s="362"/>
      <c r="H2461" s="362"/>
      <c r="I2461" s="361"/>
      <c r="J2461" s="390" t="e">
        <f>IF(#REF!="","",IF(LEN(#REF!)&gt;14,IF(ISBLANK(#REF!),"",#REF!),REPLACE(REPLACE(#REF!,1,3,"XXX"),13,2,"XX")))</f>
        <v>#REF!</v>
      </c>
      <c r="K2461" s="356"/>
      <c r="L2461" s="357"/>
      <c r="M2461" s="356"/>
      <c r="N2461" s="352"/>
      <c r="O2461" s="369"/>
    </row>
    <row r="2462" spans="1:15" hidden="1" x14ac:dyDescent="0.2">
      <c r="A2462" s="351">
        <v>2459</v>
      </c>
      <c r="B2462" s="358"/>
      <c r="C2462" s="359"/>
      <c r="D2462" s="362"/>
      <c r="E2462" s="178"/>
      <c r="F2462" s="360"/>
      <c r="G2462" s="362"/>
      <c r="H2462" s="362"/>
      <c r="I2462" s="361"/>
      <c r="J2462" s="390" t="e">
        <f>IF(#REF!="","",IF(LEN(#REF!)&gt;14,IF(ISBLANK(#REF!),"",#REF!),REPLACE(REPLACE(#REF!,1,3,"XXX"),13,2,"XX")))</f>
        <v>#REF!</v>
      </c>
      <c r="K2462" s="356"/>
      <c r="L2462" s="357"/>
      <c r="M2462" s="356"/>
      <c r="N2462" s="352"/>
      <c r="O2462" s="369"/>
    </row>
    <row r="2463" spans="1:15" hidden="1" x14ac:dyDescent="0.2">
      <c r="A2463" s="351">
        <v>2460</v>
      </c>
      <c r="B2463" s="358"/>
      <c r="C2463" s="359"/>
      <c r="D2463" s="362"/>
      <c r="E2463" s="178"/>
      <c r="F2463" s="360"/>
      <c r="G2463" s="362"/>
      <c r="H2463" s="362"/>
      <c r="I2463" s="361"/>
      <c r="J2463" s="390" t="e">
        <f>IF(#REF!="","",IF(LEN(#REF!)&gt;14,IF(ISBLANK(#REF!),"",#REF!),REPLACE(REPLACE(#REF!,1,3,"XXX"),13,2,"XX")))</f>
        <v>#REF!</v>
      </c>
      <c r="K2463" s="356"/>
      <c r="L2463" s="357"/>
      <c r="M2463" s="356"/>
      <c r="N2463" s="352"/>
      <c r="O2463" s="369"/>
    </row>
    <row r="2464" spans="1:15" hidden="1" x14ac:dyDescent="0.2">
      <c r="A2464" s="351">
        <v>2461</v>
      </c>
      <c r="B2464" s="358"/>
      <c r="C2464" s="359"/>
      <c r="D2464" s="362"/>
      <c r="E2464" s="178"/>
      <c r="F2464" s="360"/>
      <c r="G2464" s="362"/>
      <c r="H2464" s="362"/>
      <c r="I2464" s="361"/>
      <c r="J2464" s="390" t="e">
        <f>IF(#REF!="","",IF(LEN(#REF!)&gt;14,IF(ISBLANK(#REF!),"",#REF!),REPLACE(REPLACE(#REF!,1,3,"XXX"),13,2,"XX")))</f>
        <v>#REF!</v>
      </c>
      <c r="K2464" s="356"/>
      <c r="L2464" s="357"/>
      <c r="M2464" s="356"/>
      <c r="N2464" s="352"/>
      <c r="O2464" s="369"/>
    </row>
    <row r="2465" spans="1:15" hidden="1" x14ac:dyDescent="0.2">
      <c r="A2465" s="351">
        <v>2462</v>
      </c>
      <c r="B2465" s="358"/>
      <c r="C2465" s="359"/>
      <c r="D2465" s="362"/>
      <c r="E2465" s="178"/>
      <c r="F2465" s="360"/>
      <c r="G2465" s="362"/>
      <c r="H2465" s="362"/>
      <c r="I2465" s="361"/>
      <c r="J2465" s="390" t="e">
        <f>IF(#REF!="","",IF(LEN(#REF!)&gt;14,IF(ISBLANK(#REF!),"",#REF!),REPLACE(REPLACE(#REF!,1,3,"XXX"),13,2,"XX")))</f>
        <v>#REF!</v>
      </c>
      <c r="K2465" s="356"/>
      <c r="L2465" s="357"/>
      <c r="M2465" s="356"/>
      <c r="N2465" s="352"/>
      <c r="O2465" s="369"/>
    </row>
    <row r="2466" spans="1:15" hidden="1" x14ac:dyDescent="0.2">
      <c r="A2466" s="351">
        <v>2463</v>
      </c>
      <c r="B2466" s="358"/>
      <c r="C2466" s="359"/>
      <c r="D2466" s="362"/>
      <c r="E2466" s="178"/>
      <c r="F2466" s="360"/>
      <c r="G2466" s="362"/>
      <c r="H2466" s="362"/>
      <c r="I2466" s="361"/>
      <c r="J2466" s="390" t="e">
        <f>IF(#REF!="","",IF(LEN(#REF!)&gt;14,IF(ISBLANK(#REF!),"",#REF!),REPLACE(REPLACE(#REF!,1,3,"XXX"),13,2,"XX")))</f>
        <v>#REF!</v>
      </c>
      <c r="K2466" s="356"/>
      <c r="L2466" s="357"/>
      <c r="M2466" s="356"/>
      <c r="N2466" s="352"/>
      <c r="O2466" s="369"/>
    </row>
    <row r="2467" spans="1:15" hidden="1" x14ac:dyDescent="0.2">
      <c r="A2467" s="351">
        <v>2464</v>
      </c>
      <c r="B2467" s="358"/>
      <c r="C2467" s="359"/>
      <c r="D2467" s="362"/>
      <c r="E2467" s="178"/>
      <c r="F2467" s="360"/>
      <c r="G2467" s="362"/>
      <c r="H2467" s="362"/>
      <c r="I2467" s="361"/>
      <c r="J2467" s="390" t="e">
        <f>IF(#REF!="","",IF(LEN(#REF!)&gt;14,IF(ISBLANK(#REF!),"",#REF!),REPLACE(REPLACE(#REF!,1,3,"XXX"),13,2,"XX")))</f>
        <v>#REF!</v>
      </c>
      <c r="K2467" s="356"/>
      <c r="L2467" s="357"/>
      <c r="M2467" s="356"/>
      <c r="N2467" s="352"/>
      <c r="O2467" s="369"/>
    </row>
    <row r="2468" spans="1:15" hidden="1" x14ac:dyDescent="0.2">
      <c r="A2468" s="351">
        <v>2465</v>
      </c>
      <c r="B2468" s="358"/>
      <c r="C2468" s="359"/>
      <c r="D2468" s="362"/>
      <c r="E2468" s="178"/>
      <c r="F2468" s="360"/>
      <c r="G2468" s="362"/>
      <c r="H2468" s="362"/>
      <c r="I2468" s="361"/>
      <c r="J2468" s="390" t="e">
        <f>IF(#REF!="","",IF(LEN(#REF!)&gt;14,IF(ISBLANK(#REF!),"",#REF!),REPLACE(REPLACE(#REF!,1,3,"XXX"),13,2,"XX")))</f>
        <v>#REF!</v>
      </c>
      <c r="K2468" s="356"/>
      <c r="L2468" s="357"/>
      <c r="M2468" s="356"/>
      <c r="N2468" s="352"/>
      <c r="O2468" s="369"/>
    </row>
    <row r="2469" spans="1:15" hidden="1" x14ac:dyDescent="0.2">
      <c r="A2469" s="351">
        <v>2466</v>
      </c>
      <c r="B2469" s="358"/>
      <c r="C2469" s="359"/>
      <c r="D2469" s="362"/>
      <c r="E2469" s="178"/>
      <c r="F2469" s="360"/>
      <c r="G2469" s="362"/>
      <c r="H2469" s="362"/>
      <c r="I2469" s="361"/>
      <c r="J2469" s="390" t="e">
        <f>IF(#REF!="","",IF(LEN(#REF!)&gt;14,IF(ISBLANK(#REF!),"",#REF!),REPLACE(REPLACE(#REF!,1,3,"XXX"),13,2,"XX")))</f>
        <v>#REF!</v>
      </c>
      <c r="K2469" s="356"/>
      <c r="L2469" s="357"/>
      <c r="M2469" s="356"/>
      <c r="N2469" s="352"/>
      <c r="O2469" s="369"/>
    </row>
    <row r="2470" spans="1:15" hidden="1" x14ac:dyDescent="0.2">
      <c r="A2470" s="351">
        <v>2467</v>
      </c>
      <c r="B2470" s="358"/>
      <c r="C2470" s="359"/>
      <c r="D2470" s="362"/>
      <c r="E2470" s="178"/>
      <c r="F2470" s="360"/>
      <c r="G2470" s="362"/>
      <c r="H2470" s="362"/>
      <c r="I2470" s="361"/>
      <c r="J2470" s="390" t="e">
        <f>IF(#REF!="","",IF(LEN(#REF!)&gt;14,IF(ISBLANK(#REF!),"",#REF!),REPLACE(REPLACE(#REF!,1,3,"XXX"),13,2,"XX")))</f>
        <v>#REF!</v>
      </c>
      <c r="K2470" s="356"/>
      <c r="L2470" s="357"/>
      <c r="M2470" s="356"/>
      <c r="N2470" s="352"/>
      <c r="O2470" s="369"/>
    </row>
    <row r="2471" spans="1:15" hidden="1" x14ac:dyDescent="0.2">
      <c r="A2471" s="351">
        <v>2468</v>
      </c>
      <c r="B2471" s="352"/>
      <c r="C2471" s="353"/>
      <c r="D2471" s="354"/>
      <c r="E2471" s="178"/>
      <c r="F2471" s="355"/>
      <c r="G2471" s="354"/>
      <c r="H2471" s="354"/>
      <c r="I2471" s="178"/>
      <c r="J2471" s="390" t="e">
        <f>IF(#REF!="","",IF(LEN(#REF!)&gt;14,IF(ISBLANK(#REF!),"",#REF!),REPLACE(REPLACE(#REF!,1,3,"XXX"),13,2,"XX")))</f>
        <v>#REF!</v>
      </c>
      <c r="K2471" s="356"/>
      <c r="L2471" s="357"/>
      <c r="M2471" s="356"/>
      <c r="N2471" s="352"/>
      <c r="O2471" s="369"/>
    </row>
    <row r="2472" spans="1:15" hidden="1" x14ac:dyDescent="0.2">
      <c r="A2472" s="351">
        <v>2469</v>
      </c>
      <c r="B2472" s="352"/>
      <c r="C2472" s="353"/>
      <c r="D2472" s="354"/>
      <c r="E2472" s="178"/>
      <c r="F2472" s="355"/>
      <c r="G2472" s="354"/>
      <c r="H2472" s="354"/>
      <c r="I2472" s="178"/>
      <c r="J2472" s="390" t="e">
        <f>IF(#REF!="","",IF(LEN(#REF!)&gt;14,IF(ISBLANK(#REF!),"",#REF!),REPLACE(REPLACE(#REF!,1,3,"XXX"),13,2,"XX")))</f>
        <v>#REF!</v>
      </c>
      <c r="K2472" s="356"/>
      <c r="L2472" s="357"/>
      <c r="M2472" s="356"/>
      <c r="N2472" s="352"/>
      <c r="O2472" s="369"/>
    </row>
    <row r="2473" spans="1:15" hidden="1" x14ac:dyDescent="0.2">
      <c r="A2473" s="351">
        <v>2470</v>
      </c>
      <c r="B2473" s="352"/>
      <c r="C2473" s="353"/>
      <c r="D2473" s="354"/>
      <c r="E2473" s="178"/>
      <c r="F2473" s="355"/>
      <c r="G2473" s="354"/>
      <c r="H2473" s="354"/>
      <c r="I2473" s="178"/>
      <c r="J2473" s="390" t="e">
        <f>IF(#REF!="","",IF(LEN(#REF!)&gt;14,IF(ISBLANK(#REF!),"",#REF!),REPLACE(REPLACE(#REF!,1,3,"XXX"),13,2,"XX")))</f>
        <v>#REF!</v>
      </c>
      <c r="K2473" s="356"/>
      <c r="L2473" s="357"/>
      <c r="M2473" s="356"/>
      <c r="N2473" s="352"/>
      <c r="O2473" s="369"/>
    </row>
    <row r="2474" spans="1:15" hidden="1" x14ac:dyDescent="0.2">
      <c r="A2474" s="351">
        <v>2471</v>
      </c>
      <c r="B2474" s="352"/>
      <c r="C2474" s="353"/>
      <c r="D2474" s="354"/>
      <c r="E2474" s="178"/>
      <c r="F2474" s="355"/>
      <c r="G2474" s="354"/>
      <c r="H2474" s="354"/>
      <c r="I2474" s="178"/>
      <c r="J2474" s="390" t="e">
        <f>IF(#REF!="","",IF(LEN(#REF!)&gt;14,IF(ISBLANK(#REF!),"",#REF!),REPLACE(REPLACE(#REF!,1,3,"XXX"),13,2,"XX")))</f>
        <v>#REF!</v>
      </c>
      <c r="K2474" s="356"/>
      <c r="L2474" s="357"/>
      <c r="M2474" s="356"/>
      <c r="N2474" s="352"/>
      <c r="O2474" s="369"/>
    </row>
    <row r="2475" spans="1:15" hidden="1" x14ac:dyDescent="0.2">
      <c r="A2475" s="351">
        <v>2472</v>
      </c>
      <c r="B2475" s="352"/>
      <c r="C2475" s="353"/>
      <c r="D2475" s="354"/>
      <c r="E2475" s="178"/>
      <c r="F2475" s="355"/>
      <c r="G2475" s="354"/>
      <c r="H2475" s="354"/>
      <c r="I2475" s="178"/>
      <c r="J2475" s="390" t="e">
        <f>IF(#REF!="","",IF(LEN(#REF!)&gt;14,IF(ISBLANK(#REF!),"",#REF!),REPLACE(REPLACE(#REF!,1,3,"XXX"),13,2,"XX")))</f>
        <v>#REF!</v>
      </c>
      <c r="K2475" s="356"/>
      <c r="L2475" s="357"/>
      <c r="M2475" s="356"/>
      <c r="N2475" s="352"/>
      <c r="O2475" s="369"/>
    </row>
    <row r="2476" spans="1:15" hidden="1" x14ac:dyDescent="0.2">
      <c r="A2476" s="351">
        <v>2473</v>
      </c>
      <c r="B2476" s="352"/>
      <c r="C2476" s="353"/>
      <c r="D2476" s="354"/>
      <c r="E2476" s="178"/>
      <c r="F2476" s="355"/>
      <c r="G2476" s="354"/>
      <c r="H2476" s="354"/>
      <c r="I2476" s="178"/>
      <c r="J2476" s="390" t="e">
        <f>IF(#REF!="","",IF(LEN(#REF!)&gt;14,IF(ISBLANK(#REF!),"",#REF!),REPLACE(REPLACE(#REF!,1,3,"XXX"),13,2,"XX")))</f>
        <v>#REF!</v>
      </c>
      <c r="K2476" s="356"/>
      <c r="L2476" s="357"/>
      <c r="M2476" s="356"/>
      <c r="N2476" s="352"/>
      <c r="O2476" s="369"/>
    </row>
    <row r="2477" spans="1:15" hidden="1" x14ac:dyDescent="0.2">
      <c r="A2477" s="351">
        <v>2474</v>
      </c>
      <c r="B2477" s="352"/>
      <c r="C2477" s="353"/>
      <c r="D2477" s="354"/>
      <c r="E2477" s="178"/>
      <c r="F2477" s="355"/>
      <c r="G2477" s="354"/>
      <c r="H2477" s="354"/>
      <c r="I2477" s="178"/>
      <c r="J2477" s="390" t="e">
        <f>IF(#REF!="","",IF(LEN(#REF!)&gt;14,IF(ISBLANK(#REF!),"",#REF!),REPLACE(REPLACE(#REF!,1,3,"XXX"),13,2,"XX")))</f>
        <v>#REF!</v>
      </c>
      <c r="K2477" s="356"/>
      <c r="L2477" s="357"/>
      <c r="M2477" s="356"/>
      <c r="N2477" s="352"/>
      <c r="O2477" s="369"/>
    </row>
    <row r="2478" spans="1:15" hidden="1" x14ac:dyDescent="0.2">
      <c r="A2478" s="351">
        <v>2475</v>
      </c>
      <c r="B2478" s="352"/>
      <c r="C2478" s="353"/>
      <c r="D2478" s="354"/>
      <c r="E2478" s="178"/>
      <c r="F2478" s="355"/>
      <c r="G2478" s="354"/>
      <c r="H2478" s="354"/>
      <c r="I2478" s="178"/>
      <c r="J2478" s="390" t="e">
        <f>IF(#REF!="","",IF(LEN(#REF!)&gt;14,IF(ISBLANK(#REF!),"",#REF!),REPLACE(REPLACE(#REF!,1,3,"XXX"),13,2,"XX")))</f>
        <v>#REF!</v>
      </c>
      <c r="K2478" s="356"/>
      <c r="L2478" s="357"/>
      <c r="M2478" s="356"/>
      <c r="N2478" s="352"/>
      <c r="O2478" s="369"/>
    </row>
    <row r="2479" spans="1:15" hidden="1" x14ac:dyDescent="0.2">
      <c r="A2479" s="351">
        <v>2476</v>
      </c>
      <c r="B2479" s="352"/>
      <c r="C2479" s="353"/>
      <c r="D2479" s="354"/>
      <c r="E2479" s="178"/>
      <c r="F2479" s="355"/>
      <c r="G2479" s="354"/>
      <c r="H2479" s="354"/>
      <c r="I2479" s="178"/>
      <c r="J2479" s="390" t="e">
        <f>IF(#REF!="","",IF(LEN(#REF!)&gt;14,IF(ISBLANK(#REF!),"",#REF!),REPLACE(REPLACE(#REF!,1,3,"XXX"),13,2,"XX")))</f>
        <v>#REF!</v>
      </c>
      <c r="K2479" s="356"/>
      <c r="L2479" s="357"/>
      <c r="M2479" s="356"/>
      <c r="N2479" s="352"/>
      <c r="O2479" s="369"/>
    </row>
    <row r="2480" spans="1:15" hidden="1" x14ac:dyDescent="0.2">
      <c r="A2480" s="351">
        <v>2477</v>
      </c>
      <c r="B2480" s="352"/>
      <c r="C2480" s="353"/>
      <c r="D2480" s="354"/>
      <c r="E2480" s="178"/>
      <c r="F2480" s="355"/>
      <c r="G2480" s="354"/>
      <c r="H2480" s="354"/>
      <c r="I2480" s="178"/>
      <c r="J2480" s="390" t="e">
        <f>IF(#REF!="","",IF(LEN(#REF!)&gt;14,IF(ISBLANK(#REF!),"",#REF!),REPLACE(REPLACE(#REF!,1,3,"XXX"),13,2,"XX")))</f>
        <v>#REF!</v>
      </c>
      <c r="K2480" s="356"/>
      <c r="L2480" s="357"/>
      <c r="M2480" s="356"/>
      <c r="N2480" s="352"/>
      <c r="O2480" s="369"/>
    </row>
    <row r="2481" spans="1:15" hidden="1" x14ac:dyDescent="0.2">
      <c r="A2481" s="351">
        <v>2478</v>
      </c>
      <c r="B2481" s="352"/>
      <c r="C2481" s="353"/>
      <c r="D2481" s="354"/>
      <c r="E2481" s="178"/>
      <c r="F2481" s="355"/>
      <c r="G2481" s="354"/>
      <c r="H2481" s="354"/>
      <c r="I2481" s="178"/>
      <c r="J2481" s="390" t="e">
        <f>IF(#REF!="","",IF(LEN(#REF!)&gt;14,IF(ISBLANK(#REF!),"",#REF!),REPLACE(REPLACE(#REF!,1,3,"XXX"),13,2,"XX")))</f>
        <v>#REF!</v>
      </c>
      <c r="K2481" s="356"/>
      <c r="L2481" s="357"/>
      <c r="M2481" s="356"/>
      <c r="N2481" s="352"/>
      <c r="O2481" s="369"/>
    </row>
    <row r="2482" spans="1:15" hidden="1" x14ac:dyDescent="0.2">
      <c r="A2482" s="351">
        <v>2479</v>
      </c>
      <c r="B2482" s="352"/>
      <c r="C2482" s="353"/>
      <c r="D2482" s="354"/>
      <c r="E2482" s="178"/>
      <c r="F2482" s="355"/>
      <c r="G2482" s="354"/>
      <c r="H2482" s="354"/>
      <c r="I2482" s="178"/>
      <c r="J2482" s="390" t="e">
        <f>IF(#REF!="","",IF(LEN(#REF!)&gt;14,IF(ISBLANK(#REF!),"",#REF!),REPLACE(REPLACE(#REF!,1,3,"XXX"),13,2,"XX")))</f>
        <v>#REF!</v>
      </c>
      <c r="K2482" s="356"/>
      <c r="L2482" s="357"/>
      <c r="M2482" s="356"/>
      <c r="N2482" s="352"/>
      <c r="O2482" s="369"/>
    </row>
    <row r="2483" spans="1:15" hidden="1" x14ac:dyDescent="0.2">
      <c r="A2483" s="351">
        <v>2480</v>
      </c>
      <c r="B2483" s="352"/>
      <c r="C2483" s="353"/>
      <c r="D2483" s="354"/>
      <c r="E2483" s="178"/>
      <c r="F2483" s="355"/>
      <c r="G2483" s="354"/>
      <c r="H2483" s="354"/>
      <c r="I2483" s="178"/>
      <c r="J2483" s="390" t="e">
        <f>IF(#REF!="","",IF(LEN(#REF!)&gt;14,IF(ISBLANK(#REF!),"",#REF!),REPLACE(REPLACE(#REF!,1,3,"XXX"),13,2,"XX")))</f>
        <v>#REF!</v>
      </c>
      <c r="K2483" s="356"/>
      <c r="L2483" s="357"/>
      <c r="M2483" s="356"/>
      <c r="N2483" s="352"/>
      <c r="O2483" s="369"/>
    </row>
    <row r="2484" spans="1:15" hidden="1" x14ac:dyDescent="0.2">
      <c r="A2484" s="351">
        <v>2481</v>
      </c>
      <c r="B2484" s="352"/>
      <c r="C2484" s="353"/>
      <c r="D2484" s="354"/>
      <c r="E2484" s="178"/>
      <c r="F2484" s="355"/>
      <c r="G2484" s="354"/>
      <c r="H2484" s="354"/>
      <c r="I2484" s="178"/>
      <c r="J2484" s="390" t="e">
        <f>IF(#REF!="","",IF(LEN(#REF!)&gt;14,IF(ISBLANK(#REF!),"",#REF!),REPLACE(REPLACE(#REF!,1,3,"XXX"),13,2,"XX")))</f>
        <v>#REF!</v>
      </c>
      <c r="K2484" s="356"/>
      <c r="L2484" s="357"/>
      <c r="M2484" s="356"/>
      <c r="N2484" s="352"/>
      <c r="O2484" s="369"/>
    </row>
    <row r="2485" spans="1:15" hidden="1" x14ac:dyDescent="0.2">
      <c r="A2485" s="351">
        <v>2482</v>
      </c>
      <c r="B2485" s="352"/>
      <c r="C2485" s="353"/>
      <c r="D2485" s="354"/>
      <c r="E2485" s="178"/>
      <c r="F2485" s="355"/>
      <c r="G2485" s="354"/>
      <c r="H2485" s="354"/>
      <c r="I2485" s="178"/>
      <c r="J2485" s="390" t="e">
        <f>IF(#REF!="","",IF(LEN(#REF!)&gt;14,IF(ISBLANK(#REF!),"",#REF!),REPLACE(REPLACE(#REF!,1,3,"XXX"),13,2,"XX")))</f>
        <v>#REF!</v>
      </c>
      <c r="K2485" s="356"/>
      <c r="L2485" s="357"/>
      <c r="M2485" s="356"/>
      <c r="N2485" s="352"/>
      <c r="O2485" s="369"/>
    </row>
    <row r="2486" spans="1:15" hidden="1" x14ac:dyDescent="0.2">
      <c r="A2486" s="351">
        <v>2483</v>
      </c>
      <c r="B2486" s="352"/>
      <c r="C2486" s="353"/>
      <c r="D2486" s="354"/>
      <c r="E2486" s="178"/>
      <c r="F2486" s="355"/>
      <c r="G2486" s="354"/>
      <c r="H2486" s="354"/>
      <c r="I2486" s="178"/>
      <c r="J2486" s="390" t="e">
        <f>IF(#REF!="","",IF(LEN(#REF!)&gt;14,IF(ISBLANK(#REF!),"",#REF!),REPLACE(REPLACE(#REF!,1,3,"XXX"),13,2,"XX")))</f>
        <v>#REF!</v>
      </c>
      <c r="K2486" s="356"/>
      <c r="L2486" s="357"/>
      <c r="M2486" s="356"/>
      <c r="N2486" s="352"/>
      <c r="O2486" s="369"/>
    </row>
    <row r="2487" spans="1:15" hidden="1" x14ac:dyDescent="0.2">
      <c r="A2487" s="351">
        <v>2484</v>
      </c>
      <c r="B2487" s="352"/>
      <c r="C2487" s="353"/>
      <c r="D2487" s="354"/>
      <c r="E2487" s="178"/>
      <c r="F2487" s="355"/>
      <c r="G2487" s="354"/>
      <c r="H2487" s="354"/>
      <c r="I2487" s="178"/>
      <c r="J2487" s="390" t="e">
        <f>IF(#REF!="","",IF(LEN(#REF!)&gt;14,IF(ISBLANK(#REF!),"",#REF!),REPLACE(REPLACE(#REF!,1,3,"XXX"),13,2,"XX")))</f>
        <v>#REF!</v>
      </c>
      <c r="K2487" s="356"/>
      <c r="L2487" s="357"/>
      <c r="M2487" s="356"/>
      <c r="N2487" s="352"/>
      <c r="O2487" s="369"/>
    </row>
    <row r="2488" spans="1:15" hidden="1" x14ac:dyDescent="0.2">
      <c r="A2488" s="351">
        <v>2485</v>
      </c>
      <c r="B2488" s="352"/>
      <c r="C2488" s="353"/>
      <c r="D2488" s="354"/>
      <c r="E2488" s="178"/>
      <c r="F2488" s="355"/>
      <c r="G2488" s="354"/>
      <c r="H2488" s="354"/>
      <c r="I2488" s="178"/>
      <c r="J2488" s="390" t="e">
        <f>IF(#REF!="","",IF(LEN(#REF!)&gt;14,IF(ISBLANK(#REF!),"",#REF!),REPLACE(REPLACE(#REF!,1,3,"XXX"),13,2,"XX")))</f>
        <v>#REF!</v>
      </c>
      <c r="K2488" s="356"/>
      <c r="L2488" s="357"/>
      <c r="M2488" s="356"/>
      <c r="N2488" s="352"/>
      <c r="O2488" s="369"/>
    </row>
    <row r="2489" spans="1:15" hidden="1" x14ac:dyDescent="0.2">
      <c r="A2489" s="351">
        <v>2486</v>
      </c>
      <c r="B2489" s="352"/>
      <c r="C2489" s="353"/>
      <c r="D2489" s="354"/>
      <c r="E2489" s="178"/>
      <c r="F2489" s="355"/>
      <c r="G2489" s="354"/>
      <c r="H2489" s="354"/>
      <c r="I2489" s="178"/>
      <c r="J2489" s="390" t="e">
        <f>IF(#REF!="","",IF(LEN(#REF!)&gt;14,IF(ISBLANK(#REF!),"",#REF!),REPLACE(REPLACE(#REF!,1,3,"XXX"),13,2,"XX")))</f>
        <v>#REF!</v>
      </c>
      <c r="K2489" s="356"/>
      <c r="L2489" s="357"/>
      <c r="M2489" s="356"/>
      <c r="N2489" s="352"/>
      <c r="O2489" s="369"/>
    </row>
    <row r="2490" spans="1:15" hidden="1" x14ac:dyDescent="0.2">
      <c r="A2490" s="351">
        <v>2487</v>
      </c>
      <c r="B2490" s="352"/>
      <c r="C2490" s="353"/>
      <c r="D2490" s="354"/>
      <c r="E2490" s="178"/>
      <c r="F2490" s="355"/>
      <c r="G2490" s="364"/>
      <c r="H2490" s="354"/>
      <c r="I2490" s="178"/>
      <c r="J2490" s="390" t="e">
        <f>IF(#REF!="","",IF(LEN(#REF!)&gt;14,IF(ISBLANK(#REF!),"",#REF!),REPLACE(REPLACE(#REF!,1,3,"XXX"),13,2,"XX")))</f>
        <v>#REF!</v>
      </c>
      <c r="K2490" s="356"/>
      <c r="L2490" s="357"/>
      <c r="M2490" s="356"/>
      <c r="N2490" s="352"/>
      <c r="O2490" s="369"/>
    </row>
    <row r="2491" spans="1:15" hidden="1" x14ac:dyDescent="0.2">
      <c r="A2491" s="351">
        <v>2488</v>
      </c>
      <c r="B2491" s="352"/>
      <c r="C2491" s="353"/>
      <c r="D2491" s="354"/>
      <c r="E2491" s="178"/>
      <c r="F2491" s="355"/>
      <c r="G2491" s="354"/>
      <c r="H2491" s="354"/>
      <c r="I2491" s="178"/>
      <c r="J2491" s="390" t="e">
        <f>IF(#REF!="","",IF(LEN(#REF!)&gt;14,IF(ISBLANK(#REF!),"",#REF!),REPLACE(REPLACE(#REF!,1,3,"XXX"),13,2,"XX")))</f>
        <v>#REF!</v>
      </c>
      <c r="K2491" s="356"/>
      <c r="L2491" s="357"/>
      <c r="M2491" s="356"/>
      <c r="N2491" s="352"/>
      <c r="O2491" s="369"/>
    </row>
    <row r="2492" spans="1:15" hidden="1" x14ac:dyDescent="0.2">
      <c r="A2492" s="351">
        <v>2489</v>
      </c>
      <c r="B2492" s="352"/>
      <c r="C2492" s="353"/>
      <c r="D2492" s="354"/>
      <c r="E2492" s="178"/>
      <c r="F2492" s="355"/>
      <c r="G2492" s="354"/>
      <c r="H2492" s="354"/>
      <c r="I2492" s="178"/>
      <c r="J2492" s="390" t="e">
        <f>IF(#REF!="","",IF(LEN(#REF!)&gt;14,IF(ISBLANK(#REF!),"",#REF!),REPLACE(REPLACE(#REF!,1,3,"XXX"),13,2,"XX")))</f>
        <v>#REF!</v>
      </c>
      <c r="K2492" s="356"/>
      <c r="L2492" s="357"/>
      <c r="M2492" s="356"/>
      <c r="N2492" s="352"/>
      <c r="O2492" s="369"/>
    </row>
    <row r="2493" spans="1:15" hidden="1" x14ac:dyDescent="0.2">
      <c r="A2493" s="351">
        <v>2490</v>
      </c>
      <c r="B2493" s="352"/>
      <c r="C2493" s="353"/>
      <c r="D2493" s="354"/>
      <c r="E2493" s="178"/>
      <c r="F2493" s="355"/>
      <c r="G2493" s="354"/>
      <c r="H2493" s="354"/>
      <c r="I2493" s="178"/>
      <c r="J2493" s="390" t="e">
        <f>IF(#REF!="","",IF(LEN(#REF!)&gt;14,IF(ISBLANK(#REF!),"",#REF!),REPLACE(REPLACE(#REF!,1,3,"XXX"),13,2,"XX")))</f>
        <v>#REF!</v>
      </c>
      <c r="K2493" s="356"/>
      <c r="L2493" s="357"/>
      <c r="M2493" s="356"/>
      <c r="N2493" s="352"/>
      <c r="O2493" s="369"/>
    </row>
    <row r="2494" spans="1:15" hidden="1" x14ac:dyDescent="0.2">
      <c r="A2494" s="351">
        <v>2491</v>
      </c>
      <c r="B2494" s="352"/>
      <c r="C2494" s="353"/>
      <c r="D2494" s="354"/>
      <c r="E2494" s="178"/>
      <c r="F2494" s="355"/>
      <c r="G2494" s="354"/>
      <c r="H2494" s="354"/>
      <c r="I2494" s="178"/>
      <c r="J2494" s="390" t="e">
        <f>IF(#REF!="","",IF(LEN(#REF!)&gt;14,IF(ISBLANK(#REF!),"",#REF!),REPLACE(REPLACE(#REF!,1,3,"XXX"),13,2,"XX")))</f>
        <v>#REF!</v>
      </c>
      <c r="K2494" s="356"/>
      <c r="L2494" s="357"/>
      <c r="M2494" s="356"/>
      <c r="N2494" s="352"/>
      <c r="O2494" s="369"/>
    </row>
    <row r="2495" spans="1:15" hidden="1" x14ac:dyDescent="0.2">
      <c r="A2495" s="351">
        <v>2492</v>
      </c>
      <c r="B2495" s="352"/>
      <c r="C2495" s="353"/>
      <c r="D2495" s="354"/>
      <c r="E2495" s="178"/>
      <c r="F2495" s="355"/>
      <c r="G2495" s="354"/>
      <c r="H2495" s="354"/>
      <c r="I2495" s="178"/>
      <c r="J2495" s="390" t="e">
        <f>IF(#REF!="","",IF(LEN(#REF!)&gt;14,IF(ISBLANK(#REF!),"",#REF!),REPLACE(REPLACE(#REF!,1,3,"XXX"),13,2,"XX")))</f>
        <v>#REF!</v>
      </c>
      <c r="K2495" s="356"/>
      <c r="L2495" s="357"/>
      <c r="M2495" s="356"/>
      <c r="N2495" s="352"/>
      <c r="O2495" s="369"/>
    </row>
    <row r="2496" spans="1:15" hidden="1" x14ac:dyDescent="0.2">
      <c r="A2496" s="351">
        <v>2493</v>
      </c>
      <c r="B2496" s="352"/>
      <c r="C2496" s="353"/>
      <c r="D2496" s="354"/>
      <c r="E2496" s="178"/>
      <c r="F2496" s="355"/>
      <c r="G2496" s="354"/>
      <c r="H2496" s="354"/>
      <c r="I2496" s="178"/>
      <c r="J2496" s="390" t="e">
        <f>IF(#REF!="","",IF(LEN(#REF!)&gt;14,IF(ISBLANK(#REF!),"",#REF!),REPLACE(REPLACE(#REF!,1,3,"XXX"),13,2,"XX")))</f>
        <v>#REF!</v>
      </c>
      <c r="K2496" s="356"/>
      <c r="L2496" s="357"/>
      <c r="M2496" s="356"/>
      <c r="N2496" s="352"/>
      <c r="O2496" s="369"/>
    </row>
    <row r="2497" spans="1:15" hidden="1" x14ac:dyDescent="0.2">
      <c r="A2497" s="351">
        <v>2494</v>
      </c>
      <c r="B2497" s="352"/>
      <c r="C2497" s="353"/>
      <c r="D2497" s="354"/>
      <c r="E2497" s="178"/>
      <c r="F2497" s="355"/>
      <c r="G2497" s="354"/>
      <c r="H2497" s="354"/>
      <c r="I2497" s="178"/>
      <c r="J2497" s="390" t="e">
        <f>IF(#REF!="","",IF(LEN(#REF!)&gt;14,IF(ISBLANK(#REF!),"",#REF!),REPLACE(REPLACE(#REF!,1,3,"XXX"),13,2,"XX")))</f>
        <v>#REF!</v>
      </c>
      <c r="K2497" s="356"/>
      <c r="L2497" s="357"/>
      <c r="M2497" s="356"/>
      <c r="N2497" s="352"/>
      <c r="O2497" s="369"/>
    </row>
    <row r="2498" spans="1:15" hidden="1" x14ac:dyDescent="0.2">
      <c r="A2498" s="351">
        <v>2495</v>
      </c>
      <c r="B2498" s="352"/>
      <c r="C2498" s="353"/>
      <c r="D2498" s="354"/>
      <c r="E2498" s="178"/>
      <c r="F2498" s="355"/>
      <c r="G2498" s="354"/>
      <c r="H2498" s="354"/>
      <c r="I2498" s="178"/>
      <c r="J2498" s="390" t="e">
        <f>IF(#REF!="","",IF(LEN(#REF!)&gt;14,IF(ISBLANK(#REF!),"",#REF!),REPLACE(REPLACE(#REF!,1,3,"XXX"),13,2,"XX")))</f>
        <v>#REF!</v>
      </c>
      <c r="K2498" s="356"/>
      <c r="L2498" s="357"/>
      <c r="M2498" s="356"/>
      <c r="N2498" s="352"/>
      <c r="O2498" s="369"/>
    </row>
    <row r="2499" spans="1:15" hidden="1" x14ac:dyDescent="0.2">
      <c r="A2499" s="351">
        <v>2496</v>
      </c>
      <c r="B2499" s="352"/>
      <c r="C2499" s="353"/>
      <c r="D2499" s="354"/>
      <c r="E2499" s="178"/>
      <c r="F2499" s="355"/>
      <c r="G2499" s="354"/>
      <c r="H2499" s="354"/>
      <c r="I2499" s="178"/>
      <c r="J2499" s="390" t="e">
        <f>IF(#REF!="","",IF(LEN(#REF!)&gt;14,IF(ISBLANK(#REF!),"",#REF!),REPLACE(REPLACE(#REF!,1,3,"XXX"),13,2,"XX")))</f>
        <v>#REF!</v>
      </c>
      <c r="K2499" s="356"/>
      <c r="L2499" s="357"/>
      <c r="M2499" s="356"/>
      <c r="N2499" s="352"/>
      <c r="O2499" s="369"/>
    </row>
    <row r="2500" spans="1:15" hidden="1" x14ac:dyDescent="0.2">
      <c r="A2500" s="351">
        <v>2497</v>
      </c>
      <c r="B2500" s="352"/>
      <c r="C2500" s="353"/>
      <c r="D2500" s="354"/>
      <c r="E2500" s="178"/>
      <c r="F2500" s="355"/>
      <c r="G2500" s="354"/>
      <c r="H2500" s="354"/>
      <c r="I2500" s="178"/>
      <c r="J2500" s="390" t="e">
        <f>IF(#REF!="","",IF(LEN(#REF!)&gt;14,IF(ISBLANK(#REF!),"",#REF!),REPLACE(REPLACE(#REF!,1,3,"XXX"),13,2,"XX")))</f>
        <v>#REF!</v>
      </c>
      <c r="K2500" s="356"/>
      <c r="L2500" s="357"/>
      <c r="M2500" s="356"/>
      <c r="N2500" s="352"/>
      <c r="O2500" s="369"/>
    </row>
    <row r="2501" spans="1:15" hidden="1" x14ac:dyDescent="0.2">
      <c r="A2501" s="351">
        <v>2498</v>
      </c>
      <c r="B2501" s="352"/>
      <c r="C2501" s="353"/>
      <c r="D2501" s="354"/>
      <c r="E2501" s="178"/>
      <c r="F2501" s="355"/>
      <c r="G2501" s="354"/>
      <c r="H2501" s="354"/>
      <c r="I2501" s="178"/>
      <c r="J2501" s="390" t="e">
        <f>IF(#REF!="","",IF(LEN(#REF!)&gt;14,IF(ISBLANK(#REF!),"",#REF!),REPLACE(REPLACE(#REF!,1,3,"XXX"),13,2,"XX")))</f>
        <v>#REF!</v>
      </c>
      <c r="K2501" s="356"/>
      <c r="L2501" s="357"/>
      <c r="M2501" s="356"/>
      <c r="N2501" s="352"/>
      <c r="O2501" s="369"/>
    </row>
    <row r="2502" spans="1:15" hidden="1" x14ac:dyDescent="0.2">
      <c r="A2502" s="351">
        <v>2499</v>
      </c>
      <c r="B2502" s="352"/>
      <c r="C2502" s="353"/>
      <c r="D2502" s="354"/>
      <c r="E2502" s="178"/>
      <c r="F2502" s="355"/>
      <c r="G2502" s="354"/>
      <c r="H2502" s="354"/>
      <c r="I2502" s="178"/>
      <c r="J2502" s="390" t="e">
        <f>IF(#REF!="","",IF(LEN(#REF!)&gt;14,IF(ISBLANK(#REF!),"",#REF!),REPLACE(REPLACE(#REF!,1,3,"XXX"),13,2,"XX")))</f>
        <v>#REF!</v>
      </c>
      <c r="K2502" s="356"/>
      <c r="L2502" s="357"/>
      <c r="M2502" s="356"/>
      <c r="N2502" s="352"/>
      <c r="O2502" s="369"/>
    </row>
    <row r="2503" spans="1:15" hidden="1" x14ac:dyDescent="0.2">
      <c r="A2503" s="351">
        <v>2500</v>
      </c>
      <c r="B2503" s="352"/>
      <c r="C2503" s="353"/>
      <c r="D2503" s="354"/>
      <c r="E2503" s="178"/>
      <c r="F2503" s="355"/>
      <c r="G2503" s="354"/>
      <c r="H2503" s="354"/>
      <c r="I2503" s="178"/>
      <c r="J2503" s="390" t="e">
        <f>IF(#REF!="","",IF(LEN(#REF!)&gt;14,IF(ISBLANK(#REF!),"",#REF!),REPLACE(REPLACE(#REF!,1,3,"XXX"),13,2,"XX")))</f>
        <v>#REF!</v>
      </c>
      <c r="K2503" s="356"/>
      <c r="L2503" s="357"/>
      <c r="M2503" s="356"/>
      <c r="N2503" s="352"/>
      <c r="O2503" s="369"/>
    </row>
    <row r="2504" spans="1:15" hidden="1" x14ac:dyDescent="0.2">
      <c r="A2504" s="351">
        <v>2501</v>
      </c>
      <c r="B2504" s="352"/>
      <c r="C2504" s="353"/>
      <c r="D2504" s="354"/>
      <c r="E2504" s="178"/>
      <c r="F2504" s="355"/>
      <c r="G2504" s="354"/>
      <c r="H2504" s="354"/>
      <c r="I2504" s="178"/>
      <c r="J2504" s="390" t="e">
        <f>IF(#REF!="","",IF(LEN(#REF!)&gt;14,IF(ISBLANK(#REF!),"",#REF!),REPLACE(REPLACE(#REF!,1,3,"XXX"),13,2,"XX")))</f>
        <v>#REF!</v>
      </c>
      <c r="K2504" s="356"/>
      <c r="L2504" s="357"/>
      <c r="M2504" s="356"/>
      <c r="N2504" s="352"/>
      <c r="O2504" s="369"/>
    </row>
    <row r="2505" spans="1:15" hidden="1" x14ac:dyDescent="0.2">
      <c r="A2505" s="351">
        <v>2502</v>
      </c>
      <c r="B2505" s="352"/>
      <c r="C2505" s="353"/>
      <c r="D2505" s="354"/>
      <c r="E2505" s="178"/>
      <c r="F2505" s="355"/>
      <c r="G2505" s="354"/>
      <c r="H2505" s="354"/>
      <c r="I2505" s="178"/>
      <c r="J2505" s="390" t="e">
        <f>IF(#REF!="","",IF(LEN(#REF!)&gt;14,IF(ISBLANK(#REF!),"",#REF!),REPLACE(REPLACE(#REF!,1,3,"XXX"),13,2,"XX")))</f>
        <v>#REF!</v>
      </c>
      <c r="K2505" s="356"/>
      <c r="L2505" s="357"/>
      <c r="M2505" s="356"/>
      <c r="N2505" s="352"/>
      <c r="O2505" s="369"/>
    </row>
    <row r="2506" spans="1:15" hidden="1" x14ac:dyDescent="0.2">
      <c r="A2506" s="351">
        <v>2503</v>
      </c>
      <c r="B2506" s="352"/>
      <c r="C2506" s="353"/>
      <c r="D2506" s="354"/>
      <c r="E2506" s="178"/>
      <c r="F2506" s="355"/>
      <c r="G2506" s="354"/>
      <c r="H2506" s="354"/>
      <c r="I2506" s="178"/>
      <c r="J2506" s="390" t="e">
        <f>IF(#REF!="","",IF(LEN(#REF!)&gt;14,IF(ISBLANK(#REF!),"",#REF!),REPLACE(REPLACE(#REF!,1,3,"XXX"),13,2,"XX")))</f>
        <v>#REF!</v>
      </c>
      <c r="K2506" s="356"/>
      <c r="L2506" s="357"/>
      <c r="M2506" s="356"/>
      <c r="N2506" s="352"/>
      <c r="O2506" s="369"/>
    </row>
    <row r="2507" spans="1:15" hidden="1" x14ac:dyDescent="0.2">
      <c r="A2507" s="351">
        <v>2504</v>
      </c>
      <c r="B2507" s="352"/>
      <c r="C2507" s="353"/>
      <c r="D2507" s="354"/>
      <c r="E2507" s="178"/>
      <c r="F2507" s="355"/>
      <c r="G2507" s="354"/>
      <c r="H2507" s="354"/>
      <c r="I2507" s="178"/>
      <c r="J2507" s="390" t="e">
        <f>IF(#REF!="","",IF(LEN(#REF!)&gt;14,IF(ISBLANK(#REF!),"",#REF!),REPLACE(REPLACE(#REF!,1,3,"XXX"),13,2,"XX")))</f>
        <v>#REF!</v>
      </c>
      <c r="K2507" s="356"/>
      <c r="L2507" s="357"/>
      <c r="M2507" s="356"/>
      <c r="N2507" s="352"/>
      <c r="O2507" s="369"/>
    </row>
    <row r="2508" spans="1:15" hidden="1" x14ac:dyDescent="0.2">
      <c r="A2508" s="351">
        <v>2505</v>
      </c>
      <c r="B2508" s="352"/>
      <c r="C2508" s="353"/>
      <c r="D2508" s="354"/>
      <c r="E2508" s="178"/>
      <c r="F2508" s="355"/>
      <c r="G2508" s="354"/>
      <c r="H2508" s="354"/>
      <c r="I2508" s="178"/>
      <c r="J2508" s="390" t="e">
        <f>IF(#REF!="","",IF(LEN(#REF!)&gt;14,IF(ISBLANK(#REF!),"",#REF!),REPLACE(REPLACE(#REF!,1,3,"XXX"),13,2,"XX")))</f>
        <v>#REF!</v>
      </c>
      <c r="K2508" s="356"/>
      <c r="L2508" s="357"/>
      <c r="M2508" s="356"/>
      <c r="N2508" s="352"/>
      <c r="O2508" s="369"/>
    </row>
    <row r="2509" spans="1:15" hidden="1" x14ac:dyDescent="0.2">
      <c r="A2509" s="351">
        <v>2506</v>
      </c>
      <c r="B2509" s="352"/>
      <c r="C2509" s="353"/>
      <c r="D2509" s="354"/>
      <c r="E2509" s="178"/>
      <c r="F2509" s="355"/>
      <c r="G2509" s="354"/>
      <c r="H2509" s="354"/>
      <c r="I2509" s="178"/>
      <c r="J2509" s="390" t="e">
        <f>IF(#REF!="","",IF(LEN(#REF!)&gt;14,IF(ISBLANK(#REF!),"",#REF!),REPLACE(REPLACE(#REF!,1,3,"XXX"),13,2,"XX")))</f>
        <v>#REF!</v>
      </c>
      <c r="K2509" s="356"/>
      <c r="L2509" s="357"/>
      <c r="M2509" s="356"/>
      <c r="N2509" s="352"/>
      <c r="O2509" s="369"/>
    </row>
    <row r="2510" spans="1:15" hidden="1" x14ac:dyDescent="0.2">
      <c r="A2510" s="351">
        <v>2507</v>
      </c>
      <c r="B2510" s="352"/>
      <c r="C2510" s="353"/>
      <c r="D2510" s="354"/>
      <c r="E2510" s="178"/>
      <c r="F2510" s="355"/>
      <c r="G2510" s="354"/>
      <c r="H2510" s="354"/>
      <c r="I2510" s="178"/>
      <c r="J2510" s="390" t="e">
        <f>IF(#REF!="","",IF(LEN(#REF!)&gt;14,IF(ISBLANK(#REF!),"",#REF!),REPLACE(REPLACE(#REF!,1,3,"XXX"),13,2,"XX")))</f>
        <v>#REF!</v>
      </c>
      <c r="K2510" s="356"/>
      <c r="L2510" s="357"/>
      <c r="M2510" s="356"/>
      <c r="N2510" s="352"/>
      <c r="O2510" s="369"/>
    </row>
    <row r="2511" spans="1:15" hidden="1" x14ac:dyDescent="0.2">
      <c r="A2511" s="351">
        <v>2508</v>
      </c>
      <c r="B2511" s="352"/>
      <c r="C2511" s="353"/>
      <c r="D2511" s="354"/>
      <c r="E2511" s="178"/>
      <c r="F2511" s="355"/>
      <c r="G2511" s="354"/>
      <c r="H2511" s="354"/>
      <c r="I2511" s="178"/>
      <c r="J2511" s="390" t="e">
        <f>IF(#REF!="","",IF(LEN(#REF!)&gt;14,IF(ISBLANK(#REF!),"",#REF!),REPLACE(REPLACE(#REF!,1,3,"XXX"),13,2,"XX")))</f>
        <v>#REF!</v>
      </c>
      <c r="K2511" s="356"/>
      <c r="L2511" s="357"/>
      <c r="M2511" s="356"/>
      <c r="N2511" s="352"/>
      <c r="O2511" s="369"/>
    </row>
    <row r="2512" spans="1:15" hidden="1" x14ac:dyDescent="0.2">
      <c r="A2512" s="351">
        <v>2509</v>
      </c>
      <c r="B2512" s="352"/>
      <c r="C2512" s="353"/>
      <c r="D2512" s="354"/>
      <c r="E2512" s="178"/>
      <c r="F2512" s="355"/>
      <c r="G2512" s="354"/>
      <c r="H2512" s="354"/>
      <c r="I2512" s="178"/>
      <c r="J2512" s="390" t="e">
        <f>IF(#REF!="","",IF(LEN(#REF!)&gt;14,IF(ISBLANK(#REF!),"",#REF!),REPLACE(REPLACE(#REF!,1,3,"XXX"),13,2,"XX")))</f>
        <v>#REF!</v>
      </c>
      <c r="K2512" s="356"/>
      <c r="L2512" s="357"/>
      <c r="M2512" s="356"/>
      <c r="N2512" s="352"/>
      <c r="O2512" s="369"/>
    </row>
    <row r="2513" spans="1:15" hidden="1" x14ac:dyDescent="0.2">
      <c r="A2513" s="351">
        <v>2510</v>
      </c>
      <c r="B2513" s="352"/>
      <c r="C2513" s="353"/>
      <c r="D2513" s="354"/>
      <c r="E2513" s="178"/>
      <c r="F2513" s="355"/>
      <c r="G2513" s="354"/>
      <c r="H2513" s="354"/>
      <c r="I2513" s="178"/>
      <c r="J2513" s="390" t="e">
        <f>IF(#REF!="","",IF(LEN(#REF!)&gt;14,IF(ISBLANK(#REF!),"",#REF!),REPLACE(REPLACE(#REF!,1,3,"XXX"),13,2,"XX")))</f>
        <v>#REF!</v>
      </c>
      <c r="K2513" s="356"/>
      <c r="L2513" s="357"/>
      <c r="M2513" s="356"/>
      <c r="N2513" s="352"/>
      <c r="O2513" s="369"/>
    </row>
    <row r="2514" spans="1:15" hidden="1" x14ac:dyDescent="0.2">
      <c r="A2514" s="351">
        <v>2511</v>
      </c>
      <c r="B2514" s="352"/>
      <c r="C2514" s="353"/>
      <c r="D2514" s="354"/>
      <c r="E2514" s="178"/>
      <c r="F2514" s="355"/>
      <c r="G2514" s="354"/>
      <c r="H2514" s="354"/>
      <c r="I2514" s="178"/>
      <c r="J2514" s="390" t="e">
        <f>IF(#REF!="","",IF(LEN(#REF!)&gt;14,IF(ISBLANK(#REF!),"",#REF!),REPLACE(REPLACE(#REF!,1,3,"XXX"),13,2,"XX")))</f>
        <v>#REF!</v>
      </c>
      <c r="K2514" s="356"/>
      <c r="L2514" s="357"/>
      <c r="M2514" s="356"/>
      <c r="N2514" s="352"/>
      <c r="O2514" s="369"/>
    </row>
    <row r="2515" spans="1:15" hidden="1" x14ac:dyDescent="0.2">
      <c r="A2515" s="351">
        <v>2512</v>
      </c>
      <c r="B2515" s="358"/>
      <c r="C2515" s="359"/>
      <c r="D2515" s="362"/>
      <c r="E2515" s="178"/>
      <c r="F2515" s="360"/>
      <c r="G2515" s="361"/>
      <c r="H2515" s="362"/>
      <c r="I2515" s="361"/>
      <c r="J2515" s="390" t="e">
        <f>IF(#REF!="","",IF(LEN(#REF!)&gt;14,IF(ISBLANK(#REF!),"",#REF!),REPLACE(REPLACE(#REF!,1,3,"XXX"),13,2,"XX")))</f>
        <v>#REF!</v>
      </c>
      <c r="K2515" s="356"/>
      <c r="L2515" s="357"/>
      <c r="M2515" s="356"/>
      <c r="N2515" s="352"/>
      <c r="O2515" s="369"/>
    </row>
    <row r="2516" spans="1:15" hidden="1" x14ac:dyDescent="0.2">
      <c r="A2516" s="351">
        <v>2513</v>
      </c>
      <c r="B2516" s="352"/>
      <c r="C2516" s="353"/>
      <c r="D2516" s="354"/>
      <c r="E2516" s="178"/>
      <c r="F2516" s="355"/>
      <c r="G2516" s="178"/>
      <c r="H2516" s="354"/>
      <c r="I2516" s="178"/>
      <c r="J2516" s="390" t="e">
        <f>IF(#REF!="","",IF(LEN(#REF!)&gt;14,IF(ISBLANK(#REF!),"",#REF!),REPLACE(REPLACE(#REF!,1,3,"XXX"),13,2,"XX")))</f>
        <v>#REF!</v>
      </c>
      <c r="K2516" s="356"/>
      <c r="L2516" s="357"/>
      <c r="M2516" s="356"/>
      <c r="N2516" s="352"/>
      <c r="O2516" s="369"/>
    </row>
    <row r="2517" spans="1:15" hidden="1" x14ac:dyDescent="0.2">
      <c r="A2517" s="351">
        <v>2514</v>
      </c>
      <c r="B2517" s="352"/>
      <c r="C2517" s="353"/>
      <c r="D2517" s="354"/>
      <c r="E2517" s="178"/>
      <c r="F2517" s="355"/>
      <c r="G2517" s="354"/>
      <c r="H2517" s="354"/>
      <c r="I2517" s="178"/>
      <c r="J2517" s="390" t="e">
        <f>IF(#REF!="","",IF(LEN(#REF!)&gt;14,IF(ISBLANK(#REF!),"",#REF!),REPLACE(REPLACE(#REF!,1,3,"XXX"),13,2,"XX")))</f>
        <v>#REF!</v>
      </c>
      <c r="K2517" s="356"/>
      <c r="L2517" s="357"/>
      <c r="M2517" s="356"/>
      <c r="N2517" s="352"/>
      <c r="O2517" s="369"/>
    </row>
    <row r="2518" spans="1:15" hidden="1" x14ac:dyDescent="0.2">
      <c r="A2518" s="351">
        <v>2515</v>
      </c>
      <c r="B2518" s="352"/>
      <c r="C2518" s="353"/>
      <c r="D2518" s="354"/>
      <c r="E2518" s="178"/>
      <c r="F2518" s="355"/>
      <c r="G2518" s="354"/>
      <c r="H2518" s="354"/>
      <c r="I2518" s="178"/>
      <c r="J2518" s="390" t="e">
        <f>IF(#REF!="","",IF(LEN(#REF!)&gt;14,IF(ISBLANK(#REF!),"",#REF!),REPLACE(REPLACE(#REF!,1,3,"XXX"),13,2,"XX")))</f>
        <v>#REF!</v>
      </c>
      <c r="K2518" s="356"/>
      <c r="L2518" s="357"/>
      <c r="M2518" s="356"/>
      <c r="N2518" s="352"/>
      <c r="O2518" s="369"/>
    </row>
    <row r="2519" spans="1:15" hidden="1" x14ac:dyDescent="0.2">
      <c r="A2519" s="351">
        <v>2516</v>
      </c>
      <c r="B2519" s="352"/>
      <c r="C2519" s="353"/>
      <c r="D2519" s="354"/>
      <c r="E2519" s="178"/>
      <c r="F2519" s="355"/>
      <c r="G2519" s="354"/>
      <c r="H2519" s="354"/>
      <c r="I2519" s="178"/>
      <c r="J2519" s="390" t="e">
        <f>IF(#REF!="","",IF(LEN(#REF!)&gt;14,IF(ISBLANK(#REF!),"",#REF!),REPLACE(REPLACE(#REF!,1,3,"XXX"),13,2,"XX")))</f>
        <v>#REF!</v>
      </c>
      <c r="K2519" s="356"/>
      <c r="L2519" s="357"/>
      <c r="M2519" s="356"/>
      <c r="N2519" s="352"/>
      <c r="O2519" s="369"/>
    </row>
    <row r="2520" spans="1:15" hidden="1" x14ac:dyDescent="0.2">
      <c r="A2520" s="351">
        <v>2517</v>
      </c>
      <c r="B2520" s="352"/>
      <c r="C2520" s="353"/>
      <c r="D2520" s="354"/>
      <c r="E2520" s="178"/>
      <c r="F2520" s="355"/>
      <c r="G2520" s="354"/>
      <c r="H2520" s="354"/>
      <c r="I2520" s="178"/>
      <c r="J2520" s="390" t="e">
        <f>IF(#REF!="","",IF(LEN(#REF!)&gt;14,IF(ISBLANK(#REF!),"",#REF!),REPLACE(REPLACE(#REF!,1,3,"XXX"),13,2,"XX")))</f>
        <v>#REF!</v>
      </c>
      <c r="K2520" s="356"/>
      <c r="L2520" s="357"/>
      <c r="M2520" s="356"/>
      <c r="N2520" s="352"/>
      <c r="O2520" s="369"/>
    </row>
    <row r="2521" spans="1:15" hidden="1" x14ac:dyDescent="0.2">
      <c r="A2521" s="351">
        <v>2518</v>
      </c>
      <c r="B2521" s="352"/>
      <c r="C2521" s="353"/>
      <c r="D2521" s="354"/>
      <c r="E2521" s="178"/>
      <c r="F2521" s="355"/>
      <c r="G2521" s="354"/>
      <c r="H2521" s="354"/>
      <c r="I2521" s="178"/>
      <c r="J2521" s="390" t="e">
        <f>IF(#REF!="","",IF(LEN(#REF!)&gt;14,IF(ISBLANK(#REF!),"",#REF!),REPLACE(REPLACE(#REF!,1,3,"XXX"),13,2,"XX")))</f>
        <v>#REF!</v>
      </c>
      <c r="K2521" s="356"/>
      <c r="L2521" s="357"/>
      <c r="M2521" s="356"/>
      <c r="N2521" s="352"/>
      <c r="O2521" s="369"/>
    </row>
    <row r="2522" spans="1:15" hidden="1" x14ac:dyDescent="0.2">
      <c r="A2522" s="351">
        <v>2519</v>
      </c>
      <c r="B2522" s="352"/>
      <c r="C2522" s="353"/>
      <c r="D2522" s="354"/>
      <c r="E2522" s="178"/>
      <c r="F2522" s="355"/>
      <c r="G2522" s="354"/>
      <c r="H2522" s="354"/>
      <c r="I2522" s="178"/>
      <c r="J2522" s="390" t="e">
        <f>IF(#REF!="","",IF(LEN(#REF!)&gt;14,IF(ISBLANK(#REF!),"",#REF!),REPLACE(REPLACE(#REF!,1,3,"XXX"),13,2,"XX")))</f>
        <v>#REF!</v>
      </c>
      <c r="K2522" s="356"/>
      <c r="L2522" s="357"/>
      <c r="M2522" s="356"/>
      <c r="N2522" s="352"/>
      <c r="O2522" s="369"/>
    </row>
    <row r="2523" spans="1:15" hidden="1" x14ac:dyDescent="0.2">
      <c r="A2523" s="351">
        <v>2520</v>
      </c>
      <c r="B2523" s="352"/>
      <c r="C2523" s="353"/>
      <c r="D2523" s="354"/>
      <c r="E2523" s="178"/>
      <c r="F2523" s="355"/>
      <c r="G2523" s="354"/>
      <c r="H2523" s="354"/>
      <c r="I2523" s="178"/>
      <c r="J2523" s="390" t="e">
        <f>IF(#REF!="","",IF(LEN(#REF!)&gt;14,IF(ISBLANK(#REF!),"",#REF!),REPLACE(REPLACE(#REF!,1,3,"XXX"),13,2,"XX")))</f>
        <v>#REF!</v>
      </c>
      <c r="K2523" s="356"/>
      <c r="L2523" s="357"/>
      <c r="M2523" s="356"/>
      <c r="N2523" s="352"/>
      <c r="O2523" s="369"/>
    </row>
    <row r="2524" spans="1:15" hidden="1" x14ac:dyDescent="0.2">
      <c r="A2524" s="351">
        <v>2521</v>
      </c>
      <c r="B2524" s="352"/>
      <c r="C2524" s="353"/>
      <c r="D2524" s="354"/>
      <c r="E2524" s="178"/>
      <c r="F2524" s="355"/>
      <c r="G2524" s="354"/>
      <c r="H2524" s="354"/>
      <c r="I2524" s="178"/>
      <c r="J2524" s="390" t="e">
        <f>IF(#REF!="","",IF(LEN(#REF!)&gt;14,IF(ISBLANK(#REF!),"",#REF!),REPLACE(REPLACE(#REF!,1,3,"XXX"),13,2,"XX")))</f>
        <v>#REF!</v>
      </c>
      <c r="K2524" s="356"/>
      <c r="L2524" s="357"/>
      <c r="M2524" s="356"/>
      <c r="N2524" s="352"/>
      <c r="O2524" s="369"/>
    </row>
    <row r="2525" spans="1:15" hidden="1" x14ac:dyDescent="0.2">
      <c r="A2525" s="351">
        <v>2522</v>
      </c>
      <c r="B2525" s="352"/>
      <c r="C2525" s="353"/>
      <c r="D2525" s="354"/>
      <c r="E2525" s="178"/>
      <c r="F2525" s="355"/>
      <c r="G2525" s="354"/>
      <c r="H2525" s="354"/>
      <c r="I2525" s="178"/>
      <c r="J2525" s="390" t="e">
        <f>IF(#REF!="","",IF(LEN(#REF!)&gt;14,IF(ISBLANK(#REF!),"",#REF!),REPLACE(REPLACE(#REF!,1,3,"XXX"),13,2,"XX")))</f>
        <v>#REF!</v>
      </c>
      <c r="K2525" s="356"/>
      <c r="L2525" s="357"/>
      <c r="M2525" s="356"/>
      <c r="N2525" s="352"/>
      <c r="O2525" s="369"/>
    </row>
    <row r="2526" spans="1:15" hidden="1" x14ac:dyDescent="0.2">
      <c r="A2526" s="351">
        <v>2523</v>
      </c>
      <c r="B2526" s="352"/>
      <c r="C2526" s="353"/>
      <c r="D2526" s="354"/>
      <c r="E2526" s="178"/>
      <c r="F2526" s="355"/>
      <c r="G2526" s="354"/>
      <c r="H2526" s="354"/>
      <c r="I2526" s="178"/>
      <c r="J2526" s="390" t="e">
        <f>IF(#REF!="","",IF(LEN(#REF!)&gt;14,IF(ISBLANK(#REF!),"",#REF!),REPLACE(REPLACE(#REF!,1,3,"XXX"),13,2,"XX")))</f>
        <v>#REF!</v>
      </c>
      <c r="K2526" s="356"/>
      <c r="L2526" s="357"/>
      <c r="M2526" s="356"/>
      <c r="N2526" s="352"/>
      <c r="O2526" s="369"/>
    </row>
    <row r="2527" spans="1:15" hidden="1" x14ac:dyDescent="0.2">
      <c r="A2527" s="351">
        <v>2524</v>
      </c>
      <c r="B2527" s="352"/>
      <c r="C2527" s="353"/>
      <c r="D2527" s="354"/>
      <c r="E2527" s="178"/>
      <c r="F2527" s="355"/>
      <c r="G2527" s="354"/>
      <c r="H2527" s="354"/>
      <c r="I2527" s="178"/>
      <c r="J2527" s="390" t="e">
        <f>IF(#REF!="","",IF(LEN(#REF!)&gt;14,IF(ISBLANK(#REF!),"",#REF!),REPLACE(REPLACE(#REF!,1,3,"XXX"),13,2,"XX")))</f>
        <v>#REF!</v>
      </c>
      <c r="K2527" s="356"/>
      <c r="L2527" s="357"/>
      <c r="M2527" s="356"/>
      <c r="N2527" s="352"/>
      <c r="O2527" s="369"/>
    </row>
    <row r="2528" spans="1:15" hidden="1" x14ac:dyDescent="0.2">
      <c r="A2528" s="351">
        <v>2525</v>
      </c>
      <c r="B2528" s="352"/>
      <c r="C2528" s="353"/>
      <c r="D2528" s="354"/>
      <c r="E2528" s="178"/>
      <c r="F2528" s="355"/>
      <c r="G2528" s="354"/>
      <c r="H2528" s="354"/>
      <c r="I2528" s="178"/>
      <c r="J2528" s="390" t="e">
        <f>IF(#REF!="","",IF(LEN(#REF!)&gt;14,IF(ISBLANK(#REF!),"",#REF!),REPLACE(REPLACE(#REF!,1,3,"XXX"),13,2,"XX")))</f>
        <v>#REF!</v>
      </c>
      <c r="K2528" s="356"/>
      <c r="L2528" s="357"/>
      <c r="M2528" s="356"/>
      <c r="N2528" s="352"/>
      <c r="O2528" s="369"/>
    </row>
    <row r="2529" spans="1:15" hidden="1" x14ac:dyDescent="0.2">
      <c r="A2529" s="351">
        <v>2526</v>
      </c>
      <c r="B2529" s="352"/>
      <c r="C2529" s="353"/>
      <c r="D2529" s="354"/>
      <c r="E2529" s="178"/>
      <c r="F2529" s="355"/>
      <c r="G2529" s="354"/>
      <c r="H2529" s="354"/>
      <c r="I2529" s="178"/>
      <c r="J2529" s="390" t="e">
        <f>IF(#REF!="","",IF(LEN(#REF!)&gt;14,IF(ISBLANK(#REF!),"",#REF!),REPLACE(REPLACE(#REF!,1,3,"XXX"),13,2,"XX")))</f>
        <v>#REF!</v>
      </c>
      <c r="K2529" s="356"/>
      <c r="L2529" s="357"/>
      <c r="M2529" s="356"/>
      <c r="N2529" s="352"/>
      <c r="O2529" s="369"/>
    </row>
    <row r="2530" spans="1:15" hidden="1" x14ac:dyDescent="0.2">
      <c r="A2530" s="351">
        <v>2527</v>
      </c>
      <c r="B2530" s="352"/>
      <c r="C2530" s="353"/>
      <c r="D2530" s="354"/>
      <c r="E2530" s="178"/>
      <c r="F2530" s="355"/>
      <c r="G2530" s="354"/>
      <c r="H2530" s="354"/>
      <c r="I2530" s="178"/>
      <c r="J2530" s="390" t="e">
        <f>IF(#REF!="","",IF(LEN(#REF!)&gt;14,IF(ISBLANK(#REF!),"",#REF!),REPLACE(REPLACE(#REF!,1,3,"XXX"),13,2,"XX")))</f>
        <v>#REF!</v>
      </c>
      <c r="K2530" s="356"/>
      <c r="L2530" s="357"/>
      <c r="M2530" s="356"/>
      <c r="N2530" s="352"/>
      <c r="O2530" s="369"/>
    </row>
    <row r="2531" spans="1:15" hidden="1" x14ac:dyDescent="0.2">
      <c r="A2531" s="351">
        <v>2528</v>
      </c>
      <c r="B2531" s="352"/>
      <c r="C2531" s="353"/>
      <c r="D2531" s="354"/>
      <c r="E2531" s="178"/>
      <c r="F2531" s="355"/>
      <c r="G2531" s="354"/>
      <c r="H2531" s="354"/>
      <c r="I2531" s="178"/>
      <c r="J2531" s="390" t="e">
        <f>IF(#REF!="","",IF(LEN(#REF!)&gt;14,IF(ISBLANK(#REF!),"",#REF!),REPLACE(REPLACE(#REF!,1,3,"XXX"),13,2,"XX")))</f>
        <v>#REF!</v>
      </c>
      <c r="K2531" s="356"/>
      <c r="L2531" s="357"/>
      <c r="M2531" s="356"/>
      <c r="N2531" s="352"/>
      <c r="O2531" s="369"/>
    </row>
    <row r="2532" spans="1:15" hidden="1" x14ac:dyDescent="0.2">
      <c r="A2532" s="351">
        <v>2529</v>
      </c>
      <c r="B2532" s="352"/>
      <c r="C2532" s="353"/>
      <c r="D2532" s="354"/>
      <c r="E2532" s="178"/>
      <c r="F2532" s="355"/>
      <c r="G2532" s="354"/>
      <c r="H2532" s="354"/>
      <c r="I2532" s="178"/>
      <c r="J2532" s="390" t="e">
        <f>IF(#REF!="","",IF(LEN(#REF!)&gt;14,IF(ISBLANK(#REF!),"",#REF!),REPLACE(REPLACE(#REF!,1,3,"XXX"),13,2,"XX")))</f>
        <v>#REF!</v>
      </c>
      <c r="K2532" s="356"/>
      <c r="L2532" s="357"/>
      <c r="M2532" s="356"/>
      <c r="N2532" s="352"/>
      <c r="O2532" s="369"/>
    </row>
    <row r="2533" spans="1:15" hidden="1" x14ac:dyDescent="0.2">
      <c r="A2533" s="351">
        <v>2530</v>
      </c>
      <c r="B2533" s="352"/>
      <c r="C2533" s="353"/>
      <c r="D2533" s="354"/>
      <c r="E2533" s="178"/>
      <c r="F2533" s="355"/>
      <c r="G2533" s="178"/>
      <c r="H2533" s="354"/>
      <c r="I2533" s="361"/>
      <c r="J2533" s="390" t="e">
        <f>IF(#REF!="","",IF(LEN(#REF!)&gt;14,IF(ISBLANK(#REF!),"",#REF!),REPLACE(REPLACE(#REF!,1,3,"XXX"),13,2,"XX")))</f>
        <v>#REF!</v>
      </c>
      <c r="K2533" s="356"/>
      <c r="L2533" s="357"/>
      <c r="M2533" s="356"/>
      <c r="N2533" s="352"/>
      <c r="O2533" s="369"/>
    </row>
    <row r="2534" spans="1:15" hidden="1" x14ac:dyDescent="0.2">
      <c r="A2534" s="351">
        <v>2531</v>
      </c>
      <c r="B2534" s="352"/>
      <c r="C2534" s="353"/>
      <c r="D2534" s="354"/>
      <c r="E2534" s="178"/>
      <c r="F2534" s="355"/>
      <c r="G2534" s="354"/>
      <c r="H2534" s="354"/>
      <c r="I2534" s="178"/>
      <c r="J2534" s="390" t="e">
        <f>IF(#REF!="","",IF(LEN(#REF!)&gt;14,IF(ISBLANK(#REF!),"",#REF!),REPLACE(REPLACE(#REF!,1,3,"XXX"),13,2,"XX")))</f>
        <v>#REF!</v>
      </c>
      <c r="K2534" s="356"/>
      <c r="L2534" s="357"/>
      <c r="M2534" s="356"/>
      <c r="N2534" s="352"/>
      <c r="O2534" s="369"/>
    </row>
    <row r="2535" spans="1:15" hidden="1" x14ac:dyDescent="0.2">
      <c r="A2535" s="351">
        <v>2532</v>
      </c>
      <c r="B2535" s="352"/>
      <c r="C2535" s="359"/>
      <c r="D2535" s="362"/>
      <c r="E2535" s="178"/>
      <c r="F2535" s="360"/>
      <c r="G2535" s="361"/>
      <c r="H2535" s="362"/>
      <c r="I2535" s="361"/>
      <c r="J2535" s="390" t="e">
        <f>IF(#REF!="","",IF(LEN(#REF!)&gt;14,IF(ISBLANK(#REF!),"",#REF!),REPLACE(REPLACE(#REF!,1,3,"XXX"),13,2,"XX")))</f>
        <v>#REF!</v>
      </c>
      <c r="K2535" s="356"/>
      <c r="L2535" s="357"/>
      <c r="M2535" s="356"/>
      <c r="N2535" s="352"/>
      <c r="O2535" s="369"/>
    </row>
    <row r="2536" spans="1:15" hidden="1" x14ac:dyDescent="0.2">
      <c r="A2536" s="351">
        <v>2533</v>
      </c>
      <c r="B2536" s="352"/>
      <c r="C2536" s="353"/>
      <c r="D2536" s="354"/>
      <c r="E2536" s="178"/>
      <c r="F2536" s="355"/>
      <c r="G2536" s="178"/>
      <c r="H2536" s="354"/>
      <c r="I2536" s="178"/>
      <c r="J2536" s="390" t="e">
        <f>IF(#REF!="","",IF(LEN(#REF!)&gt;14,IF(ISBLANK(#REF!),"",#REF!),REPLACE(REPLACE(#REF!,1,3,"XXX"),13,2,"XX")))</f>
        <v>#REF!</v>
      </c>
      <c r="K2536" s="356"/>
      <c r="L2536" s="357"/>
      <c r="M2536" s="356"/>
      <c r="N2536" s="352"/>
      <c r="O2536" s="369"/>
    </row>
    <row r="2537" spans="1:15" hidden="1" x14ac:dyDescent="0.2">
      <c r="A2537" s="351">
        <v>2534</v>
      </c>
      <c r="B2537" s="352"/>
      <c r="C2537" s="353"/>
      <c r="D2537" s="354"/>
      <c r="E2537" s="178"/>
      <c r="F2537" s="355"/>
      <c r="G2537" s="354"/>
      <c r="H2537" s="354"/>
      <c r="I2537" s="178"/>
      <c r="J2537" s="390" t="e">
        <f>IF(#REF!="","",IF(LEN(#REF!)&gt;14,IF(ISBLANK(#REF!),"",#REF!),REPLACE(REPLACE(#REF!,1,3,"XXX"),13,2,"XX")))</f>
        <v>#REF!</v>
      </c>
      <c r="K2537" s="356"/>
      <c r="L2537" s="357"/>
      <c r="M2537" s="356"/>
      <c r="N2537" s="352"/>
      <c r="O2537" s="369"/>
    </row>
    <row r="2538" spans="1:15" hidden="1" x14ac:dyDescent="0.2">
      <c r="A2538" s="351">
        <v>2535</v>
      </c>
      <c r="B2538" s="352"/>
      <c r="C2538" s="353"/>
      <c r="D2538" s="354"/>
      <c r="E2538" s="178"/>
      <c r="F2538" s="355"/>
      <c r="G2538" s="361"/>
      <c r="H2538" s="354"/>
      <c r="I2538" s="178"/>
      <c r="J2538" s="390" t="e">
        <f>IF(#REF!="","",IF(LEN(#REF!)&gt;14,IF(ISBLANK(#REF!),"",#REF!),REPLACE(REPLACE(#REF!,1,3,"XXX"),13,2,"XX")))</f>
        <v>#REF!</v>
      </c>
      <c r="K2538" s="356"/>
      <c r="L2538" s="357"/>
      <c r="M2538" s="356"/>
      <c r="N2538" s="352"/>
      <c r="O2538" s="369"/>
    </row>
    <row r="2539" spans="1:15" hidden="1" x14ac:dyDescent="0.2">
      <c r="A2539" s="351">
        <v>2536</v>
      </c>
      <c r="B2539" s="352"/>
      <c r="C2539" s="353"/>
      <c r="D2539" s="354"/>
      <c r="E2539" s="178"/>
      <c r="F2539" s="355"/>
      <c r="G2539" s="361"/>
      <c r="H2539" s="354"/>
      <c r="I2539" s="178"/>
      <c r="J2539" s="390" t="e">
        <f>IF(#REF!="","",IF(LEN(#REF!)&gt;14,IF(ISBLANK(#REF!),"",#REF!),REPLACE(REPLACE(#REF!,1,3,"XXX"),13,2,"XX")))</f>
        <v>#REF!</v>
      </c>
      <c r="K2539" s="356"/>
      <c r="L2539" s="357"/>
      <c r="M2539" s="356"/>
      <c r="N2539" s="352"/>
      <c r="O2539" s="369"/>
    </row>
    <row r="2540" spans="1:15" hidden="1" x14ac:dyDescent="0.2">
      <c r="A2540" s="351">
        <v>2537</v>
      </c>
      <c r="B2540" s="352"/>
      <c r="C2540" s="353"/>
      <c r="D2540" s="354"/>
      <c r="E2540" s="178"/>
      <c r="F2540" s="355"/>
      <c r="G2540" s="178"/>
      <c r="H2540" s="354"/>
      <c r="I2540" s="178"/>
      <c r="J2540" s="390" t="e">
        <f>IF(#REF!="","",IF(LEN(#REF!)&gt;14,IF(ISBLANK(#REF!),"",#REF!),REPLACE(REPLACE(#REF!,1,3,"XXX"),13,2,"XX")))</f>
        <v>#REF!</v>
      </c>
      <c r="K2540" s="356"/>
      <c r="L2540" s="357"/>
      <c r="M2540" s="356"/>
      <c r="N2540" s="352"/>
      <c r="O2540" s="369"/>
    </row>
    <row r="2541" spans="1:15" hidden="1" x14ac:dyDescent="0.2">
      <c r="A2541" s="351">
        <v>2538</v>
      </c>
      <c r="B2541" s="352"/>
      <c r="C2541" s="353"/>
      <c r="D2541" s="354"/>
      <c r="E2541" s="178"/>
      <c r="F2541" s="355"/>
      <c r="G2541" s="354"/>
      <c r="H2541" s="354"/>
      <c r="I2541" s="178"/>
      <c r="J2541" s="390" t="e">
        <f>IF(#REF!="","",IF(LEN(#REF!)&gt;14,IF(ISBLANK(#REF!),"",#REF!),REPLACE(REPLACE(#REF!,1,3,"XXX"),13,2,"XX")))</f>
        <v>#REF!</v>
      </c>
      <c r="K2541" s="356"/>
      <c r="L2541" s="357"/>
      <c r="M2541" s="356"/>
      <c r="N2541" s="352"/>
      <c r="O2541" s="369"/>
    </row>
    <row r="2542" spans="1:15" hidden="1" x14ac:dyDescent="0.2">
      <c r="A2542" s="351">
        <v>2539</v>
      </c>
      <c r="B2542" s="352"/>
      <c r="C2542" s="353"/>
      <c r="D2542" s="354"/>
      <c r="E2542" s="178"/>
      <c r="F2542" s="355"/>
      <c r="G2542" s="178"/>
      <c r="H2542" s="354"/>
      <c r="I2542" s="178"/>
      <c r="J2542" s="390" t="e">
        <f>IF(#REF!="","",IF(LEN(#REF!)&gt;14,IF(ISBLANK(#REF!),"",#REF!),REPLACE(REPLACE(#REF!,1,3,"XXX"),13,2,"XX")))</f>
        <v>#REF!</v>
      </c>
      <c r="K2542" s="356"/>
      <c r="L2542" s="357"/>
      <c r="M2542" s="356"/>
      <c r="N2542" s="352"/>
      <c r="O2542" s="369"/>
    </row>
    <row r="2543" spans="1:15" hidden="1" x14ac:dyDescent="0.2">
      <c r="A2543" s="351">
        <v>2540</v>
      </c>
      <c r="B2543" s="352"/>
      <c r="C2543" s="353"/>
      <c r="D2543" s="354"/>
      <c r="E2543" s="178"/>
      <c r="F2543" s="355"/>
      <c r="G2543" s="354"/>
      <c r="H2543" s="354"/>
      <c r="I2543" s="178"/>
      <c r="J2543" s="390" t="e">
        <f>IF(#REF!="","",IF(LEN(#REF!)&gt;14,IF(ISBLANK(#REF!),"",#REF!),REPLACE(REPLACE(#REF!,1,3,"XXX"),13,2,"XX")))</f>
        <v>#REF!</v>
      </c>
      <c r="K2543" s="356"/>
      <c r="L2543" s="357"/>
      <c r="M2543" s="356"/>
      <c r="N2543" s="352"/>
      <c r="O2543" s="369"/>
    </row>
    <row r="2544" spans="1:15" hidden="1" x14ac:dyDescent="0.2">
      <c r="A2544" s="351">
        <v>2541</v>
      </c>
      <c r="B2544" s="352"/>
      <c r="C2544" s="353"/>
      <c r="D2544" s="354"/>
      <c r="E2544" s="178"/>
      <c r="F2544" s="355"/>
      <c r="G2544" s="354"/>
      <c r="H2544" s="354"/>
      <c r="I2544" s="178"/>
      <c r="J2544" s="390" t="e">
        <f>IF(#REF!="","",IF(LEN(#REF!)&gt;14,IF(ISBLANK(#REF!),"",#REF!),REPLACE(REPLACE(#REF!,1,3,"XXX"),13,2,"XX")))</f>
        <v>#REF!</v>
      </c>
      <c r="K2544" s="356"/>
      <c r="L2544" s="357"/>
      <c r="M2544" s="356"/>
      <c r="N2544" s="352"/>
      <c r="O2544" s="369"/>
    </row>
    <row r="2545" spans="1:15" hidden="1" x14ac:dyDescent="0.2">
      <c r="A2545" s="351">
        <v>2542</v>
      </c>
      <c r="B2545" s="352"/>
      <c r="C2545" s="353"/>
      <c r="D2545" s="354"/>
      <c r="E2545" s="178"/>
      <c r="F2545" s="355"/>
      <c r="G2545" s="354"/>
      <c r="H2545" s="354"/>
      <c r="I2545" s="178"/>
      <c r="J2545" s="390" t="e">
        <f>IF(#REF!="","",IF(LEN(#REF!)&gt;14,IF(ISBLANK(#REF!),"",#REF!),REPLACE(REPLACE(#REF!,1,3,"XXX"),13,2,"XX")))</f>
        <v>#REF!</v>
      </c>
      <c r="K2545" s="356"/>
      <c r="L2545" s="357"/>
      <c r="M2545" s="356"/>
      <c r="N2545" s="352"/>
      <c r="O2545" s="369"/>
    </row>
    <row r="2546" spans="1:15" hidden="1" x14ac:dyDescent="0.2">
      <c r="A2546" s="351">
        <v>2543</v>
      </c>
      <c r="B2546" s="352"/>
      <c r="C2546" s="353"/>
      <c r="D2546" s="354"/>
      <c r="E2546" s="178"/>
      <c r="F2546" s="355"/>
      <c r="G2546" s="354"/>
      <c r="H2546" s="354"/>
      <c r="I2546" s="178"/>
      <c r="J2546" s="390" t="e">
        <f>IF(#REF!="","",IF(LEN(#REF!)&gt;14,IF(ISBLANK(#REF!),"",#REF!),REPLACE(REPLACE(#REF!,1,3,"XXX"),13,2,"XX")))</f>
        <v>#REF!</v>
      </c>
      <c r="K2546" s="356"/>
      <c r="L2546" s="357"/>
      <c r="M2546" s="356"/>
      <c r="N2546" s="352"/>
      <c r="O2546" s="369"/>
    </row>
    <row r="2547" spans="1:15" hidden="1" x14ac:dyDescent="0.2">
      <c r="A2547" s="351">
        <v>2544</v>
      </c>
      <c r="B2547" s="352"/>
      <c r="C2547" s="353"/>
      <c r="D2547" s="354"/>
      <c r="E2547" s="178"/>
      <c r="F2547" s="355"/>
      <c r="G2547" s="354"/>
      <c r="H2547" s="354"/>
      <c r="I2547" s="178"/>
      <c r="J2547" s="390" t="e">
        <f>IF(#REF!="","",IF(LEN(#REF!)&gt;14,IF(ISBLANK(#REF!),"",#REF!),REPLACE(REPLACE(#REF!,1,3,"XXX"),13,2,"XX")))</f>
        <v>#REF!</v>
      </c>
      <c r="K2547" s="356"/>
      <c r="L2547" s="357"/>
      <c r="M2547" s="356"/>
      <c r="N2547" s="352"/>
      <c r="O2547" s="369"/>
    </row>
    <row r="2548" spans="1:15" hidden="1" x14ac:dyDescent="0.2">
      <c r="A2548" s="351">
        <v>2545</v>
      </c>
      <c r="B2548" s="352"/>
      <c r="C2548" s="353"/>
      <c r="D2548" s="354"/>
      <c r="E2548" s="178"/>
      <c r="F2548" s="355"/>
      <c r="G2548" s="354"/>
      <c r="H2548" s="354"/>
      <c r="I2548" s="178"/>
      <c r="J2548" s="390" t="e">
        <f>IF(#REF!="","",IF(LEN(#REF!)&gt;14,IF(ISBLANK(#REF!),"",#REF!),REPLACE(REPLACE(#REF!,1,3,"XXX"),13,2,"XX")))</f>
        <v>#REF!</v>
      </c>
      <c r="K2548" s="356"/>
      <c r="L2548" s="357"/>
      <c r="M2548" s="356"/>
      <c r="N2548" s="352"/>
      <c r="O2548" s="369"/>
    </row>
    <row r="2549" spans="1:15" hidden="1" x14ac:dyDescent="0.2">
      <c r="A2549" s="351">
        <v>2546</v>
      </c>
      <c r="B2549" s="352"/>
      <c r="C2549" s="353"/>
      <c r="D2549" s="354"/>
      <c r="E2549" s="178"/>
      <c r="F2549" s="355"/>
      <c r="G2549" s="364"/>
      <c r="H2549" s="354"/>
      <c r="I2549" s="178"/>
      <c r="J2549" s="390" t="e">
        <f>IF(#REF!="","",IF(LEN(#REF!)&gt;14,IF(ISBLANK(#REF!),"",#REF!),REPLACE(REPLACE(#REF!,1,3,"XXX"),13,2,"XX")))</f>
        <v>#REF!</v>
      </c>
      <c r="K2549" s="356"/>
      <c r="L2549" s="357"/>
      <c r="M2549" s="356"/>
      <c r="N2549" s="352"/>
      <c r="O2549" s="369"/>
    </row>
    <row r="2550" spans="1:15" hidden="1" x14ac:dyDescent="0.2">
      <c r="A2550" s="351">
        <v>2547</v>
      </c>
      <c r="B2550" s="352"/>
      <c r="C2550" s="353"/>
      <c r="D2550" s="354"/>
      <c r="E2550" s="178"/>
      <c r="F2550" s="355"/>
      <c r="G2550" s="354"/>
      <c r="H2550" s="354"/>
      <c r="I2550" s="178"/>
      <c r="J2550" s="390" t="e">
        <f>IF(#REF!="","",IF(LEN(#REF!)&gt;14,IF(ISBLANK(#REF!),"",#REF!),REPLACE(REPLACE(#REF!,1,3,"XXX"),13,2,"XX")))</f>
        <v>#REF!</v>
      </c>
      <c r="K2550" s="356"/>
      <c r="L2550" s="357"/>
      <c r="M2550" s="356"/>
      <c r="N2550" s="352"/>
      <c r="O2550" s="369"/>
    </row>
    <row r="2551" spans="1:15" hidden="1" x14ac:dyDescent="0.2">
      <c r="A2551" s="351">
        <v>2548</v>
      </c>
      <c r="B2551" s="352"/>
      <c r="C2551" s="353"/>
      <c r="D2551" s="354"/>
      <c r="E2551" s="178"/>
      <c r="F2551" s="355"/>
      <c r="G2551" s="354"/>
      <c r="H2551" s="354"/>
      <c r="I2551" s="178"/>
      <c r="J2551" s="390" t="e">
        <f>IF(#REF!="","",IF(LEN(#REF!)&gt;14,IF(ISBLANK(#REF!),"",#REF!),REPLACE(REPLACE(#REF!,1,3,"XXX"),13,2,"XX")))</f>
        <v>#REF!</v>
      </c>
      <c r="K2551" s="356"/>
      <c r="L2551" s="357"/>
      <c r="M2551" s="356"/>
      <c r="N2551" s="352"/>
      <c r="O2551" s="369"/>
    </row>
    <row r="2552" spans="1:15" hidden="1" x14ac:dyDescent="0.2">
      <c r="A2552" s="351">
        <v>2549</v>
      </c>
      <c r="B2552" s="352"/>
      <c r="C2552" s="353"/>
      <c r="D2552" s="354"/>
      <c r="E2552" s="178"/>
      <c r="F2552" s="355"/>
      <c r="G2552" s="354"/>
      <c r="H2552" s="354"/>
      <c r="I2552" s="178"/>
      <c r="J2552" s="390" t="e">
        <f>IF(#REF!="","",IF(LEN(#REF!)&gt;14,IF(ISBLANK(#REF!),"",#REF!),REPLACE(REPLACE(#REF!,1,3,"XXX"),13,2,"XX")))</f>
        <v>#REF!</v>
      </c>
      <c r="K2552" s="356"/>
      <c r="L2552" s="357"/>
      <c r="M2552" s="356"/>
      <c r="N2552" s="352"/>
      <c r="O2552" s="369"/>
    </row>
    <row r="2553" spans="1:15" hidden="1" x14ac:dyDescent="0.2">
      <c r="A2553" s="351">
        <v>2550</v>
      </c>
      <c r="B2553" s="352"/>
      <c r="C2553" s="353"/>
      <c r="D2553" s="354"/>
      <c r="E2553" s="178"/>
      <c r="F2553" s="355"/>
      <c r="G2553" s="354"/>
      <c r="H2553" s="354"/>
      <c r="I2553" s="178"/>
      <c r="J2553" s="390" t="e">
        <f>IF(#REF!="","",IF(LEN(#REF!)&gt;14,IF(ISBLANK(#REF!),"",#REF!),REPLACE(REPLACE(#REF!,1,3,"XXX"),13,2,"XX")))</f>
        <v>#REF!</v>
      </c>
      <c r="K2553" s="356"/>
      <c r="L2553" s="357"/>
      <c r="M2553" s="356"/>
      <c r="N2553" s="352"/>
      <c r="O2553" s="369"/>
    </row>
    <row r="2554" spans="1:15" hidden="1" x14ac:dyDescent="0.2">
      <c r="A2554" s="351">
        <v>2551</v>
      </c>
      <c r="B2554" s="352"/>
      <c r="C2554" s="353"/>
      <c r="D2554" s="354"/>
      <c r="E2554" s="178"/>
      <c r="F2554" s="355"/>
      <c r="G2554" s="354"/>
      <c r="H2554" s="354"/>
      <c r="I2554" s="178"/>
      <c r="J2554" s="390" t="e">
        <f>IF(#REF!="","",IF(LEN(#REF!)&gt;14,IF(ISBLANK(#REF!),"",#REF!),REPLACE(REPLACE(#REF!,1,3,"XXX"),13,2,"XX")))</f>
        <v>#REF!</v>
      </c>
      <c r="K2554" s="356"/>
      <c r="L2554" s="357"/>
      <c r="M2554" s="356"/>
      <c r="N2554" s="352"/>
      <c r="O2554" s="369"/>
    </row>
    <row r="2555" spans="1:15" hidden="1" x14ac:dyDescent="0.2">
      <c r="A2555" s="351">
        <v>2552</v>
      </c>
      <c r="B2555" s="352"/>
      <c r="C2555" s="353"/>
      <c r="D2555" s="354"/>
      <c r="E2555" s="178"/>
      <c r="F2555" s="355"/>
      <c r="G2555" s="354"/>
      <c r="H2555" s="354"/>
      <c r="I2555" s="178"/>
      <c r="J2555" s="390" t="e">
        <f>IF(#REF!="","",IF(LEN(#REF!)&gt;14,IF(ISBLANK(#REF!),"",#REF!),REPLACE(REPLACE(#REF!,1,3,"XXX"),13,2,"XX")))</f>
        <v>#REF!</v>
      </c>
      <c r="K2555" s="356"/>
      <c r="L2555" s="357"/>
      <c r="M2555" s="356"/>
      <c r="N2555" s="352"/>
      <c r="O2555" s="369"/>
    </row>
    <row r="2556" spans="1:15" hidden="1" x14ac:dyDescent="0.2">
      <c r="A2556" s="351">
        <v>2553</v>
      </c>
      <c r="B2556" s="352"/>
      <c r="C2556" s="353"/>
      <c r="D2556" s="354"/>
      <c r="E2556" s="178"/>
      <c r="F2556" s="355"/>
      <c r="G2556" s="354"/>
      <c r="H2556" s="354"/>
      <c r="I2556" s="178"/>
      <c r="J2556" s="390" t="e">
        <f>IF(#REF!="","",IF(LEN(#REF!)&gt;14,IF(ISBLANK(#REF!),"",#REF!),REPLACE(REPLACE(#REF!,1,3,"XXX"),13,2,"XX")))</f>
        <v>#REF!</v>
      </c>
      <c r="K2556" s="356"/>
      <c r="L2556" s="357"/>
      <c r="M2556" s="356"/>
      <c r="N2556" s="352"/>
      <c r="O2556" s="369"/>
    </row>
    <row r="2557" spans="1:15" hidden="1" x14ac:dyDescent="0.2">
      <c r="A2557" s="351">
        <v>2554</v>
      </c>
      <c r="B2557" s="352"/>
      <c r="C2557" s="353"/>
      <c r="D2557" s="354"/>
      <c r="E2557" s="178"/>
      <c r="F2557" s="355"/>
      <c r="G2557" s="354"/>
      <c r="H2557" s="354"/>
      <c r="I2557" s="178"/>
      <c r="J2557" s="390" t="e">
        <f>IF(#REF!="","",IF(LEN(#REF!)&gt;14,IF(ISBLANK(#REF!),"",#REF!),REPLACE(REPLACE(#REF!,1,3,"XXX"),13,2,"XX")))</f>
        <v>#REF!</v>
      </c>
      <c r="K2557" s="356"/>
      <c r="L2557" s="357"/>
      <c r="M2557" s="356"/>
      <c r="N2557" s="352"/>
      <c r="O2557" s="369"/>
    </row>
    <row r="2558" spans="1:15" hidden="1" x14ac:dyDescent="0.2">
      <c r="A2558" s="351">
        <v>2555</v>
      </c>
      <c r="B2558" s="352"/>
      <c r="C2558" s="353"/>
      <c r="D2558" s="354"/>
      <c r="E2558" s="178"/>
      <c r="F2558" s="355"/>
      <c r="G2558" s="354"/>
      <c r="H2558" s="354"/>
      <c r="I2558" s="178"/>
      <c r="J2558" s="390" t="e">
        <f>IF(#REF!="","",IF(LEN(#REF!)&gt;14,IF(ISBLANK(#REF!),"",#REF!),REPLACE(REPLACE(#REF!,1,3,"XXX"),13,2,"XX")))</f>
        <v>#REF!</v>
      </c>
      <c r="K2558" s="356"/>
      <c r="L2558" s="357"/>
      <c r="M2558" s="356"/>
      <c r="N2558" s="352"/>
      <c r="O2558" s="369"/>
    </row>
    <row r="2559" spans="1:15" hidden="1" x14ac:dyDescent="0.2">
      <c r="A2559" s="351">
        <v>2556</v>
      </c>
      <c r="B2559" s="352"/>
      <c r="C2559" s="353"/>
      <c r="D2559" s="354"/>
      <c r="E2559" s="178"/>
      <c r="F2559" s="355"/>
      <c r="G2559" s="354"/>
      <c r="H2559" s="354"/>
      <c r="I2559" s="178"/>
      <c r="J2559" s="390" t="e">
        <f>IF(#REF!="","",IF(LEN(#REF!)&gt;14,IF(ISBLANK(#REF!),"",#REF!),REPLACE(REPLACE(#REF!,1,3,"XXX"),13,2,"XX")))</f>
        <v>#REF!</v>
      </c>
      <c r="K2559" s="356"/>
      <c r="L2559" s="357"/>
      <c r="M2559" s="356"/>
      <c r="N2559" s="352"/>
      <c r="O2559" s="369"/>
    </row>
    <row r="2560" spans="1:15" hidden="1" x14ac:dyDescent="0.2">
      <c r="A2560" s="351">
        <v>2557</v>
      </c>
      <c r="B2560" s="352"/>
      <c r="C2560" s="353"/>
      <c r="D2560" s="354"/>
      <c r="E2560" s="178"/>
      <c r="F2560" s="355"/>
      <c r="G2560" s="354"/>
      <c r="H2560" s="354"/>
      <c r="I2560" s="178"/>
      <c r="J2560" s="390" t="e">
        <f>IF(#REF!="","",IF(LEN(#REF!)&gt;14,IF(ISBLANK(#REF!),"",#REF!),REPLACE(REPLACE(#REF!,1,3,"XXX"),13,2,"XX")))</f>
        <v>#REF!</v>
      </c>
      <c r="K2560" s="356"/>
      <c r="L2560" s="357"/>
      <c r="M2560" s="356"/>
      <c r="N2560" s="352"/>
      <c r="O2560" s="369"/>
    </row>
    <row r="2561" spans="1:15" hidden="1" x14ac:dyDescent="0.2">
      <c r="A2561" s="351">
        <v>2558</v>
      </c>
      <c r="B2561" s="352"/>
      <c r="C2561" s="353"/>
      <c r="D2561" s="354"/>
      <c r="E2561" s="178"/>
      <c r="F2561" s="355"/>
      <c r="G2561" s="354"/>
      <c r="H2561" s="354"/>
      <c r="I2561" s="178"/>
      <c r="J2561" s="390" t="e">
        <f>IF(#REF!="","",IF(LEN(#REF!)&gt;14,IF(ISBLANK(#REF!),"",#REF!),REPLACE(REPLACE(#REF!,1,3,"XXX"),13,2,"XX")))</f>
        <v>#REF!</v>
      </c>
      <c r="K2561" s="356"/>
      <c r="L2561" s="357"/>
      <c r="M2561" s="356"/>
      <c r="N2561" s="352"/>
      <c r="O2561" s="369"/>
    </row>
    <row r="2562" spans="1:15" hidden="1" x14ac:dyDescent="0.2">
      <c r="A2562" s="351">
        <v>2559</v>
      </c>
      <c r="B2562" s="352"/>
      <c r="C2562" s="353"/>
      <c r="D2562" s="354"/>
      <c r="E2562" s="178"/>
      <c r="F2562" s="355"/>
      <c r="G2562" s="354"/>
      <c r="H2562" s="354"/>
      <c r="I2562" s="178"/>
      <c r="J2562" s="390" t="e">
        <f>IF(#REF!="","",IF(LEN(#REF!)&gt;14,IF(ISBLANK(#REF!),"",#REF!),REPLACE(REPLACE(#REF!,1,3,"XXX"),13,2,"XX")))</f>
        <v>#REF!</v>
      </c>
      <c r="K2562" s="356"/>
      <c r="L2562" s="357"/>
      <c r="M2562" s="356"/>
      <c r="N2562" s="352"/>
      <c r="O2562" s="369"/>
    </row>
    <row r="2563" spans="1:15" hidden="1" x14ac:dyDescent="0.2">
      <c r="A2563" s="351">
        <v>2560</v>
      </c>
      <c r="B2563" s="352"/>
      <c r="C2563" s="353"/>
      <c r="D2563" s="354"/>
      <c r="E2563" s="178"/>
      <c r="F2563" s="355"/>
      <c r="G2563" s="354"/>
      <c r="H2563" s="354"/>
      <c r="I2563" s="178"/>
      <c r="J2563" s="390" t="e">
        <f>IF(#REF!="","",IF(LEN(#REF!)&gt;14,IF(ISBLANK(#REF!),"",#REF!),REPLACE(REPLACE(#REF!,1,3,"XXX"),13,2,"XX")))</f>
        <v>#REF!</v>
      </c>
      <c r="K2563" s="356"/>
      <c r="L2563" s="357"/>
      <c r="M2563" s="356"/>
      <c r="N2563" s="352"/>
      <c r="O2563" s="369"/>
    </row>
    <row r="2564" spans="1:15" hidden="1" x14ac:dyDescent="0.2">
      <c r="A2564" s="351">
        <v>2561</v>
      </c>
      <c r="B2564" s="352"/>
      <c r="C2564" s="353"/>
      <c r="D2564" s="354"/>
      <c r="E2564" s="178"/>
      <c r="F2564" s="355"/>
      <c r="G2564" s="354"/>
      <c r="H2564" s="354"/>
      <c r="I2564" s="178"/>
      <c r="J2564" s="390" t="e">
        <f>IF(#REF!="","",IF(LEN(#REF!)&gt;14,IF(ISBLANK(#REF!),"",#REF!),REPLACE(REPLACE(#REF!,1,3,"XXX"),13,2,"XX")))</f>
        <v>#REF!</v>
      </c>
      <c r="K2564" s="356"/>
      <c r="L2564" s="357"/>
      <c r="M2564" s="356"/>
      <c r="N2564" s="352"/>
      <c r="O2564" s="369"/>
    </row>
    <row r="2565" spans="1:15" hidden="1" x14ac:dyDescent="0.2">
      <c r="A2565" s="351">
        <v>2562</v>
      </c>
      <c r="B2565" s="352"/>
      <c r="C2565" s="353"/>
      <c r="D2565" s="354"/>
      <c r="E2565" s="178"/>
      <c r="F2565" s="355"/>
      <c r="G2565" s="354"/>
      <c r="H2565" s="354"/>
      <c r="I2565" s="178"/>
      <c r="J2565" s="390" t="e">
        <f>IF(#REF!="","",IF(LEN(#REF!)&gt;14,IF(ISBLANK(#REF!),"",#REF!),REPLACE(REPLACE(#REF!,1,3,"XXX"),13,2,"XX")))</f>
        <v>#REF!</v>
      </c>
      <c r="K2565" s="356"/>
      <c r="L2565" s="357"/>
      <c r="M2565" s="356"/>
      <c r="N2565" s="352"/>
      <c r="O2565" s="369"/>
    </row>
    <row r="2566" spans="1:15" hidden="1" x14ac:dyDescent="0.2">
      <c r="A2566" s="351">
        <v>2563</v>
      </c>
      <c r="B2566" s="352"/>
      <c r="C2566" s="353"/>
      <c r="D2566" s="354"/>
      <c r="E2566" s="178"/>
      <c r="F2566" s="355"/>
      <c r="G2566" s="354"/>
      <c r="H2566" s="354"/>
      <c r="I2566" s="178"/>
      <c r="J2566" s="390" t="e">
        <f>IF(#REF!="","",IF(LEN(#REF!)&gt;14,IF(ISBLANK(#REF!),"",#REF!),REPLACE(REPLACE(#REF!,1,3,"XXX"),13,2,"XX")))</f>
        <v>#REF!</v>
      </c>
      <c r="K2566" s="356"/>
      <c r="L2566" s="357"/>
      <c r="M2566" s="356"/>
      <c r="N2566" s="352"/>
      <c r="O2566" s="369"/>
    </row>
    <row r="2567" spans="1:15" hidden="1" x14ac:dyDescent="0.2">
      <c r="A2567" s="351">
        <v>2564</v>
      </c>
      <c r="B2567" s="352"/>
      <c r="C2567" s="353"/>
      <c r="D2567" s="354"/>
      <c r="E2567" s="178"/>
      <c r="F2567" s="355"/>
      <c r="G2567" s="354"/>
      <c r="H2567" s="354"/>
      <c r="I2567" s="178"/>
      <c r="J2567" s="390" t="e">
        <f>IF(#REF!="","",IF(LEN(#REF!)&gt;14,IF(ISBLANK(#REF!),"",#REF!),REPLACE(REPLACE(#REF!,1,3,"XXX"),13,2,"XX")))</f>
        <v>#REF!</v>
      </c>
      <c r="K2567" s="356"/>
      <c r="L2567" s="357"/>
      <c r="M2567" s="356"/>
      <c r="N2567" s="352"/>
      <c r="O2567" s="369"/>
    </row>
    <row r="2568" spans="1:15" hidden="1" x14ac:dyDescent="0.2">
      <c r="A2568" s="351">
        <v>2565</v>
      </c>
      <c r="B2568" s="352"/>
      <c r="C2568" s="353"/>
      <c r="D2568" s="354"/>
      <c r="E2568" s="178"/>
      <c r="F2568" s="355"/>
      <c r="G2568" s="354"/>
      <c r="H2568" s="354"/>
      <c r="I2568" s="178"/>
      <c r="J2568" s="390" t="e">
        <f>IF(#REF!="","",IF(LEN(#REF!)&gt;14,IF(ISBLANK(#REF!),"",#REF!),REPLACE(REPLACE(#REF!,1,3,"XXX"),13,2,"XX")))</f>
        <v>#REF!</v>
      </c>
      <c r="K2568" s="356"/>
      <c r="L2568" s="357"/>
      <c r="M2568" s="356"/>
      <c r="N2568" s="352"/>
      <c r="O2568" s="369"/>
    </row>
    <row r="2569" spans="1:15" hidden="1" x14ac:dyDescent="0.2">
      <c r="A2569" s="351">
        <v>2566</v>
      </c>
      <c r="B2569" s="352"/>
      <c r="C2569" s="353"/>
      <c r="D2569" s="354"/>
      <c r="E2569" s="178"/>
      <c r="F2569" s="355"/>
      <c r="G2569" s="354"/>
      <c r="H2569" s="354"/>
      <c r="I2569" s="178"/>
      <c r="J2569" s="390" t="e">
        <f>IF(#REF!="","",IF(LEN(#REF!)&gt;14,IF(ISBLANK(#REF!),"",#REF!),REPLACE(REPLACE(#REF!,1,3,"XXX"),13,2,"XX")))</f>
        <v>#REF!</v>
      </c>
      <c r="K2569" s="356"/>
      <c r="L2569" s="357"/>
      <c r="M2569" s="356"/>
      <c r="N2569" s="352"/>
      <c r="O2569" s="369"/>
    </row>
    <row r="2570" spans="1:15" hidden="1" x14ac:dyDescent="0.2">
      <c r="A2570" s="351">
        <v>2567</v>
      </c>
      <c r="B2570" s="352"/>
      <c r="C2570" s="353"/>
      <c r="D2570" s="354"/>
      <c r="E2570" s="178"/>
      <c r="F2570" s="355"/>
      <c r="G2570" s="354"/>
      <c r="H2570" s="354"/>
      <c r="I2570" s="178"/>
      <c r="J2570" s="390" t="e">
        <f>IF(#REF!="","",IF(LEN(#REF!)&gt;14,IF(ISBLANK(#REF!),"",#REF!),REPLACE(REPLACE(#REF!,1,3,"XXX"),13,2,"XX")))</f>
        <v>#REF!</v>
      </c>
      <c r="K2570" s="356"/>
      <c r="L2570" s="357"/>
      <c r="M2570" s="356"/>
      <c r="N2570" s="352"/>
      <c r="O2570" s="369"/>
    </row>
    <row r="2571" spans="1:15" hidden="1" x14ac:dyDescent="0.2">
      <c r="A2571" s="351">
        <v>2568</v>
      </c>
      <c r="B2571" s="352"/>
      <c r="C2571" s="353"/>
      <c r="D2571" s="354"/>
      <c r="E2571" s="178"/>
      <c r="F2571" s="355"/>
      <c r="G2571" s="354"/>
      <c r="H2571" s="354"/>
      <c r="I2571" s="178"/>
      <c r="J2571" s="390" t="e">
        <f>IF(#REF!="","",IF(LEN(#REF!)&gt;14,IF(ISBLANK(#REF!),"",#REF!),REPLACE(REPLACE(#REF!,1,3,"XXX"),13,2,"XX")))</f>
        <v>#REF!</v>
      </c>
      <c r="K2571" s="356"/>
      <c r="L2571" s="357"/>
      <c r="M2571" s="356"/>
      <c r="N2571" s="352"/>
      <c r="O2571" s="369"/>
    </row>
    <row r="2572" spans="1:15" hidden="1" x14ac:dyDescent="0.2">
      <c r="A2572" s="351">
        <v>2569</v>
      </c>
      <c r="B2572" s="352"/>
      <c r="C2572" s="353"/>
      <c r="D2572" s="354"/>
      <c r="E2572" s="178"/>
      <c r="F2572" s="355"/>
      <c r="G2572" s="354"/>
      <c r="H2572" s="354"/>
      <c r="I2572" s="178"/>
      <c r="J2572" s="390" t="e">
        <f>IF(#REF!="","",IF(LEN(#REF!)&gt;14,IF(ISBLANK(#REF!),"",#REF!),REPLACE(REPLACE(#REF!,1,3,"XXX"),13,2,"XX")))</f>
        <v>#REF!</v>
      </c>
      <c r="K2572" s="356"/>
      <c r="L2572" s="357"/>
      <c r="M2572" s="356"/>
      <c r="N2572" s="352"/>
      <c r="O2572" s="369"/>
    </row>
    <row r="2573" spans="1:15" hidden="1" x14ac:dyDescent="0.2">
      <c r="A2573" s="351">
        <v>2570</v>
      </c>
      <c r="B2573" s="352"/>
      <c r="C2573" s="353"/>
      <c r="D2573" s="354"/>
      <c r="E2573" s="178"/>
      <c r="F2573" s="355"/>
      <c r="G2573" s="354"/>
      <c r="H2573" s="354"/>
      <c r="I2573" s="178"/>
      <c r="J2573" s="390" t="e">
        <f>IF(#REF!="","",IF(LEN(#REF!)&gt;14,IF(ISBLANK(#REF!),"",#REF!),REPLACE(REPLACE(#REF!,1,3,"XXX"),13,2,"XX")))</f>
        <v>#REF!</v>
      </c>
      <c r="K2573" s="356"/>
      <c r="L2573" s="357"/>
      <c r="M2573" s="356"/>
      <c r="N2573" s="352"/>
      <c r="O2573" s="369"/>
    </row>
    <row r="2574" spans="1:15" hidden="1" x14ac:dyDescent="0.2">
      <c r="A2574" s="351">
        <v>2571</v>
      </c>
      <c r="B2574" s="352"/>
      <c r="C2574" s="353"/>
      <c r="D2574" s="354"/>
      <c r="E2574" s="178"/>
      <c r="F2574" s="355"/>
      <c r="G2574" s="354"/>
      <c r="H2574" s="354"/>
      <c r="I2574" s="178"/>
      <c r="J2574" s="390" t="e">
        <f>IF(#REF!="","",IF(LEN(#REF!)&gt;14,IF(ISBLANK(#REF!),"",#REF!),REPLACE(REPLACE(#REF!,1,3,"XXX"),13,2,"XX")))</f>
        <v>#REF!</v>
      </c>
      <c r="K2574" s="356"/>
      <c r="L2574" s="357"/>
      <c r="M2574" s="356"/>
      <c r="N2574" s="352"/>
      <c r="O2574" s="369"/>
    </row>
    <row r="2575" spans="1:15" hidden="1" x14ac:dyDescent="0.2">
      <c r="A2575" s="351">
        <v>2572</v>
      </c>
      <c r="B2575" s="352"/>
      <c r="C2575" s="353"/>
      <c r="D2575" s="354"/>
      <c r="E2575" s="178"/>
      <c r="F2575" s="355"/>
      <c r="G2575" s="354"/>
      <c r="H2575" s="354"/>
      <c r="I2575" s="178"/>
      <c r="J2575" s="390" t="e">
        <f>IF(#REF!="","",IF(LEN(#REF!)&gt;14,IF(ISBLANK(#REF!),"",#REF!),REPLACE(REPLACE(#REF!,1,3,"XXX"),13,2,"XX")))</f>
        <v>#REF!</v>
      </c>
      <c r="K2575" s="356"/>
      <c r="L2575" s="357"/>
      <c r="M2575" s="356"/>
      <c r="N2575" s="352"/>
      <c r="O2575" s="369"/>
    </row>
    <row r="2576" spans="1:15" hidden="1" x14ac:dyDescent="0.2">
      <c r="A2576" s="351">
        <v>2573</v>
      </c>
      <c r="B2576" s="352"/>
      <c r="C2576" s="353"/>
      <c r="D2576" s="354"/>
      <c r="E2576" s="178"/>
      <c r="F2576" s="355"/>
      <c r="G2576" s="354"/>
      <c r="H2576" s="354"/>
      <c r="I2576" s="178"/>
      <c r="J2576" s="390" t="e">
        <f>IF(#REF!="","",IF(LEN(#REF!)&gt;14,IF(ISBLANK(#REF!),"",#REF!),REPLACE(REPLACE(#REF!,1,3,"XXX"),13,2,"XX")))</f>
        <v>#REF!</v>
      </c>
      <c r="K2576" s="356"/>
      <c r="L2576" s="357"/>
      <c r="M2576" s="356"/>
      <c r="N2576" s="352"/>
      <c r="O2576" s="369"/>
    </row>
    <row r="2577" spans="1:15" hidden="1" x14ac:dyDescent="0.2">
      <c r="A2577" s="351">
        <v>2574</v>
      </c>
      <c r="B2577" s="352"/>
      <c r="C2577" s="353"/>
      <c r="D2577" s="354"/>
      <c r="E2577" s="178"/>
      <c r="F2577" s="355"/>
      <c r="G2577" s="354"/>
      <c r="H2577" s="354"/>
      <c r="I2577" s="178"/>
      <c r="J2577" s="390" t="e">
        <f>IF(#REF!="","",IF(LEN(#REF!)&gt;14,IF(ISBLANK(#REF!),"",#REF!),REPLACE(REPLACE(#REF!,1,3,"XXX"),13,2,"XX")))</f>
        <v>#REF!</v>
      </c>
      <c r="K2577" s="356"/>
      <c r="L2577" s="357"/>
      <c r="M2577" s="356"/>
      <c r="N2577" s="352"/>
      <c r="O2577" s="369"/>
    </row>
    <row r="2578" spans="1:15" hidden="1" x14ac:dyDescent="0.2">
      <c r="A2578" s="351">
        <v>2575</v>
      </c>
      <c r="B2578" s="352"/>
      <c r="C2578" s="353"/>
      <c r="D2578" s="354"/>
      <c r="E2578" s="178"/>
      <c r="F2578" s="355"/>
      <c r="G2578" s="354"/>
      <c r="H2578" s="354"/>
      <c r="I2578" s="178"/>
      <c r="J2578" s="390" t="e">
        <f>IF(#REF!="","",IF(LEN(#REF!)&gt;14,IF(ISBLANK(#REF!),"",#REF!),REPLACE(REPLACE(#REF!,1,3,"XXX"),13,2,"XX")))</f>
        <v>#REF!</v>
      </c>
      <c r="K2578" s="356"/>
      <c r="L2578" s="357"/>
      <c r="M2578" s="356"/>
      <c r="N2578" s="352"/>
      <c r="O2578" s="369"/>
    </row>
    <row r="2579" spans="1:15" hidden="1" x14ac:dyDescent="0.2">
      <c r="A2579" s="351">
        <v>2576</v>
      </c>
      <c r="B2579" s="352"/>
      <c r="C2579" s="353"/>
      <c r="D2579" s="354"/>
      <c r="E2579" s="178"/>
      <c r="F2579" s="355"/>
      <c r="G2579" s="354"/>
      <c r="H2579" s="354"/>
      <c r="I2579" s="178"/>
      <c r="J2579" s="390" t="e">
        <f>IF(#REF!="","",IF(LEN(#REF!)&gt;14,IF(ISBLANK(#REF!),"",#REF!),REPLACE(REPLACE(#REF!,1,3,"XXX"),13,2,"XX")))</f>
        <v>#REF!</v>
      </c>
      <c r="K2579" s="356"/>
      <c r="L2579" s="357"/>
      <c r="M2579" s="356"/>
      <c r="N2579" s="352"/>
      <c r="O2579" s="369"/>
    </row>
    <row r="2580" spans="1:15" hidden="1" x14ac:dyDescent="0.2">
      <c r="A2580" s="351">
        <v>2577</v>
      </c>
      <c r="B2580" s="352"/>
      <c r="C2580" s="353"/>
      <c r="D2580" s="354"/>
      <c r="E2580" s="178"/>
      <c r="F2580" s="355"/>
      <c r="G2580" s="354"/>
      <c r="H2580" s="354"/>
      <c r="I2580" s="178"/>
      <c r="J2580" s="390" t="e">
        <f>IF(#REF!="","",IF(LEN(#REF!)&gt;14,IF(ISBLANK(#REF!),"",#REF!),REPLACE(REPLACE(#REF!,1,3,"XXX"),13,2,"XX")))</f>
        <v>#REF!</v>
      </c>
      <c r="K2580" s="356"/>
      <c r="L2580" s="357"/>
      <c r="M2580" s="356"/>
      <c r="N2580" s="352"/>
      <c r="O2580" s="369"/>
    </row>
    <row r="2581" spans="1:15" hidden="1" x14ac:dyDescent="0.2">
      <c r="A2581" s="351">
        <v>2578</v>
      </c>
      <c r="B2581" s="352"/>
      <c r="C2581" s="353"/>
      <c r="D2581" s="354"/>
      <c r="E2581" s="178"/>
      <c r="F2581" s="355"/>
      <c r="G2581" s="178"/>
      <c r="H2581" s="354"/>
      <c r="I2581" s="178"/>
      <c r="J2581" s="390" t="e">
        <f>IF(#REF!="","",IF(LEN(#REF!)&gt;14,IF(ISBLANK(#REF!),"",#REF!),REPLACE(REPLACE(#REF!,1,3,"XXX"),13,2,"XX")))</f>
        <v>#REF!</v>
      </c>
      <c r="K2581" s="356"/>
      <c r="L2581" s="357"/>
      <c r="M2581" s="356"/>
      <c r="N2581" s="352"/>
      <c r="O2581" s="369"/>
    </row>
    <row r="2582" spans="1:15" hidden="1" x14ac:dyDescent="0.2">
      <c r="A2582" s="351">
        <v>2579</v>
      </c>
      <c r="B2582" s="352"/>
      <c r="C2582" s="353"/>
      <c r="D2582" s="354"/>
      <c r="E2582" s="178"/>
      <c r="F2582" s="355"/>
      <c r="G2582" s="178"/>
      <c r="H2582" s="354"/>
      <c r="I2582" s="178"/>
      <c r="J2582" s="390" t="e">
        <f>IF(#REF!="","",IF(LEN(#REF!)&gt;14,IF(ISBLANK(#REF!),"",#REF!),REPLACE(REPLACE(#REF!,1,3,"XXX"),13,2,"XX")))</f>
        <v>#REF!</v>
      </c>
      <c r="K2582" s="356"/>
      <c r="L2582" s="357"/>
      <c r="M2582" s="356"/>
      <c r="N2582" s="352"/>
      <c r="O2582" s="369"/>
    </row>
    <row r="2583" spans="1:15" hidden="1" x14ac:dyDescent="0.2">
      <c r="A2583" s="351">
        <v>2580</v>
      </c>
      <c r="B2583" s="352"/>
      <c r="C2583" s="353"/>
      <c r="D2583" s="354"/>
      <c r="E2583" s="178"/>
      <c r="F2583" s="355"/>
      <c r="G2583" s="354"/>
      <c r="H2583" s="354"/>
      <c r="I2583" s="178"/>
      <c r="J2583" s="390" t="e">
        <f>IF(#REF!="","",IF(LEN(#REF!)&gt;14,IF(ISBLANK(#REF!),"",#REF!),REPLACE(REPLACE(#REF!,1,3,"XXX"),13,2,"XX")))</f>
        <v>#REF!</v>
      </c>
      <c r="K2583" s="356"/>
      <c r="L2583" s="357"/>
      <c r="M2583" s="356"/>
      <c r="N2583" s="352"/>
      <c r="O2583" s="369"/>
    </row>
    <row r="2584" spans="1:15" hidden="1" x14ac:dyDescent="0.2">
      <c r="A2584" s="351">
        <v>2581</v>
      </c>
      <c r="B2584" s="352"/>
      <c r="C2584" s="353"/>
      <c r="D2584" s="354"/>
      <c r="E2584" s="178"/>
      <c r="F2584" s="355"/>
      <c r="G2584" s="354"/>
      <c r="H2584" s="354"/>
      <c r="I2584" s="178"/>
      <c r="J2584" s="390" t="e">
        <f>IF(#REF!="","",IF(LEN(#REF!)&gt;14,IF(ISBLANK(#REF!),"",#REF!),REPLACE(REPLACE(#REF!,1,3,"XXX"),13,2,"XX")))</f>
        <v>#REF!</v>
      </c>
      <c r="K2584" s="356"/>
      <c r="L2584" s="357"/>
      <c r="M2584" s="356"/>
      <c r="N2584" s="352"/>
      <c r="O2584" s="369"/>
    </row>
    <row r="2585" spans="1:15" hidden="1" x14ac:dyDescent="0.2">
      <c r="A2585" s="351">
        <v>2582</v>
      </c>
      <c r="B2585" s="352"/>
      <c r="C2585" s="353"/>
      <c r="D2585" s="354"/>
      <c r="E2585" s="178"/>
      <c r="F2585" s="355"/>
      <c r="G2585" s="178"/>
      <c r="H2585" s="354"/>
      <c r="I2585" s="178"/>
      <c r="J2585" s="390" t="e">
        <f>IF(#REF!="","",IF(LEN(#REF!)&gt;14,IF(ISBLANK(#REF!),"",#REF!),REPLACE(REPLACE(#REF!,1,3,"XXX"),13,2,"XX")))</f>
        <v>#REF!</v>
      </c>
      <c r="K2585" s="356"/>
      <c r="L2585" s="357"/>
      <c r="M2585" s="356"/>
      <c r="N2585" s="352"/>
      <c r="O2585" s="369"/>
    </row>
    <row r="2586" spans="1:15" hidden="1" x14ac:dyDescent="0.2">
      <c r="A2586" s="351">
        <v>2583</v>
      </c>
      <c r="B2586" s="352"/>
      <c r="C2586" s="353"/>
      <c r="D2586" s="354"/>
      <c r="E2586" s="178"/>
      <c r="F2586" s="355"/>
      <c r="G2586" s="178"/>
      <c r="H2586" s="354"/>
      <c r="I2586" s="178"/>
      <c r="J2586" s="390" t="e">
        <f>IF(#REF!="","",IF(LEN(#REF!)&gt;14,IF(ISBLANK(#REF!),"",#REF!),REPLACE(REPLACE(#REF!,1,3,"XXX"),13,2,"XX")))</f>
        <v>#REF!</v>
      </c>
      <c r="K2586" s="356"/>
      <c r="L2586" s="357"/>
      <c r="M2586" s="356"/>
      <c r="N2586" s="352"/>
      <c r="O2586" s="369"/>
    </row>
    <row r="2587" spans="1:15" hidden="1" x14ac:dyDescent="0.2">
      <c r="A2587" s="351">
        <v>2584</v>
      </c>
      <c r="B2587" s="352"/>
      <c r="C2587" s="353"/>
      <c r="D2587" s="354"/>
      <c r="E2587" s="178"/>
      <c r="F2587" s="355"/>
      <c r="G2587" s="354"/>
      <c r="H2587" s="354"/>
      <c r="I2587" s="178"/>
      <c r="J2587" s="390" t="e">
        <f>IF(#REF!="","",IF(LEN(#REF!)&gt;14,IF(ISBLANK(#REF!),"",#REF!),REPLACE(REPLACE(#REF!,1,3,"XXX"),13,2,"XX")))</f>
        <v>#REF!</v>
      </c>
      <c r="K2587" s="356"/>
      <c r="L2587" s="357"/>
      <c r="M2587" s="356"/>
      <c r="N2587" s="352"/>
      <c r="O2587" s="369"/>
    </row>
    <row r="2588" spans="1:15" hidden="1" x14ac:dyDescent="0.2">
      <c r="A2588" s="351">
        <v>2585</v>
      </c>
      <c r="B2588" s="352"/>
      <c r="C2588" s="353"/>
      <c r="D2588" s="354"/>
      <c r="E2588" s="178"/>
      <c r="F2588" s="355"/>
      <c r="G2588" s="354"/>
      <c r="H2588" s="354"/>
      <c r="I2588" s="178"/>
      <c r="J2588" s="390" t="e">
        <f>IF(#REF!="","",IF(LEN(#REF!)&gt;14,IF(ISBLANK(#REF!),"",#REF!),REPLACE(REPLACE(#REF!,1,3,"XXX"),13,2,"XX")))</f>
        <v>#REF!</v>
      </c>
      <c r="K2588" s="356"/>
      <c r="L2588" s="357"/>
      <c r="M2588" s="356"/>
      <c r="N2588" s="352"/>
      <c r="O2588" s="369"/>
    </row>
    <row r="2589" spans="1:15" hidden="1" x14ac:dyDescent="0.2">
      <c r="A2589" s="351">
        <v>2586</v>
      </c>
      <c r="B2589" s="352"/>
      <c r="C2589" s="353"/>
      <c r="D2589" s="354"/>
      <c r="E2589" s="178"/>
      <c r="F2589" s="355"/>
      <c r="G2589" s="354"/>
      <c r="H2589" s="354"/>
      <c r="I2589" s="178"/>
      <c r="J2589" s="390" t="e">
        <f>IF(#REF!="","",IF(LEN(#REF!)&gt;14,IF(ISBLANK(#REF!),"",#REF!),REPLACE(REPLACE(#REF!,1,3,"XXX"),13,2,"XX")))</f>
        <v>#REF!</v>
      </c>
      <c r="K2589" s="356"/>
      <c r="L2589" s="357"/>
      <c r="M2589" s="356"/>
      <c r="N2589" s="352"/>
      <c r="O2589" s="369"/>
    </row>
    <row r="2590" spans="1:15" hidden="1" x14ac:dyDescent="0.2">
      <c r="A2590" s="351">
        <v>2587</v>
      </c>
      <c r="B2590" s="352"/>
      <c r="C2590" s="353"/>
      <c r="D2590" s="354"/>
      <c r="E2590" s="178"/>
      <c r="F2590" s="355"/>
      <c r="G2590" s="354"/>
      <c r="H2590" s="354"/>
      <c r="I2590" s="178"/>
      <c r="J2590" s="390" t="e">
        <f>IF(#REF!="","",IF(LEN(#REF!)&gt;14,IF(ISBLANK(#REF!),"",#REF!),REPLACE(REPLACE(#REF!,1,3,"XXX"),13,2,"XX")))</f>
        <v>#REF!</v>
      </c>
      <c r="K2590" s="356"/>
      <c r="L2590" s="357"/>
      <c r="M2590" s="356"/>
      <c r="N2590" s="352"/>
      <c r="O2590" s="369"/>
    </row>
    <row r="2591" spans="1:15" hidden="1" x14ac:dyDescent="0.2">
      <c r="A2591" s="351">
        <v>2588</v>
      </c>
      <c r="B2591" s="352"/>
      <c r="C2591" s="353"/>
      <c r="D2591" s="354"/>
      <c r="E2591" s="178"/>
      <c r="F2591" s="355"/>
      <c r="G2591" s="354"/>
      <c r="H2591" s="354"/>
      <c r="I2591" s="178"/>
      <c r="J2591" s="390" t="e">
        <f>IF(#REF!="","",IF(LEN(#REF!)&gt;14,IF(ISBLANK(#REF!),"",#REF!),REPLACE(REPLACE(#REF!,1,3,"XXX"),13,2,"XX")))</f>
        <v>#REF!</v>
      </c>
      <c r="K2591" s="356"/>
      <c r="L2591" s="357"/>
      <c r="M2591" s="356"/>
      <c r="N2591" s="352"/>
      <c r="O2591" s="369"/>
    </row>
    <row r="2592" spans="1:15" hidden="1" x14ac:dyDescent="0.2">
      <c r="A2592" s="351">
        <v>2589</v>
      </c>
      <c r="B2592" s="352"/>
      <c r="C2592" s="353"/>
      <c r="D2592" s="354"/>
      <c r="E2592" s="178"/>
      <c r="F2592" s="355"/>
      <c r="G2592" s="354"/>
      <c r="H2592" s="354"/>
      <c r="I2592" s="178"/>
      <c r="J2592" s="390" t="e">
        <f>IF(#REF!="","",IF(LEN(#REF!)&gt;14,IF(ISBLANK(#REF!),"",#REF!),REPLACE(REPLACE(#REF!,1,3,"XXX"),13,2,"XX")))</f>
        <v>#REF!</v>
      </c>
      <c r="K2592" s="356"/>
      <c r="L2592" s="357"/>
      <c r="M2592" s="356"/>
      <c r="N2592" s="352"/>
      <c r="O2592" s="369"/>
    </row>
    <row r="2593" spans="1:15" hidden="1" x14ac:dyDescent="0.2">
      <c r="A2593" s="351">
        <v>2590</v>
      </c>
      <c r="B2593" s="352"/>
      <c r="C2593" s="353"/>
      <c r="D2593" s="354"/>
      <c r="E2593" s="178"/>
      <c r="F2593" s="355"/>
      <c r="G2593" s="354"/>
      <c r="H2593" s="354"/>
      <c r="I2593" s="178"/>
      <c r="J2593" s="390" t="e">
        <f>IF(#REF!="","",IF(LEN(#REF!)&gt;14,IF(ISBLANK(#REF!),"",#REF!),REPLACE(REPLACE(#REF!,1,3,"XXX"),13,2,"XX")))</f>
        <v>#REF!</v>
      </c>
      <c r="K2593" s="356"/>
      <c r="L2593" s="357"/>
      <c r="M2593" s="356"/>
      <c r="N2593" s="352"/>
      <c r="O2593" s="369"/>
    </row>
    <row r="2594" spans="1:15" hidden="1" x14ac:dyDescent="0.2">
      <c r="A2594" s="351">
        <v>2591</v>
      </c>
      <c r="B2594" s="352"/>
      <c r="C2594" s="353"/>
      <c r="D2594" s="354"/>
      <c r="E2594" s="178"/>
      <c r="F2594" s="355"/>
      <c r="G2594" s="354"/>
      <c r="H2594" s="354"/>
      <c r="I2594" s="178"/>
      <c r="J2594" s="390" t="e">
        <f>IF(#REF!="","",IF(LEN(#REF!)&gt;14,IF(ISBLANK(#REF!),"",#REF!),REPLACE(REPLACE(#REF!,1,3,"XXX"),13,2,"XX")))</f>
        <v>#REF!</v>
      </c>
      <c r="K2594" s="356"/>
      <c r="L2594" s="357"/>
      <c r="M2594" s="356"/>
      <c r="N2594" s="352"/>
      <c r="O2594" s="369"/>
    </row>
    <row r="2595" spans="1:15" hidden="1" x14ac:dyDescent="0.2">
      <c r="A2595" s="351">
        <v>2592</v>
      </c>
      <c r="B2595" s="352"/>
      <c r="C2595" s="353"/>
      <c r="D2595" s="354"/>
      <c r="E2595" s="178"/>
      <c r="F2595" s="355"/>
      <c r="G2595" s="354"/>
      <c r="H2595" s="354"/>
      <c r="I2595" s="178"/>
      <c r="J2595" s="390" t="e">
        <f>IF(#REF!="","",IF(LEN(#REF!)&gt;14,IF(ISBLANK(#REF!),"",#REF!),REPLACE(REPLACE(#REF!,1,3,"XXX"),13,2,"XX")))</f>
        <v>#REF!</v>
      </c>
      <c r="K2595" s="356"/>
      <c r="L2595" s="357"/>
      <c r="M2595" s="356"/>
      <c r="N2595" s="352"/>
      <c r="O2595" s="369"/>
    </row>
    <row r="2596" spans="1:15" hidden="1" x14ac:dyDescent="0.2">
      <c r="A2596" s="351">
        <v>2593</v>
      </c>
      <c r="B2596" s="352"/>
      <c r="C2596" s="353"/>
      <c r="D2596" s="354"/>
      <c r="E2596" s="178"/>
      <c r="F2596" s="355"/>
      <c r="G2596" s="354"/>
      <c r="H2596" s="354"/>
      <c r="I2596" s="178"/>
      <c r="J2596" s="390" t="e">
        <f>IF(#REF!="","",IF(LEN(#REF!)&gt;14,IF(ISBLANK(#REF!),"",#REF!),REPLACE(REPLACE(#REF!,1,3,"XXX"),13,2,"XX")))</f>
        <v>#REF!</v>
      </c>
      <c r="K2596" s="356"/>
      <c r="L2596" s="357"/>
      <c r="M2596" s="356"/>
      <c r="N2596" s="352"/>
      <c r="O2596" s="369"/>
    </row>
    <row r="2597" spans="1:15" hidden="1" x14ac:dyDescent="0.2">
      <c r="A2597" s="351">
        <v>2594</v>
      </c>
      <c r="B2597" s="352"/>
      <c r="C2597" s="353"/>
      <c r="D2597" s="354"/>
      <c r="E2597" s="178"/>
      <c r="F2597" s="355"/>
      <c r="G2597" s="354"/>
      <c r="H2597" s="354"/>
      <c r="I2597" s="178"/>
      <c r="J2597" s="390" t="e">
        <f>IF(#REF!="","",IF(LEN(#REF!)&gt;14,IF(ISBLANK(#REF!),"",#REF!),REPLACE(REPLACE(#REF!,1,3,"XXX"),13,2,"XX")))</f>
        <v>#REF!</v>
      </c>
      <c r="K2597" s="356"/>
      <c r="L2597" s="357"/>
      <c r="M2597" s="356"/>
      <c r="N2597" s="352"/>
      <c r="O2597" s="369"/>
    </row>
    <row r="2598" spans="1:15" hidden="1" x14ac:dyDescent="0.2">
      <c r="A2598" s="351">
        <v>2595</v>
      </c>
      <c r="B2598" s="352"/>
      <c r="C2598" s="353"/>
      <c r="D2598" s="354"/>
      <c r="E2598" s="178"/>
      <c r="F2598" s="355"/>
      <c r="G2598" s="354"/>
      <c r="H2598" s="354"/>
      <c r="I2598" s="178"/>
      <c r="J2598" s="390" t="e">
        <f>IF(#REF!="","",IF(LEN(#REF!)&gt;14,IF(ISBLANK(#REF!),"",#REF!),REPLACE(REPLACE(#REF!,1,3,"XXX"),13,2,"XX")))</f>
        <v>#REF!</v>
      </c>
      <c r="K2598" s="356"/>
      <c r="L2598" s="357"/>
      <c r="M2598" s="356"/>
      <c r="N2598" s="352"/>
      <c r="O2598" s="369"/>
    </row>
    <row r="2599" spans="1:15" hidden="1" x14ac:dyDescent="0.2">
      <c r="A2599" s="351">
        <v>2596</v>
      </c>
      <c r="B2599" s="352"/>
      <c r="C2599" s="353"/>
      <c r="D2599" s="354"/>
      <c r="E2599" s="178"/>
      <c r="F2599" s="355"/>
      <c r="G2599" s="354"/>
      <c r="H2599" s="354"/>
      <c r="I2599" s="178"/>
      <c r="J2599" s="390" t="e">
        <f>IF(#REF!="","",IF(LEN(#REF!)&gt;14,IF(ISBLANK(#REF!),"",#REF!),REPLACE(REPLACE(#REF!,1,3,"XXX"),13,2,"XX")))</f>
        <v>#REF!</v>
      </c>
      <c r="K2599" s="356"/>
      <c r="L2599" s="357"/>
      <c r="M2599" s="356"/>
      <c r="N2599" s="352"/>
      <c r="O2599" s="369"/>
    </row>
    <row r="2600" spans="1:15" hidden="1" x14ac:dyDescent="0.2">
      <c r="A2600" s="351">
        <v>2597</v>
      </c>
      <c r="B2600" s="352"/>
      <c r="C2600" s="353"/>
      <c r="D2600" s="354"/>
      <c r="E2600" s="178"/>
      <c r="F2600" s="355"/>
      <c r="G2600" s="354"/>
      <c r="H2600" s="354"/>
      <c r="I2600" s="178"/>
      <c r="J2600" s="390" t="e">
        <f>IF(#REF!="","",IF(LEN(#REF!)&gt;14,IF(ISBLANK(#REF!),"",#REF!),REPLACE(REPLACE(#REF!,1,3,"XXX"),13,2,"XX")))</f>
        <v>#REF!</v>
      </c>
      <c r="K2600" s="356"/>
      <c r="L2600" s="357"/>
      <c r="M2600" s="356"/>
      <c r="N2600" s="352"/>
      <c r="O2600" s="369"/>
    </row>
    <row r="2601" spans="1:15" hidden="1" x14ac:dyDescent="0.2">
      <c r="A2601" s="351">
        <v>2598</v>
      </c>
      <c r="B2601" s="352"/>
      <c r="C2601" s="353"/>
      <c r="D2601" s="354"/>
      <c r="E2601" s="178"/>
      <c r="F2601" s="355"/>
      <c r="G2601" s="354"/>
      <c r="H2601" s="354"/>
      <c r="I2601" s="178"/>
      <c r="J2601" s="390" t="e">
        <f>IF(#REF!="","",IF(LEN(#REF!)&gt;14,IF(ISBLANK(#REF!),"",#REF!),REPLACE(REPLACE(#REF!,1,3,"XXX"),13,2,"XX")))</f>
        <v>#REF!</v>
      </c>
      <c r="K2601" s="356"/>
      <c r="L2601" s="357"/>
      <c r="M2601" s="356"/>
      <c r="N2601" s="352"/>
      <c r="O2601" s="369"/>
    </row>
    <row r="2602" spans="1:15" hidden="1" x14ac:dyDescent="0.2">
      <c r="A2602" s="351">
        <v>2599</v>
      </c>
      <c r="B2602" s="358"/>
      <c r="C2602" s="359"/>
      <c r="D2602" s="362"/>
      <c r="E2602" s="178"/>
      <c r="F2602" s="360"/>
      <c r="G2602" s="362"/>
      <c r="H2602" s="362"/>
      <c r="I2602" s="361"/>
      <c r="J2602" s="390" t="e">
        <f>IF(#REF!="","",IF(LEN(#REF!)&gt;14,IF(ISBLANK(#REF!),"",#REF!),REPLACE(REPLACE(#REF!,1,3,"XXX"),13,2,"XX")))</f>
        <v>#REF!</v>
      </c>
      <c r="K2602" s="356"/>
      <c r="L2602" s="357"/>
      <c r="M2602" s="356"/>
      <c r="N2602" s="352"/>
      <c r="O2602" s="369"/>
    </row>
    <row r="2603" spans="1:15" hidden="1" x14ac:dyDescent="0.2">
      <c r="A2603" s="351">
        <v>2600</v>
      </c>
      <c r="B2603" s="352"/>
      <c r="C2603" s="353"/>
      <c r="D2603" s="354"/>
      <c r="E2603" s="178"/>
      <c r="F2603" s="355"/>
      <c r="G2603" s="178"/>
      <c r="H2603" s="354"/>
      <c r="I2603" s="178"/>
      <c r="J2603" s="390" t="e">
        <f>IF(#REF!="","",IF(LEN(#REF!)&gt;14,IF(ISBLANK(#REF!),"",#REF!),REPLACE(REPLACE(#REF!,1,3,"XXX"),13,2,"XX")))</f>
        <v>#REF!</v>
      </c>
      <c r="K2603" s="356"/>
      <c r="L2603" s="357"/>
      <c r="M2603" s="356"/>
      <c r="N2603" s="352"/>
      <c r="O2603" s="369"/>
    </row>
    <row r="2604" spans="1:15" hidden="1" x14ac:dyDescent="0.2">
      <c r="A2604" s="351">
        <v>2601</v>
      </c>
      <c r="B2604" s="352"/>
      <c r="C2604" s="353"/>
      <c r="D2604" s="354"/>
      <c r="E2604" s="178"/>
      <c r="F2604" s="355"/>
      <c r="G2604" s="354"/>
      <c r="H2604" s="354"/>
      <c r="I2604" s="178"/>
      <c r="J2604" s="390" t="e">
        <f>IF(#REF!="","",IF(LEN(#REF!)&gt;14,IF(ISBLANK(#REF!),"",#REF!),REPLACE(REPLACE(#REF!,1,3,"XXX"),13,2,"XX")))</f>
        <v>#REF!</v>
      </c>
      <c r="K2604" s="356"/>
      <c r="L2604" s="357"/>
      <c r="M2604" s="356"/>
      <c r="N2604" s="352"/>
      <c r="O2604" s="369"/>
    </row>
    <row r="2605" spans="1:15" hidden="1" x14ac:dyDescent="0.2">
      <c r="A2605" s="351">
        <v>2602</v>
      </c>
      <c r="B2605" s="352"/>
      <c r="C2605" s="353"/>
      <c r="D2605" s="354"/>
      <c r="E2605" s="178"/>
      <c r="F2605" s="355"/>
      <c r="G2605" s="354"/>
      <c r="H2605" s="354"/>
      <c r="I2605" s="178"/>
      <c r="J2605" s="390" t="e">
        <f>IF(#REF!="","",IF(LEN(#REF!)&gt;14,IF(ISBLANK(#REF!),"",#REF!),REPLACE(REPLACE(#REF!,1,3,"XXX"),13,2,"XX")))</f>
        <v>#REF!</v>
      </c>
      <c r="K2605" s="356"/>
      <c r="L2605" s="357"/>
      <c r="M2605" s="356"/>
      <c r="N2605" s="352"/>
      <c r="O2605" s="369"/>
    </row>
    <row r="2606" spans="1:15" hidden="1" x14ac:dyDescent="0.2">
      <c r="A2606" s="351">
        <v>2603</v>
      </c>
      <c r="B2606" s="352"/>
      <c r="C2606" s="353"/>
      <c r="D2606" s="354"/>
      <c r="E2606" s="178"/>
      <c r="F2606" s="355"/>
      <c r="G2606" s="354"/>
      <c r="H2606" s="354"/>
      <c r="I2606" s="178"/>
      <c r="J2606" s="390" t="e">
        <f>IF(#REF!="","",IF(LEN(#REF!)&gt;14,IF(ISBLANK(#REF!),"",#REF!),REPLACE(REPLACE(#REF!,1,3,"XXX"),13,2,"XX")))</f>
        <v>#REF!</v>
      </c>
      <c r="K2606" s="356"/>
      <c r="L2606" s="357"/>
      <c r="M2606" s="356"/>
      <c r="N2606" s="352"/>
      <c r="O2606" s="369"/>
    </row>
    <row r="2607" spans="1:15" hidden="1" x14ac:dyDescent="0.2">
      <c r="A2607" s="351">
        <v>2604</v>
      </c>
      <c r="B2607" s="352"/>
      <c r="C2607" s="353"/>
      <c r="D2607" s="354"/>
      <c r="E2607" s="178"/>
      <c r="F2607" s="355"/>
      <c r="G2607" s="354"/>
      <c r="H2607" s="354"/>
      <c r="I2607" s="178"/>
      <c r="J2607" s="390" t="e">
        <f>IF(#REF!="","",IF(LEN(#REF!)&gt;14,IF(ISBLANK(#REF!),"",#REF!),REPLACE(REPLACE(#REF!,1,3,"XXX"),13,2,"XX")))</f>
        <v>#REF!</v>
      </c>
      <c r="K2607" s="356"/>
      <c r="L2607" s="357"/>
      <c r="M2607" s="356"/>
      <c r="N2607" s="352"/>
      <c r="O2607" s="369"/>
    </row>
    <row r="2608" spans="1:15" hidden="1" x14ac:dyDescent="0.2">
      <c r="A2608" s="351">
        <v>2605</v>
      </c>
      <c r="B2608" s="352"/>
      <c r="C2608" s="353"/>
      <c r="D2608" s="354"/>
      <c r="E2608" s="178"/>
      <c r="F2608" s="355"/>
      <c r="G2608" s="354"/>
      <c r="H2608" s="354"/>
      <c r="I2608" s="178"/>
      <c r="J2608" s="390" t="e">
        <f>IF(#REF!="","",IF(LEN(#REF!)&gt;14,IF(ISBLANK(#REF!),"",#REF!),REPLACE(REPLACE(#REF!,1,3,"XXX"),13,2,"XX")))</f>
        <v>#REF!</v>
      </c>
      <c r="K2608" s="356"/>
      <c r="L2608" s="357"/>
      <c r="M2608" s="356"/>
      <c r="N2608" s="352"/>
      <c r="O2608" s="369"/>
    </row>
    <row r="2609" spans="1:15" hidden="1" x14ac:dyDescent="0.2">
      <c r="A2609" s="351">
        <v>2606</v>
      </c>
      <c r="B2609" s="352"/>
      <c r="C2609" s="353"/>
      <c r="D2609" s="354"/>
      <c r="E2609" s="178"/>
      <c r="F2609" s="355"/>
      <c r="G2609" s="354"/>
      <c r="H2609" s="354"/>
      <c r="I2609" s="178"/>
      <c r="J2609" s="390" t="e">
        <f>IF(#REF!="","",IF(LEN(#REF!)&gt;14,IF(ISBLANK(#REF!),"",#REF!),REPLACE(REPLACE(#REF!,1,3,"XXX"),13,2,"XX")))</f>
        <v>#REF!</v>
      </c>
      <c r="K2609" s="356"/>
      <c r="L2609" s="357"/>
      <c r="M2609" s="356"/>
      <c r="N2609" s="352"/>
      <c r="O2609" s="369"/>
    </row>
    <row r="2610" spans="1:15" hidden="1" x14ac:dyDescent="0.2">
      <c r="A2610" s="351">
        <v>2607</v>
      </c>
      <c r="B2610" s="352"/>
      <c r="C2610" s="353"/>
      <c r="D2610" s="354"/>
      <c r="E2610" s="178"/>
      <c r="F2610" s="355"/>
      <c r="G2610" s="354"/>
      <c r="H2610" s="354"/>
      <c r="I2610" s="178"/>
      <c r="J2610" s="390" t="e">
        <f>IF(#REF!="","",IF(LEN(#REF!)&gt;14,IF(ISBLANK(#REF!),"",#REF!),REPLACE(REPLACE(#REF!,1,3,"XXX"),13,2,"XX")))</f>
        <v>#REF!</v>
      </c>
      <c r="K2610" s="356"/>
      <c r="L2610" s="357"/>
      <c r="M2610" s="356"/>
      <c r="N2610" s="352"/>
      <c r="O2610" s="369"/>
    </row>
    <row r="2611" spans="1:15" hidden="1" x14ac:dyDescent="0.2">
      <c r="A2611" s="351">
        <v>2608</v>
      </c>
      <c r="B2611" s="352"/>
      <c r="C2611" s="353"/>
      <c r="D2611" s="354"/>
      <c r="E2611" s="178"/>
      <c r="F2611" s="355"/>
      <c r="G2611" s="354"/>
      <c r="H2611" s="354"/>
      <c r="I2611" s="178"/>
      <c r="J2611" s="390" t="e">
        <f>IF(#REF!="","",IF(LEN(#REF!)&gt;14,IF(ISBLANK(#REF!),"",#REF!),REPLACE(REPLACE(#REF!,1,3,"XXX"),13,2,"XX")))</f>
        <v>#REF!</v>
      </c>
      <c r="K2611" s="356"/>
      <c r="L2611" s="357"/>
      <c r="M2611" s="356"/>
      <c r="N2611" s="352"/>
      <c r="O2611" s="369"/>
    </row>
    <row r="2612" spans="1:15" hidden="1" x14ac:dyDescent="0.2">
      <c r="A2612" s="351">
        <v>2609</v>
      </c>
      <c r="B2612" s="352"/>
      <c r="C2612" s="353"/>
      <c r="D2612" s="354"/>
      <c r="E2612" s="178"/>
      <c r="F2612" s="355"/>
      <c r="G2612" s="354"/>
      <c r="H2612" s="354"/>
      <c r="I2612" s="178"/>
      <c r="J2612" s="390" t="e">
        <f>IF(#REF!="","",IF(LEN(#REF!)&gt;14,IF(ISBLANK(#REF!),"",#REF!),REPLACE(REPLACE(#REF!,1,3,"XXX"),13,2,"XX")))</f>
        <v>#REF!</v>
      </c>
      <c r="K2612" s="356"/>
      <c r="L2612" s="357"/>
      <c r="M2612" s="356"/>
      <c r="N2612" s="352"/>
      <c r="O2612" s="369"/>
    </row>
    <row r="2613" spans="1:15" hidden="1" x14ac:dyDescent="0.2">
      <c r="A2613" s="351">
        <v>2610</v>
      </c>
      <c r="B2613" s="352"/>
      <c r="C2613" s="353"/>
      <c r="D2613" s="354"/>
      <c r="E2613" s="178"/>
      <c r="F2613" s="355"/>
      <c r="G2613" s="354"/>
      <c r="H2613" s="354"/>
      <c r="I2613" s="178"/>
      <c r="J2613" s="390" t="e">
        <f>IF(#REF!="","",IF(LEN(#REF!)&gt;14,IF(ISBLANK(#REF!),"",#REF!),REPLACE(REPLACE(#REF!,1,3,"XXX"),13,2,"XX")))</f>
        <v>#REF!</v>
      </c>
      <c r="K2613" s="356"/>
      <c r="L2613" s="357"/>
      <c r="M2613" s="356"/>
      <c r="N2613" s="352"/>
      <c r="O2613" s="369"/>
    </row>
    <row r="2614" spans="1:15" hidden="1" x14ac:dyDescent="0.2">
      <c r="A2614" s="351">
        <v>2611</v>
      </c>
      <c r="B2614" s="352"/>
      <c r="C2614" s="353"/>
      <c r="D2614" s="354"/>
      <c r="E2614" s="178"/>
      <c r="F2614" s="355"/>
      <c r="G2614" s="354"/>
      <c r="H2614" s="354"/>
      <c r="I2614" s="178"/>
      <c r="J2614" s="390" t="e">
        <f>IF(#REF!="","",IF(LEN(#REF!)&gt;14,IF(ISBLANK(#REF!),"",#REF!),REPLACE(REPLACE(#REF!,1,3,"XXX"),13,2,"XX")))</f>
        <v>#REF!</v>
      </c>
      <c r="K2614" s="356"/>
      <c r="L2614" s="357"/>
      <c r="M2614" s="356"/>
      <c r="N2614" s="352"/>
      <c r="O2614" s="369"/>
    </row>
    <row r="2615" spans="1:15" hidden="1" x14ac:dyDescent="0.2">
      <c r="A2615" s="351">
        <v>2612</v>
      </c>
      <c r="B2615" s="352"/>
      <c r="C2615" s="353"/>
      <c r="D2615" s="354"/>
      <c r="E2615" s="178"/>
      <c r="F2615" s="355"/>
      <c r="G2615" s="354"/>
      <c r="H2615" s="354"/>
      <c r="I2615" s="178"/>
      <c r="J2615" s="390" t="e">
        <f>IF(#REF!="","",IF(LEN(#REF!)&gt;14,IF(ISBLANK(#REF!),"",#REF!),REPLACE(REPLACE(#REF!,1,3,"XXX"),13,2,"XX")))</f>
        <v>#REF!</v>
      </c>
      <c r="K2615" s="356"/>
      <c r="L2615" s="357"/>
      <c r="M2615" s="356"/>
      <c r="N2615" s="352"/>
      <c r="O2615" s="369"/>
    </row>
    <row r="2616" spans="1:15" hidden="1" x14ac:dyDescent="0.2">
      <c r="A2616" s="351">
        <v>2613</v>
      </c>
      <c r="B2616" s="352"/>
      <c r="C2616" s="353"/>
      <c r="D2616" s="354"/>
      <c r="E2616" s="178"/>
      <c r="F2616" s="355"/>
      <c r="G2616" s="354"/>
      <c r="H2616" s="354"/>
      <c r="I2616" s="178"/>
      <c r="J2616" s="390" t="e">
        <f>IF(#REF!="","",IF(LEN(#REF!)&gt;14,IF(ISBLANK(#REF!),"",#REF!),REPLACE(REPLACE(#REF!,1,3,"XXX"),13,2,"XX")))</f>
        <v>#REF!</v>
      </c>
      <c r="K2616" s="356"/>
      <c r="L2616" s="357"/>
      <c r="M2616" s="356"/>
      <c r="N2616" s="352"/>
      <c r="O2616" s="369"/>
    </row>
    <row r="2617" spans="1:15" hidden="1" x14ac:dyDescent="0.2">
      <c r="A2617" s="351">
        <v>2614</v>
      </c>
      <c r="B2617" s="352"/>
      <c r="C2617" s="353"/>
      <c r="D2617" s="354"/>
      <c r="E2617" s="178"/>
      <c r="F2617" s="355"/>
      <c r="G2617" s="354"/>
      <c r="H2617" s="354"/>
      <c r="I2617" s="178"/>
      <c r="J2617" s="390" t="e">
        <f>IF(#REF!="","",IF(LEN(#REF!)&gt;14,IF(ISBLANK(#REF!),"",#REF!),REPLACE(REPLACE(#REF!,1,3,"XXX"),13,2,"XX")))</f>
        <v>#REF!</v>
      </c>
      <c r="K2617" s="356"/>
      <c r="L2617" s="357"/>
      <c r="M2617" s="356"/>
      <c r="N2617" s="352"/>
      <c r="O2617" s="369"/>
    </row>
    <row r="2618" spans="1:15" hidden="1" x14ac:dyDescent="0.2">
      <c r="A2618" s="351">
        <v>2615</v>
      </c>
      <c r="B2618" s="352"/>
      <c r="C2618" s="353"/>
      <c r="D2618" s="354"/>
      <c r="E2618" s="178"/>
      <c r="F2618" s="355"/>
      <c r="G2618" s="354"/>
      <c r="H2618" s="354"/>
      <c r="I2618" s="178"/>
      <c r="J2618" s="390" t="e">
        <f>IF(#REF!="","",IF(LEN(#REF!)&gt;14,IF(ISBLANK(#REF!),"",#REF!),REPLACE(REPLACE(#REF!,1,3,"XXX"),13,2,"XX")))</f>
        <v>#REF!</v>
      </c>
      <c r="K2618" s="356"/>
      <c r="L2618" s="357"/>
      <c r="M2618" s="356"/>
      <c r="N2618" s="352"/>
      <c r="O2618" s="369"/>
    </row>
    <row r="2619" spans="1:15" hidden="1" x14ac:dyDescent="0.2">
      <c r="A2619" s="351">
        <v>2616</v>
      </c>
      <c r="B2619" s="352"/>
      <c r="C2619" s="353"/>
      <c r="D2619" s="354"/>
      <c r="E2619" s="178"/>
      <c r="F2619" s="355"/>
      <c r="G2619" s="354"/>
      <c r="H2619" s="354"/>
      <c r="I2619" s="178"/>
      <c r="J2619" s="390" t="e">
        <f>IF(#REF!="","",IF(LEN(#REF!)&gt;14,IF(ISBLANK(#REF!),"",#REF!),REPLACE(REPLACE(#REF!,1,3,"XXX"),13,2,"XX")))</f>
        <v>#REF!</v>
      </c>
      <c r="K2619" s="356"/>
      <c r="L2619" s="357"/>
      <c r="M2619" s="356"/>
      <c r="N2619" s="352"/>
      <c r="O2619" s="369"/>
    </row>
    <row r="2620" spans="1:15" hidden="1" x14ac:dyDescent="0.2">
      <c r="A2620" s="351">
        <v>2617</v>
      </c>
      <c r="B2620" s="352"/>
      <c r="C2620" s="353"/>
      <c r="D2620" s="354"/>
      <c r="E2620" s="178"/>
      <c r="F2620" s="355"/>
      <c r="G2620" s="354"/>
      <c r="H2620" s="354"/>
      <c r="I2620" s="178"/>
      <c r="J2620" s="390" t="e">
        <f>IF(#REF!="","",IF(LEN(#REF!)&gt;14,IF(ISBLANK(#REF!),"",#REF!),REPLACE(REPLACE(#REF!,1,3,"XXX"),13,2,"XX")))</f>
        <v>#REF!</v>
      </c>
      <c r="K2620" s="356"/>
      <c r="L2620" s="357"/>
      <c r="M2620" s="356"/>
      <c r="N2620" s="352"/>
      <c r="O2620" s="369"/>
    </row>
    <row r="2621" spans="1:15" hidden="1" x14ac:dyDescent="0.2">
      <c r="A2621" s="351">
        <v>2618</v>
      </c>
      <c r="B2621" s="352"/>
      <c r="C2621" s="353"/>
      <c r="D2621" s="354"/>
      <c r="E2621" s="178"/>
      <c r="F2621" s="355"/>
      <c r="G2621" s="178"/>
      <c r="H2621" s="354"/>
      <c r="I2621" s="178"/>
      <c r="J2621" s="390" t="e">
        <f>IF(#REF!="","",IF(LEN(#REF!)&gt;14,IF(ISBLANK(#REF!),"",#REF!),REPLACE(REPLACE(#REF!,1,3,"XXX"),13,2,"XX")))</f>
        <v>#REF!</v>
      </c>
      <c r="K2621" s="356"/>
      <c r="L2621" s="357"/>
      <c r="M2621" s="356"/>
      <c r="N2621" s="352"/>
      <c r="O2621" s="369"/>
    </row>
    <row r="2622" spans="1:15" hidden="1" x14ac:dyDescent="0.2">
      <c r="A2622" s="351">
        <v>2619</v>
      </c>
      <c r="B2622" s="352"/>
      <c r="C2622" s="353"/>
      <c r="D2622" s="354"/>
      <c r="E2622" s="178"/>
      <c r="F2622" s="355"/>
      <c r="G2622" s="354"/>
      <c r="H2622" s="354"/>
      <c r="I2622" s="178"/>
      <c r="J2622" s="390" t="e">
        <f>IF(#REF!="","",IF(LEN(#REF!)&gt;14,IF(ISBLANK(#REF!),"",#REF!),REPLACE(REPLACE(#REF!,1,3,"XXX"),13,2,"XX")))</f>
        <v>#REF!</v>
      </c>
      <c r="K2622" s="356"/>
      <c r="L2622" s="357"/>
      <c r="M2622" s="356"/>
      <c r="N2622" s="352"/>
      <c r="O2622" s="369"/>
    </row>
    <row r="2623" spans="1:15" hidden="1" x14ac:dyDescent="0.2">
      <c r="A2623" s="351">
        <v>2620</v>
      </c>
      <c r="B2623" s="352"/>
      <c r="C2623" s="353"/>
      <c r="D2623" s="354"/>
      <c r="E2623" s="178"/>
      <c r="F2623" s="355"/>
      <c r="G2623" s="354"/>
      <c r="H2623" s="354"/>
      <c r="I2623" s="178"/>
      <c r="J2623" s="390" t="e">
        <f>IF(#REF!="","",IF(LEN(#REF!)&gt;14,IF(ISBLANK(#REF!),"",#REF!),REPLACE(REPLACE(#REF!,1,3,"XXX"),13,2,"XX")))</f>
        <v>#REF!</v>
      </c>
      <c r="K2623" s="356"/>
      <c r="L2623" s="357"/>
      <c r="M2623" s="356"/>
      <c r="N2623" s="352"/>
      <c r="O2623" s="369"/>
    </row>
    <row r="2624" spans="1:15" hidden="1" x14ac:dyDescent="0.2">
      <c r="A2624" s="351">
        <v>2621</v>
      </c>
      <c r="B2624" s="352"/>
      <c r="C2624" s="353"/>
      <c r="D2624" s="354"/>
      <c r="E2624" s="178"/>
      <c r="F2624" s="355"/>
      <c r="G2624" s="354"/>
      <c r="H2624" s="354"/>
      <c r="I2624" s="178"/>
      <c r="J2624" s="390" t="e">
        <f>IF(#REF!="","",IF(LEN(#REF!)&gt;14,IF(ISBLANK(#REF!),"",#REF!),REPLACE(REPLACE(#REF!,1,3,"XXX"),13,2,"XX")))</f>
        <v>#REF!</v>
      </c>
      <c r="K2624" s="356"/>
      <c r="L2624" s="357"/>
      <c r="M2624" s="356"/>
      <c r="N2624" s="352"/>
      <c r="O2624" s="369"/>
    </row>
    <row r="2625" spans="1:15" hidden="1" x14ac:dyDescent="0.2">
      <c r="A2625" s="351">
        <v>2622</v>
      </c>
      <c r="B2625" s="352"/>
      <c r="C2625" s="353"/>
      <c r="D2625" s="354"/>
      <c r="E2625" s="178"/>
      <c r="F2625" s="355"/>
      <c r="G2625" s="354"/>
      <c r="H2625" s="354"/>
      <c r="I2625" s="178"/>
      <c r="J2625" s="390" t="e">
        <f>IF(#REF!="","",IF(LEN(#REF!)&gt;14,IF(ISBLANK(#REF!),"",#REF!),REPLACE(REPLACE(#REF!,1,3,"XXX"),13,2,"XX")))</f>
        <v>#REF!</v>
      </c>
      <c r="K2625" s="356"/>
      <c r="L2625" s="357"/>
      <c r="M2625" s="356"/>
      <c r="N2625" s="352"/>
      <c r="O2625" s="369"/>
    </row>
    <row r="2626" spans="1:15" hidden="1" x14ac:dyDescent="0.2">
      <c r="A2626" s="351">
        <v>2623</v>
      </c>
      <c r="B2626" s="352"/>
      <c r="C2626" s="353"/>
      <c r="D2626" s="354"/>
      <c r="E2626" s="178"/>
      <c r="F2626" s="355"/>
      <c r="G2626" s="178"/>
      <c r="H2626" s="354"/>
      <c r="I2626" s="361"/>
      <c r="J2626" s="390" t="e">
        <f>IF(#REF!="","",IF(LEN(#REF!)&gt;14,IF(ISBLANK(#REF!),"",#REF!),REPLACE(REPLACE(#REF!,1,3,"XXX"),13,2,"XX")))</f>
        <v>#REF!</v>
      </c>
      <c r="K2626" s="356"/>
      <c r="L2626" s="357"/>
      <c r="M2626" s="356"/>
      <c r="N2626" s="352"/>
      <c r="O2626" s="369"/>
    </row>
    <row r="2627" spans="1:15" hidden="1" x14ac:dyDescent="0.2">
      <c r="A2627" s="351">
        <v>2624</v>
      </c>
      <c r="B2627" s="352"/>
      <c r="C2627" s="353"/>
      <c r="D2627" s="354"/>
      <c r="E2627" s="178"/>
      <c r="F2627" s="355"/>
      <c r="G2627" s="362"/>
      <c r="H2627" s="354"/>
      <c r="I2627" s="361"/>
      <c r="J2627" s="390" t="e">
        <f>IF(#REF!="","",IF(LEN(#REF!)&gt;14,IF(ISBLANK(#REF!),"",#REF!),REPLACE(REPLACE(#REF!,1,3,"XXX"),13,2,"XX")))</f>
        <v>#REF!</v>
      </c>
      <c r="K2627" s="356"/>
      <c r="L2627" s="357"/>
      <c r="M2627" s="356"/>
      <c r="N2627" s="352"/>
      <c r="O2627" s="369"/>
    </row>
    <row r="2628" spans="1:15" hidden="1" x14ac:dyDescent="0.2">
      <c r="A2628" s="351">
        <v>2625</v>
      </c>
      <c r="B2628" s="352"/>
      <c r="C2628" s="353"/>
      <c r="D2628" s="354"/>
      <c r="E2628" s="178"/>
      <c r="F2628" s="355"/>
      <c r="G2628" s="178"/>
      <c r="H2628" s="354"/>
      <c r="I2628" s="361"/>
      <c r="J2628" s="390" t="e">
        <f>IF(#REF!="","",IF(LEN(#REF!)&gt;14,IF(ISBLANK(#REF!),"",#REF!),REPLACE(REPLACE(#REF!,1,3,"XXX"),13,2,"XX")))</f>
        <v>#REF!</v>
      </c>
      <c r="K2628" s="356"/>
      <c r="L2628" s="357"/>
      <c r="M2628" s="356"/>
      <c r="N2628" s="352"/>
      <c r="O2628" s="369"/>
    </row>
    <row r="2629" spans="1:15" hidden="1" x14ac:dyDescent="0.2">
      <c r="A2629" s="351">
        <v>2626</v>
      </c>
      <c r="B2629" s="358"/>
      <c r="C2629" s="359"/>
      <c r="D2629" s="362"/>
      <c r="E2629" s="178"/>
      <c r="F2629" s="360"/>
      <c r="G2629" s="362"/>
      <c r="H2629" s="362"/>
      <c r="I2629" s="361"/>
      <c r="J2629" s="390" t="e">
        <f>IF(#REF!="","",IF(LEN(#REF!)&gt;14,IF(ISBLANK(#REF!),"",#REF!),REPLACE(REPLACE(#REF!,1,3,"XXX"),13,2,"XX")))</f>
        <v>#REF!</v>
      </c>
      <c r="K2629" s="356"/>
      <c r="L2629" s="357"/>
      <c r="M2629" s="356"/>
      <c r="N2629" s="352"/>
      <c r="O2629" s="369"/>
    </row>
    <row r="2630" spans="1:15" hidden="1" x14ac:dyDescent="0.2">
      <c r="A2630" s="351">
        <v>2627</v>
      </c>
      <c r="B2630" s="358"/>
      <c r="C2630" s="359"/>
      <c r="D2630" s="362"/>
      <c r="E2630" s="178"/>
      <c r="F2630" s="360"/>
      <c r="G2630" s="362"/>
      <c r="H2630" s="362"/>
      <c r="I2630" s="361"/>
      <c r="J2630" s="390" t="e">
        <f>IF(#REF!="","",IF(LEN(#REF!)&gt;14,IF(ISBLANK(#REF!),"",#REF!),REPLACE(REPLACE(#REF!,1,3,"XXX"),13,2,"XX")))</f>
        <v>#REF!</v>
      </c>
      <c r="K2630" s="356"/>
      <c r="L2630" s="357"/>
      <c r="M2630" s="356"/>
      <c r="N2630" s="352"/>
      <c r="O2630" s="369"/>
    </row>
    <row r="2631" spans="1:15" hidden="1" x14ac:dyDescent="0.2">
      <c r="A2631" s="351">
        <v>2628</v>
      </c>
      <c r="B2631" s="352"/>
      <c r="C2631" s="353"/>
      <c r="D2631" s="354"/>
      <c r="E2631" s="178"/>
      <c r="F2631" s="355"/>
      <c r="G2631" s="354"/>
      <c r="H2631" s="354"/>
      <c r="I2631" s="178"/>
      <c r="J2631" s="390" t="e">
        <f>IF(#REF!="","",IF(LEN(#REF!)&gt;14,IF(ISBLANK(#REF!),"",#REF!),REPLACE(REPLACE(#REF!,1,3,"XXX"),13,2,"XX")))</f>
        <v>#REF!</v>
      </c>
      <c r="K2631" s="356"/>
      <c r="L2631" s="357"/>
      <c r="M2631" s="356"/>
      <c r="N2631" s="352"/>
      <c r="O2631" s="369"/>
    </row>
    <row r="2632" spans="1:15" hidden="1" x14ac:dyDescent="0.2">
      <c r="A2632" s="351">
        <v>2629</v>
      </c>
      <c r="B2632" s="352"/>
      <c r="C2632" s="353"/>
      <c r="D2632" s="354"/>
      <c r="E2632" s="178"/>
      <c r="F2632" s="355"/>
      <c r="G2632" s="354"/>
      <c r="H2632" s="354"/>
      <c r="I2632" s="178"/>
      <c r="J2632" s="390" t="e">
        <f>IF(#REF!="","",IF(LEN(#REF!)&gt;14,IF(ISBLANK(#REF!),"",#REF!),REPLACE(REPLACE(#REF!,1,3,"XXX"),13,2,"XX")))</f>
        <v>#REF!</v>
      </c>
      <c r="K2632" s="356"/>
      <c r="L2632" s="357"/>
      <c r="M2632" s="356"/>
      <c r="N2632" s="352"/>
      <c r="O2632" s="369"/>
    </row>
    <row r="2633" spans="1:15" hidden="1" x14ac:dyDescent="0.2">
      <c r="A2633" s="351">
        <v>2630</v>
      </c>
      <c r="B2633" s="358"/>
      <c r="C2633" s="359"/>
      <c r="D2633" s="362"/>
      <c r="E2633" s="178"/>
      <c r="F2633" s="360"/>
      <c r="G2633" s="362"/>
      <c r="H2633" s="362"/>
      <c r="I2633" s="361"/>
      <c r="J2633" s="390" t="e">
        <f>IF(#REF!="","",IF(LEN(#REF!)&gt;14,IF(ISBLANK(#REF!),"",#REF!),REPLACE(REPLACE(#REF!,1,3,"XXX"),13,2,"XX")))</f>
        <v>#REF!</v>
      </c>
      <c r="K2633" s="356"/>
      <c r="L2633" s="357"/>
      <c r="M2633" s="356"/>
      <c r="N2633" s="352"/>
      <c r="O2633" s="369"/>
    </row>
    <row r="2634" spans="1:15" hidden="1" x14ac:dyDescent="0.2">
      <c r="A2634" s="351">
        <v>2631</v>
      </c>
      <c r="B2634" s="358"/>
      <c r="C2634" s="359"/>
      <c r="D2634" s="362"/>
      <c r="E2634" s="178"/>
      <c r="F2634" s="360"/>
      <c r="G2634" s="362"/>
      <c r="H2634" s="362"/>
      <c r="I2634" s="361"/>
      <c r="J2634" s="390" t="e">
        <f>IF(#REF!="","",IF(LEN(#REF!)&gt;14,IF(ISBLANK(#REF!),"",#REF!),REPLACE(REPLACE(#REF!,1,3,"XXX"),13,2,"XX")))</f>
        <v>#REF!</v>
      </c>
      <c r="K2634" s="356"/>
      <c r="L2634" s="357"/>
      <c r="M2634" s="356"/>
      <c r="N2634" s="352"/>
      <c r="O2634" s="369"/>
    </row>
    <row r="2635" spans="1:15" hidden="1" x14ac:dyDescent="0.2">
      <c r="A2635" s="351">
        <v>2632</v>
      </c>
      <c r="B2635" s="358"/>
      <c r="C2635" s="359"/>
      <c r="D2635" s="362"/>
      <c r="E2635" s="178"/>
      <c r="F2635" s="360"/>
      <c r="G2635" s="362"/>
      <c r="H2635" s="362"/>
      <c r="I2635" s="361"/>
      <c r="J2635" s="390" t="e">
        <f>IF(#REF!="","",IF(LEN(#REF!)&gt;14,IF(ISBLANK(#REF!),"",#REF!),REPLACE(REPLACE(#REF!,1,3,"XXX"),13,2,"XX")))</f>
        <v>#REF!</v>
      </c>
      <c r="K2635" s="356"/>
      <c r="L2635" s="357"/>
      <c r="M2635" s="356"/>
      <c r="N2635" s="352"/>
      <c r="O2635" s="369"/>
    </row>
    <row r="2636" spans="1:15" hidden="1" x14ac:dyDescent="0.2">
      <c r="A2636" s="351">
        <v>2633</v>
      </c>
      <c r="B2636" s="358"/>
      <c r="C2636" s="359"/>
      <c r="D2636" s="362"/>
      <c r="E2636" s="178"/>
      <c r="F2636" s="360"/>
      <c r="G2636" s="362"/>
      <c r="H2636" s="362"/>
      <c r="I2636" s="361"/>
      <c r="J2636" s="390" t="e">
        <f>IF(#REF!="","",IF(LEN(#REF!)&gt;14,IF(ISBLANK(#REF!),"",#REF!),REPLACE(REPLACE(#REF!,1,3,"XXX"),13,2,"XX")))</f>
        <v>#REF!</v>
      </c>
      <c r="K2636" s="356"/>
      <c r="L2636" s="357"/>
      <c r="M2636" s="356"/>
      <c r="N2636" s="352"/>
      <c r="O2636" s="369"/>
    </row>
    <row r="2637" spans="1:15" hidden="1" x14ac:dyDescent="0.2">
      <c r="A2637" s="351">
        <v>2634</v>
      </c>
      <c r="B2637" s="352"/>
      <c r="C2637" s="353"/>
      <c r="D2637" s="354"/>
      <c r="E2637" s="178"/>
      <c r="F2637" s="355"/>
      <c r="G2637" s="354"/>
      <c r="H2637" s="354"/>
      <c r="I2637" s="178"/>
      <c r="J2637" s="390" t="e">
        <f>IF(#REF!="","",IF(LEN(#REF!)&gt;14,IF(ISBLANK(#REF!),"",#REF!),REPLACE(REPLACE(#REF!,1,3,"XXX"),13,2,"XX")))</f>
        <v>#REF!</v>
      </c>
      <c r="K2637" s="356"/>
      <c r="L2637" s="357"/>
      <c r="M2637" s="356"/>
      <c r="N2637" s="352"/>
      <c r="O2637" s="369"/>
    </row>
    <row r="2638" spans="1:15" hidden="1" x14ac:dyDescent="0.2">
      <c r="A2638" s="351">
        <v>2635</v>
      </c>
      <c r="B2638" s="352"/>
      <c r="C2638" s="353"/>
      <c r="D2638" s="354"/>
      <c r="E2638" s="178"/>
      <c r="F2638" s="355"/>
      <c r="G2638" s="354"/>
      <c r="H2638" s="354"/>
      <c r="I2638" s="178"/>
      <c r="J2638" s="390" t="e">
        <f>IF(#REF!="","",IF(LEN(#REF!)&gt;14,IF(ISBLANK(#REF!),"",#REF!),REPLACE(REPLACE(#REF!,1,3,"XXX"),13,2,"XX")))</f>
        <v>#REF!</v>
      </c>
      <c r="K2638" s="356"/>
      <c r="L2638" s="357"/>
      <c r="M2638" s="356"/>
      <c r="N2638" s="352"/>
      <c r="O2638" s="369"/>
    </row>
    <row r="2639" spans="1:15" hidden="1" x14ac:dyDescent="0.2">
      <c r="A2639" s="351">
        <v>2636</v>
      </c>
      <c r="B2639" s="352"/>
      <c r="C2639" s="353"/>
      <c r="D2639" s="354"/>
      <c r="E2639" s="178"/>
      <c r="F2639" s="355"/>
      <c r="G2639" s="354"/>
      <c r="H2639" s="354"/>
      <c r="I2639" s="178"/>
      <c r="J2639" s="390" t="e">
        <f>IF(#REF!="","",IF(LEN(#REF!)&gt;14,IF(ISBLANK(#REF!),"",#REF!),REPLACE(REPLACE(#REF!,1,3,"XXX"),13,2,"XX")))</f>
        <v>#REF!</v>
      </c>
      <c r="K2639" s="356"/>
      <c r="L2639" s="357"/>
      <c r="M2639" s="356"/>
      <c r="N2639" s="352"/>
      <c r="O2639" s="369"/>
    </row>
    <row r="2640" spans="1:15" hidden="1" x14ac:dyDescent="0.2">
      <c r="A2640" s="351">
        <v>2637</v>
      </c>
      <c r="B2640" s="352"/>
      <c r="C2640" s="353"/>
      <c r="D2640" s="354"/>
      <c r="E2640" s="178"/>
      <c r="F2640" s="355"/>
      <c r="G2640" s="354"/>
      <c r="H2640" s="354"/>
      <c r="I2640" s="178"/>
      <c r="J2640" s="390" t="e">
        <f>IF(#REF!="","",IF(LEN(#REF!)&gt;14,IF(ISBLANK(#REF!),"",#REF!),REPLACE(REPLACE(#REF!,1,3,"XXX"),13,2,"XX")))</f>
        <v>#REF!</v>
      </c>
      <c r="K2640" s="356"/>
      <c r="L2640" s="357"/>
      <c r="M2640" s="356"/>
      <c r="N2640" s="352"/>
      <c r="O2640" s="369"/>
    </row>
    <row r="2641" spans="1:15" hidden="1" x14ac:dyDescent="0.2">
      <c r="A2641" s="351">
        <v>2638</v>
      </c>
      <c r="B2641" s="352"/>
      <c r="C2641" s="353"/>
      <c r="D2641" s="354"/>
      <c r="E2641" s="178"/>
      <c r="F2641" s="355"/>
      <c r="G2641" s="354"/>
      <c r="H2641" s="354"/>
      <c r="I2641" s="178"/>
      <c r="J2641" s="390" t="e">
        <f>IF(#REF!="","",IF(LEN(#REF!)&gt;14,IF(ISBLANK(#REF!),"",#REF!),REPLACE(REPLACE(#REF!,1,3,"XXX"),13,2,"XX")))</f>
        <v>#REF!</v>
      </c>
      <c r="K2641" s="356"/>
      <c r="L2641" s="357"/>
      <c r="M2641" s="356"/>
      <c r="N2641" s="352"/>
      <c r="O2641" s="369"/>
    </row>
    <row r="2642" spans="1:15" hidden="1" x14ac:dyDescent="0.2">
      <c r="A2642" s="351">
        <v>2639</v>
      </c>
      <c r="B2642" s="352"/>
      <c r="C2642" s="353"/>
      <c r="D2642" s="354"/>
      <c r="E2642" s="178"/>
      <c r="F2642" s="355"/>
      <c r="G2642" s="354"/>
      <c r="H2642" s="354"/>
      <c r="I2642" s="178"/>
      <c r="J2642" s="390" t="e">
        <f>IF(#REF!="","",IF(LEN(#REF!)&gt;14,IF(ISBLANK(#REF!),"",#REF!),REPLACE(REPLACE(#REF!,1,3,"XXX"),13,2,"XX")))</f>
        <v>#REF!</v>
      </c>
      <c r="K2642" s="356"/>
      <c r="L2642" s="357"/>
      <c r="M2642" s="356"/>
      <c r="N2642" s="352"/>
      <c r="O2642" s="369"/>
    </row>
    <row r="2643" spans="1:15" hidden="1" x14ac:dyDescent="0.2">
      <c r="A2643" s="351">
        <v>2640</v>
      </c>
      <c r="B2643" s="352"/>
      <c r="C2643" s="353"/>
      <c r="D2643" s="354"/>
      <c r="E2643" s="178"/>
      <c r="F2643" s="355"/>
      <c r="G2643" s="354"/>
      <c r="H2643" s="354"/>
      <c r="I2643" s="178"/>
      <c r="J2643" s="390" t="e">
        <f>IF(#REF!="","",IF(LEN(#REF!)&gt;14,IF(ISBLANK(#REF!),"",#REF!),REPLACE(REPLACE(#REF!,1,3,"XXX"),13,2,"XX")))</f>
        <v>#REF!</v>
      </c>
      <c r="K2643" s="356"/>
      <c r="L2643" s="357"/>
      <c r="M2643" s="356"/>
      <c r="N2643" s="352"/>
      <c r="O2643" s="369"/>
    </row>
    <row r="2644" spans="1:15" hidden="1" x14ac:dyDescent="0.2">
      <c r="A2644" s="351">
        <v>2641</v>
      </c>
      <c r="B2644" s="358"/>
      <c r="C2644" s="359"/>
      <c r="D2644" s="362"/>
      <c r="E2644" s="178"/>
      <c r="F2644" s="360"/>
      <c r="G2644" s="362"/>
      <c r="H2644" s="362"/>
      <c r="I2644" s="361"/>
      <c r="J2644" s="390" t="e">
        <f>IF(#REF!="","",IF(LEN(#REF!)&gt;14,IF(ISBLANK(#REF!),"",#REF!),REPLACE(REPLACE(#REF!,1,3,"XXX"),13,2,"XX")))</f>
        <v>#REF!</v>
      </c>
      <c r="K2644" s="356"/>
      <c r="L2644" s="357"/>
      <c r="M2644" s="356"/>
      <c r="N2644" s="352"/>
      <c r="O2644" s="369"/>
    </row>
    <row r="2645" spans="1:15" hidden="1" x14ac:dyDescent="0.2">
      <c r="A2645" s="351">
        <v>2642</v>
      </c>
      <c r="B2645" s="352"/>
      <c r="C2645" s="353"/>
      <c r="D2645" s="354"/>
      <c r="E2645" s="178"/>
      <c r="F2645" s="355"/>
      <c r="G2645" s="354"/>
      <c r="H2645" s="354"/>
      <c r="I2645" s="178"/>
      <c r="J2645" s="390" t="e">
        <f>IF(#REF!="","",IF(LEN(#REF!)&gt;14,IF(ISBLANK(#REF!),"",#REF!),REPLACE(REPLACE(#REF!,1,3,"XXX"),13,2,"XX")))</f>
        <v>#REF!</v>
      </c>
      <c r="K2645" s="356"/>
      <c r="L2645" s="357"/>
      <c r="M2645" s="356"/>
      <c r="N2645" s="352"/>
      <c r="O2645" s="369"/>
    </row>
    <row r="2646" spans="1:15" hidden="1" x14ac:dyDescent="0.2">
      <c r="A2646" s="351">
        <v>2643</v>
      </c>
      <c r="B2646" s="352"/>
      <c r="C2646" s="353"/>
      <c r="D2646" s="354"/>
      <c r="E2646" s="178"/>
      <c r="F2646" s="355"/>
      <c r="G2646" s="354"/>
      <c r="H2646" s="354"/>
      <c r="I2646" s="178"/>
      <c r="J2646" s="390" t="e">
        <f>IF(#REF!="","",IF(LEN(#REF!)&gt;14,IF(ISBLANK(#REF!),"",#REF!),REPLACE(REPLACE(#REF!,1,3,"XXX"),13,2,"XX")))</f>
        <v>#REF!</v>
      </c>
      <c r="K2646" s="356"/>
      <c r="L2646" s="357"/>
      <c r="M2646" s="356"/>
      <c r="N2646" s="352"/>
      <c r="O2646" s="369"/>
    </row>
    <row r="2647" spans="1:15" hidden="1" x14ac:dyDescent="0.2">
      <c r="A2647" s="351">
        <v>2644</v>
      </c>
      <c r="B2647" s="352"/>
      <c r="C2647" s="353"/>
      <c r="D2647" s="354"/>
      <c r="E2647" s="178"/>
      <c r="F2647" s="355"/>
      <c r="G2647" s="354"/>
      <c r="H2647" s="354"/>
      <c r="I2647" s="178"/>
      <c r="J2647" s="390" t="e">
        <f>IF(#REF!="","",IF(LEN(#REF!)&gt;14,IF(ISBLANK(#REF!),"",#REF!),REPLACE(REPLACE(#REF!,1,3,"XXX"),13,2,"XX")))</f>
        <v>#REF!</v>
      </c>
      <c r="K2647" s="356"/>
      <c r="L2647" s="357"/>
      <c r="M2647" s="356"/>
      <c r="N2647" s="352"/>
      <c r="O2647" s="369"/>
    </row>
    <row r="2648" spans="1:15" hidden="1" x14ac:dyDescent="0.2">
      <c r="A2648" s="351">
        <v>2645</v>
      </c>
      <c r="B2648" s="352"/>
      <c r="C2648" s="353"/>
      <c r="D2648" s="354"/>
      <c r="E2648" s="178"/>
      <c r="F2648" s="355"/>
      <c r="G2648" s="354"/>
      <c r="H2648" s="354"/>
      <c r="I2648" s="178"/>
      <c r="J2648" s="390" t="e">
        <f>IF(#REF!="","",IF(LEN(#REF!)&gt;14,IF(ISBLANK(#REF!),"",#REF!),REPLACE(REPLACE(#REF!,1,3,"XXX"),13,2,"XX")))</f>
        <v>#REF!</v>
      </c>
      <c r="K2648" s="356"/>
      <c r="L2648" s="357"/>
      <c r="M2648" s="356"/>
      <c r="N2648" s="352"/>
      <c r="O2648" s="369"/>
    </row>
    <row r="2649" spans="1:15" hidden="1" x14ac:dyDescent="0.2">
      <c r="A2649" s="351">
        <v>2646</v>
      </c>
      <c r="B2649" s="352"/>
      <c r="C2649" s="353"/>
      <c r="D2649" s="354"/>
      <c r="E2649" s="178"/>
      <c r="F2649" s="355"/>
      <c r="G2649" s="354"/>
      <c r="H2649" s="354"/>
      <c r="I2649" s="178"/>
      <c r="J2649" s="390" t="e">
        <f>IF(#REF!="","",IF(LEN(#REF!)&gt;14,IF(ISBLANK(#REF!),"",#REF!),REPLACE(REPLACE(#REF!,1,3,"XXX"),13,2,"XX")))</f>
        <v>#REF!</v>
      </c>
      <c r="K2649" s="356"/>
      <c r="L2649" s="357"/>
      <c r="M2649" s="356"/>
      <c r="N2649" s="352"/>
      <c r="O2649" s="369"/>
    </row>
    <row r="2650" spans="1:15" hidden="1" x14ac:dyDescent="0.2">
      <c r="A2650" s="351">
        <v>2647</v>
      </c>
      <c r="B2650" s="352"/>
      <c r="C2650" s="353"/>
      <c r="D2650" s="354"/>
      <c r="E2650" s="178"/>
      <c r="F2650" s="355"/>
      <c r="G2650" s="354"/>
      <c r="H2650" s="354"/>
      <c r="I2650" s="178"/>
      <c r="J2650" s="390" t="e">
        <f>IF(#REF!="","",IF(LEN(#REF!)&gt;14,IF(ISBLANK(#REF!),"",#REF!),REPLACE(REPLACE(#REF!,1,3,"XXX"),13,2,"XX")))</f>
        <v>#REF!</v>
      </c>
      <c r="K2650" s="356"/>
      <c r="L2650" s="357"/>
      <c r="M2650" s="356"/>
      <c r="N2650" s="352"/>
      <c r="O2650" s="369"/>
    </row>
    <row r="2651" spans="1:15" hidden="1" x14ac:dyDescent="0.2">
      <c r="A2651" s="351">
        <v>2648</v>
      </c>
      <c r="B2651" s="352"/>
      <c r="C2651" s="353"/>
      <c r="D2651" s="354"/>
      <c r="E2651" s="178"/>
      <c r="F2651" s="355"/>
      <c r="G2651" s="354"/>
      <c r="H2651" s="354"/>
      <c r="I2651" s="178"/>
      <c r="J2651" s="390" t="e">
        <f>IF(#REF!="","",IF(LEN(#REF!)&gt;14,IF(ISBLANK(#REF!),"",#REF!),REPLACE(REPLACE(#REF!,1,3,"XXX"),13,2,"XX")))</f>
        <v>#REF!</v>
      </c>
      <c r="K2651" s="356"/>
      <c r="L2651" s="357"/>
      <c r="M2651" s="356"/>
      <c r="N2651" s="352"/>
      <c r="O2651" s="369"/>
    </row>
    <row r="2652" spans="1:15" hidden="1" x14ac:dyDescent="0.2">
      <c r="A2652" s="351">
        <v>2649</v>
      </c>
      <c r="B2652" s="352"/>
      <c r="C2652" s="353"/>
      <c r="D2652" s="354"/>
      <c r="E2652" s="178"/>
      <c r="F2652" s="355"/>
      <c r="G2652" s="354"/>
      <c r="H2652" s="354"/>
      <c r="I2652" s="178"/>
      <c r="J2652" s="390" t="e">
        <f>IF(#REF!="","",IF(LEN(#REF!)&gt;14,IF(ISBLANK(#REF!),"",#REF!),REPLACE(REPLACE(#REF!,1,3,"XXX"),13,2,"XX")))</f>
        <v>#REF!</v>
      </c>
      <c r="K2652" s="356"/>
      <c r="L2652" s="357"/>
      <c r="M2652" s="356"/>
      <c r="N2652" s="352"/>
      <c r="O2652" s="369"/>
    </row>
    <row r="2653" spans="1:15" hidden="1" x14ac:dyDescent="0.2">
      <c r="A2653" s="351">
        <v>2650</v>
      </c>
      <c r="B2653" s="352"/>
      <c r="C2653" s="353"/>
      <c r="D2653" s="354"/>
      <c r="E2653" s="178"/>
      <c r="F2653" s="355"/>
      <c r="G2653" s="354"/>
      <c r="H2653" s="354"/>
      <c r="I2653" s="178"/>
      <c r="J2653" s="390" t="e">
        <f>IF(#REF!="","",IF(LEN(#REF!)&gt;14,IF(ISBLANK(#REF!),"",#REF!),REPLACE(REPLACE(#REF!,1,3,"XXX"),13,2,"XX")))</f>
        <v>#REF!</v>
      </c>
      <c r="K2653" s="356"/>
      <c r="L2653" s="357"/>
      <c r="M2653" s="356"/>
      <c r="N2653" s="352"/>
      <c r="O2653" s="369"/>
    </row>
    <row r="2654" spans="1:15" hidden="1" x14ac:dyDescent="0.2">
      <c r="A2654" s="351">
        <v>2651</v>
      </c>
      <c r="B2654" s="352"/>
      <c r="C2654" s="353"/>
      <c r="D2654" s="354"/>
      <c r="E2654" s="178"/>
      <c r="F2654" s="355"/>
      <c r="G2654" s="354"/>
      <c r="H2654" s="354"/>
      <c r="I2654" s="178"/>
      <c r="J2654" s="390" t="e">
        <f>IF(#REF!="","",IF(LEN(#REF!)&gt;14,IF(ISBLANK(#REF!),"",#REF!),REPLACE(REPLACE(#REF!,1,3,"XXX"),13,2,"XX")))</f>
        <v>#REF!</v>
      </c>
      <c r="K2654" s="356"/>
      <c r="L2654" s="357"/>
      <c r="M2654" s="356"/>
      <c r="N2654" s="352"/>
      <c r="O2654" s="369"/>
    </row>
    <row r="2655" spans="1:15" hidden="1" x14ac:dyDescent="0.2">
      <c r="A2655" s="351">
        <v>2652</v>
      </c>
      <c r="B2655" s="352"/>
      <c r="C2655" s="353"/>
      <c r="D2655" s="354"/>
      <c r="E2655" s="178"/>
      <c r="F2655" s="355"/>
      <c r="G2655" s="354"/>
      <c r="H2655" s="354"/>
      <c r="I2655" s="178"/>
      <c r="J2655" s="390" t="e">
        <f>IF(#REF!="","",IF(LEN(#REF!)&gt;14,IF(ISBLANK(#REF!),"",#REF!),REPLACE(REPLACE(#REF!,1,3,"XXX"),13,2,"XX")))</f>
        <v>#REF!</v>
      </c>
      <c r="K2655" s="356"/>
      <c r="L2655" s="357"/>
      <c r="M2655" s="356"/>
      <c r="N2655" s="352"/>
      <c r="O2655" s="369"/>
    </row>
    <row r="2656" spans="1:15" hidden="1" x14ac:dyDescent="0.2">
      <c r="A2656" s="351">
        <v>2653</v>
      </c>
      <c r="B2656" s="352"/>
      <c r="C2656" s="353"/>
      <c r="D2656" s="354"/>
      <c r="E2656" s="178"/>
      <c r="F2656" s="355"/>
      <c r="G2656" s="354"/>
      <c r="H2656" s="354"/>
      <c r="I2656" s="178"/>
      <c r="J2656" s="390" t="e">
        <f>IF(#REF!="","",IF(LEN(#REF!)&gt;14,IF(ISBLANK(#REF!),"",#REF!),REPLACE(REPLACE(#REF!,1,3,"XXX"),13,2,"XX")))</f>
        <v>#REF!</v>
      </c>
      <c r="K2656" s="356"/>
      <c r="L2656" s="357"/>
      <c r="M2656" s="356"/>
      <c r="N2656" s="352"/>
      <c r="O2656" s="369"/>
    </row>
    <row r="2657" spans="1:15" hidden="1" x14ac:dyDescent="0.2">
      <c r="A2657" s="351">
        <v>2654</v>
      </c>
      <c r="B2657" s="352"/>
      <c r="C2657" s="353"/>
      <c r="D2657" s="354"/>
      <c r="E2657" s="178"/>
      <c r="F2657" s="355"/>
      <c r="G2657" s="354"/>
      <c r="H2657" s="354"/>
      <c r="I2657" s="178"/>
      <c r="J2657" s="390" t="e">
        <f>IF(#REF!="","",IF(LEN(#REF!)&gt;14,IF(ISBLANK(#REF!),"",#REF!),REPLACE(REPLACE(#REF!,1,3,"XXX"),13,2,"XX")))</f>
        <v>#REF!</v>
      </c>
      <c r="K2657" s="356"/>
      <c r="L2657" s="357"/>
      <c r="M2657" s="356"/>
      <c r="N2657" s="352"/>
      <c r="O2657" s="369"/>
    </row>
    <row r="2658" spans="1:15" hidden="1" x14ac:dyDescent="0.2">
      <c r="A2658" s="351">
        <v>2655</v>
      </c>
      <c r="B2658" s="352"/>
      <c r="C2658" s="353"/>
      <c r="D2658" s="354"/>
      <c r="E2658" s="178"/>
      <c r="F2658" s="355"/>
      <c r="G2658" s="354"/>
      <c r="H2658" s="354"/>
      <c r="I2658" s="178"/>
      <c r="J2658" s="390" t="e">
        <f>IF(#REF!="","",IF(LEN(#REF!)&gt;14,IF(ISBLANK(#REF!),"",#REF!),REPLACE(REPLACE(#REF!,1,3,"XXX"),13,2,"XX")))</f>
        <v>#REF!</v>
      </c>
      <c r="K2658" s="356"/>
      <c r="L2658" s="357"/>
      <c r="M2658" s="356"/>
      <c r="N2658" s="352"/>
      <c r="O2658" s="369"/>
    </row>
    <row r="2659" spans="1:15" hidden="1" x14ac:dyDescent="0.2">
      <c r="A2659" s="351">
        <v>2656</v>
      </c>
      <c r="B2659" s="352"/>
      <c r="C2659" s="353"/>
      <c r="D2659" s="354"/>
      <c r="E2659" s="178"/>
      <c r="F2659" s="355"/>
      <c r="G2659" s="354"/>
      <c r="H2659" s="354"/>
      <c r="I2659" s="178"/>
      <c r="J2659" s="390" t="e">
        <f>IF(#REF!="","",IF(LEN(#REF!)&gt;14,IF(ISBLANK(#REF!),"",#REF!),REPLACE(REPLACE(#REF!,1,3,"XXX"),13,2,"XX")))</f>
        <v>#REF!</v>
      </c>
      <c r="K2659" s="356"/>
      <c r="L2659" s="357"/>
      <c r="M2659" s="356"/>
      <c r="N2659" s="352"/>
      <c r="O2659" s="369"/>
    </row>
    <row r="2660" spans="1:15" hidden="1" x14ac:dyDescent="0.2">
      <c r="A2660" s="351">
        <v>2657</v>
      </c>
      <c r="B2660" s="352"/>
      <c r="C2660" s="353"/>
      <c r="D2660" s="354"/>
      <c r="E2660" s="178"/>
      <c r="F2660" s="355"/>
      <c r="G2660" s="354"/>
      <c r="H2660" s="354"/>
      <c r="I2660" s="178"/>
      <c r="J2660" s="390" t="e">
        <f>IF(#REF!="","",IF(LEN(#REF!)&gt;14,IF(ISBLANK(#REF!),"",#REF!),REPLACE(REPLACE(#REF!,1,3,"XXX"),13,2,"XX")))</f>
        <v>#REF!</v>
      </c>
      <c r="K2660" s="356"/>
      <c r="L2660" s="357"/>
      <c r="M2660" s="356"/>
      <c r="N2660" s="352"/>
      <c r="O2660" s="369"/>
    </row>
    <row r="2661" spans="1:15" hidden="1" x14ac:dyDescent="0.2">
      <c r="A2661" s="351">
        <v>2658</v>
      </c>
      <c r="B2661" s="352"/>
      <c r="C2661" s="353"/>
      <c r="D2661" s="354"/>
      <c r="E2661" s="178"/>
      <c r="F2661" s="355"/>
      <c r="G2661" s="354"/>
      <c r="H2661" s="354"/>
      <c r="I2661" s="178"/>
      <c r="J2661" s="390" t="e">
        <f>IF(#REF!="","",IF(LEN(#REF!)&gt;14,IF(ISBLANK(#REF!),"",#REF!),REPLACE(REPLACE(#REF!,1,3,"XXX"),13,2,"XX")))</f>
        <v>#REF!</v>
      </c>
      <c r="K2661" s="356"/>
      <c r="L2661" s="357"/>
      <c r="M2661" s="356"/>
      <c r="N2661" s="352"/>
      <c r="O2661" s="369"/>
    </row>
    <row r="2662" spans="1:15" hidden="1" x14ac:dyDescent="0.2">
      <c r="A2662" s="351">
        <v>2659</v>
      </c>
      <c r="B2662" s="352"/>
      <c r="C2662" s="353"/>
      <c r="D2662" s="354"/>
      <c r="E2662" s="178"/>
      <c r="F2662" s="355"/>
      <c r="G2662" s="354"/>
      <c r="H2662" s="354"/>
      <c r="I2662" s="178"/>
      <c r="J2662" s="390" t="e">
        <f>IF(#REF!="","",IF(LEN(#REF!)&gt;14,IF(ISBLANK(#REF!),"",#REF!),REPLACE(REPLACE(#REF!,1,3,"XXX"),13,2,"XX")))</f>
        <v>#REF!</v>
      </c>
      <c r="K2662" s="356"/>
      <c r="L2662" s="357"/>
      <c r="M2662" s="356"/>
      <c r="N2662" s="352"/>
      <c r="O2662" s="369"/>
    </row>
    <row r="2663" spans="1:15" hidden="1" x14ac:dyDescent="0.2">
      <c r="A2663" s="351">
        <v>2660</v>
      </c>
      <c r="B2663" s="352"/>
      <c r="C2663" s="353"/>
      <c r="D2663" s="354"/>
      <c r="E2663" s="178"/>
      <c r="F2663" s="355"/>
      <c r="G2663" s="354"/>
      <c r="H2663" s="354"/>
      <c r="I2663" s="178"/>
      <c r="J2663" s="390" t="e">
        <f>IF(#REF!="","",IF(LEN(#REF!)&gt;14,IF(ISBLANK(#REF!),"",#REF!),REPLACE(REPLACE(#REF!,1,3,"XXX"),13,2,"XX")))</f>
        <v>#REF!</v>
      </c>
      <c r="K2663" s="356"/>
      <c r="L2663" s="357"/>
      <c r="M2663" s="356"/>
      <c r="N2663" s="352"/>
      <c r="O2663" s="369"/>
    </row>
    <row r="2664" spans="1:15" hidden="1" x14ac:dyDescent="0.2">
      <c r="A2664" s="351">
        <v>2661</v>
      </c>
      <c r="B2664" s="352"/>
      <c r="C2664" s="353"/>
      <c r="D2664" s="354"/>
      <c r="E2664" s="178"/>
      <c r="F2664" s="355"/>
      <c r="G2664" s="354"/>
      <c r="H2664" s="354"/>
      <c r="I2664" s="178"/>
      <c r="J2664" s="390" t="e">
        <f>IF(#REF!="","",IF(LEN(#REF!)&gt;14,IF(ISBLANK(#REF!),"",#REF!),REPLACE(REPLACE(#REF!,1,3,"XXX"),13,2,"XX")))</f>
        <v>#REF!</v>
      </c>
      <c r="K2664" s="356"/>
      <c r="L2664" s="357"/>
      <c r="M2664" s="356"/>
      <c r="N2664" s="352"/>
      <c r="O2664" s="369"/>
    </row>
    <row r="2665" spans="1:15" hidden="1" x14ac:dyDescent="0.2">
      <c r="A2665" s="351">
        <v>2662</v>
      </c>
      <c r="B2665" s="352"/>
      <c r="C2665" s="353"/>
      <c r="D2665" s="354"/>
      <c r="E2665" s="178"/>
      <c r="F2665" s="355"/>
      <c r="G2665" s="354"/>
      <c r="H2665" s="354"/>
      <c r="I2665" s="178"/>
      <c r="J2665" s="390" t="e">
        <f>IF(#REF!="","",IF(LEN(#REF!)&gt;14,IF(ISBLANK(#REF!),"",#REF!),REPLACE(REPLACE(#REF!,1,3,"XXX"),13,2,"XX")))</f>
        <v>#REF!</v>
      </c>
      <c r="K2665" s="356"/>
      <c r="L2665" s="357"/>
      <c r="M2665" s="356"/>
      <c r="N2665" s="352"/>
      <c r="O2665" s="369"/>
    </row>
    <row r="2666" spans="1:15" hidden="1" x14ac:dyDescent="0.2">
      <c r="A2666" s="351">
        <v>2663</v>
      </c>
      <c r="B2666" s="352"/>
      <c r="C2666" s="353"/>
      <c r="D2666" s="354"/>
      <c r="E2666" s="178"/>
      <c r="F2666" s="355"/>
      <c r="G2666" s="354"/>
      <c r="H2666" s="354"/>
      <c r="I2666" s="178"/>
      <c r="J2666" s="390" t="e">
        <f>IF(#REF!="","",IF(LEN(#REF!)&gt;14,IF(ISBLANK(#REF!),"",#REF!),REPLACE(REPLACE(#REF!,1,3,"XXX"),13,2,"XX")))</f>
        <v>#REF!</v>
      </c>
      <c r="K2666" s="356"/>
      <c r="L2666" s="357"/>
      <c r="M2666" s="356"/>
      <c r="N2666" s="352"/>
      <c r="O2666" s="369"/>
    </row>
    <row r="2667" spans="1:15" hidden="1" x14ac:dyDescent="0.2">
      <c r="A2667" s="351">
        <v>2664</v>
      </c>
      <c r="B2667" s="352"/>
      <c r="C2667" s="353"/>
      <c r="D2667" s="354"/>
      <c r="E2667" s="178"/>
      <c r="F2667" s="355"/>
      <c r="G2667" s="354"/>
      <c r="H2667" s="354"/>
      <c r="I2667" s="178"/>
      <c r="J2667" s="390" t="e">
        <f>IF(#REF!="","",IF(LEN(#REF!)&gt;14,IF(ISBLANK(#REF!),"",#REF!),REPLACE(REPLACE(#REF!,1,3,"XXX"),13,2,"XX")))</f>
        <v>#REF!</v>
      </c>
      <c r="K2667" s="356"/>
      <c r="L2667" s="357"/>
      <c r="M2667" s="356"/>
      <c r="N2667" s="352"/>
      <c r="O2667" s="369"/>
    </row>
    <row r="2668" spans="1:15" hidden="1" x14ac:dyDescent="0.2">
      <c r="A2668" s="351">
        <v>2665</v>
      </c>
      <c r="B2668" s="352"/>
      <c r="C2668" s="353"/>
      <c r="D2668" s="354"/>
      <c r="E2668" s="178"/>
      <c r="F2668" s="355"/>
      <c r="G2668" s="354"/>
      <c r="H2668" s="354"/>
      <c r="I2668" s="178"/>
      <c r="J2668" s="390" t="e">
        <f>IF(#REF!="","",IF(LEN(#REF!)&gt;14,IF(ISBLANK(#REF!),"",#REF!),REPLACE(REPLACE(#REF!,1,3,"XXX"),13,2,"XX")))</f>
        <v>#REF!</v>
      </c>
      <c r="K2668" s="356"/>
      <c r="L2668" s="357"/>
      <c r="M2668" s="356"/>
      <c r="N2668" s="352"/>
      <c r="O2668" s="369"/>
    </row>
    <row r="2669" spans="1:15" hidden="1" x14ac:dyDescent="0.2">
      <c r="A2669" s="351">
        <v>2666</v>
      </c>
      <c r="B2669" s="352"/>
      <c r="C2669" s="353"/>
      <c r="D2669" s="354"/>
      <c r="E2669" s="178"/>
      <c r="F2669" s="355"/>
      <c r="G2669" s="354"/>
      <c r="H2669" s="354"/>
      <c r="I2669" s="178"/>
      <c r="J2669" s="390" t="e">
        <f>IF(#REF!="","",IF(LEN(#REF!)&gt;14,IF(ISBLANK(#REF!),"",#REF!),REPLACE(REPLACE(#REF!,1,3,"XXX"),13,2,"XX")))</f>
        <v>#REF!</v>
      </c>
      <c r="K2669" s="356"/>
      <c r="L2669" s="357"/>
      <c r="M2669" s="356"/>
      <c r="N2669" s="352"/>
      <c r="O2669" s="369"/>
    </row>
    <row r="2670" spans="1:15" hidden="1" x14ac:dyDescent="0.2">
      <c r="A2670" s="351">
        <v>2667</v>
      </c>
      <c r="B2670" s="352"/>
      <c r="C2670" s="353"/>
      <c r="D2670" s="354"/>
      <c r="E2670" s="178"/>
      <c r="F2670" s="355"/>
      <c r="G2670" s="354"/>
      <c r="H2670" s="354"/>
      <c r="I2670" s="178"/>
      <c r="J2670" s="390" t="e">
        <f>IF(#REF!="","",IF(LEN(#REF!)&gt;14,IF(ISBLANK(#REF!),"",#REF!),REPLACE(REPLACE(#REF!,1,3,"XXX"),13,2,"XX")))</f>
        <v>#REF!</v>
      </c>
      <c r="K2670" s="356"/>
      <c r="L2670" s="357"/>
      <c r="M2670" s="356"/>
      <c r="N2670" s="352"/>
      <c r="O2670" s="369"/>
    </row>
    <row r="2671" spans="1:15" hidden="1" x14ac:dyDescent="0.2">
      <c r="A2671" s="351">
        <v>2668</v>
      </c>
      <c r="B2671" s="352"/>
      <c r="C2671" s="353"/>
      <c r="D2671" s="354"/>
      <c r="E2671" s="178"/>
      <c r="F2671" s="355"/>
      <c r="G2671" s="354"/>
      <c r="H2671" s="354"/>
      <c r="I2671" s="178"/>
      <c r="J2671" s="390" t="e">
        <f>IF(#REF!="","",IF(LEN(#REF!)&gt;14,IF(ISBLANK(#REF!),"",#REF!),REPLACE(REPLACE(#REF!,1,3,"XXX"),13,2,"XX")))</f>
        <v>#REF!</v>
      </c>
      <c r="K2671" s="356"/>
      <c r="L2671" s="357"/>
      <c r="M2671" s="356"/>
      <c r="N2671" s="352"/>
      <c r="O2671" s="369"/>
    </row>
    <row r="2672" spans="1:15" hidden="1" x14ac:dyDescent="0.2">
      <c r="A2672" s="351">
        <v>2669</v>
      </c>
      <c r="B2672" s="358"/>
      <c r="C2672" s="359"/>
      <c r="D2672" s="362"/>
      <c r="E2672" s="178"/>
      <c r="F2672" s="360"/>
      <c r="G2672" s="362"/>
      <c r="H2672" s="362"/>
      <c r="I2672" s="361"/>
      <c r="J2672" s="390" t="e">
        <f>IF(#REF!="","",IF(LEN(#REF!)&gt;14,IF(ISBLANK(#REF!),"",#REF!),REPLACE(REPLACE(#REF!,1,3,"XXX"),13,2,"XX")))</f>
        <v>#REF!</v>
      </c>
      <c r="K2672" s="356"/>
      <c r="L2672" s="357"/>
      <c r="M2672" s="356"/>
      <c r="N2672" s="352"/>
      <c r="O2672" s="369"/>
    </row>
    <row r="2673" spans="1:15" hidden="1" x14ac:dyDescent="0.2">
      <c r="A2673" s="351">
        <v>2670</v>
      </c>
      <c r="B2673" s="352"/>
      <c r="C2673" s="353"/>
      <c r="D2673" s="354"/>
      <c r="E2673" s="178"/>
      <c r="F2673" s="355"/>
      <c r="G2673" s="354"/>
      <c r="H2673" s="354"/>
      <c r="I2673" s="178"/>
      <c r="J2673" s="390" t="e">
        <f>IF(#REF!="","",IF(LEN(#REF!)&gt;14,IF(ISBLANK(#REF!),"",#REF!),REPLACE(REPLACE(#REF!,1,3,"XXX"),13,2,"XX")))</f>
        <v>#REF!</v>
      </c>
      <c r="K2673" s="356"/>
      <c r="L2673" s="357"/>
      <c r="M2673" s="356"/>
      <c r="N2673" s="352"/>
      <c r="O2673" s="369"/>
    </row>
    <row r="2674" spans="1:15" hidden="1" x14ac:dyDescent="0.2">
      <c r="A2674" s="351">
        <v>2671</v>
      </c>
      <c r="B2674" s="358"/>
      <c r="C2674" s="359"/>
      <c r="D2674" s="362"/>
      <c r="E2674" s="178"/>
      <c r="F2674" s="360"/>
      <c r="G2674" s="178"/>
      <c r="H2674" s="362"/>
      <c r="I2674" s="178"/>
      <c r="J2674" s="390" t="e">
        <f>IF(#REF!="","",IF(LEN(#REF!)&gt;14,IF(ISBLANK(#REF!),"",#REF!),REPLACE(REPLACE(#REF!,1,3,"XXX"),13,2,"XX")))</f>
        <v>#REF!</v>
      </c>
      <c r="K2674" s="356"/>
      <c r="L2674" s="357"/>
      <c r="M2674" s="356"/>
      <c r="N2674" s="352"/>
      <c r="O2674" s="369"/>
    </row>
    <row r="2675" spans="1:15" hidden="1" x14ac:dyDescent="0.2">
      <c r="A2675" s="351">
        <v>2672</v>
      </c>
      <c r="B2675" s="352"/>
      <c r="C2675" s="353"/>
      <c r="D2675" s="354"/>
      <c r="E2675" s="178"/>
      <c r="F2675" s="355"/>
      <c r="G2675" s="354"/>
      <c r="H2675" s="354"/>
      <c r="I2675" s="178"/>
      <c r="J2675" s="390" t="e">
        <f>IF(#REF!="","",IF(LEN(#REF!)&gt;14,IF(ISBLANK(#REF!),"",#REF!),REPLACE(REPLACE(#REF!,1,3,"XXX"),13,2,"XX")))</f>
        <v>#REF!</v>
      </c>
      <c r="K2675" s="356"/>
      <c r="L2675" s="357"/>
      <c r="M2675" s="356"/>
      <c r="N2675" s="352"/>
      <c r="O2675" s="369"/>
    </row>
    <row r="2676" spans="1:15" hidden="1" x14ac:dyDescent="0.2">
      <c r="A2676" s="351">
        <v>2673</v>
      </c>
      <c r="B2676" s="352"/>
      <c r="C2676" s="353"/>
      <c r="D2676" s="354"/>
      <c r="E2676" s="178"/>
      <c r="F2676" s="355"/>
      <c r="G2676" s="354"/>
      <c r="H2676" s="354"/>
      <c r="I2676" s="178"/>
      <c r="J2676" s="390" t="e">
        <f>IF(#REF!="","",IF(LEN(#REF!)&gt;14,IF(ISBLANK(#REF!),"",#REF!),REPLACE(REPLACE(#REF!,1,3,"XXX"),13,2,"XX")))</f>
        <v>#REF!</v>
      </c>
      <c r="K2676" s="356"/>
      <c r="L2676" s="357"/>
      <c r="M2676" s="356"/>
      <c r="N2676" s="352"/>
      <c r="O2676" s="369"/>
    </row>
    <row r="2677" spans="1:15" hidden="1" x14ac:dyDescent="0.2">
      <c r="A2677" s="351">
        <v>2674</v>
      </c>
      <c r="B2677" s="352"/>
      <c r="C2677" s="353"/>
      <c r="D2677" s="354"/>
      <c r="E2677" s="178"/>
      <c r="F2677" s="355"/>
      <c r="G2677" s="354"/>
      <c r="H2677" s="354"/>
      <c r="I2677" s="178"/>
      <c r="J2677" s="390" t="e">
        <f>IF(#REF!="","",IF(LEN(#REF!)&gt;14,IF(ISBLANK(#REF!),"",#REF!),REPLACE(REPLACE(#REF!,1,3,"XXX"),13,2,"XX")))</f>
        <v>#REF!</v>
      </c>
      <c r="K2677" s="356"/>
      <c r="L2677" s="357"/>
      <c r="M2677" s="356"/>
      <c r="N2677" s="352"/>
      <c r="O2677" s="369"/>
    </row>
    <row r="2678" spans="1:15" hidden="1" x14ac:dyDescent="0.2">
      <c r="A2678" s="351">
        <v>2675</v>
      </c>
      <c r="B2678" s="352"/>
      <c r="C2678" s="353"/>
      <c r="D2678" s="354"/>
      <c r="E2678" s="178"/>
      <c r="F2678" s="355"/>
      <c r="G2678" s="354"/>
      <c r="H2678" s="354"/>
      <c r="I2678" s="178"/>
      <c r="J2678" s="390" t="e">
        <f>IF(#REF!="","",IF(LEN(#REF!)&gt;14,IF(ISBLANK(#REF!),"",#REF!),REPLACE(REPLACE(#REF!,1,3,"XXX"),13,2,"XX")))</f>
        <v>#REF!</v>
      </c>
      <c r="K2678" s="356"/>
      <c r="L2678" s="357"/>
      <c r="M2678" s="356"/>
      <c r="N2678" s="352"/>
      <c r="O2678" s="369"/>
    </row>
    <row r="2679" spans="1:15" hidden="1" x14ac:dyDescent="0.2">
      <c r="A2679" s="351">
        <v>2676</v>
      </c>
      <c r="B2679" s="352"/>
      <c r="C2679" s="353"/>
      <c r="D2679" s="354"/>
      <c r="E2679" s="178"/>
      <c r="F2679" s="355"/>
      <c r="G2679" s="354"/>
      <c r="H2679" s="354"/>
      <c r="I2679" s="178"/>
      <c r="J2679" s="390" t="e">
        <f>IF(#REF!="","",IF(LEN(#REF!)&gt;14,IF(ISBLANK(#REF!),"",#REF!),REPLACE(REPLACE(#REF!,1,3,"XXX"),13,2,"XX")))</f>
        <v>#REF!</v>
      </c>
      <c r="K2679" s="356"/>
      <c r="L2679" s="357"/>
      <c r="M2679" s="356"/>
      <c r="N2679" s="352"/>
      <c r="O2679" s="369"/>
    </row>
    <row r="2680" spans="1:15" hidden="1" x14ac:dyDescent="0.2">
      <c r="A2680" s="351">
        <v>2677</v>
      </c>
      <c r="B2680" s="352"/>
      <c r="C2680" s="353"/>
      <c r="D2680" s="354"/>
      <c r="E2680" s="178"/>
      <c r="F2680" s="355"/>
      <c r="G2680" s="354"/>
      <c r="H2680" s="354"/>
      <c r="I2680" s="178"/>
      <c r="J2680" s="390" t="e">
        <f>IF(#REF!="","",IF(LEN(#REF!)&gt;14,IF(ISBLANK(#REF!),"",#REF!),REPLACE(REPLACE(#REF!,1,3,"XXX"),13,2,"XX")))</f>
        <v>#REF!</v>
      </c>
      <c r="K2680" s="356"/>
      <c r="L2680" s="357"/>
      <c r="M2680" s="356"/>
      <c r="N2680" s="352"/>
      <c r="O2680" s="369"/>
    </row>
    <row r="2681" spans="1:15" hidden="1" x14ac:dyDescent="0.2">
      <c r="A2681" s="351">
        <v>2678</v>
      </c>
      <c r="B2681" s="352"/>
      <c r="C2681" s="353"/>
      <c r="D2681" s="354"/>
      <c r="E2681" s="178"/>
      <c r="F2681" s="355"/>
      <c r="G2681" s="354"/>
      <c r="H2681" s="354"/>
      <c r="I2681" s="178"/>
      <c r="J2681" s="390" t="e">
        <f>IF(#REF!="","",IF(LEN(#REF!)&gt;14,IF(ISBLANK(#REF!),"",#REF!),REPLACE(REPLACE(#REF!,1,3,"XXX"),13,2,"XX")))</f>
        <v>#REF!</v>
      </c>
      <c r="K2681" s="356"/>
      <c r="L2681" s="357"/>
      <c r="M2681" s="356"/>
      <c r="N2681" s="352"/>
      <c r="O2681" s="369"/>
    </row>
    <row r="2682" spans="1:15" hidden="1" x14ac:dyDescent="0.2">
      <c r="A2682" s="351">
        <v>2679</v>
      </c>
      <c r="B2682" s="352"/>
      <c r="C2682" s="353"/>
      <c r="D2682" s="354"/>
      <c r="E2682" s="178"/>
      <c r="F2682" s="355"/>
      <c r="G2682" s="354"/>
      <c r="H2682" s="354"/>
      <c r="I2682" s="178"/>
      <c r="J2682" s="390" t="e">
        <f>IF(#REF!="","",IF(LEN(#REF!)&gt;14,IF(ISBLANK(#REF!),"",#REF!),REPLACE(REPLACE(#REF!,1,3,"XXX"),13,2,"XX")))</f>
        <v>#REF!</v>
      </c>
      <c r="K2682" s="356"/>
      <c r="L2682" s="357"/>
      <c r="M2682" s="356"/>
      <c r="N2682" s="352"/>
      <c r="O2682" s="369"/>
    </row>
    <row r="2683" spans="1:15" hidden="1" x14ac:dyDescent="0.2">
      <c r="A2683" s="351">
        <v>2680</v>
      </c>
      <c r="B2683" s="352"/>
      <c r="C2683" s="353"/>
      <c r="D2683" s="354"/>
      <c r="E2683" s="178"/>
      <c r="F2683" s="355"/>
      <c r="G2683" s="354"/>
      <c r="H2683" s="354"/>
      <c r="I2683" s="178"/>
      <c r="J2683" s="390" t="e">
        <f>IF(#REF!="","",IF(LEN(#REF!)&gt;14,IF(ISBLANK(#REF!),"",#REF!),REPLACE(REPLACE(#REF!,1,3,"XXX"),13,2,"XX")))</f>
        <v>#REF!</v>
      </c>
      <c r="K2683" s="356"/>
      <c r="L2683" s="357"/>
      <c r="M2683" s="356"/>
      <c r="N2683" s="352"/>
      <c r="O2683" s="369"/>
    </row>
    <row r="2684" spans="1:15" hidden="1" x14ac:dyDescent="0.2">
      <c r="A2684" s="351">
        <v>2681</v>
      </c>
      <c r="B2684" s="352"/>
      <c r="C2684" s="353"/>
      <c r="D2684" s="354"/>
      <c r="E2684" s="178"/>
      <c r="F2684" s="355"/>
      <c r="G2684" s="354"/>
      <c r="H2684" s="354"/>
      <c r="I2684" s="178"/>
      <c r="J2684" s="390" t="e">
        <f>IF(#REF!="","",IF(LEN(#REF!)&gt;14,IF(ISBLANK(#REF!),"",#REF!),REPLACE(REPLACE(#REF!,1,3,"XXX"),13,2,"XX")))</f>
        <v>#REF!</v>
      </c>
      <c r="K2684" s="356"/>
      <c r="L2684" s="357"/>
      <c r="M2684" s="356"/>
      <c r="N2684" s="352"/>
      <c r="O2684" s="369"/>
    </row>
    <row r="2685" spans="1:15" hidden="1" x14ac:dyDescent="0.2">
      <c r="A2685" s="351">
        <v>2682</v>
      </c>
      <c r="B2685" s="352"/>
      <c r="C2685" s="353"/>
      <c r="D2685" s="354"/>
      <c r="E2685" s="178"/>
      <c r="F2685" s="355"/>
      <c r="G2685" s="354"/>
      <c r="H2685" s="354"/>
      <c r="I2685" s="178"/>
      <c r="J2685" s="390" t="e">
        <f>IF(#REF!="","",IF(LEN(#REF!)&gt;14,IF(ISBLANK(#REF!),"",#REF!),REPLACE(REPLACE(#REF!,1,3,"XXX"),13,2,"XX")))</f>
        <v>#REF!</v>
      </c>
      <c r="K2685" s="356"/>
      <c r="L2685" s="357"/>
      <c r="M2685" s="356"/>
      <c r="N2685" s="352"/>
      <c r="O2685" s="369"/>
    </row>
    <row r="2686" spans="1:15" hidden="1" x14ac:dyDescent="0.2">
      <c r="A2686" s="351">
        <v>2683</v>
      </c>
      <c r="B2686" s="352"/>
      <c r="C2686" s="353"/>
      <c r="D2686" s="354"/>
      <c r="E2686" s="178"/>
      <c r="F2686" s="355"/>
      <c r="G2686" s="354"/>
      <c r="H2686" s="354"/>
      <c r="I2686" s="178"/>
      <c r="J2686" s="390" t="e">
        <f>IF(#REF!="","",IF(LEN(#REF!)&gt;14,IF(ISBLANK(#REF!),"",#REF!),REPLACE(REPLACE(#REF!,1,3,"XXX"),13,2,"XX")))</f>
        <v>#REF!</v>
      </c>
      <c r="K2686" s="356"/>
      <c r="L2686" s="357"/>
      <c r="M2686" s="356"/>
      <c r="N2686" s="352"/>
      <c r="O2686" s="369"/>
    </row>
    <row r="2687" spans="1:15" hidden="1" x14ac:dyDescent="0.2">
      <c r="A2687" s="351">
        <v>2684</v>
      </c>
      <c r="B2687" s="352"/>
      <c r="C2687" s="353"/>
      <c r="D2687" s="354"/>
      <c r="E2687" s="178"/>
      <c r="F2687" s="355"/>
      <c r="G2687" s="354"/>
      <c r="H2687" s="354"/>
      <c r="I2687" s="178"/>
      <c r="J2687" s="390" t="e">
        <f>IF(#REF!="","",IF(LEN(#REF!)&gt;14,IF(ISBLANK(#REF!),"",#REF!),REPLACE(REPLACE(#REF!,1,3,"XXX"),13,2,"XX")))</f>
        <v>#REF!</v>
      </c>
      <c r="K2687" s="356"/>
      <c r="L2687" s="357"/>
      <c r="M2687" s="356"/>
      <c r="N2687" s="352"/>
      <c r="O2687" s="369"/>
    </row>
    <row r="2688" spans="1:15" hidden="1" x14ac:dyDescent="0.2">
      <c r="A2688" s="351">
        <v>2685</v>
      </c>
      <c r="B2688" s="352"/>
      <c r="C2688" s="353"/>
      <c r="D2688" s="354"/>
      <c r="E2688" s="178"/>
      <c r="F2688" s="355"/>
      <c r="G2688" s="354"/>
      <c r="H2688" s="354"/>
      <c r="I2688" s="178"/>
      <c r="J2688" s="390" t="e">
        <f>IF(#REF!="","",IF(LEN(#REF!)&gt;14,IF(ISBLANK(#REF!),"",#REF!),REPLACE(REPLACE(#REF!,1,3,"XXX"),13,2,"XX")))</f>
        <v>#REF!</v>
      </c>
      <c r="K2688" s="356"/>
      <c r="L2688" s="357"/>
      <c r="M2688" s="356"/>
      <c r="N2688" s="352"/>
      <c r="O2688" s="369"/>
    </row>
    <row r="2689" spans="1:15" hidden="1" x14ac:dyDescent="0.2">
      <c r="A2689" s="351">
        <v>2686</v>
      </c>
      <c r="B2689" s="352"/>
      <c r="C2689" s="353"/>
      <c r="D2689" s="354"/>
      <c r="E2689" s="178"/>
      <c r="F2689" s="355"/>
      <c r="G2689" s="354"/>
      <c r="H2689" s="354"/>
      <c r="I2689" s="178"/>
      <c r="J2689" s="390" t="e">
        <f>IF(#REF!="","",IF(LEN(#REF!)&gt;14,IF(ISBLANK(#REF!),"",#REF!),REPLACE(REPLACE(#REF!,1,3,"XXX"),13,2,"XX")))</f>
        <v>#REF!</v>
      </c>
      <c r="K2689" s="356"/>
      <c r="L2689" s="357"/>
      <c r="M2689" s="356"/>
      <c r="N2689" s="352"/>
      <c r="O2689" s="369"/>
    </row>
    <row r="2690" spans="1:15" hidden="1" x14ac:dyDescent="0.2">
      <c r="A2690" s="351">
        <v>2687</v>
      </c>
      <c r="B2690" s="352"/>
      <c r="C2690" s="353"/>
      <c r="D2690" s="354"/>
      <c r="E2690" s="178"/>
      <c r="F2690" s="355"/>
      <c r="G2690" s="354"/>
      <c r="H2690" s="354"/>
      <c r="I2690" s="178"/>
      <c r="J2690" s="390" t="e">
        <f>IF(#REF!="","",IF(LEN(#REF!)&gt;14,IF(ISBLANK(#REF!),"",#REF!),REPLACE(REPLACE(#REF!,1,3,"XXX"),13,2,"XX")))</f>
        <v>#REF!</v>
      </c>
      <c r="K2690" s="356"/>
      <c r="L2690" s="357"/>
      <c r="M2690" s="356"/>
      <c r="N2690" s="352"/>
      <c r="O2690" s="369"/>
    </row>
    <row r="2691" spans="1:15" hidden="1" x14ac:dyDescent="0.2">
      <c r="A2691" s="351">
        <v>2688</v>
      </c>
      <c r="B2691" s="352"/>
      <c r="C2691" s="353"/>
      <c r="D2691" s="354"/>
      <c r="E2691" s="178"/>
      <c r="F2691" s="355"/>
      <c r="G2691" s="354"/>
      <c r="H2691" s="354"/>
      <c r="I2691" s="178"/>
      <c r="J2691" s="390" t="e">
        <f>IF(#REF!="","",IF(LEN(#REF!)&gt;14,IF(ISBLANK(#REF!),"",#REF!),REPLACE(REPLACE(#REF!,1,3,"XXX"),13,2,"XX")))</f>
        <v>#REF!</v>
      </c>
      <c r="K2691" s="356"/>
      <c r="L2691" s="357"/>
      <c r="M2691" s="356"/>
      <c r="N2691" s="352"/>
      <c r="O2691" s="369"/>
    </row>
    <row r="2692" spans="1:15" hidden="1" x14ac:dyDescent="0.2">
      <c r="A2692" s="351">
        <v>2689</v>
      </c>
      <c r="B2692" s="352"/>
      <c r="C2692" s="353"/>
      <c r="D2692" s="354"/>
      <c r="E2692" s="178"/>
      <c r="F2692" s="355"/>
      <c r="G2692" s="354"/>
      <c r="H2692" s="354"/>
      <c r="I2692" s="178"/>
      <c r="J2692" s="390" t="e">
        <f>IF(#REF!="","",IF(LEN(#REF!)&gt;14,IF(ISBLANK(#REF!),"",#REF!),REPLACE(REPLACE(#REF!,1,3,"XXX"),13,2,"XX")))</f>
        <v>#REF!</v>
      </c>
      <c r="K2692" s="356"/>
      <c r="L2692" s="357"/>
      <c r="M2692" s="356"/>
      <c r="N2692" s="352"/>
      <c r="O2692" s="369"/>
    </row>
    <row r="2693" spans="1:15" hidden="1" x14ac:dyDescent="0.2">
      <c r="A2693" s="351">
        <v>2690</v>
      </c>
      <c r="B2693" s="352"/>
      <c r="C2693" s="353"/>
      <c r="D2693" s="354"/>
      <c r="E2693" s="178"/>
      <c r="F2693" s="355"/>
      <c r="G2693" s="354"/>
      <c r="H2693" s="354"/>
      <c r="I2693" s="178"/>
      <c r="J2693" s="390" t="e">
        <f>IF(#REF!="","",IF(LEN(#REF!)&gt;14,IF(ISBLANK(#REF!),"",#REF!),REPLACE(REPLACE(#REF!,1,3,"XXX"),13,2,"XX")))</f>
        <v>#REF!</v>
      </c>
      <c r="K2693" s="356"/>
      <c r="L2693" s="357"/>
      <c r="M2693" s="356"/>
      <c r="N2693" s="352"/>
      <c r="O2693" s="369"/>
    </row>
    <row r="2694" spans="1:15" hidden="1" x14ac:dyDescent="0.2">
      <c r="A2694" s="351">
        <v>2691</v>
      </c>
      <c r="B2694" s="352"/>
      <c r="C2694" s="353"/>
      <c r="D2694" s="354"/>
      <c r="E2694" s="178"/>
      <c r="F2694" s="355"/>
      <c r="G2694" s="354"/>
      <c r="H2694" s="354"/>
      <c r="I2694" s="178"/>
      <c r="J2694" s="390" t="e">
        <f>IF(#REF!="","",IF(LEN(#REF!)&gt;14,IF(ISBLANK(#REF!),"",#REF!),REPLACE(REPLACE(#REF!,1,3,"XXX"),13,2,"XX")))</f>
        <v>#REF!</v>
      </c>
      <c r="K2694" s="356"/>
      <c r="L2694" s="357"/>
      <c r="M2694" s="356"/>
      <c r="N2694" s="352"/>
      <c r="O2694" s="369"/>
    </row>
    <row r="2695" spans="1:15" hidden="1" x14ac:dyDescent="0.2">
      <c r="A2695" s="351">
        <v>2692</v>
      </c>
      <c r="B2695" s="352"/>
      <c r="C2695" s="353"/>
      <c r="D2695" s="354"/>
      <c r="E2695" s="178"/>
      <c r="F2695" s="355"/>
      <c r="G2695" s="354"/>
      <c r="H2695" s="354"/>
      <c r="I2695" s="178"/>
      <c r="J2695" s="390" t="e">
        <f>IF(#REF!="","",IF(LEN(#REF!)&gt;14,IF(ISBLANK(#REF!),"",#REF!),REPLACE(REPLACE(#REF!,1,3,"XXX"),13,2,"XX")))</f>
        <v>#REF!</v>
      </c>
      <c r="K2695" s="356"/>
      <c r="L2695" s="357"/>
      <c r="M2695" s="356"/>
      <c r="N2695" s="352"/>
      <c r="O2695" s="369"/>
    </row>
    <row r="2696" spans="1:15" hidden="1" x14ac:dyDescent="0.2">
      <c r="A2696" s="351">
        <v>2693</v>
      </c>
      <c r="B2696" s="352"/>
      <c r="C2696" s="353"/>
      <c r="D2696" s="354"/>
      <c r="E2696" s="178"/>
      <c r="F2696" s="355"/>
      <c r="G2696" s="354"/>
      <c r="H2696" s="354"/>
      <c r="I2696" s="178"/>
      <c r="J2696" s="390" t="e">
        <f>IF(#REF!="","",IF(LEN(#REF!)&gt;14,IF(ISBLANK(#REF!),"",#REF!),REPLACE(REPLACE(#REF!,1,3,"XXX"),13,2,"XX")))</f>
        <v>#REF!</v>
      </c>
      <c r="K2696" s="356"/>
      <c r="L2696" s="357"/>
      <c r="M2696" s="356"/>
      <c r="N2696" s="352"/>
      <c r="O2696" s="369"/>
    </row>
    <row r="2697" spans="1:15" hidden="1" x14ac:dyDescent="0.2">
      <c r="A2697" s="351">
        <v>2694</v>
      </c>
      <c r="B2697" s="352"/>
      <c r="C2697" s="353"/>
      <c r="D2697" s="354"/>
      <c r="E2697" s="178"/>
      <c r="F2697" s="355"/>
      <c r="G2697" s="354"/>
      <c r="H2697" s="354"/>
      <c r="I2697" s="178"/>
      <c r="J2697" s="390" t="e">
        <f>IF(#REF!="","",IF(LEN(#REF!)&gt;14,IF(ISBLANK(#REF!),"",#REF!),REPLACE(REPLACE(#REF!,1,3,"XXX"),13,2,"XX")))</f>
        <v>#REF!</v>
      </c>
      <c r="K2697" s="356"/>
      <c r="L2697" s="357"/>
      <c r="M2697" s="356"/>
      <c r="N2697" s="352"/>
      <c r="O2697" s="369"/>
    </row>
    <row r="2698" spans="1:15" hidden="1" x14ac:dyDescent="0.2">
      <c r="A2698" s="351">
        <v>2695</v>
      </c>
      <c r="B2698" s="352"/>
      <c r="C2698" s="353"/>
      <c r="D2698" s="354"/>
      <c r="E2698" s="178"/>
      <c r="F2698" s="355"/>
      <c r="G2698" s="354"/>
      <c r="H2698" s="354"/>
      <c r="I2698" s="178"/>
      <c r="J2698" s="390" t="e">
        <f>IF(#REF!="","",IF(LEN(#REF!)&gt;14,IF(ISBLANK(#REF!),"",#REF!),REPLACE(REPLACE(#REF!,1,3,"XXX"),13,2,"XX")))</f>
        <v>#REF!</v>
      </c>
      <c r="K2698" s="356"/>
      <c r="L2698" s="357"/>
      <c r="M2698" s="356"/>
      <c r="N2698" s="352"/>
      <c r="O2698" s="369"/>
    </row>
    <row r="2699" spans="1:15" hidden="1" x14ac:dyDescent="0.2">
      <c r="A2699" s="351">
        <v>2696</v>
      </c>
      <c r="B2699" s="352"/>
      <c r="C2699" s="353"/>
      <c r="D2699" s="354"/>
      <c r="E2699" s="178"/>
      <c r="F2699" s="355"/>
      <c r="G2699" s="354"/>
      <c r="H2699" s="354"/>
      <c r="I2699" s="178"/>
      <c r="J2699" s="390" t="e">
        <f>IF(#REF!="","",IF(LEN(#REF!)&gt;14,IF(ISBLANK(#REF!),"",#REF!),REPLACE(REPLACE(#REF!,1,3,"XXX"),13,2,"XX")))</f>
        <v>#REF!</v>
      </c>
      <c r="K2699" s="356"/>
      <c r="L2699" s="357"/>
      <c r="M2699" s="356"/>
      <c r="N2699" s="352"/>
      <c r="O2699" s="369"/>
    </row>
    <row r="2700" spans="1:15" hidden="1" x14ac:dyDescent="0.2">
      <c r="A2700" s="351">
        <v>2697</v>
      </c>
      <c r="B2700" s="352"/>
      <c r="C2700" s="353"/>
      <c r="D2700" s="354"/>
      <c r="E2700" s="178"/>
      <c r="F2700" s="355"/>
      <c r="G2700" s="354"/>
      <c r="H2700" s="354"/>
      <c r="I2700" s="178"/>
      <c r="J2700" s="390" t="e">
        <f>IF(#REF!="","",IF(LEN(#REF!)&gt;14,IF(ISBLANK(#REF!),"",#REF!),REPLACE(REPLACE(#REF!,1,3,"XXX"),13,2,"XX")))</f>
        <v>#REF!</v>
      </c>
      <c r="K2700" s="356"/>
      <c r="L2700" s="357"/>
      <c r="M2700" s="356"/>
      <c r="N2700" s="352"/>
      <c r="O2700" s="369"/>
    </row>
    <row r="2701" spans="1:15" hidden="1" x14ac:dyDescent="0.2">
      <c r="A2701" s="351">
        <v>2698</v>
      </c>
      <c r="B2701" s="352"/>
      <c r="C2701" s="353"/>
      <c r="D2701" s="354"/>
      <c r="E2701" s="178"/>
      <c r="F2701" s="355"/>
      <c r="G2701" s="354"/>
      <c r="H2701" s="354"/>
      <c r="I2701" s="178"/>
      <c r="J2701" s="390" t="e">
        <f>IF(#REF!="","",IF(LEN(#REF!)&gt;14,IF(ISBLANK(#REF!),"",#REF!),REPLACE(REPLACE(#REF!,1,3,"XXX"),13,2,"XX")))</f>
        <v>#REF!</v>
      </c>
      <c r="K2701" s="356"/>
      <c r="L2701" s="357"/>
      <c r="M2701" s="356"/>
      <c r="N2701" s="352"/>
      <c r="O2701" s="369"/>
    </row>
    <row r="2702" spans="1:15" hidden="1" x14ac:dyDescent="0.2">
      <c r="A2702" s="351">
        <v>2699</v>
      </c>
      <c r="B2702" s="352"/>
      <c r="C2702" s="353"/>
      <c r="D2702" s="354"/>
      <c r="E2702" s="178"/>
      <c r="F2702" s="355"/>
      <c r="G2702" s="354"/>
      <c r="H2702" s="354"/>
      <c r="I2702" s="178"/>
      <c r="J2702" s="390" t="e">
        <f>IF(#REF!="","",IF(LEN(#REF!)&gt;14,IF(ISBLANK(#REF!),"",#REF!),REPLACE(REPLACE(#REF!,1,3,"XXX"),13,2,"XX")))</f>
        <v>#REF!</v>
      </c>
      <c r="K2702" s="356"/>
      <c r="L2702" s="357"/>
      <c r="M2702" s="356"/>
      <c r="N2702" s="352"/>
      <c r="O2702" s="369"/>
    </row>
    <row r="2703" spans="1:15" hidden="1" x14ac:dyDescent="0.2">
      <c r="A2703" s="351">
        <v>2700</v>
      </c>
      <c r="B2703" s="352"/>
      <c r="C2703" s="353"/>
      <c r="D2703" s="354"/>
      <c r="E2703" s="178"/>
      <c r="F2703" s="355"/>
      <c r="G2703" s="354"/>
      <c r="H2703" s="354"/>
      <c r="I2703" s="178"/>
      <c r="J2703" s="390" t="e">
        <f>IF(#REF!="","",IF(LEN(#REF!)&gt;14,IF(ISBLANK(#REF!),"",#REF!),REPLACE(REPLACE(#REF!,1,3,"XXX"),13,2,"XX")))</f>
        <v>#REF!</v>
      </c>
      <c r="K2703" s="356"/>
      <c r="L2703" s="357"/>
      <c r="M2703" s="356"/>
      <c r="N2703" s="352"/>
      <c r="O2703" s="369"/>
    </row>
    <row r="2704" spans="1:15" hidden="1" x14ac:dyDescent="0.2">
      <c r="A2704" s="351">
        <v>2701</v>
      </c>
      <c r="B2704" s="352"/>
      <c r="C2704" s="353"/>
      <c r="D2704" s="354"/>
      <c r="E2704" s="178"/>
      <c r="F2704" s="355"/>
      <c r="G2704" s="354"/>
      <c r="H2704" s="354"/>
      <c r="I2704" s="178"/>
      <c r="J2704" s="390" t="e">
        <f>IF(#REF!="","",IF(LEN(#REF!)&gt;14,IF(ISBLANK(#REF!),"",#REF!),REPLACE(REPLACE(#REF!,1,3,"XXX"),13,2,"XX")))</f>
        <v>#REF!</v>
      </c>
      <c r="K2704" s="356"/>
      <c r="L2704" s="357"/>
      <c r="M2704" s="356"/>
      <c r="N2704" s="352"/>
      <c r="O2704" s="369"/>
    </row>
    <row r="2705" spans="1:15" hidden="1" x14ac:dyDescent="0.2">
      <c r="A2705" s="351">
        <v>2702</v>
      </c>
      <c r="B2705" s="352"/>
      <c r="C2705" s="353"/>
      <c r="D2705" s="354"/>
      <c r="E2705" s="178"/>
      <c r="F2705" s="355"/>
      <c r="G2705" s="354"/>
      <c r="H2705" s="354"/>
      <c r="I2705" s="178"/>
      <c r="J2705" s="390" t="e">
        <f>IF(#REF!="","",IF(LEN(#REF!)&gt;14,IF(ISBLANK(#REF!),"",#REF!),REPLACE(REPLACE(#REF!,1,3,"XXX"),13,2,"XX")))</f>
        <v>#REF!</v>
      </c>
      <c r="K2705" s="356"/>
      <c r="L2705" s="357"/>
      <c r="M2705" s="356"/>
      <c r="N2705" s="352"/>
      <c r="O2705" s="369"/>
    </row>
    <row r="2706" spans="1:15" hidden="1" x14ac:dyDescent="0.2">
      <c r="A2706" s="351">
        <v>2703</v>
      </c>
      <c r="B2706" s="352"/>
      <c r="C2706" s="353"/>
      <c r="D2706" s="354"/>
      <c r="E2706" s="178"/>
      <c r="F2706" s="355"/>
      <c r="G2706" s="354"/>
      <c r="H2706" s="354"/>
      <c r="I2706" s="178"/>
      <c r="J2706" s="390" t="e">
        <f>IF(#REF!="","",IF(LEN(#REF!)&gt;14,IF(ISBLANK(#REF!),"",#REF!),REPLACE(REPLACE(#REF!,1,3,"XXX"),13,2,"XX")))</f>
        <v>#REF!</v>
      </c>
      <c r="K2706" s="356"/>
      <c r="L2706" s="357"/>
      <c r="M2706" s="356"/>
      <c r="N2706" s="352"/>
      <c r="O2706" s="369"/>
    </row>
    <row r="2707" spans="1:15" hidden="1" x14ac:dyDescent="0.2">
      <c r="A2707" s="351">
        <v>2704</v>
      </c>
      <c r="B2707" s="352"/>
      <c r="C2707" s="353"/>
      <c r="D2707" s="354"/>
      <c r="E2707" s="178"/>
      <c r="F2707" s="355"/>
      <c r="G2707" s="354"/>
      <c r="H2707" s="354"/>
      <c r="I2707" s="178"/>
      <c r="J2707" s="390" t="e">
        <f>IF(#REF!="","",IF(LEN(#REF!)&gt;14,IF(ISBLANK(#REF!),"",#REF!),REPLACE(REPLACE(#REF!,1,3,"XXX"),13,2,"XX")))</f>
        <v>#REF!</v>
      </c>
      <c r="K2707" s="356"/>
      <c r="L2707" s="357"/>
      <c r="M2707" s="356"/>
      <c r="N2707" s="352"/>
      <c r="O2707" s="369"/>
    </row>
    <row r="2708" spans="1:15" hidden="1" x14ac:dyDescent="0.2">
      <c r="A2708" s="351">
        <v>2705</v>
      </c>
      <c r="B2708" s="352"/>
      <c r="C2708" s="353"/>
      <c r="D2708" s="354"/>
      <c r="E2708" s="178"/>
      <c r="F2708" s="355"/>
      <c r="G2708" s="354"/>
      <c r="H2708" s="354"/>
      <c r="I2708" s="178"/>
      <c r="J2708" s="390" t="e">
        <f>IF(#REF!="","",IF(LEN(#REF!)&gt;14,IF(ISBLANK(#REF!),"",#REF!),REPLACE(REPLACE(#REF!,1,3,"XXX"),13,2,"XX")))</f>
        <v>#REF!</v>
      </c>
      <c r="K2708" s="356"/>
      <c r="L2708" s="357"/>
      <c r="M2708" s="356"/>
      <c r="N2708" s="352"/>
      <c r="O2708" s="369"/>
    </row>
    <row r="2709" spans="1:15" hidden="1" x14ac:dyDescent="0.2">
      <c r="A2709" s="351">
        <v>2706</v>
      </c>
      <c r="B2709" s="352"/>
      <c r="C2709" s="353"/>
      <c r="D2709" s="354"/>
      <c r="E2709" s="178"/>
      <c r="F2709" s="355"/>
      <c r="G2709" s="354"/>
      <c r="H2709" s="354"/>
      <c r="I2709" s="178"/>
      <c r="J2709" s="390" t="e">
        <f>IF(#REF!="","",IF(LEN(#REF!)&gt;14,IF(ISBLANK(#REF!),"",#REF!),REPLACE(REPLACE(#REF!,1,3,"XXX"),13,2,"XX")))</f>
        <v>#REF!</v>
      </c>
      <c r="K2709" s="356"/>
      <c r="L2709" s="357"/>
      <c r="M2709" s="356"/>
      <c r="N2709" s="352"/>
      <c r="O2709" s="369"/>
    </row>
    <row r="2710" spans="1:15" hidden="1" x14ac:dyDescent="0.2">
      <c r="A2710" s="351">
        <v>2707</v>
      </c>
      <c r="B2710" s="352"/>
      <c r="C2710" s="353"/>
      <c r="D2710" s="354"/>
      <c r="E2710" s="178"/>
      <c r="F2710" s="355"/>
      <c r="G2710" s="354"/>
      <c r="H2710" s="354"/>
      <c r="I2710" s="178"/>
      <c r="J2710" s="390" t="e">
        <f>IF(#REF!="","",IF(LEN(#REF!)&gt;14,IF(ISBLANK(#REF!),"",#REF!),REPLACE(REPLACE(#REF!,1,3,"XXX"),13,2,"XX")))</f>
        <v>#REF!</v>
      </c>
      <c r="K2710" s="356"/>
      <c r="L2710" s="357"/>
      <c r="M2710" s="356"/>
      <c r="N2710" s="352"/>
      <c r="O2710" s="369"/>
    </row>
    <row r="2711" spans="1:15" hidden="1" x14ac:dyDescent="0.2">
      <c r="A2711" s="351">
        <v>2708</v>
      </c>
      <c r="B2711" s="352"/>
      <c r="C2711" s="353"/>
      <c r="D2711" s="354"/>
      <c r="E2711" s="178"/>
      <c r="F2711" s="355"/>
      <c r="G2711" s="354"/>
      <c r="H2711" s="354"/>
      <c r="I2711" s="178"/>
      <c r="J2711" s="390" t="e">
        <f>IF(#REF!="","",IF(LEN(#REF!)&gt;14,IF(ISBLANK(#REF!),"",#REF!),REPLACE(REPLACE(#REF!,1,3,"XXX"),13,2,"XX")))</f>
        <v>#REF!</v>
      </c>
      <c r="K2711" s="356"/>
      <c r="L2711" s="357"/>
      <c r="M2711" s="356"/>
      <c r="N2711" s="352"/>
      <c r="O2711" s="369"/>
    </row>
    <row r="2712" spans="1:15" hidden="1" x14ac:dyDescent="0.2">
      <c r="A2712" s="351">
        <v>2709</v>
      </c>
      <c r="B2712" s="352"/>
      <c r="C2712" s="353"/>
      <c r="D2712" s="354"/>
      <c r="E2712" s="178"/>
      <c r="F2712" s="355"/>
      <c r="G2712" s="354"/>
      <c r="H2712" s="354"/>
      <c r="I2712" s="178"/>
      <c r="J2712" s="390" t="e">
        <f>IF(#REF!="","",IF(LEN(#REF!)&gt;14,IF(ISBLANK(#REF!),"",#REF!),REPLACE(REPLACE(#REF!,1,3,"XXX"),13,2,"XX")))</f>
        <v>#REF!</v>
      </c>
      <c r="K2712" s="356"/>
      <c r="L2712" s="357"/>
      <c r="M2712" s="356"/>
      <c r="N2712" s="352"/>
      <c r="O2712" s="369"/>
    </row>
    <row r="2713" spans="1:15" hidden="1" x14ac:dyDescent="0.2">
      <c r="A2713" s="351">
        <v>2710</v>
      </c>
      <c r="B2713" s="352"/>
      <c r="C2713" s="353"/>
      <c r="D2713" s="354"/>
      <c r="E2713" s="178"/>
      <c r="F2713" s="355"/>
      <c r="G2713" s="354"/>
      <c r="H2713" s="354"/>
      <c r="I2713" s="178"/>
      <c r="J2713" s="390" t="e">
        <f>IF(#REF!="","",IF(LEN(#REF!)&gt;14,IF(ISBLANK(#REF!),"",#REF!),REPLACE(REPLACE(#REF!,1,3,"XXX"),13,2,"XX")))</f>
        <v>#REF!</v>
      </c>
      <c r="K2713" s="356"/>
      <c r="L2713" s="357"/>
      <c r="M2713" s="356"/>
      <c r="N2713" s="352"/>
      <c r="O2713" s="369"/>
    </row>
    <row r="2714" spans="1:15" hidden="1" x14ac:dyDescent="0.2">
      <c r="A2714" s="351">
        <v>2711</v>
      </c>
      <c r="B2714" s="352"/>
      <c r="C2714" s="353"/>
      <c r="D2714" s="354"/>
      <c r="E2714" s="178"/>
      <c r="F2714" s="355"/>
      <c r="G2714" s="354"/>
      <c r="H2714" s="354"/>
      <c r="I2714" s="178"/>
      <c r="J2714" s="390" t="e">
        <f>IF(#REF!="","",IF(LEN(#REF!)&gt;14,IF(ISBLANK(#REF!),"",#REF!),REPLACE(REPLACE(#REF!,1,3,"XXX"),13,2,"XX")))</f>
        <v>#REF!</v>
      </c>
      <c r="K2714" s="356"/>
      <c r="L2714" s="357"/>
      <c r="M2714" s="356"/>
      <c r="N2714" s="352"/>
      <c r="O2714" s="369"/>
    </row>
    <row r="2715" spans="1:15" hidden="1" x14ac:dyDescent="0.2">
      <c r="A2715" s="351">
        <v>2712</v>
      </c>
      <c r="B2715" s="352"/>
      <c r="C2715" s="353"/>
      <c r="D2715" s="354"/>
      <c r="E2715" s="178"/>
      <c r="F2715" s="355"/>
      <c r="G2715" s="354"/>
      <c r="H2715" s="354"/>
      <c r="I2715" s="178"/>
      <c r="J2715" s="390" t="e">
        <f>IF(#REF!="","",IF(LEN(#REF!)&gt;14,IF(ISBLANK(#REF!),"",#REF!),REPLACE(REPLACE(#REF!,1,3,"XXX"),13,2,"XX")))</f>
        <v>#REF!</v>
      </c>
      <c r="K2715" s="356"/>
      <c r="L2715" s="357"/>
      <c r="M2715" s="356"/>
      <c r="N2715" s="352"/>
      <c r="O2715" s="369"/>
    </row>
    <row r="2716" spans="1:15" hidden="1" x14ac:dyDescent="0.2">
      <c r="A2716" s="351">
        <v>2713</v>
      </c>
      <c r="B2716" s="352"/>
      <c r="C2716" s="353"/>
      <c r="D2716" s="354"/>
      <c r="E2716" s="178"/>
      <c r="F2716" s="355"/>
      <c r="G2716" s="354"/>
      <c r="H2716" s="354"/>
      <c r="I2716" s="178"/>
      <c r="J2716" s="390" t="e">
        <f>IF(#REF!="","",IF(LEN(#REF!)&gt;14,IF(ISBLANK(#REF!),"",#REF!),REPLACE(REPLACE(#REF!,1,3,"XXX"),13,2,"XX")))</f>
        <v>#REF!</v>
      </c>
      <c r="K2716" s="356"/>
      <c r="L2716" s="357"/>
      <c r="M2716" s="356"/>
      <c r="N2716" s="352"/>
      <c r="O2716" s="369"/>
    </row>
    <row r="2717" spans="1:15" hidden="1" x14ac:dyDescent="0.2">
      <c r="A2717" s="351">
        <v>2714</v>
      </c>
      <c r="B2717" s="352"/>
      <c r="C2717" s="353"/>
      <c r="D2717" s="354"/>
      <c r="E2717" s="178"/>
      <c r="F2717" s="355"/>
      <c r="G2717" s="354"/>
      <c r="H2717" s="354"/>
      <c r="I2717" s="178"/>
      <c r="J2717" s="390" t="e">
        <f>IF(#REF!="","",IF(LEN(#REF!)&gt;14,IF(ISBLANK(#REF!),"",#REF!),REPLACE(REPLACE(#REF!,1,3,"XXX"),13,2,"XX")))</f>
        <v>#REF!</v>
      </c>
      <c r="K2717" s="356"/>
      <c r="L2717" s="357"/>
      <c r="M2717" s="356"/>
      <c r="N2717" s="352"/>
      <c r="O2717" s="369"/>
    </row>
    <row r="2718" spans="1:15" hidden="1" x14ac:dyDescent="0.2">
      <c r="A2718" s="351">
        <v>2715</v>
      </c>
      <c r="B2718" s="352"/>
      <c r="C2718" s="353"/>
      <c r="D2718" s="354"/>
      <c r="E2718" s="178"/>
      <c r="F2718" s="355"/>
      <c r="G2718" s="354"/>
      <c r="H2718" s="354"/>
      <c r="I2718" s="178"/>
      <c r="J2718" s="390" t="e">
        <f>IF(#REF!="","",IF(LEN(#REF!)&gt;14,IF(ISBLANK(#REF!),"",#REF!),REPLACE(REPLACE(#REF!,1,3,"XXX"),13,2,"XX")))</f>
        <v>#REF!</v>
      </c>
      <c r="K2718" s="356"/>
      <c r="L2718" s="357"/>
      <c r="M2718" s="356"/>
      <c r="N2718" s="352"/>
      <c r="O2718" s="369"/>
    </row>
    <row r="2719" spans="1:15" hidden="1" x14ac:dyDescent="0.2">
      <c r="A2719" s="351">
        <v>2716</v>
      </c>
      <c r="B2719" s="352"/>
      <c r="C2719" s="353"/>
      <c r="D2719" s="354"/>
      <c r="E2719" s="178"/>
      <c r="F2719" s="355"/>
      <c r="G2719" s="354"/>
      <c r="H2719" s="354"/>
      <c r="I2719" s="178"/>
      <c r="J2719" s="390" t="e">
        <f>IF(#REF!="","",IF(LEN(#REF!)&gt;14,IF(ISBLANK(#REF!),"",#REF!),REPLACE(REPLACE(#REF!,1,3,"XXX"),13,2,"XX")))</f>
        <v>#REF!</v>
      </c>
      <c r="K2719" s="356"/>
      <c r="L2719" s="357"/>
      <c r="M2719" s="356"/>
      <c r="N2719" s="352"/>
      <c r="O2719" s="369"/>
    </row>
    <row r="2720" spans="1:15" hidden="1" x14ac:dyDescent="0.2">
      <c r="A2720" s="351">
        <v>2717</v>
      </c>
      <c r="B2720" s="352"/>
      <c r="C2720" s="353"/>
      <c r="D2720" s="354"/>
      <c r="E2720" s="178"/>
      <c r="F2720" s="355"/>
      <c r="G2720" s="354"/>
      <c r="H2720" s="354"/>
      <c r="I2720" s="178"/>
      <c r="J2720" s="390" t="e">
        <f>IF(#REF!="","",IF(LEN(#REF!)&gt;14,IF(ISBLANK(#REF!),"",#REF!),REPLACE(REPLACE(#REF!,1,3,"XXX"),13,2,"XX")))</f>
        <v>#REF!</v>
      </c>
      <c r="K2720" s="356"/>
      <c r="L2720" s="357"/>
      <c r="M2720" s="356"/>
      <c r="N2720" s="352"/>
      <c r="O2720" s="369"/>
    </row>
    <row r="2721" spans="1:15" hidden="1" x14ac:dyDescent="0.2">
      <c r="A2721" s="351">
        <v>2718</v>
      </c>
      <c r="B2721" s="352"/>
      <c r="C2721" s="353"/>
      <c r="D2721" s="354"/>
      <c r="E2721" s="178"/>
      <c r="F2721" s="355"/>
      <c r="G2721" s="354"/>
      <c r="H2721" s="354"/>
      <c r="I2721" s="178"/>
      <c r="J2721" s="390" t="e">
        <f>IF(#REF!="","",IF(LEN(#REF!)&gt;14,IF(ISBLANK(#REF!),"",#REF!),REPLACE(REPLACE(#REF!,1,3,"XXX"),13,2,"XX")))</f>
        <v>#REF!</v>
      </c>
      <c r="K2721" s="356"/>
      <c r="L2721" s="357"/>
      <c r="M2721" s="356"/>
      <c r="N2721" s="352"/>
      <c r="O2721" s="369"/>
    </row>
    <row r="2722" spans="1:15" hidden="1" x14ac:dyDescent="0.2">
      <c r="A2722" s="351">
        <v>2719</v>
      </c>
      <c r="B2722" s="352"/>
      <c r="C2722" s="353"/>
      <c r="D2722" s="354"/>
      <c r="E2722" s="178"/>
      <c r="F2722" s="355"/>
      <c r="G2722" s="354"/>
      <c r="H2722" s="354"/>
      <c r="I2722" s="178"/>
      <c r="J2722" s="390" t="e">
        <f>IF(#REF!="","",IF(LEN(#REF!)&gt;14,IF(ISBLANK(#REF!),"",#REF!),REPLACE(REPLACE(#REF!,1,3,"XXX"),13,2,"XX")))</f>
        <v>#REF!</v>
      </c>
      <c r="K2722" s="356"/>
      <c r="L2722" s="357"/>
      <c r="M2722" s="356"/>
      <c r="N2722" s="352"/>
      <c r="O2722" s="369"/>
    </row>
    <row r="2723" spans="1:15" hidden="1" x14ac:dyDescent="0.2">
      <c r="A2723" s="351">
        <v>2720</v>
      </c>
      <c r="B2723" s="352"/>
      <c r="C2723" s="353"/>
      <c r="D2723" s="354"/>
      <c r="E2723" s="178"/>
      <c r="F2723" s="355"/>
      <c r="G2723" s="354"/>
      <c r="H2723" s="354"/>
      <c r="I2723" s="178"/>
      <c r="J2723" s="390" t="e">
        <f>IF(#REF!="","",IF(LEN(#REF!)&gt;14,IF(ISBLANK(#REF!),"",#REF!),REPLACE(REPLACE(#REF!,1,3,"XXX"),13,2,"XX")))</f>
        <v>#REF!</v>
      </c>
      <c r="K2723" s="356"/>
      <c r="L2723" s="357"/>
      <c r="M2723" s="356"/>
      <c r="N2723" s="352"/>
      <c r="O2723" s="369"/>
    </row>
    <row r="2724" spans="1:15" hidden="1" x14ac:dyDescent="0.2">
      <c r="A2724" s="351">
        <v>2721</v>
      </c>
      <c r="B2724" s="352"/>
      <c r="C2724" s="353"/>
      <c r="D2724" s="354"/>
      <c r="E2724" s="178"/>
      <c r="F2724" s="355"/>
      <c r="G2724" s="354"/>
      <c r="H2724" s="354"/>
      <c r="I2724" s="178"/>
      <c r="J2724" s="390" t="e">
        <f>IF(#REF!="","",IF(LEN(#REF!)&gt;14,IF(ISBLANK(#REF!),"",#REF!),REPLACE(REPLACE(#REF!,1,3,"XXX"),13,2,"XX")))</f>
        <v>#REF!</v>
      </c>
      <c r="K2724" s="356"/>
      <c r="L2724" s="357"/>
      <c r="M2724" s="356"/>
      <c r="N2724" s="352"/>
      <c r="O2724" s="369"/>
    </row>
    <row r="2725" spans="1:15" hidden="1" x14ac:dyDescent="0.2">
      <c r="A2725" s="351">
        <v>2722</v>
      </c>
      <c r="B2725" s="352"/>
      <c r="C2725" s="353"/>
      <c r="D2725" s="354"/>
      <c r="E2725" s="178"/>
      <c r="F2725" s="355"/>
      <c r="G2725" s="354"/>
      <c r="H2725" s="354"/>
      <c r="I2725" s="178"/>
      <c r="J2725" s="390" t="e">
        <f>IF(#REF!="","",IF(LEN(#REF!)&gt;14,IF(ISBLANK(#REF!),"",#REF!),REPLACE(REPLACE(#REF!,1,3,"XXX"),13,2,"XX")))</f>
        <v>#REF!</v>
      </c>
      <c r="K2725" s="356"/>
      <c r="L2725" s="357"/>
      <c r="M2725" s="356"/>
      <c r="N2725" s="352"/>
      <c r="O2725" s="369"/>
    </row>
    <row r="2726" spans="1:15" hidden="1" x14ac:dyDescent="0.2">
      <c r="A2726" s="351">
        <v>2723</v>
      </c>
      <c r="B2726" s="352"/>
      <c r="C2726" s="353"/>
      <c r="D2726" s="354"/>
      <c r="E2726" s="178"/>
      <c r="F2726" s="355"/>
      <c r="G2726" s="354"/>
      <c r="H2726" s="354"/>
      <c r="I2726" s="178"/>
      <c r="J2726" s="390" t="e">
        <f>IF(#REF!="","",IF(LEN(#REF!)&gt;14,IF(ISBLANK(#REF!),"",#REF!),REPLACE(REPLACE(#REF!,1,3,"XXX"),13,2,"XX")))</f>
        <v>#REF!</v>
      </c>
      <c r="K2726" s="356"/>
      <c r="L2726" s="357"/>
      <c r="M2726" s="356"/>
      <c r="N2726" s="352"/>
      <c r="O2726" s="369"/>
    </row>
    <row r="2727" spans="1:15" hidden="1" x14ac:dyDescent="0.2">
      <c r="A2727" s="351">
        <v>2724</v>
      </c>
      <c r="B2727" s="352"/>
      <c r="C2727" s="353"/>
      <c r="D2727" s="354"/>
      <c r="E2727" s="178"/>
      <c r="F2727" s="355"/>
      <c r="G2727" s="354"/>
      <c r="H2727" s="354"/>
      <c r="I2727" s="178"/>
      <c r="J2727" s="390" t="e">
        <f>IF(#REF!="","",IF(LEN(#REF!)&gt;14,IF(ISBLANK(#REF!),"",#REF!),REPLACE(REPLACE(#REF!,1,3,"XXX"),13,2,"XX")))</f>
        <v>#REF!</v>
      </c>
      <c r="K2727" s="356"/>
      <c r="L2727" s="357"/>
      <c r="M2727" s="356"/>
      <c r="N2727" s="352"/>
      <c r="O2727" s="369"/>
    </row>
    <row r="2728" spans="1:15" hidden="1" x14ac:dyDescent="0.2">
      <c r="A2728" s="351">
        <v>2725</v>
      </c>
      <c r="B2728" s="352"/>
      <c r="C2728" s="353"/>
      <c r="D2728" s="354"/>
      <c r="E2728" s="178"/>
      <c r="F2728" s="355"/>
      <c r="G2728" s="354"/>
      <c r="H2728" s="354"/>
      <c r="I2728" s="178"/>
      <c r="J2728" s="390" t="e">
        <f>IF(#REF!="","",IF(LEN(#REF!)&gt;14,IF(ISBLANK(#REF!),"",#REF!),REPLACE(REPLACE(#REF!,1,3,"XXX"),13,2,"XX")))</f>
        <v>#REF!</v>
      </c>
      <c r="K2728" s="356"/>
      <c r="L2728" s="357"/>
      <c r="M2728" s="356"/>
      <c r="N2728" s="352"/>
      <c r="O2728" s="369"/>
    </row>
    <row r="2729" spans="1:15" hidden="1" x14ac:dyDescent="0.2">
      <c r="A2729" s="351">
        <v>2726</v>
      </c>
      <c r="B2729" s="352"/>
      <c r="C2729" s="353"/>
      <c r="D2729" s="354"/>
      <c r="E2729" s="178"/>
      <c r="F2729" s="355"/>
      <c r="G2729" s="354"/>
      <c r="H2729" s="354"/>
      <c r="I2729" s="178"/>
      <c r="J2729" s="390" t="e">
        <f>IF(#REF!="","",IF(LEN(#REF!)&gt;14,IF(ISBLANK(#REF!),"",#REF!),REPLACE(REPLACE(#REF!,1,3,"XXX"),13,2,"XX")))</f>
        <v>#REF!</v>
      </c>
      <c r="K2729" s="356"/>
      <c r="L2729" s="357"/>
      <c r="M2729" s="356"/>
      <c r="N2729" s="352"/>
      <c r="O2729" s="369"/>
    </row>
    <row r="2730" spans="1:15" hidden="1" x14ac:dyDescent="0.2">
      <c r="A2730" s="351">
        <v>2727</v>
      </c>
      <c r="B2730" s="352"/>
      <c r="C2730" s="353"/>
      <c r="D2730" s="354"/>
      <c r="E2730" s="178"/>
      <c r="F2730" s="355"/>
      <c r="G2730" s="354"/>
      <c r="H2730" s="354"/>
      <c r="I2730" s="178"/>
      <c r="J2730" s="390" t="e">
        <f>IF(#REF!="","",IF(LEN(#REF!)&gt;14,IF(ISBLANK(#REF!),"",#REF!),REPLACE(REPLACE(#REF!,1,3,"XXX"),13,2,"XX")))</f>
        <v>#REF!</v>
      </c>
      <c r="K2730" s="356"/>
      <c r="L2730" s="357"/>
      <c r="M2730" s="356"/>
      <c r="N2730" s="352"/>
      <c r="O2730" s="369"/>
    </row>
    <row r="2731" spans="1:15" hidden="1" x14ac:dyDescent="0.2">
      <c r="A2731" s="351">
        <v>2728</v>
      </c>
      <c r="B2731" s="352"/>
      <c r="C2731" s="353"/>
      <c r="D2731" s="354"/>
      <c r="E2731" s="178"/>
      <c r="F2731" s="355"/>
      <c r="G2731" s="354"/>
      <c r="H2731" s="354"/>
      <c r="I2731" s="178"/>
      <c r="J2731" s="390" t="e">
        <f>IF(#REF!="","",IF(LEN(#REF!)&gt;14,IF(ISBLANK(#REF!),"",#REF!),REPLACE(REPLACE(#REF!,1,3,"XXX"),13,2,"XX")))</f>
        <v>#REF!</v>
      </c>
      <c r="K2731" s="356"/>
      <c r="L2731" s="357"/>
      <c r="M2731" s="356"/>
      <c r="N2731" s="352"/>
      <c r="O2731" s="369"/>
    </row>
    <row r="2732" spans="1:15" hidden="1" x14ac:dyDescent="0.2">
      <c r="A2732" s="351">
        <v>2729</v>
      </c>
      <c r="B2732" s="352"/>
      <c r="C2732" s="353"/>
      <c r="D2732" s="354"/>
      <c r="E2732" s="178"/>
      <c r="F2732" s="355"/>
      <c r="G2732" s="354"/>
      <c r="H2732" s="354"/>
      <c r="I2732" s="178"/>
      <c r="J2732" s="390" t="e">
        <f>IF(#REF!="","",IF(LEN(#REF!)&gt;14,IF(ISBLANK(#REF!),"",#REF!),REPLACE(REPLACE(#REF!,1,3,"XXX"),13,2,"XX")))</f>
        <v>#REF!</v>
      </c>
      <c r="K2732" s="356"/>
      <c r="L2732" s="357"/>
      <c r="M2732" s="356"/>
      <c r="N2732" s="352"/>
      <c r="O2732" s="369"/>
    </row>
    <row r="2733" spans="1:15" hidden="1" x14ac:dyDescent="0.2">
      <c r="A2733" s="351">
        <v>2730</v>
      </c>
      <c r="B2733" s="352"/>
      <c r="C2733" s="353"/>
      <c r="D2733" s="354"/>
      <c r="E2733" s="178"/>
      <c r="F2733" s="355"/>
      <c r="G2733" s="354"/>
      <c r="H2733" s="354"/>
      <c r="I2733" s="178"/>
      <c r="J2733" s="390" t="e">
        <f>IF(#REF!="","",IF(LEN(#REF!)&gt;14,IF(ISBLANK(#REF!),"",#REF!),REPLACE(REPLACE(#REF!,1,3,"XXX"),13,2,"XX")))</f>
        <v>#REF!</v>
      </c>
      <c r="K2733" s="356"/>
      <c r="L2733" s="357"/>
      <c r="M2733" s="356"/>
      <c r="N2733" s="352"/>
      <c r="O2733" s="369"/>
    </row>
    <row r="2734" spans="1:15" hidden="1" x14ac:dyDescent="0.2">
      <c r="A2734" s="351">
        <v>2731</v>
      </c>
      <c r="B2734" s="352"/>
      <c r="C2734" s="353"/>
      <c r="D2734" s="354"/>
      <c r="E2734" s="178"/>
      <c r="F2734" s="355"/>
      <c r="G2734" s="354"/>
      <c r="H2734" s="354"/>
      <c r="I2734" s="178"/>
      <c r="J2734" s="390" t="e">
        <f>IF(#REF!="","",IF(LEN(#REF!)&gt;14,IF(ISBLANK(#REF!),"",#REF!),REPLACE(REPLACE(#REF!,1,3,"XXX"),13,2,"XX")))</f>
        <v>#REF!</v>
      </c>
      <c r="K2734" s="356"/>
      <c r="L2734" s="357"/>
      <c r="M2734" s="356"/>
      <c r="N2734" s="352"/>
      <c r="O2734" s="369"/>
    </row>
    <row r="2735" spans="1:15" hidden="1" x14ac:dyDescent="0.2">
      <c r="A2735" s="351">
        <v>2732</v>
      </c>
      <c r="B2735" s="352"/>
      <c r="C2735" s="353"/>
      <c r="D2735" s="354"/>
      <c r="E2735" s="178"/>
      <c r="F2735" s="355"/>
      <c r="G2735" s="354"/>
      <c r="H2735" s="354"/>
      <c r="I2735" s="178"/>
      <c r="J2735" s="390" t="e">
        <f>IF(#REF!="","",IF(LEN(#REF!)&gt;14,IF(ISBLANK(#REF!),"",#REF!),REPLACE(REPLACE(#REF!,1,3,"XXX"),13,2,"XX")))</f>
        <v>#REF!</v>
      </c>
      <c r="K2735" s="356"/>
      <c r="L2735" s="357"/>
      <c r="M2735" s="356"/>
      <c r="N2735" s="352"/>
      <c r="O2735" s="369"/>
    </row>
    <row r="2736" spans="1:15" hidden="1" x14ac:dyDescent="0.2">
      <c r="A2736" s="351">
        <v>2733</v>
      </c>
      <c r="B2736" s="352"/>
      <c r="C2736" s="353"/>
      <c r="D2736" s="354"/>
      <c r="E2736" s="178"/>
      <c r="F2736" s="355"/>
      <c r="G2736" s="354"/>
      <c r="H2736" s="354"/>
      <c r="I2736" s="178"/>
      <c r="J2736" s="390" t="e">
        <f>IF(#REF!="","",IF(LEN(#REF!)&gt;14,IF(ISBLANK(#REF!),"",#REF!),REPLACE(REPLACE(#REF!,1,3,"XXX"),13,2,"XX")))</f>
        <v>#REF!</v>
      </c>
      <c r="K2736" s="356"/>
      <c r="L2736" s="357"/>
      <c r="M2736" s="356"/>
      <c r="N2736" s="352"/>
      <c r="O2736" s="369"/>
    </row>
    <row r="2737" spans="1:15" hidden="1" x14ac:dyDescent="0.2">
      <c r="A2737" s="351">
        <v>2734</v>
      </c>
      <c r="B2737" s="352"/>
      <c r="C2737" s="353"/>
      <c r="D2737" s="354"/>
      <c r="E2737" s="178"/>
      <c r="F2737" s="355"/>
      <c r="G2737" s="354"/>
      <c r="H2737" s="354"/>
      <c r="I2737" s="178"/>
      <c r="J2737" s="390" t="e">
        <f>IF(#REF!="","",IF(LEN(#REF!)&gt;14,IF(ISBLANK(#REF!),"",#REF!),REPLACE(REPLACE(#REF!,1,3,"XXX"),13,2,"XX")))</f>
        <v>#REF!</v>
      </c>
      <c r="K2737" s="356"/>
      <c r="L2737" s="357"/>
      <c r="M2737" s="356"/>
      <c r="N2737" s="352"/>
      <c r="O2737" s="369"/>
    </row>
    <row r="2738" spans="1:15" hidden="1" x14ac:dyDescent="0.2">
      <c r="A2738" s="351">
        <v>2735</v>
      </c>
      <c r="B2738" s="352"/>
      <c r="C2738" s="353"/>
      <c r="D2738" s="354"/>
      <c r="E2738" s="178"/>
      <c r="F2738" s="355"/>
      <c r="G2738" s="354"/>
      <c r="H2738" s="354"/>
      <c r="I2738" s="178"/>
      <c r="J2738" s="390" t="e">
        <f>IF(#REF!="","",IF(LEN(#REF!)&gt;14,IF(ISBLANK(#REF!),"",#REF!),REPLACE(REPLACE(#REF!,1,3,"XXX"),13,2,"XX")))</f>
        <v>#REF!</v>
      </c>
      <c r="K2738" s="356"/>
      <c r="L2738" s="357"/>
      <c r="M2738" s="356"/>
      <c r="N2738" s="352"/>
      <c r="O2738" s="369"/>
    </row>
    <row r="2739" spans="1:15" hidden="1" x14ac:dyDescent="0.2">
      <c r="A2739" s="351">
        <v>2736</v>
      </c>
      <c r="B2739" s="352"/>
      <c r="C2739" s="353"/>
      <c r="D2739" s="354"/>
      <c r="E2739" s="178"/>
      <c r="F2739" s="355"/>
      <c r="G2739" s="354"/>
      <c r="H2739" s="354"/>
      <c r="I2739" s="178"/>
      <c r="J2739" s="390" t="e">
        <f>IF(#REF!="","",IF(LEN(#REF!)&gt;14,IF(ISBLANK(#REF!),"",#REF!),REPLACE(REPLACE(#REF!,1,3,"XXX"),13,2,"XX")))</f>
        <v>#REF!</v>
      </c>
      <c r="K2739" s="356"/>
      <c r="L2739" s="357"/>
      <c r="M2739" s="356"/>
      <c r="N2739" s="352"/>
      <c r="O2739" s="369"/>
    </row>
    <row r="2740" spans="1:15" hidden="1" x14ac:dyDescent="0.2">
      <c r="A2740" s="351">
        <v>2737</v>
      </c>
      <c r="B2740" s="352"/>
      <c r="C2740" s="353"/>
      <c r="D2740" s="354"/>
      <c r="E2740" s="178"/>
      <c r="F2740" s="355"/>
      <c r="G2740" s="354"/>
      <c r="H2740" s="354"/>
      <c r="I2740" s="178"/>
      <c r="J2740" s="390" t="e">
        <f>IF(#REF!="","",IF(LEN(#REF!)&gt;14,IF(ISBLANK(#REF!),"",#REF!),REPLACE(REPLACE(#REF!,1,3,"XXX"),13,2,"XX")))</f>
        <v>#REF!</v>
      </c>
      <c r="K2740" s="356"/>
      <c r="L2740" s="357"/>
      <c r="M2740" s="356"/>
      <c r="N2740" s="352"/>
      <c r="O2740" s="369"/>
    </row>
    <row r="2741" spans="1:15" hidden="1" x14ac:dyDescent="0.2">
      <c r="A2741" s="351">
        <v>2738</v>
      </c>
      <c r="B2741" s="352"/>
      <c r="C2741" s="353"/>
      <c r="D2741" s="354"/>
      <c r="E2741" s="178"/>
      <c r="F2741" s="355"/>
      <c r="G2741" s="354"/>
      <c r="H2741" s="354"/>
      <c r="I2741" s="178"/>
      <c r="J2741" s="390" t="e">
        <f>IF(#REF!="","",IF(LEN(#REF!)&gt;14,IF(ISBLANK(#REF!),"",#REF!),REPLACE(REPLACE(#REF!,1,3,"XXX"),13,2,"XX")))</f>
        <v>#REF!</v>
      </c>
      <c r="K2741" s="356"/>
      <c r="L2741" s="357"/>
      <c r="M2741" s="356"/>
      <c r="N2741" s="352"/>
      <c r="O2741" s="369"/>
    </row>
    <row r="2742" spans="1:15" hidden="1" x14ac:dyDescent="0.2">
      <c r="A2742" s="351">
        <v>2739</v>
      </c>
      <c r="B2742" s="352"/>
      <c r="C2742" s="353"/>
      <c r="D2742" s="354"/>
      <c r="E2742" s="178"/>
      <c r="F2742" s="355"/>
      <c r="G2742" s="354"/>
      <c r="H2742" s="354"/>
      <c r="I2742" s="178"/>
      <c r="J2742" s="390" t="e">
        <f>IF(#REF!="","",IF(LEN(#REF!)&gt;14,IF(ISBLANK(#REF!),"",#REF!),REPLACE(REPLACE(#REF!,1,3,"XXX"),13,2,"XX")))</f>
        <v>#REF!</v>
      </c>
      <c r="K2742" s="356"/>
      <c r="L2742" s="357"/>
      <c r="M2742" s="356"/>
      <c r="N2742" s="352"/>
      <c r="O2742" s="369"/>
    </row>
    <row r="2743" spans="1:15" hidden="1" x14ac:dyDescent="0.2">
      <c r="A2743" s="351">
        <v>2740</v>
      </c>
      <c r="B2743" s="352"/>
      <c r="C2743" s="353"/>
      <c r="D2743" s="354"/>
      <c r="E2743" s="178"/>
      <c r="F2743" s="355"/>
      <c r="G2743" s="354"/>
      <c r="H2743" s="354"/>
      <c r="I2743" s="178"/>
      <c r="J2743" s="390" t="e">
        <f>IF(#REF!="","",IF(LEN(#REF!)&gt;14,IF(ISBLANK(#REF!),"",#REF!),REPLACE(REPLACE(#REF!,1,3,"XXX"),13,2,"XX")))</f>
        <v>#REF!</v>
      </c>
      <c r="K2743" s="356"/>
      <c r="L2743" s="357"/>
      <c r="M2743" s="356"/>
      <c r="N2743" s="352"/>
      <c r="O2743" s="369"/>
    </row>
    <row r="2744" spans="1:15" hidden="1" x14ac:dyDescent="0.2">
      <c r="A2744" s="351">
        <v>2741</v>
      </c>
      <c r="B2744" s="352"/>
      <c r="C2744" s="353"/>
      <c r="D2744" s="354"/>
      <c r="E2744" s="178"/>
      <c r="F2744" s="355"/>
      <c r="G2744" s="354"/>
      <c r="H2744" s="354"/>
      <c r="I2744" s="178"/>
      <c r="J2744" s="390" t="e">
        <f>IF(#REF!="","",IF(LEN(#REF!)&gt;14,IF(ISBLANK(#REF!),"",#REF!),REPLACE(REPLACE(#REF!,1,3,"XXX"),13,2,"XX")))</f>
        <v>#REF!</v>
      </c>
      <c r="K2744" s="356"/>
      <c r="L2744" s="357"/>
      <c r="M2744" s="356"/>
      <c r="N2744" s="352"/>
      <c r="O2744" s="369"/>
    </row>
    <row r="2745" spans="1:15" hidden="1" x14ac:dyDescent="0.2">
      <c r="A2745" s="351">
        <v>2742</v>
      </c>
      <c r="B2745" s="352"/>
      <c r="C2745" s="353"/>
      <c r="D2745" s="354"/>
      <c r="E2745" s="178"/>
      <c r="F2745" s="355"/>
      <c r="G2745" s="354"/>
      <c r="H2745" s="354"/>
      <c r="I2745" s="178"/>
      <c r="J2745" s="390" t="e">
        <f>IF(#REF!="","",IF(LEN(#REF!)&gt;14,IF(ISBLANK(#REF!),"",#REF!),REPLACE(REPLACE(#REF!,1,3,"XXX"),13,2,"XX")))</f>
        <v>#REF!</v>
      </c>
      <c r="K2745" s="356"/>
      <c r="L2745" s="357"/>
      <c r="M2745" s="356"/>
      <c r="N2745" s="352"/>
      <c r="O2745" s="369"/>
    </row>
    <row r="2746" spans="1:15" hidden="1" x14ac:dyDescent="0.2">
      <c r="A2746" s="351">
        <v>2743</v>
      </c>
      <c r="B2746" s="352"/>
      <c r="C2746" s="353"/>
      <c r="D2746" s="354"/>
      <c r="E2746" s="178"/>
      <c r="F2746" s="355"/>
      <c r="G2746" s="354"/>
      <c r="H2746" s="354"/>
      <c r="I2746" s="178"/>
      <c r="J2746" s="390" t="e">
        <f>IF(#REF!="","",IF(LEN(#REF!)&gt;14,IF(ISBLANK(#REF!),"",#REF!),REPLACE(REPLACE(#REF!,1,3,"XXX"),13,2,"XX")))</f>
        <v>#REF!</v>
      </c>
      <c r="K2746" s="356"/>
      <c r="L2746" s="357"/>
      <c r="M2746" s="356"/>
      <c r="N2746" s="352"/>
      <c r="O2746" s="369"/>
    </row>
    <row r="2747" spans="1:15" hidden="1" x14ac:dyDescent="0.2">
      <c r="A2747" s="351">
        <v>2744</v>
      </c>
      <c r="B2747" s="352"/>
      <c r="C2747" s="353"/>
      <c r="D2747" s="354"/>
      <c r="E2747" s="178"/>
      <c r="F2747" s="355"/>
      <c r="G2747" s="354"/>
      <c r="H2747" s="354"/>
      <c r="I2747" s="178"/>
      <c r="J2747" s="390" t="e">
        <f>IF(#REF!="","",IF(LEN(#REF!)&gt;14,IF(ISBLANK(#REF!),"",#REF!),REPLACE(REPLACE(#REF!,1,3,"XXX"),13,2,"XX")))</f>
        <v>#REF!</v>
      </c>
      <c r="K2747" s="356"/>
      <c r="L2747" s="357"/>
      <c r="M2747" s="356"/>
      <c r="N2747" s="352"/>
      <c r="O2747" s="369"/>
    </row>
    <row r="2748" spans="1:15" hidden="1" x14ac:dyDescent="0.2">
      <c r="A2748" s="351">
        <v>2745</v>
      </c>
      <c r="B2748" s="352"/>
      <c r="C2748" s="353"/>
      <c r="D2748" s="354"/>
      <c r="E2748" s="178"/>
      <c r="F2748" s="355"/>
      <c r="G2748" s="354"/>
      <c r="H2748" s="354"/>
      <c r="I2748" s="178"/>
      <c r="J2748" s="390" t="e">
        <f>IF(#REF!="","",IF(LEN(#REF!)&gt;14,IF(ISBLANK(#REF!),"",#REF!),REPLACE(REPLACE(#REF!,1,3,"XXX"),13,2,"XX")))</f>
        <v>#REF!</v>
      </c>
      <c r="K2748" s="356"/>
      <c r="L2748" s="357"/>
      <c r="M2748" s="356"/>
      <c r="N2748" s="352"/>
      <c r="O2748" s="369"/>
    </row>
    <row r="2749" spans="1:15" hidden="1" x14ac:dyDescent="0.2">
      <c r="A2749" s="351">
        <v>2746</v>
      </c>
      <c r="B2749" s="352"/>
      <c r="C2749" s="353"/>
      <c r="D2749" s="354"/>
      <c r="E2749" s="178"/>
      <c r="F2749" s="355"/>
      <c r="G2749" s="354"/>
      <c r="H2749" s="354"/>
      <c r="I2749" s="178"/>
      <c r="J2749" s="390" t="e">
        <f>IF(#REF!="","",IF(LEN(#REF!)&gt;14,IF(ISBLANK(#REF!),"",#REF!),REPLACE(REPLACE(#REF!,1,3,"XXX"),13,2,"XX")))</f>
        <v>#REF!</v>
      </c>
      <c r="K2749" s="356"/>
      <c r="L2749" s="357"/>
      <c r="M2749" s="356"/>
      <c r="N2749" s="352"/>
      <c r="O2749" s="369"/>
    </row>
    <row r="2750" spans="1:15" hidden="1" x14ac:dyDescent="0.2">
      <c r="A2750" s="351">
        <v>2747</v>
      </c>
      <c r="B2750" s="352"/>
      <c r="C2750" s="353"/>
      <c r="D2750" s="354"/>
      <c r="E2750" s="178"/>
      <c r="F2750" s="355"/>
      <c r="G2750" s="354"/>
      <c r="H2750" s="354"/>
      <c r="I2750" s="178"/>
      <c r="J2750" s="390" t="e">
        <f>IF(#REF!="","",IF(LEN(#REF!)&gt;14,IF(ISBLANK(#REF!),"",#REF!),REPLACE(REPLACE(#REF!,1,3,"XXX"),13,2,"XX")))</f>
        <v>#REF!</v>
      </c>
      <c r="K2750" s="356"/>
      <c r="L2750" s="357"/>
      <c r="M2750" s="356"/>
      <c r="N2750" s="352"/>
      <c r="O2750" s="369"/>
    </row>
    <row r="2751" spans="1:15" hidden="1" x14ac:dyDescent="0.2">
      <c r="A2751" s="351">
        <v>2748</v>
      </c>
      <c r="B2751" s="352"/>
      <c r="C2751" s="353"/>
      <c r="D2751" s="354"/>
      <c r="E2751" s="178"/>
      <c r="F2751" s="355"/>
      <c r="G2751" s="354"/>
      <c r="H2751" s="354"/>
      <c r="I2751" s="178"/>
      <c r="J2751" s="390" t="e">
        <f>IF(#REF!="","",IF(LEN(#REF!)&gt;14,IF(ISBLANK(#REF!),"",#REF!),REPLACE(REPLACE(#REF!,1,3,"XXX"),13,2,"XX")))</f>
        <v>#REF!</v>
      </c>
      <c r="K2751" s="356"/>
      <c r="L2751" s="357"/>
      <c r="M2751" s="356"/>
      <c r="N2751" s="352"/>
      <c r="O2751" s="369"/>
    </row>
    <row r="2752" spans="1:15" hidden="1" x14ac:dyDescent="0.2">
      <c r="A2752" s="351">
        <v>2749</v>
      </c>
      <c r="B2752" s="352"/>
      <c r="C2752" s="353"/>
      <c r="D2752" s="354"/>
      <c r="E2752" s="178"/>
      <c r="F2752" s="355"/>
      <c r="G2752" s="354"/>
      <c r="H2752" s="354"/>
      <c r="I2752" s="178"/>
      <c r="J2752" s="390" t="e">
        <f>IF(#REF!="","",IF(LEN(#REF!)&gt;14,IF(ISBLANK(#REF!),"",#REF!),REPLACE(REPLACE(#REF!,1,3,"XXX"),13,2,"XX")))</f>
        <v>#REF!</v>
      </c>
      <c r="K2752" s="356"/>
      <c r="L2752" s="357"/>
      <c r="M2752" s="356"/>
      <c r="N2752" s="352"/>
      <c r="O2752" s="369"/>
    </row>
    <row r="2753" spans="1:15" hidden="1" x14ac:dyDescent="0.2">
      <c r="A2753" s="351">
        <v>2750</v>
      </c>
      <c r="B2753" s="352"/>
      <c r="C2753" s="353"/>
      <c r="D2753" s="354"/>
      <c r="E2753" s="178"/>
      <c r="F2753" s="355"/>
      <c r="G2753" s="354"/>
      <c r="H2753" s="354"/>
      <c r="I2753" s="178"/>
      <c r="J2753" s="390" t="e">
        <f>IF(#REF!="","",IF(LEN(#REF!)&gt;14,IF(ISBLANK(#REF!),"",#REF!),REPLACE(REPLACE(#REF!,1,3,"XXX"),13,2,"XX")))</f>
        <v>#REF!</v>
      </c>
      <c r="K2753" s="356"/>
      <c r="L2753" s="357"/>
      <c r="M2753" s="356"/>
      <c r="N2753" s="352"/>
      <c r="O2753" s="369"/>
    </row>
    <row r="2754" spans="1:15" hidden="1" x14ac:dyDescent="0.2">
      <c r="A2754" s="351">
        <v>2751</v>
      </c>
      <c r="B2754" s="352"/>
      <c r="C2754" s="353"/>
      <c r="D2754" s="354"/>
      <c r="E2754" s="178"/>
      <c r="F2754" s="355"/>
      <c r="G2754" s="354"/>
      <c r="H2754" s="354"/>
      <c r="I2754" s="178"/>
      <c r="J2754" s="390" t="e">
        <f>IF(#REF!="","",IF(LEN(#REF!)&gt;14,IF(ISBLANK(#REF!),"",#REF!),REPLACE(REPLACE(#REF!,1,3,"XXX"),13,2,"XX")))</f>
        <v>#REF!</v>
      </c>
      <c r="K2754" s="356"/>
      <c r="L2754" s="357"/>
      <c r="M2754" s="356"/>
      <c r="N2754" s="352"/>
      <c r="O2754" s="369"/>
    </row>
    <row r="2755" spans="1:15" hidden="1" x14ac:dyDescent="0.2">
      <c r="A2755" s="351">
        <v>2752</v>
      </c>
      <c r="B2755" s="352"/>
      <c r="C2755" s="353"/>
      <c r="D2755" s="354"/>
      <c r="E2755" s="178"/>
      <c r="F2755" s="355"/>
      <c r="G2755" s="354"/>
      <c r="H2755" s="354"/>
      <c r="I2755" s="178"/>
      <c r="J2755" s="390" t="e">
        <f>IF(#REF!="","",IF(LEN(#REF!)&gt;14,IF(ISBLANK(#REF!),"",#REF!),REPLACE(REPLACE(#REF!,1,3,"XXX"),13,2,"XX")))</f>
        <v>#REF!</v>
      </c>
      <c r="K2755" s="356"/>
      <c r="L2755" s="357"/>
      <c r="M2755" s="356"/>
      <c r="N2755" s="352"/>
      <c r="O2755" s="369"/>
    </row>
    <row r="2756" spans="1:15" hidden="1" x14ac:dyDescent="0.2">
      <c r="A2756" s="351">
        <v>2753</v>
      </c>
      <c r="B2756" s="352"/>
      <c r="C2756" s="353"/>
      <c r="D2756" s="354"/>
      <c r="E2756" s="178"/>
      <c r="F2756" s="355"/>
      <c r="G2756" s="354"/>
      <c r="H2756" s="354"/>
      <c r="I2756" s="178"/>
      <c r="J2756" s="390" t="e">
        <f>IF(#REF!="","",IF(LEN(#REF!)&gt;14,IF(ISBLANK(#REF!),"",#REF!),REPLACE(REPLACE(#REF!,1,3,"XXX"),13,2,"XX")))</f>
        <v>#REF!</v>
      </c>
      <c r="K2756" s="356"/>
      <c r="L2756" s="357"/>
      <c r="M2756" s="356"/>
      <c r="N2756" s="352"/>
      <c r="O2756" s="369"/>
    </row>
    <row r="2757" spans="1:15" hidden="1" x14ac:dyDescent="0.2">
      <c r="A2757" s="351">
        <v>2754</v>
      </c>
      <c r="B2757" s="352"/>
      <c r="C2757" s="353"/>
      <c r="D2757" s="354"/>
      <c r="E2757" s="178"/>
      <c r="F2757" s="355"/>
      <c r="G2757" s="354"/>
      <c r="H2757" s="354"/>
      <c r="I2757" s="178"/>
      <c r="J2757" s="390" t="e">
        <f>IF(#REF!="","",IF(LEN(#REF!)&gt;14,IF(ISBLANK(#REF!),"",#REF!),REPLACE(REPLACE(#REF!,1,3,"XXX"),13,2,"XX")))</f>
        <v>#REF!</v>
      </c>
      <c r="K2757" s="356"/>
      <c r="L2757" s="357"/>
      <c r="M2757" s="356"/>
      <c r="N2757" s="352"/>
      <c r="O2757" s="369"/>
    </row>
    <row r="2758" spans="1:15" hidden="1" x14ac:dyDescent="0.2">
      <c r="A2758" s="351">
        <v>2755</v>
      </c>
      <c r="B2758" s="352"/>
      <c r="C2758" s="353"/>
      <c r="D2758" s="354"/>
      <c r="E2758" s="178"/>
      <c r="F2758" s="355"/>
      <c r="G2758" s="354"/>
      <c r="H2758" s="354"/>
      <c r="I2758" s="178"/>
      <c r="J2758" s="390" t="e">
        <f>IF(#REF!="","",IF(LEN(#REF!)&gt;14,IF(ISBLANK(#REF!),"",#REF!),REPLACE(REPLACE(#REF!,1,3,"XXX"),13,2,"XX")))</f>
        <v>#REF!</v>
      </c>
      <c r="K2758" s="356"/>
      <c r="L2758" s="357"/>
      <c r="M2758" s="356"/>
      <c r="N2758" s="352"/>
      <c r="O2758" s="369"/>
    </row>
    <row r="2759" spans="1:15" hidden="1" x14ac:dyDescent="0.2">
      <c r="A2759" s="351">
        <v>2756</v>
      </c>
      <c r="B2759" s="352"/>
      <c r="C2759" s="353"/>
      <c r="D2759" s="354"/>
      <c r="E2759" s="178"/>
      <c r="F2759" s="355"/>
      <c r="G2759" s="354"/>
      <c r="H2759" s="354"/>
      <c r="I2759" s="178"/>
      <c r="J2759" s="390" t="e">
        <f>IF(#REF!="","",IF(LEN(#REF!)&gt;14,IF(ISBLANK(#REF!),"",#REF!),REPLACE(REPLACE(#REF!,1,3,"XXX"),13,2,"XX")))</f>
        <v>#REF!</v>
      </c>
      <c r="K2759" s="356"/>
      <c r="L2759" s="357"/>
      <c r="M2759" s="356"/>
      <c r="N2759" s="352"/>
      <c r="O2759" s="369"/>
    </row>
    <row r="2760" spans="1:15" hidden="1" x14ac:dyDescent="0.2">
      <c r="A2760" s="351">
        <v>2757</v>
      </c>
      <c r="B2760" s="352"/>
      <c r="C2760" s="353"/>
      <c r="D2760" s="354"/>
      <c r="E2760" s="178"/>
      <c r="F2760" s="355"/>
      <c r="G2760" s="354"/>
      <c r="H2760" s="354"/>
      <c r="I2760" s="178"/>
      <c r="J2760" s="390" t="e">
        <f>IF(#REF!="","",IF(LEN(#REF!)&gt;14,IF(ISBLANK(#REF!),"",#REF!),REPLACE(REPLACE(#REF!,1,3,"XXX"),13,2,"XX")))</f>
        <v>#REF!</v>
      </c>
      <c r="K2760" s="356"/>
      <c r="L2760" s="357"/>
      <c r="M2760" s="356"/>
      <c r="N2760" s="352"/>
      <c r="O2760" s="369"/>
    </row>
    <row r="2761" spans="1:15" hidden="1" x14ac:dyDescent="0.2">
      <c r="A2761" s="351">
        <v>2758</v>
      </c>
      <c r="B2761" s="352"/>
      <c r="C2761" s="353"/>
      <c r="D2761" s="354"/>
      <c r="E2761" s="178"/>
      <c r="F2761" s="355"/>
      <c r="G2761" s="354"/>
      <c r="H2761" s="354"/>
      <c r="I2761" s="178"/>
      <c r="J2761" s="390" t="e">
        <f>IF(#REF!="","",IF(LEN(#REF!)&gt;14,IF(ISBLANK(#REF!),"",#REF!),REPLACE(REPLACE(#REF!,1,3,"XXX"),13,2,"XX")))</f>
        <v>#REF!</v>
      </c>
      <c r="K2761" s="356"/>
      <c r="L2761" s="357"/>
      <c r="M2761" s="356"/>
      <c r="N2761" s="352"/>
      <c r="O2761" s="369"/>
    </row>
    <row r="2762" spans="1:15" hidden="1" x14ac:dyDescent="0.2">
      <c r="A2762" s="351">
        <v>2759</v>
      </c>
      <c r="B2762" s="352"/>
      <c r="C2762" s="353"/>
      <c r="D2762" s="354"/>
      <c r="E2762" s="178"/>
      <c r="F2762" s="355"/>
      <c r="G2762" s="354"/>
      <c r="H2762" s="354"/>
      <c r="I2762" s="178"/>
      <c r="J2762" s="390" t="e">
        <f>IF(#REF!="","",IF(LEN(#REF!)&gt;14,IF(ISBLANK(#REF!),"",#REF!),REPLACE(REPLACE(#REF!,1,3,"XXX"),13,2,"XX")))</f>
        <v>#REF!</v>
      </c>
      <c r="K2762" s="356"/>
      <c r="L2762" s="357"/>
      <c r="M2762" s="356"/>
      <c r="N2762" s="352"/>
      <c r="O2762" s="369"/>
    </row>
    <row r="2763" spans="1:15" hidden="1" x14ac:dyDescent="0.2">
      <c r="A2763" s="351">
        <v>2760</v>
      </c>
      <c r="B2763" s="352"/>
      <c r="C2763" s="353"/>
      <c r="D2763" s="354"/>
      <c r="E2763" s="178"/>
      <c r="F2763" s="355"/>
      <c r="G2763" s="354"/>
      <c r="H2763" s="354"/>
      <c r="I2763" s="178"/>
      <c r="J2763" s="390" t="e">
        <f>IF(#REF!="","",IF(LEN(#REF!)&gt;14,IF(ISBLANK(#REF!),"",#REF!),REPLACE(REPLACE(#REF!,1,3,"XXX"),13,2,"XX")))</f>
        <v>#REF!</v>
      </c>
      <c r="K2763" s="356"/>
      <c r="L2763" s="357"/>
      <c r="M2763" s="356"/>
      <c r="N2763" s="352"/>
      <c r="O2763" s="369"/>
    </row>
    <row r="2764" spans="1:15" hidden="1" x14ac:dyDescent="0.2">
      <c r="A2764" s="351">
        <v>2761</v>
      </c>
      <c r="B2764" s="352"/>
      <c r="C2764" s="353"/>
      <c r="D2764" s="354"/>
      <c r="E2764" s="178"/>
      <c r="F2764" s="355"/>
      <c r="G2764" s="354"/>
      <c r="H2764" s="354"/>
      <c r="I2764" s="178"/>
      <c r="J2764" s="390" t="e">
        <f>IF(#REF!="","",IF(LEN(#REF!)&gt;14,IF(ISBLANK(#REF!),"",#REF!),REPLACE(REPLACE(#REF!,1,3,"XXX"),13,2,"XX")))</f>
        <v>#REF!</v>
      </c>
      <c r="K2764" s="356"/>
      <c r="L2764" s="357"/>
      <c r="M2764" s="356"/>
      <c r="N2764" s="352"/>
      <c r="O2764" s="369"/>
    </row>
    <row r="2765" spans="1:15" hidden="1" x14ac:dyDescent="0.2">
      <c r="A2765" s="351">
        <v>2762</v>
      </c>
      <c r="B2765" s="352"/>
      <c r="C2765" s="353"/>
      <c r="D2765" s="354"/>
      <c r="E2765" s="178"/>
      <c r="F2765" s="355"/>
      <c r="G2765" s="354"/>
      <c r="H2765" s="354"/>
      <c r="I2765" s="178"/>
      <c r="J2765" s="390" t="e">
        <f>IF(#REF!="","",IF(LEN(#REF!)&gt;14,IF(ISBLANK(#REF!),"",#REF!),REPLACE(REPLACE(#REF!,1,3,"XXX"),13,2,"XX")))</f>
        <v>#REF!</v>
      </c>
      <c r="K2765" s="356"/>
      <c r="L2765" s="357"/>
      <c r="M2765" s="356"/>
      <c r="N2765" s="352"/>
      <c r="O2765" s="369"/>
    </row>
    <row r="2766" spans="1:15" hidden="1" x14ac:dyDescent="0.2">
      <c r="A2766" s="351">
        <v>2763</v>
      </c>
      <c r="B2766" s="352"/>
      <c r="C2766" s="353"/>
      <c r="D2766" s="354"/>
      <c r="E2766" s="178"/>
      <c r="F2766" s="355"/>
      <c r="G2766" s="354"/>
      <c r="H2766" s="354"/>
      <c r="I2766" s="178"/>
      <c r="J2766" s="390" t="e">
        <f>IF(#REF!="","",IF(LEN(#REF!)&gt;14,IF(ISBLANK(#REF!),"",#REF!),REPLACE(REPLACE(#REF!,1,3,"XXX"),13,2,"XX")))</f>
        <v>#REF!</v>
      </c>
      <c r="K2766" s="356"/>
      <c r="L2766" s="357"/>
      <c r="M2766" s="356"/>
      <c r="N2766" s="352"/>
      <c r="O2766" s="369"/>
    </row>
    <row r="2767" spans="1:15" hidden="1" x14ac:dyDescent="0.2">
      <c r="A2767" s="351">
        <v>2764</v>
      </c>
      <c r="B2767" s="352"/>
      <c r="C2767" s="353"/>
      <c r="D2767" s="354"/>
      <c r="E2767" s="178"/>
      <c r="F2767" s="355"/>
      <c r="G2767" s="354"/>
      <c r="H2767" s="354"/>
      <c r="I2767" s="178"/>
      <c r="J2767" s="390" t="e">
        <f>IF(#REF!="","",IF(LEN(#REF!)&gt;14,IF(ISBLANK(#REF!),"",#REF!),REPLACE(REPLACE(#REF!,1,3,"XXX"),13,2,"XX")))</f>
        <v>#REF!</v>
      </c>
      <c r="K2767" s="356"/>
      <c r="L2767" s="357"/>
      <c r="M2767" s="356"/>
      <c r="N2767" s="352"/>
      <c r="O2767" s="369"/>
    </row>
    <row r="2768" spans="1:15" hidden="1" x14ac:dyDescent="0.2">
      <c r="A2768" s="351">
        <v>2765</v>
      </c>
      <c r="B2768" s="352"/>
      <c r="C2768" s="353"/>
      <c r="D2768" s="354"/>
      <c r="E2768" s="178"/>
      <c r="F2768" s="355"/>
      <c r="G2768" s="354"/>
      <c r="H2768" s="354"/>
      <c r="I2768" s="178"/>
      <c r="J2768" s="390" t="e">
        <f>IF(#REF!="","",IF(LEN(#REF!)&gt;14,IF(ISBLANK(#REF!),"",#REF!),REPLACE(REPLACE(#REF!,1,3,"XXX"),13,2,"XX")))</f>
        <v>#REF!</v>
      </c>
      <c r="K2768" s="356"/>
      <c r="L2768" s="357"/>
      <c r="M2768" s="356"/>
      <c r="N2768" s="352"/>
      <c r="O2768" s="369"/>
    </row>
    <row r="2769" spans="1:15" hidden="1" x14ac:dyDescent="0.2">
      <c r="A2769" s="351">
        <v>2766</v>
      </c>
      <c r="B2769" s="352"/>
      <c r="C2769" s="353"/>
      <c r="D2769" s="354"/>
      <c r="E2769" s="178"/>
      <c r="F2769" s="355"/>
      <c r="G2769" s="354"/>
      <c r="H2769" s="354"/>
      <c r="I2769" s="178"/>
      <c r="J2769" s="390" t="e">
        <f>IF(#REF!="","",IF(LEN(#REF!)&gt;14,IF(ISBLANK(#REF!),"",#REF!),REPLACE(REPLACE(#REF!,1,3,"XXX"),13,2,"XX")))</f>
        <v>#REF!</v>
      </c>
      <c r="K2769" s="356"/>
      <c r="L2769" s="357"/>
      <c r="M2769" s="356"/>
      <c r="N2769" s="352"/>
      <c r="O2769" s="369"/>
    </row>
    <row r="2770" spans="1:15" hidden="1" x14ac:dyDescent="0.2">
      <c r="A2770" s="351">
        <v>2767</v>
      </c>
      <c r="B2770" s="352"/>
      <c r="C2770" s="353"/>
      <c r="D2770" s="354"/>
      <c r="E2770" s="178"/>
      <c r="F2770" s="355"/>
      <c r="G2770" s="354"/>
      <c r="H2770" s="354"/>
      <c r="I2770" s="178"/>
      <c r="J2770" s="390" t="e">
        <f>IF(#REF!="","",IF(LEN(#REF!)&gt;14,IF(ISBLANK(#REF!),"",#REF!),REPLACE(REPLACE(#REF!,1,3,"XXX"),13,2,"XX")))</f>
        <v>#REF!</v>
      </c>
      <c r="K2770" s="356"/>
      <c r="L2770" s="357"/>
      <c r="M2770" s="356"/>
      <c r="N2770" s="352"/>
      <c r="O2770" s="369"/>
    </row>
    <row r="2771" spans="1:15" hidden="1" x14ac:dyDescent="0.2">
      <c r="A2771" s="351">
        <v>2768</v>
      </c>
      <c r="B2771" s="352"/>
      <c r="C2771" s="353"/>
      <c r="D2771" s="354"/>
      <c r="E2771" s="178"/>
      <c r="F2771" s="355"/>
      <c r="G2771" s="354"/>
      <c r="H2771" s="354"/>
      <c r="I2771" s="178"/>
      <c r="J2771" s="390" t="e">
        <f>IF(#REF!="","",IF(LEN(#REF!)&gt;14,IF(ISBLANK(#REF!),"",#REF!),REPLACE(REPLACE(#REF!,1,3,"XXX"),13,2,"XX")))</f>
        <v>#REF!</v>
      </c>
      <c r="K2771" s="356"/>
      <c r="L2771" s="357"/>
      <c r="M2771" s="356"/>
      <c r="N2771" s="352"/>
      <c r="O2771" s="369"/>
    </row>
    <row r="2772" spans="1:15" hidden="1" x14ac:dyDescent="0.2">
      <c r="A2772" s="351">
        <v>2769</v>
      </c>
      <c r="B2772" s="352"/>
      <c r="C2772" s="353"/>
      <c r="D2772" s="354"/>
      <c r="E2772" s="178"/>
      <c r="F2772" s="355"/>
      <c r="G2772" s="354"/>
      <c r="H2772" s="354"/>
      <c r="I2772" s="178"/>
      <c r="J2772" s="390" t="e">
        <f>IF(#REF!="","",IF(LEN(#REF!)&gt;14,IF(ISBLANK(#REF!),"",#REF!),REPLACE(REPLACE(#REF!,1,3,"XXX"),13,2,"XX")))</f>
        <v>#REF!</v>
      </c>
      <c r="K2772" s="356"/>
      <c r="L2772" s="357"/>
      <c r="M2772" s="356"/>
      <c r="N2772" s="352"/>
      <c r="O2772" s="369"/>
    </row>
    <row r="2773" spans="1:15" hidden="1" x14ac:dyDescent="0.2">
      <c r="A2773" s="351">
        <v>2770</v>
      </c>
      <c r="B2773" s="352"/>
      <c r="C2773" s="353"/>
      <c r="D2773" s="354"/>
      <c r="E2773" s="178"/>
      <c r="F2773" s="355"/>
      <c r="G2773" s="354"/>
      <c r="H2773" s="354"/>
      <c r="I2773" s="178"/>
      <c r="J2773" s="390" t="e">
        <f>IF(#REF!="","",IF(LEN(#REF!)&gt;14,IF(ISBLANK(#REF!),"",#REF!),REPLACE(REPLACE(#REF!,1,3,"XXX"),13,2,"XX")))</f>
        <v>#REF!</v>
      </c>
      <c r="K2773" s="356"/>
      <c r="L2773" s="357"/>
      <c r="M2773" s="356"/>
      <c r="N2773" s="352"/>
      <c r="O2773" s="369"/>
    </row>
    <row r="2774" spans="1:15" hidden="1" x14ac:dyDescent="0.2">
      <c r="A2774" s="351">
        <v>2771</v>
      </c>
      <c r="B2774" s="352"/>
      <c r="C2774" s="353"/>
      <c r="D2774" s="354"/>
      <c r="E2774" s="178"/>
      <c r="F2774" s="355"/>
      <c r="G2774" s="354"/>
      <c r="H2774" s="354"/>
      <c r="I2774" s="178"/>
      <c r="J2774" s="390" t="e">
        <f>IF(#REF!="","",IF(LEN(#REF!)&gt;14,IF(ISBLANK(#REF!),"",#REF!),REPLACE(REPLACE(#REF!,1,3,"XXX"),13,2,"XX")))</f>
        <v>#REF!</v>
      </c>
      <c r="K2774" s="356"/>
      <c r="L2774" s="357"/>
      <c r="M2774" s="356"/>
      <c r="N2774" s="352"/>
      <c r="O2774" s="369"/>
    </row>
    <row r="2775" spans="1:15" hidden="1" x14ac:dyDescent="0.2">
      <c r="A2775" s="351">
        <v>2772</v>
      </c>
      <c r="B2775" s="352"/>
      <c r="C2775" s="353"/>
      <c r="D2775" s="354"/>
      <c r="E2775" s="178"/>
      <c r="F2775" s="355"/>
      <c r="G2775" s="354"/>
      <c r="H2775" s="354"/>
      <c r="I2775" s="178"/>
      <c r="J2775" s="390" t="e">
        <f>IF(#REF!="","",IF(LEN(#REF!)&gt;14,IF(ISBLANK(#REF!),"",#REF!),REPLACE(REPLACE(#REF!,1,3,"XXX"),13,2,"XX")))</f>
        <v>#REF!</v>
      </c>
      <c r="K2775" s="356"/>
      <c r="L2775" s="357"/>
      <c r="M2775" s="356"/>
      <c r="N2775" s="352"/>
      <c r="O2775" s="369"/>
    </row>
    <row r="2776" spans="1:15" hidden="1" x14ac:dyDescent="0.2">
      <c r="A2776" s="351">
        <v>2773</v>
      </c>
      <c r="B2776" s="352"/>
      <c r="C2776" s="353"/>
      <c r="D2776" s="354"/>
      <c r="E2776" s="178"/>
      <c r="F2776" s="355"/>
      <c r="G2776" s="354"/>
      <c r="H2776" s="354"/>
      <c r="I2776" s="178"/>
      <c r="J2776" s="390" t="e">
        <f>IF(#REF!="","",IF(LEN(#REF!)&gt;14,IF(ISBLANK(#REF!),"",#REF!),REPLACE(REPLACE(#REF!,1,3,"XXX"),13,2,"XX")))</f>
        <v>#REF!</v>
      </c>
      <c r="K2776" s="356"/>
      <c r="L2776" s="357"/>
      <c r="M2776" s="356"/>
      <c r="N2776" s="352"/>
      <c r="O2776" s="369"/>
    </row>
    <row r="2777" spans="1:15" hidden="1" x14ac:dyDescent="0.2">
      <c r="A2777" s="351">
        <v>2774</v>
      </c>
      <c r="B2777" s="352"/>
      <c r="C2777" s="353"/>
      <c r="D2777" s="354"/>
      <c r="E2777" s="178"/>
      <c r="F2777" s="355"/>
      <c r="G2777" s="354"/>
      <c r="H2777" s="354"/>
      <c r="I2777" s="178"/>
      <c r="J2777" s="390" t="e">
        <f>IF(#REF!="","",IF(LEN(#REF!)&gt;14,IF(ISBLANK(#REF!),"",#REF!),REPLACE(REPLACE(#REF!,1,3,"XXX"),13,2,"XX")))</f>
        <v>#REF!</v>
      </c>
      <c r="K2777" s="356"/>
      <c r="L2777" s="357"/>
      <c r="M2777" s="356"/>
      <c r="N2777" s="352"/>
      <c r="O2777" s="369"/>
    </row>
    <row r="2778" spans="1:15" hidden="1" x14ac:dyDescent="0.2">
      <c r="A2778" s="351">
        <v>2775</v>
      </c>
      <c r="B2778" s="352"/>
      <c r="C2778" s="353"/>
      <c r="D2778" s="354"/>
      <c r="E2778" s="178"/>
      <c r="F2778" s="355"/>
      <c r="G2778" s="354"/>
      <c r="H2778" s="354"/>
      <c r="I2778" s="178"/>
      <c r="J2778" s="390" t="e">
        <f>IF(#REF!="","",IF(LEN(#REF!)&gt;14,IF(ISBLANK(#REF!),"",#REF!),REPLACE(REPLACE(#REF!,1,3,"XXX"),13,2,"XX")))</f>
        <v>#REF!</v>
      </c>
      <c r="K2778" s="356"/>
      <c r="L2778" s="357"/>
      <c r="M2778" s="356"/>
      <c r="N2778" s="352"/>
      <c r="O2778" s="369"/>
    </row>
    <row r="2779" spans="1:15" hidden="1" x14ac:dyDescent="0.2">
      <c r="A2779" s="351">
        <v>2776</v>
      </c>
      <c r="B2779" s="352"/>
      <c r="C2779" s="353"/>
      <c r="D2779" s="354"/>
      <c r="E2779" s="178"/>
      <c r="F2779" s="355"/>
      <c r="G2779" s="354"/>
      <c r="H2779" s="354"/>
      <c r="I2779" s="178"/>
      <c r="J2779" s="390" t="e">
        <f>IF(#REF!="","",IF(LEN(#REF!)&gt;14,IF(ISBLANK(#REF!),"",#REF!),REPLACE(REPLACE(#REF!,1,3,"XXX"),13,2,"XX")))</f>
        <v>#REF!</v>
      </c>
      <c r="K2779" s="356"/>
      <c r="L2779" s="357"/>
      <c r="M2779" s="356"/>
      <c r="N2779" s="352"/>
      <c r="O2779" s="369"/>
    </row>
    <row r="2780" spans="1:15" hidden="1" x14ac:dyDescent="0.2">
      <c r="A2780" s="351">
        <v>2777</v>
      </c>
      <c r="B2780" s="352"/>
      <c r="C2780" s="353"/>
      <c r="D2780" s="354"/>
      <c r="E2780" s="178"/>
      <c r="F2780" s="355"/>
      <c r="G2780" s="354"/>
      <c r="H2780" s="354"/>
      <c r="I2780" s="178"/>
      <c r="J2780" s="390" t="e">
        <f>IF(#REF!="","",IF(LEN(#REF!)&gt;14,IF(ISBLANK(#REF!),"",#REF!),REPLACE(REPLACE(#REF!,1,3,"XXX"),13,2,"XX")))</f>
        <v>#REF!</v>
      </c>
      <c r="K2780" s="356"/>
      <c r="L2780" s="357"/>
      <c r="M2780" s="356"/>
      <c r="N2780" s="352"/>
      <c r="O2780" s="369"/>
    </row>
    <row r="2781" spans="1:15" hidden="1" x14ac:dyDescent="0.2">
      <c r="A2781" s="351">
        <v>2778</v>
      </c>
      <c r="B2781" s="352"/>
      <c r="C2781" s="353"/>
      <c r="D2781" s="354"/>
      <c r="E2781" s="178"/>
      <c r="F2781" s="355"/>
      <c r="G2781" s="354"/>
      <c r="H2781" s="354"/>
      <c r="I2781" s="178"/>
      <c r="J2781" s="390" t="e">
        <f>IF(#REF!="","",IF(LEN(#REF!)&gt;14,IF(ISBLANK(#REF!),"",#REF!),REPLACE(REPLACE(#REF!,1,3,"XXX"),13,2,"XX")))</f>
        <v>#REF!</v>
      </c>
      <c r="K2781" s="356"/>
      <c r="L2781" s="357"/>
      <c r="M2781" s="356"/>
      <c r="N2781" s="352"/>
      <c r="O2781" s="369"/>
    </row>
    <row r="2782" spans="1:15" hidden="1" x14ac:dyDescent="0.2">
      <c r="A2782" s="351">
        <v>2779</v>
      </c>
      <c r="B2782" s="352"/>
      <c r="C2782" s="353"/>
      <c r="D2782" s="354"/>
      <c r="E2782" s="178"/>
      <c r="F2782" s="355"/>
      <c r="G2782" s="354"/>
      <c r="H2782" s="354"/>
      <c r="I2782" s="178"/>
      <c r="J2782" s="390" t="e">
        <f>IF(#REF!="","",IF(LEN(#REF!)&gt;14,IF(ISBLANK(#REF!),"",#REF!),REPLACE(REPLACE(#REF!,1,3,"XXX"),13,2,"XX")))</f>
        <v>#REF!</v>
      </c>
      <c r="K2782" s="356"/>
      <c r="L2782" s="357"/>
      <c r="M2782" s="356"/>
      <c r="N2782" s="352"/>
      <c r="O2782" s="369"/>
    </row>
    <row r="2783" spans="1:15" hidden="1" x14ac:dyDescent="0.2">
      <c r="A2783" s="351">
        <v>2780</v>
      </c>
      <c r="B2783" s="352"/>
      <c r="C2783" s="353"/>
      <c r="D2783" s="354"/>
      <c r="E2783" s="178"/>
      <c r="F2783" s="355"/>
      <c r="G2783" s="354"/>
      <c r="H2783" s="354"/>
      <c r="I2783" s="178"/>
      <c r="J2783" s="390" t="e">
        <f>IF(#REF!="","",IF(LEN(#REF!)&gt;14,IF(ISBLANK(#REF!),"",#REF!),REPLACE(REPLACE(#REF!,1,3,"XXX"),13,2,"XX")))</f>
        <v>#REF!</v>
      </c>
      <c r="K2783" s="356"/>
      <c r="L2783" s="357"/>
      <c r="M2783" s="356"/>
      <c r="N2783" s="352"/>
      <c r="O2783" s="369"/>
    </row>
    <row r="2784" spans="1:15" hidden="1" x14ac:dyDescent="0.2">
      <c r="A2784" s="351">
        <v>2781</v>
      </c>
      <c r="B2784" s="352"/>
      <c r="C2784" s="353"/>
      <c r="D2784" s="354"/>
      <c r="E2784" s="178"/>
      <c r="F2784" s="355"/>
      <c r="G2784" s="354"/>
      <c r="H2784" s="354"/>
      <c r="I2784" s="178"/>
      <c r="J2784" s="390" t="e">
        <f>IF(#REF!="","",IF(LEN(#REF!)&gt;14,IF(ISBLANK(#REF!),"",#REF!),REPLACE(REPLACE(#REF!,1,3,"XXX"),13,2,"XX")))</f>
        <v>#REF!</v>
      </c>
      <c r="K2784" s="356"/>
      <c r="L2784" s="357"/>
      <c r="M2784" s="356"/>
      <c r="N2784" s="352"/>
      <c r="O2784" s="369"/>
    </row>
    <row r="2785" spans="1:15" hidden="1" x14ac:dyDescent="0.2">
      <c r="A2785" s="351">
        <v>2782</v>
      </c>
      <c r="B2785" s="352"/>
      <c r="C2785" s="353"/>
      <c r="D2785" s="354"/>
      <c r="E2785" s="178"/>
      <c r="F2785" s="355"/>
      <c r="G2785" s="354"/>
      <c r="H2785" s="354"/>
      <c r="I2785" s="178"/>
      <c r="J2785" s="390" t="e">
        <f>IF(#REF!="","",IF(LEN(#REF!)&gt;14,IF(ISBLANK(#REF!),"",#REF!),REPLACE(REPLACE(#REF!,1,3,"XXX"),13,2,"XX")))</f>
        <v>#REF!</v>
      </c>
      <c r="K2785" s="356"/>
      <c r="L2785" s="357"/>
      <c r="M2785" s="356"/>
      <c r="N2785" s="352"/>
      <c r="O2785" s="369"/>
    </row>
    <row r="2786" spans="1:15" hidden="1" x14ac:dyDescent="0.2">
      <c r="A2786" s="351">
        <v>2783</v>
      </c>
      <c r="B2786" s="352"/>
      <c r="C2786" s="353"/>
      <c r="D2786" s="354"/>
      <c r="E2786" s="178"/>
      <c r="F2786" s="355"/>
      <c r="G2786" s="354"/>
      <c r="H2786" s="354"/>
      <c r="I2786" s="178"/>
      <c r="J2786" s="390" t="e">
        <f>IF(#REF!="","",IF(LEN(#REF!)&gt;14,IF(ISBLANK(#REF!),"",#REF!),REPLACE(REPLACE(#REF!,1,3,"XXX"),13,2,"XX")))</f>
        <v>#REF!</v>
      </c>
      <c r="K2786" s="356"/>
      <c r="L2786" s="357"/>
      <c r="M2786" s="356"/>
      <c r="N2786" s="352"/>
      <c r="O2786" s="369"/>
    </row>
    <row r="2787" spans="1:15" hidden="1" x14ac:dyDescent="0.2">
      <c r="A2787" s="351">
        <v>2784</v>
      </c>
      <c r="B2787" s="352"/>
      <c r="C2787" s="353"/>
      <c r="D2787" s="354"/>
      <c r="E2787" s="178"/>
      <c r="F2787" s="355"/>
      <c r="G2787" s="354"/>
      <c r="H2787" s="354"/>
      <c r="I2787" s="178"/>
      <c r="J2787" s="390" t="e">
        <f>IF(#REF!="","",IF(LEN(#REF!)&gt;14,IF(ISBLANK(#REF!),"",#REF!),REPLACE(REPLACE(#REF!,1,3,"XXX"),13,2,"XX")))</f>
        <v>#REF!</v>
      </c>
      <c r="K2787" s="356"/>
      <c r="L2787" s="357"/>
      <c r="M2787" s="356"/>
      <c r="N2787" s="352"/>
      <c r="O2787" s="369"/>
    </row>
    <row r="2788" spans="1:15" hidden="1" x14ac:dyDescent="0.2">
      <c r="A2788" s="351">
        <v>2785</v>
      </c>
      <c r="B2788" s="352"/>
      <c r="C2788" s="353"/>
      <c r="D2788" s="354"/>
      <c r="E2788" s="178"/>
      <c r="F2788" s="355"/>
      <c r="G2788" s="354"/>
      <c r="H2788" s="354"/>
      <c r="I2788" s="178"/>
      <c r="J2788" s="390" t="e">
        <f>IF(#REF!="","",IF(LEN(#REF!)&gt;14,IF(ISBLANK(#REF!),"",#REF!),REPLACE(REPLACE(#REF!,1,3,"XXX"),13,2,"XX")))</f>
        <v>#REF!</v>
      </c>
      <c r="K2788" s="356"/>
      <c r="L2788" s="357"/>
      <c r="M2788" s="356"/>
      <c r="N2788" s="352"/>
      <c r="O2788" s="369"/>
    </row>
    <row r="2789" spans="1:15" hidden="1" x14ac:dyDescent="0.2">
      <c r="A2789" s="351">
        <v>2786</v>
      </c>
      <c r="B2789" s="352"/>
      <c r="C2789" s="353"/>
      <c r="D2789" s="354"/>
      <c r="E2789" s="178"/>
      <c r="F2789" s="355"/>
      <c r="G2789" s="354"/>
      <c r="H2789" s="354"/>
      <c r="I2789" s="178"/>
      <c r="J2789" s="390" t="e">
        <f>IF(#REF!="","",IF(LEN(#REF!)&gt;14,IF(ISBLANK(#REF!),"",#REF!),REPLACE(REPLACE(#REF!,1,3,"XXX"),13,2,"XX")))</f>
        <v>#REF!</v>
      </c>
      <c r="K2789" s="356"/>
      <c r="L2789" s="357"/>
      <c r="M2789" s="356"/>
      <c r="N2789" s="352"/>
      <c r="O2789" s="369"/>
    </row>
    <row r="2790" spans="1:15" hidden="1" x14ac:dyDescent="0.2">
      <c r="A2790" s="351">
        <v>2787</v>
      </c>
      <c r="B2790" s="352"/>
      <c r="C2790" s="353"/>
      <c r="D2790" s="354"/>
      <c r="E2790" s="178"/>
      <c r="F2790" s="355"/>
      <c r="G2790" s="354"/>
      <c r="H2790" s="354"/>
      <c r="I2790" s="178"/>
      <c r="J2790" s="390" t="e">
        <f>IF(#REF!="","",IF(LEN(#REF!)&gt;14,IF(ISBLANK(#REF!),"",#REF!),REPLACE(REPLACE(#REF!,1,3,"XXX"),13,2,"XX")))</f>
        <v>#REF!</v>
      </c>
      <c r="K2790" s="356"/>
      <c r="L2790" s="357"/>
      <c r="M2790" s="356"/>
      <c r="N2790" s="352"/>
      <c r="O2790" s="369"/>
    </row>
    <row r="2791" spans="1:15" hidden="1" x14ac:dyDescent="0.2">
      <c r="A2791" s="351">
        <v>2788</v>
      </c>
      <c r="B2791" s="352"/>
      <c r="C2791" s="353"/>
      <c r="D2791" s="354"/>
      <c r="E2791" s="178"/>
      <c r="F2791" s="355"/>
      <c r="G2791" s="354"/>
      <c r="H2791" s="354"/>
      <c r="I2791" s="178"/>
      <c r="J2791" s="390" t="e">
        <f>IF(#REF!="","",IF(LEN(#REF!)&gt;14,IF(ISBLANK(#REF!),"",#REF!),REPLACE(REPLACE(#REF!,1,3,"XXX"),13,2,"XX")))</f>
        <v>#REF!</v>
      </c>
      <c r="K2791" s="356"/>
      <c r="L2791" s="357"/>
      <c r="M2791" s="356"/>
      <c r="N2791" s="352"/>
      <c r="O2791" s="369"/>
    </row>
    <row r="2792" spans="1:15" hidden="1" x14ac:dyDescent="0.2">
      <c r="A2792" s="351">
        <v>2789</v>
      </c>
      <c r="B2792" s="352"/>
      <c r="C2792" s="353"/>
      <c r="D2792" s="354"/>
      <c r="E2792" s="178"/>
      <c r="F2792" s="355"/>
      <c r="G2792" s="354"/>
      <c r="H2792" s="354"/>
      <c r="I2792" s="178"/>
      <c r="J2792" s="390" t="e">
        <f>IF(#REF!="","",IF(LEN(#REF!)&gt;14,IF(ISBLANK(#REF!),"",#REF!),REPLACE(REPLACE(#REF!,1,3,"XXX"),13,2,"XX")))</f>
        <v>#REF!</v>
      </c>
      <c r="K2792" s="356"/>
      <c r="L2792" s="357"/>
      <c r="M2792" s="356"/>
      <c r="N2792" s="352"/>
      <c r="O2792" s="369"/>
    </row>
    <row r="2793" spans="1:15" hidden="1" x14ac:dyDescent="0.2">
      <c r="A2793" s="351">
        <v>2790</v>
      </c>
      <c r="B2793" s="352"/>
      <c r="C2793" s="353"/>
      <c r="D2793" s="354"/>
      <c r="E2793" s="178"/>
      <c r="F2793" s="355"/>
      <c r="G2793" s="354"/>
      <c r="H2793" s="354"/>
      <c r="I2793" s="178"/>
      <c r="J2793" s="390" t="e">
        <f>IF(#REF!="","",IF(LEN(#REF!)&gt;14,IF(ISBLANK(#REF!),"",#REF!),REPLACE(REPLACE(#REF!,1,3,"XXX"),13,2,"XX")))</f>
        <v>#REF!</v>
      </c>
      <c r="K2793" s="356"/>
      <c r="L2793" s="357"/>
      <c r="M2793" s="356"/>
      <c r="N2793" s="352"/>
      <c r="O2793" s="369"/>
    </row>
    <row r="2794" spans="1:15" hidden="1" x14ac:dyDescent="0.2">
      <c r="A2794" s="351">
        <v>2791</v>
      </c>
      <c r="B2794" s="352"/>
      <c r="C2794" s="353"/>
      <c r="D2794" s="354"/>
      <c r="E2794" s="178"/>
      <c r="F2794" s="355"/>
      <c r="G2794" s="354"/>
      <c r="H2794" s="354"/>
      <c r="I2794" s="178"/>
      <c r="J2794" s="390" t="e">
        <f>IF(#REF!="","",IF(LEN(#REF!)&gt;14,IF(ISBLANK(#REF!),"",#REF!),REPLACE(REPLACE(#REF!,1,3,"XXX"),13,2,"XX")))</f>
        <v>#REF!</v>
      </c>
      <c r="K2794" s="356"/>
      <c r="L2794" s="357"/>
      <c r="M2794" s="356"/>
      <c r="N2794" s="352"/>
      <c r="O2794" s="369"/>
    </row>
    <row r="2795" spans="1:15" hidden="1" x14ac:dyDescent="0.2">
      <c r="A2795" s="351">
        <v>2792</v>
      </c>
      <c r="B2795" s="352"/>
      <c r="C2795" s="353"/>
      <c r="D2795" s="354"/>
      <c r="E2795" s="178"/>
      <c r="F2795" s="355"/>
      <c r="G2795" s="354"/>
      <c r="H2795" s="354"/>
      <c r="I2795" s="178"/>
      <c r="J2795" s="390" t="e">
        <f>IF(#REF!="","",IF(LEN(#REF!)&gt;14,IF(ISBLANK(#REF!),"",#REF!),REPLACE(REPLACE(#REF!,1,3,"XXX"),13,2,"XX")))</f>
        <v>#REF!</v>
      </c>
      <c r="K2795" s="356"/>
      <c r="L2795" s="357"/>
      <c r="M2795" s="356"/>
      <c r="N2795" s="352"/>
      <c r="O2795" s="369"/>
    </row>
    <row r="2796" spans="1:15" hidden="1" x14ac:dyDescent="0.2">
      <c r="A2796" s="351">
        <v>2793</v>
      </c>
      <c r="B2796" s="352"/>
      <c r="C2796" s="353"/>
      <c r="D2796" s="354"/>
      <c r="E2796" s="178"/>
      <c r="F2796" s="355"/>
      <c r="G2796" s="354"/>
      <c r="H2796" s="354"/>
      <c r="I2796" s="178"/>
      <c r="J2796" s="390" t="e">
        <f>IF(#REF!="","",IF(LEN(#REF!)&gt;14,IF(ISBLANK(#REF!),"",#REF!),REPLACE(REPLACE(#REF!,1,3,"XXX"),13,2,"XX")))</f>
        <v>#REF!</v>
      </c>
      <c r="K2796" s="356"/>
      <c r="L2796" s="357"/>
      <c r="M2796" s="356"/>
      <c r="N2796" s="352"/>
      <c r="O2796" s="369"/>
    </row>
    <row r="2797" spans="1:15" hidden="1" x14ac:dyDescent="0.2">
      <c r="A2797" s="351">
        <v>2794</v>
      </c>
      <c r="B2797" s="352"/>
      <c r="C2797" s="353"/>
      <c r="D2797" s="354"/>
      <c r="E2797" s="178"/>
      <c r="F2797" s="355"/>
      <c r="G2797" s="354"/>
      <c r="H2797" s="354"/>
      <c r="I2797" s="178"/>
      <c r="J2797" s="390" t="e">
        <f>IF(#REF!="","",IF(LEN(#REF!)&gt;14,IF(ISBLANK(#REF!),"",#REF!),REPLACE(REPLACE(#REF!,1,3,"XXX"),13,2,"XX")))</f>
        <v>#REF!</v>
      </c>
      <c r="K2797" s="356"/>
      <c r="L2797" s="357"/>
      <c r="M2797" s="356"/>
      <c r="N2797" s="352"/>
      <c r="O2797" s="369"/>
    </row>
    <row r="2798" spans="1:15" hidden="1" x14ac:dyDescent="0.2">
      <c r="A2798" s="351">
        <v>2795</v>
      </c>
      <c r="B2798" s="352"/>
      <c r="C2798" s="353"/>
      <c r="D2798" s="354"/>
      <c r="E2798" s="178"/>
      <c r="F2798" s="355"/>
      <c r="G2798" s="354"/>
      <c r="H2798" s="354"/>
      <c r="I2798" s="178"/>
      <c r="J2798" s="390" t="e">
        <f>IF(#REF!="","",IF(LEN(#REF!)&gt;14,IF(ISBLANK(#REF!),"",#REF!),REPLACE(REPLACE(#REF!,1,3,"XXX"),13,2,"XX")))</f>
        <v>#REF!</v>
      </c>
      <c r="K2798" s="356"/>
      <c r="L2798" s="357"/>
      <c r="M2798" s="356"/>
      <c r="N2798" s="352"/>
      <c r="O2798" s="369"/>
    </row>
    <row r="2799" spans="1:15" hidden="1" x14ac:dyDescent="0.2">
      <c r="A2799" s="351">
        <v>2796</v>
      </c>
      <c r="B2799" s="352"/>
      <c r="C2799" s="353"/>
      <c r="D2799" s="354"/>
      <c r="E2799" s="178"/>
      <c r="F2799" s="355"/>
      <c r="G2799" s="354"/>
      <c r="H2799" s="354"/>
      <c r="I2799" s="178"/>
      <c r="J2799" s="390" t="e">
        <f>IF(#REF!="","",IF(LEN(#REF!)&gt;14,IF(ISBLANK(#REF!),"",#REF!),REPLACE(REPLACE(#REF!,1,3,"XXX"),13,2,"XX")))</f>
        <v>#REF!</v>
      </c>
      <c r="K2799" s="356"/>
      <c r="L2799" s="357"/>
      <c r="M2799" s="356"/>
      <c r="N2799" s="352"/>
      <c r="O2799" s="369"/>
    </row>
    <row r="2800" spans="1:15" hidden="1" x14ac:dyDescent="0.2">
      <c r="A2800" s="351">
        <v>2797</v>
      </c>
      <c r="B2800" s="352"/>
      <c r="C2800" s="353"/>
      <c r="D2800" s="354"/>
      <c r="E2800" s="178"/>
      <c r="F2800" s="355"/>
      <c r="G2800" s="354"/>
      <c r="H2800" s="354"/>
      <c r="I2800" s="178"/>
      <c r="J2800" s="390" t="e">
        <f>IF(#REF!="","",IF(LEN(#REF!)&gt;14,IF(ISBLANK(#REF!),"",#REF!),REPLACE(REPLACE(#REF!,1,3,"XXX"),13,2,"XX")))</f>
        <v>#REF!</v>
      </c>
      <c r="K2800" s="356"/>
      <c r="L2800" s="357"/>
      <c r="M2800" s="356"/>
      <c r="N2800" s="352"/>
      <c r="O2800" s="369"/>
    </row>
    <row r="2801" spans="1:15" hidden="1" x14ac:dyDescent="0.2">
      <c r="A2801" s="351">
        <v>2798</v>
      </c>
      <c r="B2801" s="352"/>
      <c r="C2801" s="353"/>
      <c r="D2801" s="354"/>
      <c r="E2801" s="178"/>
      <c r="F2801" s="355"/>
      <c r="G2801" s="354"/>
      <c r="H2801" s="354"/>
      <c r="I2801" s="178"/>
      <c r="J2801" s="390" t="e">
        <f>IF(#REF!="","",IF(LEN(#REF!)&gt;14,IF(ISBLANK(#REF!),"",#REF!),REPLACE(REPLACE(#REF!,1,3,"XXX"),13,2,"XX")))</f>
        <v>#REF!</v>
      </c>
      <c r="K2801" s="356"/>
      <c r="L2801" s="357"/>
      <c r="M2801" s="356"/>
      <c r="N2801" s="352"/>
      <c r="O2801" s="369"/>
    </row>
    <row r="2802" spans="1:15" hidden="1" x14ac:dyDescent="0.2">
      <c r="A2802" s="351">
        <v>2799</v>
      </c>
      <c r="B2802" s="352"/>
      <c r="C2802" s="353"/>
      <c r="D2802" s="354"/>
      <c r="E2802" s="178"/>
      <c r="F2802" s="355"/>
      <c r="G2802" s="354"/>
      <c r="H2802" s="354"/>
      <c r="I2802" s="178"/>
      <c r="J2802" s="390" t="e">
        <f>IF(#REF!="","",IF(LEN(#REF!)&gt;14,IF(ISBLANK(#REF!),"",#REF!),REPLACE(REPLACE(#REF!,1,3,"XXX"),13,2,"XX")))</f>
        <v>#REF!</v>
      </c>
      <c r="K2802" s="356"/>
      <c r="L2802" s="357"/>
      <c r="M2802" s="356"/>
      <c r="N2802" s="352"/>
      <c r="O2802" s="369"/>
    </row>
    <row r="2803" spans="1:15" hidden="1" x14ac:dyDescent="0.2">
      <c r="A2803" s="351">
        <v>2800</v>
      </c>
      <c r="B2803" s="352"/>
      <c r="C2803" s="353"/>
      <c r="D2803" s="354"/>
      <c r="E2803" s="178"/>
      <c r="F2803" s="355"/>
      <c r="G2803" s="354"/>
      <c r="H2803" s="354"/>
      <c r="I2803" s="178"/>
      <c r="J2803" s="390" t="e">
        <f>IF(#REF!="","",IF(LEN(#REF!)&gt;14,IF(ISBLANK(#REF!),"",#REF!),REPLACE(REPLACE(#REF!,1,3,"XXX"),13,2,"XX")))</f>
        <v>#REF!</v>
      </c>
      <c r="K2803" s="356"/>
      <c r="L2803" s="357"/>
      <c r="M2803" s="356"/>
      <c r="N2803" s="352"/>
      <c r="O2803" s="369"/>
    </row>
    <row r="2804" spans="1:15" hidden="1" x14ac:dyDescent="0.2">
      <c r="A2804" s="351">
        <v>2801</v>
      </c>
      <c r="B2804" s="352"/>
      <c r="C2804" s="353"/>
      <c r="D2804" s="354"/>
      <c r="E2804" s="178"/>
      <c r="F2804" s="355"/>
      <c r="G2804" s="354"/>
      <c r="H2804" s="354"/>
      <c r="I2804" s="178"/>
      <c r="J2804" s="390" t="e">
        <f>IF(#REF!="","",IF(LEN(#REF!)&gt;14,IF(ISBLANK(#REF!),"",#REF!),REPLACE(REPLACE(#REF!,1,3,"XXX"),13,2,"XX")))</f>
        <v>#REF!</v>
      </c>
      <c r="K2804" s="356"/>
      <c r="L2804" s="357"/>
      <c r="M2804" s="356"/>
      <c r="N2804" s="352"/>
      <c r="O2804" s="369"/>
    </row>
    <row r="2805" spans="1:15" hidden="1" x14ac:dyDescent="0.2">
      <c r="A2805" s="351">
        <v>2802</v>
      </c>
      <c r="B2805" s="352"/>
      <c r="C2805" s="353"/>
      <c r="D2805" s="354"/>
      <c r="E2805" s="178"/>
      <c r="F2805" s="355"/>
      <c r="G2805" s="354"/>
      <c r="H2805" s="354"/>
      <c r="I2805" s="178"/>
      <c r="J2805" s="390" t="e">
        <f>IF(#REF!="","",IF(LEN(#REF!)&gt;14,IF(ISBLANK(#REF!),"",#REF!),REPLACE(REPLACE(#REF!,1,3,"XXX"),13,2,"XX")))</f>
        <v>#REF!</v>
      </c>
      <c r="K2805" s="356"/>
      <c r="L2805" s="357"/>
      <c r="M2805" s="356"/>
      <c r="N2805" s="352"/>
      <c r="O2805" s="369"/>
    </row>
    <row r="2806" spans="1:15" hidden="1" x14ac:dyDescent="0.2">
      <c r="A2806" s="351">
        <v>2803</v>
      </c>
      <c r="B2806" s="352"/>
      <c r="C2806" s="353"/>
      <c r="D2806" s="354"/>
      <c r="E2806" s="178"/>
      <c r="F2806" s="355"/>
      <c r="G2806" s="354"/>
      <c r="H2806" s="354"/>
      <c r="I2806" s="178"/>
      <c r="J2806" s="390" t="e">
        <f>IF(#REF!="","",IF(LEN(#REF!)&gt;14,IF(ISBLANK(#REF!),"",#REF!),REPLACE(REPLACE(#REF!,1,3,"XXX"),13,2,"XX")))</f>
        <v>#REF!</v>
      </c>
      <c r="K2806" s="356"/>
      <c r="L2806" s="357"/>
      <c r="M2806" s="356"/>
      <c r="N2806" s="352"/>
      <c r="O2806" s="369"/>
    </row>
    <row r="2807" spans="1:15" hidden="1" x14ac:dyDescent="0.2">
      <c r="A2807" s="351">
        <v>2804</v>
      </c>
      <c r="B2807" s="352"/>
      <c r="C2807" s="353"/>
      <c r="D2807" s="354"/>
      <c r="E2807" s="178"/>
      <c r="F2807" s="355"/>
      <c r="G2807" s="354"/>
      <c r="H2807" s="354"/>
      <c r="I2807" s="178"/>
      <c r="J2807" s="390" t="e">
        <f>IF(#REF!="","",IF(LEN(#REF!)&gt;14,IF(ISBLANK(#REF!),"",#REF!),REPLACE(REPLACE(#REF!,1,3,"XXX"),13,2,"XX")))</f>
        <v>#REF!</v>
      </c>
      <c r="K2807" s="356"/>
      <c r="L2807" s="357"/>
      <c r="M2807" s="356"/>
      <c r="N2807" s="352"/>
      <c r="O2807" s="369"/>
    </row>
    <row r="2808" spans="1:15" hidden="1" x14ac:dyDescent="0.2">
      <c r="A2808" s="351">
        <v>2805</v>
      </c>
      <c r="B2808" s="352"/>
      <c r="C2808" s="353"/>
      <c r="D2808" s="354"/>
      <c r="E2808" s="178"/>
      <c r="F2808" s="355"/>
      <c r="G2808" s="354"/>
      <c r="H2808" s="354"/>
      <c r="I2808" s="178"/>
      <c r="J2808" s="390" t="e">
        <f>IF(#REF!="","",IF(LEN(#REF!)&gt;14,IF(ISBLANK(#REF!),"",#REF!),REPLACE(REPLACE(#REF!,1,3,"XXX"),13,2,"XX")))</f>
        <v>#REF!</v>
      </c>
      <c r="K2808" s="356"/>
      <c r="L2808" s="357"/>
      <c r="M2808" s="356"/>
      <c r="N2808" s="352"/>
      <c r="O2808" s="369"/>
    </row>
    <row r="2809" spans="1:15" hidden="1" x14ac:dyDescent="0.2">
      <c r="A2809" s="351">
        <v>2806</v>
      </c>
      <c r="B2809" s="352"/>
      <c r="C2809" s="353"/>
      <c r="D2809" s="354"/>
      <c r="E2809" s="178"/>
      <c r="F2809" s="355"/>
      <c r="G2809" s="354"/>
      <c r="H2809" s="354"/>
      <c r="I2809" s="178"/>
      <c r="J2809" s="390" t="e">
        <f>IF(#REF!="","",IF(LEN(#REF!)&gt;14,IF(ISBLANK(#REF!),"",#REF!),REPLACE(REPLACE(#REF!,1,3,"XXX"),13,2,"XX")))</f>
        <v>#REF!</v>
      </c>
      <c r="K2809" s="356"/>
      <c r="L2809" s="357"/>
      <c r="M2809" s="356"/>
      <c r="N2809" s="352"/>
      <c r="O2809" s="369"/>
    </row>
    <row r="2810" spans="1:15" hidden="1" x14ac:dyDescent="0.2">
      <c r="A2810" s="351">
        <v>2807</v>
      </c>
      <c r="B2810" s="352"/>
      <c r="C2810" s="353"/>
      <c r="D2810" s="354"/>
      <c r="E2810" s="178"/>
      <c r="F2810" s="355"/>
      <c r="G2810" s="354"/>
      <c r="H2810" s="354"/>
      <c r="I2810" s="178"/>
      <c r="J2810" s="390" t="e">
        <f>IF(#REF!="","",IF(LEN(#REF!)&gt;14,IF(ISBLANK(#REF!),"",#REF!),REPLACE(REPLACE(#REF!,1,3,"XXX"),13,2,"XX")))</f>
        <v>#REF!</v>
      </c>
      <c r="K2810" s="356"/>
      <c r="L2810" s="357"/>
      <c r="M2810" s="356"/>
      <c r="N2810" s="352"/>
      <c r="O2810" s="369"/>
    </row>
    <row r="2811" spans="1:15" hidden="1" x14ac:dyDescent="0.2">
      <c r="A2811" s="351">
        <v>2808</v>
      </c>
      <c r="B2811" s="352"/>
      <c r="C2811" s="353"/>
      <c r="D2811" s="354"/>
      <c r="E2811" s="178"/>
      <c r="F2811" s="355"/>
      <c r="G2811" s="354"/>
      <c r="H2811" s="354"/>
      <c r="I2811" s="178"/>
      <c r="J2811" s="390" t="e">
        <f>IF(#REF!="","",IF(LEN(#REF!)&gt;14,IF(ISBLANK(#REF!),"",#REF!),REPLACE(REPLACE(#REF!,1,3,"XXX"),13,2,"XX")))</f>
        <v>#REF!</v>
      </c>
      <c r="K2811" s="356"/>
      <c r="L2811" s="357"/>
      <c r="M2811" s="356"/>
      <c r="N2811" s="352"/>
      <c r="O2811" s="369"/>
    </row>
    <row r="2812" spans="1:15" hidden="1" x14ac:dyDescent="0.2">
      <c r="A2812" s="351">
        <v>2809</v>
      </c>
      <c r="B2812" s="352"/>
      <c r="C2812" s="353"/>
      <c r="D2812" s="354"/>
      <c r="E2812" s="178"/>
      <c r="F2812" s="355"/>
      <c r="G2812" s="354"/>
      <c r="H2812" s="354"/>
      <c r="I2812" s="178"/>
      <c r="J2812" s="390" t="e">
        <f>IF(#REF!="","",IF(LEN(#REF!)&gt;14,IF(ISBLANK(#REF!),"",#REF!),REPLACE(REPLACE(#REF!,1,3,"XXX"),13,2,"XX")))</f>
        <v>#REF!</v>
      </c>
      <c r="K2812" s="356"/>
      <c r="L2812" s="357"/>
      <c r="M2812" s="356"/>
      <c r="N2812" s="352"/>
      <c r="O2812" s="369"/>
    </row>
    <row r="2813" spans="1:15" hidden="1" x14ac:dyDescent="0.2">
      <c r="A2813" s="351">
        <v>2810</v>
      </c>
      <c r="B2813" s="352"/>
      <c r="C2813" s="353"/>
      <c r="D2813" s="354"/>
      <c r="E2813" s="178"/>
      <c r="F2813" s="355"/>
      <c r="G2813" s="354"/>
      <c r="H2813" s="354"/>
      <c r="I2813" s="178"/>
      <c r="J2813" s="390" t="e">
        <f>IF(#REF!="","",IF(LEN(#REF!)&gt;14,IF(ISBLANK(#REF!),"",#REF!),REPLACE(REPLACE(#REF!,1,3,"XXX"),13,2,"XX")))</f>
        <v>#REF!</v>
      </c>
      <c r="K2813" s="356"/>
      <c r="L2813" s="357"/>
      <c r="M2813" s="356"/>
      <c r="N2813" s="352"/>
      <c r="O2813" s="369"/>
    </row>
    <row r="2814" spans="1:15" hidden="1" x14ac:dyDescent="0.2">
      <c r="A2814" s="351">
        <v>2811</v>
      </c>
      <c r="B2814" s="352"/>
      <c r="C2814" s="353"/>
      <c r="D2814" s="354"/>
      <c r="E2814" s="178"/>
      <c r="F2814" s="355"/>
      <c r="G2814" s="354"/>
      <c r="H2814" s="354"/>
      <c r="I2814" s="178"/>
      <c r="J2814" s="390" t="e">
        <f>IF(#REF!="","",IF(LEN(#REF!)&gt;14,IF(ISBLANK(#REF!),"",#REF!),REPLACE(REPLACE(#REF!,1,3,"XXX"),13,2,"XX")))</f>
        <v>#REF!</v>
      </c>
      <c r="K2814" s="356"/>
      <c r="L2814" s="357"/>
      <c r="M2814" s="356"/>
      <c r="N2814" s="352"/>
      <c r="O2814" s="369"/>
    </row>
    <row r="2815" spans="1:15" hidden="1" x14ac:dyDescent="0.2">
      <c r="A2815" s="351">
        <v>2812</v>
      </c>
      <c r="B2815" s="352"/>
      <c r="C2815" s="353"/>
      <c r="D2815" s="354"/>
      <c r="E2815" s="178"/>
      <c r="F2815" s="355"/>
      <c r="G2815" s="354"/>
      <c r="H2815" s="354"/>
      <c r="I2815" s="178"/>
      <c r="J2815" s="390" t="e">
        <f>IF(#REF!="","",IF(LEN(#REF!)&gt;14,IF(ISBLANK(#REF!),"",#REF!),REPLACE(REPLACE(#REF!,1,3,"XXX"),13,2,"XX")))</f>
        <v>#REF!</v>
      </c>
      <c r="K2815" s="356"/>
      <c r="L2815" s="357"/>
      <c r="M2815" s="356"/>
      <c r="N2815" s="352"/>
      <c r="O2815" s="369"/>
    </row>
    <row r="2816" spans="1:15" hidden="1" x14ac:dyDescent="0.2">
      <c r="A2816" s="351">
        <v>2813</v>
      </c>
      <c r="B2816" s="352"/>
      <c r="C2816" s="353"/>
      <c r="D2816" s="354"/>
      <c r="E2816" s="178"/>
      <c r="F2816" s="355"/>
      <c r="G2816" s="354"/>
      <c r="H2816" s="354"/>
      <c r="I2816" s="178"/>
      <c r="J2816" s="390" t="e">
        <f>IF(#REF!="","",IF(LEN(#REF!)&gt;14,IF(ISBLANK(#REF!),"",#REF!),REPLACE(REPLACE(#REF!,1,3,"XXX"),13,2,"XX")))</f>
        <v>#REF!</v>
      </c>
      <c r="K2816" s="356"/>
      <c r="L2816" s="357"/>
      <c r="M2816" s="356"/>
      <c r="N2816" s="352"/>
      <c r="O2816" s="369"/>
    </row>
    <row r="2817" spans="1:15" hidden="1" x14ac:dyDescent="0.2">
      <c r="A2817" s="351">
        <v>2814</v>
      </c>
      <c r="B2817" s="352"/>
      <c r="C2817" s="353"/>
      <c r="D2817" s="354"/>
      <c r="E2817" s="178"/>
      <c r="F2817" s="355"/>
      <c r="G2817" s="354"/>
      <c r="H2817" s="354"/>
      <c r="I2817" s="178"/>
      <c r="J2817" s="390" t="e">
        <f>IF(#REF!="","",IF(LEN(#REF!)&gt;14,IF(ISBLANK(#REF!),"",#REF!),REPLACE(REPLACE(#REF!,1,3,"XXX"),13,2,"XX")))</f>
        <v>#REF!</v>
      </c>
      <c r="K2817" s="356"/>
      <c r="L2817" s="357"/>
      <c r="M2817" s="356"/>
      <c r="N2817" s="352"/>
      <c r="O2817" s="369"/>
    </row>
    <row r="2818" spans="1:15" hidden="1" x14ac:dyDescent="0.2">
      <c r="A2818" s="351">
        <v>2815</v>
      </c>
      <c r="B2818" s="352"/>
      <c r="C2818" s="353"/>
      <c r="D2818" s="354"/>
      <c r="E2818" s="178"/>
      <c r="F2818" s="355"/>
      <c r="G2818" s="354"/>
      <c r="H2818" s="354"/>
      <c r="I2818" s="178"/>
      <c r="J2818" s="390" t="e">
        <f>IF(#REF!="","",IF(LEN(#REF!)&gt;14,IF(ISBLANK(#REF!),"",#REF!),REPLACE(REPLACE(#REF!,1,3,"XXX"),13,2,"XX")))</f>
        <v>#REF!</v>
      </c>
      <c r="K2818" s="356"/>
      <c r="L2818" s="357"/>
      <c r="M2818" s="356"/>
      <c r="N2818" s="352"/>
      <c r="O2818" s="369"/>
    </row>
    <row r="2819" spans="1:15" hidden="1" x14ac:dyDescent="0.2">
      <c r="A2819" s="351">
        <v>2816</v>
      </c>
      <c r="B2819" s="352"/>
      <c r="C2819" s="353"/>
      <c r="D2819" s="354"/>
      <c r="E2819" s="178"/>
      <c r="F2819" s="355"/>
      <c r="G2819" s="354"/>
      <c r="H2819" s="354"/>
      <c r="I2819" s="178"/>
      <c r="J2819" s="390" t="e">
        <f>IF(#REF!="","",IF(LEN(#REF!)&gt;14,IF(ISBLANK(#REF!),"",#REF!),REPLACE(REPLACE(#REF!,1,3,"XXX"),13,2,"XX")))</f>
        <v>#REF!</v>
      </c>
      <c r="K2819" s="356"/>
      <c r="L2819" s="357"/>
      <c r="M2819" s="356"/>
      <c r="N2819" s="352"/>
      <c r="O2819" s="369"/>
    </row>
    <row r="2820" spans="1:15" hidden="1" x14ac:dyDescent="0.2">
      <c r="A2820" s="351">
        <v>2817</v>
      </c>
      <c r="B2820" s="352"/>
      <c r="C2820" s="353"/>
      <c r="D2820" s="354"/>
      <c r="E2820" s="178"/>
      <c r="F2820" s="355"/>
      <c r="G2820" s="354"/>
      <c r="H2820" s="354"/>
      <c r="I2820" s="178"/>
      <c r="J2820" s="390" t="e">
        <f>IF(#REF!="","",IF(LEN(#REF!)&gt;14,IF(ISBLANK(#REF!),"",#REF!),REPLACE(REPLACE(#REF!,1,3,"XXX"),13,2,"XX")))</f>
        <v>#REF!</v>
      </c>
      <c r="K2820" s="356"/>
      <c r="L2820" s="357"/>
      <c r="M2820" s="356"/>
      <c r="N2820" s="352"/>
      <c r="O2820" s="369"/>
    </row>
    <row r="2821" spans="1:15" hidden="1" x14ac:dyDescent="0.2">
      <c r="A2821" s="351">
        <v>2818</v>
      </c>
      <c r="B2821" s="352"/>
      <c r="C2821" s="353"/>
      <c r="D2821" s="354"/>
      <c r="E2821" s="178"/>
      <c r="F2821" s="355"/>
      <c r="G2821" s="354"/>
      <c r="H2821" s="354"/>
      <c r="I2821" s="178"/>
      <c r="J2821" s="390" t="e">
        <f>IF(#REF!="","",IF(LEN(#REF!)&gt;14,IF(ISBLANK(#REF!),"",#REF!),REPLACE(REPLACE(#REF!,1,3,"XXX"),13,2,"XX")))</f>
        <v>#REF!</v>
      </c>
      <c r="K2821" s="356"/>
      <c r="L2821" s="357"/>
      <c r="M2821" s="356"/>
      <c r="N2821" s="352"/>
      <c r="O2821" s="369"/>
    </row>
    <row r="2822" spans="1:15" hidden="1" x14ac:dyDescent="0.2">
      <c r="A2822" s="351">
        <v>2819</v>
      </c>
      <c r="B2822" s="352"/>
      <c r="C2822" s="353"/>
      <c r="D2822" s="354"/>
      <c r="E2822" s="178"/>
      <c r="F2822" s="355"/>
      <c r="G2822" s="354"/>
      <c r="H2822" s="354"/>
      <c r="I2822" s="178"/>
      <c r="J2822" s="390" t="e">
        <f>IF(#REF!="","",IF(LEN(#REF!)&gt;14,IF(ISBLANK(#REF!),"",#REF!),REPLACE(REPLACE(#REF!,1,3,"XXX"),13,2,"XX")))</f>
        <v>#REF!</v>
      </c>
      <c r="K2822" s="356"/>
      <c r="L2822" s="357"/>
      <c r="M2822" s="356"/>
      <c r="N2822" s="352"/>
      <c r="O2822" s="369"/>
    </row>
    <row r="2823" spans="1:15" hidden="1" x14ac:dyDescent="0.2">
      <c r="A2823" s="351">
        <v>2820</v>
      </c>
      <c r="B2823" s="352"/>
      <c r="C2823" s="353"/>
      <c r="D2823" s="354"/>
      <c r="E2823" s="178"/>
      <c r="F2823" s="355"/>
      <c r="G2823" s="354"/>
      <c r="H2823" s="354"/>
      <c r="I2823" s="178"/>
      <c r="J2823" s="390" t="e">
        <f>IF(#REF!="","",IF(LEN(#REF!)&gt;14,IF(ISBLANK(#REF!),"",#REF!),REPLACE(REPLACE(#REF!,1,3,"XXX"),13,2,"XX")))</f>
        <v>#REF!</v>
      </c>
      <c r="K2823" s="356"/>
      <c r="L2823" s="357"/>
      <c r="M2823" s="356"/>
      <c r="N2823" s="352"/>
      <c r="O2823" s="369"/>
    </row>
    <row r="2824" spans="1:15" hidden="1" x14ac:dyDescent="0.2">
      <c r="A2824" s="351">
        <v>2821</v>
      </c>
      <c r="B2824" s="352"/>
      <c r="C2824" s="353"/>
      <c r="D2824" s="354"/>
      <c r="E2824" s="178"/>
      <c r="F2824" s="355"/>
      <c r="G2824" s="354"/>
      <c r="H2824" s="354"/>
      <c r="I2824" s="178"/>
      <c r="J2824" s="390" t="e">
        <f>IF(#REF!="","",IF(LEN(#REF!)&gt;14,IF(ISBLANK(#REF!),"",#REF!),REPLACE(REPLACE(#REF!,1,3,"XXX"),13,2,"XX")))</f>
        <v>#REF!</v>
      </c>
      <c r="K2824" s="356"/>
      <c r="L2824" s="357"/>
      <c r="M2824" s="356"/>
      <c r="N2824" s="352"/>
      <c r="O2824" s="369"/>
    </row>
    <row r="2825" spans="1:15" hidden="1" x14ac:dyDescent="0.2">
      <c r="A2825" s="351">
        <v>2822</v>
      </c>
      <c r="B2825" s="352"/>
      <c r="C2825" s="353"/>
      <c r="D2825" s="354"/>
      <c r="E2825" s="178"/>
      <c r="F2825" s="355"/>
      <c r="G2825" s="354"/>
      <c r="H2825" s="354"/>
      <c r="I2825" s="178"/>
      <c r="J2825" s="390" t="e">
        <f>IF(#REF!="","",IF(LEN(#REF!)&gt;14,IF(ISBLANK(#REF!),"",#REF!),REPLACE(REPLACE(#REF!,1,3,"XXX"),13,2,"XX")))</f>
        <v>#REF!</v>
      </c>
      <c r="K2825" s="356"/>
      <c r="L2825" s="357"/>
      <c r="M2825" s="356"/>
      <c r="N2825" s="352"/>
      <c r="O2825" s="369"/>
    </row>
    <row r="2826" spans="1:15" hidden="1" x14ac:dyDescent="0.2">
      <c r="A2826" s="351">
        <v>2823</v>
      </c>
      <c r="B2826" s="352"/>
      <c r="C2826" s="353"/>
      <c r="D2826" s="354"/>
      <c r="E2826" s="178"/>
      <c r="F2826" s="355"/>
      <c r="G2826" s="354"/>
      <c r="H2826" s="354"/>
      <c r="I2826" s="178"/>
      <c r="J2826" s="390" t="e">
        <f>IF(#REF!="","",IF(LEN(#REF!)&gt;14,IF(ISBLANK(#REF!),"",#REF!),REPLACE(REPLACE(#REF!,1,3,"XXX"),13,2,"XX")))</f>
        <v>#REF!</v>
      </c>
      <c r="K2826" s="356"/>
      <c r="L2826" s="357"/>
      <c r="M2826" s="356"/>
      <c r="N2826" s="352"/>
      <c r="O2826" s="369"/>
    </row>
    <row r="2827" spans="1:15" hidden="1" x14ac:dyDescent="0.2">
      <c r="A2827" s="351">
        <v>2824</v>
      </c>
      <c r="B2827" s="352"/>
      <c r="C2827" s="353"/>
      <c r="D2827" s="354"/>
      <c r="E2827" s="178"/>
      <c r="F2827" s="355"/>
      <c r="G2827" s="354"/>
      <c r="H2827" s="354"/>
      <c r="I2827" s="178"/>
      <c r="J2827" s="390" t="e">
        <f>IF(#REF!="","",IF(LEN(#REF!)&gt;14,IF(ISBLANK(#REF!),"",#REF!),REPLACE(REPLACE(#REF!,1,3,"XXX"),13,2,"XX")))</f>
        <v>#REF!</v>
      </c>
      <c r="K2827" s="356"/>
      <c r="L2827" s="357"/>
      <c r="M2827" s="356"/>
      <c r="N2827" s="352"/>
      <c r="O2827" s="369"/>
    </row>
    <row r="2828" spans="1:15" hidden="1" x14ac:dyDescent="0.2">
      <c r="A2828" s="351">
        <v>2825</v>
      </c>
      <c r="B2828" s="352"/>
      <c r="C2828" s="353"/>
      <c r="D2828" s="354"/>
      <c r="E2828" s="178"/>
      <c r="F2828" s="355"/>
      <c r="G2828" s="354"/>
      <c r="H2828" s="354"/>
      <c r="I2828" s="178"/>
      <c r="J2828" s="390" t="e">
        <f>IF(#REF!="","",IF(LEN(#REF!)&gt;14,IF(ISBLANK(#REF!),"",#REF!),REPLACE(REPLACE(#REF!,1,3,"XXX"),13,2,"XX")))</f>
        <v>#REF!</v>
      </c>
      <c r="K2828" s="356"/>
      <c r="L2828" s="357"/>
      <c r="M2828" s="356"/>
      <c r="N2828" s="352"/>
      <c r="O2828" s="369"/>
    </row>
    <row r="2829" spans="1:15" hidden="1" x14ac:dyDescent="0.2">
      <c r="A2829" s="351">
        <v>2826</v>
      </c>
      <c r="B2829" s="352"/>
      <c r="C2829" s="353"/>
      <c r="D2829" s="354"/>
      <c r="E2829" s="178"/>
      <c r="F2829" s="355"/>
      <c r="G2829" s="354"/>
      <c r="H2829" s="354"/>
      <c r="I2829" s="178"/>
      <c r="J2829" s="390" t="e">
        <f>IF(#REF!="","",IF(LEN(#REF!)&gt;14,IF(ISBLANK(#REF!),"",#REF!),REPLACE(REPLACE(#REF!,1,3,"XXX"),13,2,"XX")))</f>
        <v>#REF!</v>
      </c>
      <c r="K2829" s="356"/>
      <c r="L2829" s="357"/>
      <c r="M2829" s="356"/>
      <c r="N2829" s="352"/>
      <c r="O2829" s="369"/>
    </row>
    <row r="2830" spans="1:15" hidden="1" x14ac:dyDescent="0.2">
      <c r="A2830" s="351">
        <v>2827</v>
      </c>
      <c r="B2830" s="352"/>
      <c r="C2830" s="353"/>
      <c r="D2830" s="354"/>
      <c r="E2830" s="178"/>
      <c r="F2830" s="355"/>
      <c r="G2830" s="354"/>
      <c r="H2830" s="354"/>
      <c r="I2830" s="178"/>
      <c r="J2830" s="390" t="e">
        <f>IF(#REF!="","",IF(LEN(#REF!)&gt;14,IF(ISBLANK(#REF!),"",#REF!),REPLACE(REPLACE(#REF!,1,3,"XXX"),13,2,"XX")))</f>
        <v>#REF!</v>
      </c>
      <c r="K2830" s="356"/>
      <c r="L2830" s="357"/>
      <c r="M2830" s="356"/>
      <c r="N2830" s="352"/>
      <c r="O2830" s="369"/>
    </row>
    <row r="2831" spans="1:15" hidden="1" x14ac:dyDescent="0.2">
      <c r="A2831" s="351">
        <v>2828</v>
      </c>
      <c r="B2831" s="352"/>
      <c r="C2831" s="353"/>
      <c r="D2831" s="354"/>
      <c r="E2831" s="178"/>
      <c r="F2831" s="355"/>
      <c r="G2831" s="354"/>
      <c r="H2831" s="354"/>
      <c r="I2831" s="178"/>
      <c r="J2831" s="390" t="e">
        <f>IF(#REF!="","",IF(LEN(#REF!)&gt;14,IF(ISBLANK(#REF!),"",#REF!),REPLACE(REPLACE(#REF!,1,3,"XXX"),13,2,"XX")))</f>
        <v>#REF!</v>
      </c>
      <c r="K2831" s="356"/>
      <c r="L2831" s="357"/>
      <c r="M2831" s="356"/>
      <c r="N2831" s="352"/>
      <c r="O2831" s="369"/>
    </row>
    <row r="2832" spans="1:15" hidden="1" x14ac:dyDescent="0.2">
      <c r="A2832" s="351">
        <v>2829</v>
      </c>
      <c r="B2832" s="352"/>
      <c r="C2832" s="353"/>
      <c r="D2832" s="354"/>
      <c r="E2832" s="178"/>
      <c r="F2832" s="355"/>
      <c r="G2832" s="354"/>
      <c r="H2832" s="354"/>
      <c r="I2832" s="178"/>
      <c r="J2832" s="390" t="e">
        <f>IF(#REF!="","",IF(LEN(#REF!)&gt;14,IF(ISBLANK(#REF!),"",#REF!),REPLACE(REPLACE(#REF!,1,3,"XXX"),13,2,"XX")))</f>
        <v>#REF!</v>
      </c>
      <c r="K2832" s="356"/>
      <c r="L2832" s="357"/>
      <c r="M2832" s="356"/>
      <c r="N2832" s="352"/>
      <c r="O2832" s="369"/>
    </row>
    <row r="2833" spans="1:15" hidden="1" x14ac:dyDescent="0.2">
      <c r="A2833" s="351">
        <v>2830</v>
      </c>
      <c r="B2833" s="352"/>
      <c r="C2833" s="353"/>
      <c r="D2833" s="354"/>
      <c r="E2833" s="178"/>
      <c r="F2833" s="355"/>
      <c r="G2833" s="354"/>
      <c r="H2833" s="354"/>
      <c r="I2833" s="178"/>
      <c r="J2833" s="390" t="e">
        <f>IF(#REF!="","",IF(LEN(#REF!)&gt;14,IF(ISBLANK(#REF!),"",#REF!),REPLACE(REPLACE(#REF!,1,3,"XXX"),13,2,"XX")))</f>
        <v>#REF!</v>
      </c>
      <c r="K2833" s="356"/>
      <c r="L2833" s="357"/>
      <c r="M2833" s="356"/>
      <c r="N2833" s="352"/>
      <c r="O2833" s="369"/>
    </row>
    <row r="2834" spans="1:15" hidden="1" x14ac:dyDescent="0.2">
      <c r="A2834" s="351">
        <v>2831</v>
      </c>
      <c r="B2834" s="352"/>
      <c r="C2834" s="353"/>
      <c r="D2834" s="354"/>
      <c r="E2834" s="178"/>
      <c r="F2834" s="355"/>
      <c r="G2834" s="354"/>
      <c r="H2834" s="354"/>
      <c r="I2834" s="178"/>
      <c r="J2834" s="390" t="e">
        <f>IF(#REF!="","",IF(LEN(#REF!)&gt;14,IF(ISBLANK(#REF!),"",#REF!),REPLACE(REPLACE(#REF!,1,3,"XXX"),13,2,"XX")))</f>
        <v>#REF!</v>
      </c>
      <c r="K2834" s="356"/>
      <c r="L2834" s="357"/>
      <c r="M2834" s="356"/>
      <c r="N2834" s="352"/>
      <c r="O2834" s="369"/>
    </row>
    <row r="2835" spans="1:15" hidden="1" x14ac:dyDescent="0.2">
      <c r="A2835" s="351">
        <v>2832</v>
      </c>
      <c r="B2835" s="352"/>
      <c r="C2835" s="353"/>
      <c r="D2835" s="354"/>
      <c r="E2835" s="178"/>
      <c r="F2835" s="355"/>
      <c r="G2835" s="354"/>
      <c r="H2835" s="354"/>
      <c r="I2835" s="178"/>
      <c r="J2835" s="390" t="e">
        <f>IF(#REF!="","",IF(LEN(#REF!)&gt;14,IF(ISBLANK(#REF!),"",#REF!),REPLACE(REPLACE(#REF!,1,3,"XXX"),13,2,"XX")))</f>
        <v>#REF!</v>
      </c>
      <c r="K2835" s="356"/>
      <c r="L2835" s="357"/>
      <c r="M2835" s="356"/>
      <c r="N2835" s="352"/>
      <c r="O2835" s="369"/>
    </row>
    <row r="2836" spans="1:15" hidden="1" x14ac:dyDescent="0.2">
      <c r="A2836" s="351">
        <v>2833</v>
      </c>
      <c r="B2836" s="352"/>
      <c r="C2836" s="353"/>
      <c r="D2836" s="354"/>
      <c r="E2836" s="178"/>
      <c r="F2836" s="355"/>
      <c r="G2836" s="354"/>
      <c r="H2836" s="354"/>
      <c r="I2836" s="178"/>
      <c r="J2836" s="390" t="e">
        <f>IF(#REF!="","",IF(LEN(#REF!)&gt;14,IF(ISBLANK(#REF!),"",#REF!),REPLACE(REPLACE(#REF!,1,3,"XXX"),13,2,"XX")))</f>
        <v>#REF!</v>
      </c>
      <c r="K2836" s="356"/>
      <c r="L2836" s="357"/>
      <c r="M2836" s="356"/>
      <c r="N2836" s="352"/>
      <c r="O2836" s="369"/>
    </row>
    <row r="2837" spans="1:15" hidden="1" x14ac:dyDescent="0.2">
      <c r="A2837" s="351">
        <v>2834</v>
      </c>
      <c r="B2837" s="352"/>
      <c r="C2837" s="353"/>
      <c r="D2837" s="354"/>
      <c r="E2837" s="178"/>
      <c r="F2837" s="355"/>
      <c r="G2837" s="354"/>
      <c r="H2837" s="354"/>
      <c r="I2837" s="178"/>
      <c r="J2837" s="390" t="e">
        <f>IF(#REF!="","",IF(LEN(#REF!)&gt;14,IF(ISBLANK(#REF!),"",#REF!),REPLACE(REPLACE(#REF!,1,3,"XXX"),13,2,"XX")))</f>
        <v>#REF!</v>
      </c>
      <c r="K2837" s="356"/>
      <c r="L2837" s="357"/>
      <c r="M2837" s="356"/>
      <c r="N2837" s="352"/>
      <c r="O2837" s="369"/>
    </row>
    <row r="2838" spans="1:15" hidden="1" x14ac:dyDescent="0.2">
      <c r="A2838" s="351">
        <v>2835</v>
      </c>
      <c r="B2838" s="352"/>
      <c r="C2838" s="353"/>
      <c r="D2838" s="354"/>
      <c r="E2838" s="178"/>
      <c r="F2838" s="355"/>
      <c r="G2838" s="354"/>
      <c r="H2838" s="354"/>
      <c r="I2838" s="178"/>
      <c r="J2838" s="390" t="e">
        <f>IF(#REF!="","",IF(LEN(#REF!)&gt;14,IF(ISBLANK(#REF!),"",#REF!),REPLACE(REPLACE(#REF!,1,3,"XXX"),13,2,"XX")))</f>
        <v>#REF!</v>
      </c>
      <c r="K2838" s="356"/>
      <c r="L2838" s="357"/>
      <c r="M2838" s="356"/>
      <c r="N2838" s="352"/>
      <c r="O2838" s="369"/>
    </row>
    <row r="2839" spans="1:15" hidden="1" x14ac:dyDescent="0.2">
      <c r="A2839" s="351">
        <v>2836</v>
      </c>
      <c r="B2839" s="352"/>
      <c r="C2839" s="353"/>
      <c r="D2839" s="354"/>
      <c r="E2839" s="178"/>
      <c r="F2839" s="355"/>
      <c r="G2839" s="354"/>
      <c r="H2839" s="354"/>
      <c r="I2839" s="178"/>
      <c r="J2839" s="390" t="e">
        <f>IF(#REF!="","",IF(LEN(#REF!)&gt;14,IF(ISBLANK(#REF!),"",#REF!),REPLACE(REPLACE(#REF!,1,3,"XXX"),13,2,"XX")))</f>
        <v>#REF!</v>
      </c>
      <c r="K2839" s="356"/>
      <c r="L2839" s="357"/>
      <c r="M2839" s="356"/>
      <c r="N2839" s="352"/>
      <c r="O2839" s="369"/>
    </row>
    <row r="2840" spans="1:15" hidden="1" x14ac:dyDescent="0.2">
      <c r="A2840" s="351">
        <v>2837</v>
      </c>
      <c r="B2840" s="352"/>
      <c r="C2840" s="353"/>
      <c r="D2840" s="354"/>
      <c r="E2840" s="178"/>
      <c r="F2840" s="355"/>
      <c r="G2840" s="354"/>
      <c r="H2840" s="354"/>
      <c r="I2840" s="178"/>
      <c r="J2840" s="390" t="e">
        <f>IF(#REF!="","",IF(LEN(#REF!)&gt;14,IF(ISBLANK(#REF!),"",#REF!),REPLACE(REPLACE(#REF!,1,3,"XXX"),13,2,"XX")))</f>
        <v>#REF!</v>
      </c>
      <c r="K2840" s="356"/>
      <c r="L2840" s="357"/>
      <c r="M2840" s="356"/>
      <c r="N2840" s="352"/>
      <c r="O2840" s="369"/>
    </row>
    <row r="2841" spans="1:15" hidden="1" x14ac:dyDescent="0.2">
      <c r="A2841" s="351">
        <v>2838</v>
      </c>
      <c r="B2841" s="352"/>
      <c r="C2841" s="353"/>
      <c r="D2841" s="354"/>
      <c r="E2841" s="178"/>
      <c r="F2841" s="355"/>
      <c r="G2841" s="354"/>
      <c r="H2841" s="354"/>
      <c r="I2841" s="178"/>
      <c r="J2841" s="390" t="e">
        <f>IF(#REF!="","",IF(LEN(#REF!)&gt;14,IF(ISBLANK(#REF!),"",#REF!),REPLACE(REPLACE(#REF!,1,3,"XXX"),13,2,"XX")))</f>
        <v>#REF!</v>
      </c>
      <c r="K2841" s="356"/>
      <c r="L2841" s="357"/>
      <c r="M2841" s="356"/>
      <c r="N2841" s="352"/>
      <c r="O2841" s="369"/>
    </row>
    <row r="2842" spans="1:15" hidden="1" x14ac:dyDescent="0.2">
      <c r="A2842" s="351">
        <v>2839</v>
      </c>
      <c r="B2842" s="352"/>
      <c r="C2842" s="353"/>
      <c r="D2842" s="354"/>
      <c r="E2842" s="178"/>
      <c r="F2842" s="355"/>
      <c r="G2842" s="354"/>
      <c r="H2842" s="354"/>
      <c r="I2842" s="178"/>
      <c r="J2842" s="390" t="e">
        <f>IF(#REF!="","",IF(LEN(#REF!)&gt;14,IF(ISBLANK(#REF!),"",#REF!),REPLACE(REPLACE(#REF!,1,3,"XXX"),13,2,"XX")))</f>
        <v>#REF!</v>
      </c>
      <c r="K2842" s="356"/>
      <c r="L2842" s="357"/>
      <c r="M2842" s="356"/>
      <c r="N2842" s="352"/>
      <c r="O2842" s="369"/>
    </row>
    <row r="2843" spans="1:15" hidden="1" x14ac:dyDescent="0.2">
      <c r="A2843" s="351">
        <v>2840</v>
      </c>
      <c r="B2843" s="352"/>
      <c r="C2843" s="353"/>
      <c r="D2843" s="354"/>
      <c r="E2843" s="178"/>
      <c r="F2843" s="355"/>
      <c r="G2843" s="354"/>
      <c r="H2843" s="354"/>
      <c r="I2843" s="178"/>
      <c r="J2843" s="390" t="e">
        <f>IF(#REF!="","",IF(LEN(#REF!)&gt;14,IF(ISBLANK(#REF!),"",#REF!),REPLACE(REPLACE(#REF!,1,3,"XXX"),13,2,"XX")))</f>
        <v>#REF!</v>
      </c>
      <c r="K2843" s="356"/>
      <c r="L2843" s="357"/>
      <c r="M2843" s="356"/>
      <c r="N2843" s="352"/>
      <c r="O2843" s="369"/>
    </row>
    <row r="2844" spans="1:15" hidden="1" x14ac:dyDescent="0.2">
      <c r="A2844" s="351">
        <v>2841</v>
      </c>
      <c r="B2844" s="352"/>
      <c r="C2844" s="353"/>
      <c r="D2844" s="354"/>
      <c r="E2844" s="178"/>
      <c r="F2844" s="355"/>
      <c r="G2844" s="354"/>
      <c r="H2844" s="354"/>
      <c r="I2844" s="178"/>
      <c r="J2844" s="390" t="e">
        <f>IF(#REF!="","",IF(LEN(#REF!)&gt;14,IF(ISBLANK(#REF!),"",#REF!),REPLACE(REPLACE(#REF!,1,3,"XXX"),13,2,"XX")))</f>
        <v>#REF!</v>
      </c>
      <c r="K2844" s="356"/>
      <c r="L2844" s="357"/>
      <c r="M2844" s="356"/>
      <c r="N2844" s="352"/>
      <c r="O2844" s="369"/>
    </row>
    <row r="2845" spans="1:15" hidden="1" x14ac:dyDescent="0.2">
      <c r="A2845" s="351">
        <v>2842</v>
      </c>
      <c r="B2845" s="352"/>
      <c r="C2845" s="353"/>
      <c r="D2845" s="354"/>
      <c r="E2845" s="178"/>
      <c r="F2845" s="355"/>
      <c r="G2845" s="354"/>
      <c r="H2845" s="354"/>
      <c r="I2845" s="178"/>
      <c r="J2845" s="390" t="e">
        <f>IF(#REF!="","",IF(LEN(#REF!)&gt;14,IF(ISBLANK(#REF!),"",#REF!),REPLACE(REPLACE(#REF!,1,3,"XXX"),13,2,"XX")))</f>
        <v>#REF!</v>
      </c>
      <c r="K2845" s="356"/>
      <c r="L2845" s="357"/>
      <c r="M2845" s="356"/>
      <c r="N2845" s="352"/>
      <c r="O2845" s="369"/>
    </row>
    <row r="2846" spans="1:15" hidden="1" x14ac:dyDescent="0.2">
      <c r="A2846" s="351">
        <v>2843</v>
      </c>
      <c r="B2846" s="352"/>
      <c r="C2846" s="353"/>
      <c r="D2846" s="354"/>
      <c r="E2846" s="178"/>
      <c r="F2846" s="355"/>
      <c r="G2846" s="354"/>
      <c r="H2846" s="354"/>
      <c r="I2846" s="178"/>
      <c r="J2846" s="390" t="e">
        <f>IF(#REF!="","",IF(LEN(#REF!)&gt;14,IF(ISBLANK(#REF!),"",#REF!),REPLACE(REPLACE(#REF!,1,3,"XXX"),13,2,"XX")))</f>
        <v>#REF!</v>
      </c>
      <c r="K2846" s="356"/>
      <c r="L2846" s="357"/>
      <c r="M2846" s="356"/>
      <c r="N2846" s="352"/>
      <c r="O2846" s="369"/>
    </row>
    <row r="2847" spans="1:15" hidden="1" x14ac:dyDescent="0.2">
      <c r="A2847" s="351">
        <v>2844</v>
      </c>
      <c r="B2847" s="352"/>
      <c r="C2847" s="353"/>
      <c r="D2847" s="354"/>
      <c r="E2847" s="178"/>
      <c r="F2847" s="355"/>
      <c r="G2847" s="354"/>
      <c r="H2847" s="354"/>
      <c r="I2847" s="178"/>
      <c r="J2847" s="390" t="e">
        <f>IF(#REF!="","",IF(LEN(#REF!)&gt;14,IF(ISBLANK(#REF!),"",#REF!),REPLACE(REPLACE(#REF!,1,3,"XXX"),13,2,"XX")))</f>
        <v>#REF!</v>
      </c>
      <c r="K2847" s="356"/>
      <c r="L2847" s="357"/>
      <c r="M2847" s="356"/>
      <c r="N2847" s="352"/>
      <c r="O2847" s="369"/>
    </row>
    <row r="2848" spans="1:15" hidden="1" x14ac:dyDescent="0.2">
      <c r="A2848" s="351">
        <v>2845</v>
      </c>
      <c r="B2848" s="352"/>
      <c r="C2848" s="353"/>
      <c r="D2848" s="354"/>
      <c r="E2848" s="178"/>
      <c r="F2848" s="355"/>
      <c r="G2848" s="354"/>
      <c r="H2848" s="354"/>
      <c r="I2848" s="178"/>
      <c r="J2848" s="390" t="e">
        <f>IF(#REF!="","",IF(LEN(#REF!)&gt;14,IF(ISBLANK(#REF!),"",#REF!),REPLACE(REPLACE(#REF!,1,3,"XXX"),13,2,"XX")))</f>
        <v>#REF!</v>
      </c>
      <c r="K2848" s="356"/>
      <c r="L2848" s="357"/>
      <c r="M2848" s="356"/>
      <c r="N2848" s="352"/>
      <c r="O2848" s="369"/>
    </row>
    <row r="2849" spans="1:15" hidden="1" x14ac:dyDescent="0.2">
      <c r="A2849" s="351">
        <v>2846</v>
      </c>
      <c r="B2849" s="352"/>
      <c r="C2849" s="353"/>
      <c r="D2849" s="354"/>
      <c r="E2849" s="178"/>
      <c r="F2849" s="355"/>
      <c r="G2849" s="354"/>
      <c r="H2849" s="354"/>
      <c r="I2849" s="178"/>
      <c r="J2849" s="390" t="e">
        <f>IF(#REF!="","",IF(LEN(#REF!)&gt;14,IF(ISBLANK(#REF!),"",#REF!),REPLACE(REPLACE(#REF!,1,3,"XXX"),13,2,"XX")))</f>
        <v>#REF!</v>
      </c>
      <c r="K2849" s="356"/>
      <c r="L2849" s="357"/>
      <c r="M2849" s="356"/>
      <c r="N2849" s="352"/>
      <c r="O2849" s="369"/>
    </row>
    <row r="2850" spans="1:15" hidden="1" x14ac:dyDescent="0.2">
      <c r="A2850" s="351">
        <v>2847</v>
      </c>
      <c r="B2850" s="352"/>
      <c r="C2850" s="353"/>
      <c r="D2850" s="354"/>
      <c r="E2850" s="178"/>
      <c r="F2850" s="355"/>
      <c r="G2850" s="354"/>
      <c r="H2850" s="354"/>
      <c r="I2850" s="178"/>
      <c r="J2850" s="390" t="e">
        <f>IF(#REF!="","",IF(LEN(#REF!)&gt;14,IF(ISBLANK(#REF!),"",#REF!),REPLACE(REPLACE(#REF!,1,3,"XXX"),13,2,"XX")))</f>
        <v>#REF!</v>
      </c>
      <c r="K2850" s="356"/>
      <c r="L2850" s="357"/>
      <c r="M2850" s="356"/>
      <c r="N2850" s="352"/>
      <c r="O2850" s="369"/>
    </row>
    <row r="2851" spans="1:15" hidden="1" x14ac:dyDescent="0.2">
      <c r="A2851" s="351">
        <v>2848</v>
      </c>
      <c r="B2851" s="352"/>
      <c r="C2851" s="353"/>
      <c r="D2851" s="354"/>
      <c r="E2851" s="178"/>
      <c r="F2851" s="355"/>
      <c r="G2851" s="354"/>
      <c r="H2851" s="354"/>
      <c r="I2851" s="178"/>
      <c r="J2851" s="390" t="e">
        <f>IF(#REF!="","",IF(LEN(#REF!)&gt;14,IF(ISBLANK(#REF!),"",#REF!),REPLACE(REPLACE(#REF!,1,3,"XXX"),13,2,"XX")))</f>
        <v>#REF!</v>
      </c>
      <c r="K2851" s="356"/>
      <c r="L2851" s="357"/>
      <c r="M2851" s="356"/>
      <c r="N2851" s="352"/>
      <c r="O2851" s="369"/>
    </row>
    <row r="2852" spans="1:15" hidden="1" x14ac:dyDescent="0.2">
      <c r="A2852" s="351">
        <v>2849</v>
      </c>
      <c r="B2852" s="352"/>
      <c r="C2852" s="353"/>
      <c r="D2852" s="354"/>
      <c r="E2852" s="178"/>
      <c r="F2852" s="355"/>
      <c r="G2852" s="354"/>
      <c r="H2852" s="354"/>
      <c r="I2852" s="178"/>
      <c r="J2852" s="390" t="e">
        <f>IF(#REF!="","",IF(LEN(#REF!)&gt;14,IF(ISBLANK(#REF!),"",#REF!),REPLACE(REPLACE(#REF!,1,3,"XXX"),13,2,"XX")))</f>
        <v>#REF!</v>
      </c>
      <c r="K2852" s="356"/>
      <c r="L2852" s="357"/>
      <c r="M2852" s="356"/>
      <c r="N2852" s="352"/>
      <c r="O2852" s="369"/>
    </row>
    <row r="2853" spans="1:15" hidden="1" x14ac:dyDescent="0.2">
      <c r="A2853" s="351">
        <v>2850</v>
      </c>
      <c r="B2853" s="352"/>
      <c r="C2853" s="353"/>
      <c r="D2853" s="354"/>
      <c r="E2853" s="178"/>
      <c r="F2853" s="355"/>
      <c r="G2853" s="354"/>
      <c r="H2853" s="354"/>
      <c r="I2853" s="178"/>
      <c r="J2853" s="390" t="e">
        <f>IF(#REF!="","",IF(LEN(#REF!)&gt;14,IF(ISBLANK(#REF!),"",#REF!),REPLACE(REPLACE(#REF!,1,3,"XXX"),13,2,"XX")))</f>
        <v>#REF!</v>
      </c>
      <c r="K2853" s="356"/>
      <c r="L2853" s="357"/>
      <c r="M2853" s="356"/>
      <c r="N2853" s="352"/>
      <c r="O2853" s="369"/>
    </row>
    <row r="2854" spans="1:15" hidden="1" x14ac:dyDescent="0.2">
      <c r="A2854" s="351">
        <v>2851</v>
      </c>
      <c r="B2854" s="352"/>
      <c r="C2854" s="353"/>
      <c r="D2854" s="354"/>
      <c r="E2854" s="178"/>
      <c r="F2854" s="355"/>
      <c r="G2854" s="354"/>
      <c r="H2854" s="354"/>
      <c r="I2854" s="178"/>
      <c r="J2854" s="390" t="e">
        <f>IF(#REF!="","",IF(LEN(#REF!)&gt;14,IF(ISBLANK(#REF!),"",#REF!),REPLACE(REPLACE(#REF!,1,3,"XXX"),13,2,"XX")))</f>
        <v>#REF!</v>
      </c>
      <c r="K2854" s="356"/>
      <c r="L2854" s="357"/>
      <c r="M2854" s="356"/>
      <c r="N2854" s="352"/>
      <c r="O2854" s="369"/>
    </row>
    <row r="2855" spans="1:15" hidden="1" x14ac:dyDescent="0.2">
      <c r="A2855" s="351">
        <v>2852</v>
      </c>
      <c r="B2855" s="352"/>
      <c r="C2855" s="353"/>
      <c r="D2855" s="354"/>
      <c r="E2855" s="178"/>
      <c r="F2855" s="355"/>
      <c r="G2855" s="354"/>
      <c r="H2855" s="354"/>
      <c r="I2855" s="178"/>
      <c r="J2855" s="390" t="e">
        <f>IF(#REF!="","",IF(LEN(#REF!)&gt;14,IF(ISBLANK(#REF!),"",#REF!),REPLACE(REPLACE(#REF!,1,3,"XXX"),13,2,"XX")))</f>
        <v>#REF!</v>
      </c>
      <c r="K2855" s="356"/>
      <c r="L2855" s="357"/>
      <c r="M2855" s="356"/>
      <c r="N2855" s="352"/>
      <c r="O2855" s="369"/>
    </row>
    <row r="2856" spans="1:15" hidden="1" x14ac:dyDescent="0.2">
      <c r="A2856" s="351">
        <v>2853</v>
      </c>
      <c r="B2856" s="352"/>
      <c r="C2856" s="353"/>
      <c r="D2856" s="354"/>
      <c r="E2856" s="178"/>
      <c r="F2856" s="355"/>
      <c r="G2856" s="354"/>
      <c r="H2856" s="354"/>
      <c r="I2856" s="178"/>
      <c r="J2856" s="390" t="e">
        <f>IF(#REF!="","",IF(LEN(#REF!)&gt;14,IF(ISBLANK(#REF!),"",#REF!),REPLACE(REPLACE(#REF!,1,3,"XXX"),13,2,"XX")))</f>
        <v>#REF!</v>
      </c>
      <c r="K2856" s="356"/>
      <c r="L2856" s="357"/>
      <c r="M2856" s="356"/>
      <c r="N2856" s="352"/>
      <c r="O2856" s="369"/>
    </row>
    <row r="2857" spans="1:15" hidden="1" x14ac:dyDescent="0.2">
      <c r="A2857" s="351">
        <v>2854</v>
      </c>
      <c r="B2857" s="352"/>
      <c r="C2857" s="353"/>
      <c r="D2857" s="354"/>
      <c r="E2857" s="178"/>
      <c r="F2857" s="355"/>
      <c r="G2857" s="354"/>
      <c r="H2857" s="354"/>
      <c r="I2857" s="178"/>
      <c r="J2857" s="390" t="e">
        <f>IF(#REF!="","",IF(LEN(#REF!)&gt;14,IF(ISBLANK(#REF!),"",#REF!),REPLACE(REPLACE(#REF!,1,3,"XXX"),13,2,"XX")))</f>
        <v>#REF!</v>
      </c>
      <c r="K2857" s="356"/>
      <c r="L2857" s="357"/>
      <c r="M2857" s="356"/>
      <c r="N2857" s="352"/>
      <c r="O2857" s="369"/>
    </row>
    <row r="2858" spans="1:15" hidden="1" x14ac:dyDescent="0.2">
      <c r="A2858" s="351">
        <v>2855</v>
      </c>
      <c r="B2858" s="352"/>
      <c r="C2858" s="353"/>
      <c r="D2858" s="354"/>
      <c r="E2858" s="178"/>
      <c r="F2858" s="355"/>
      <c r="G2858" s="354"/>
      <c r="H2858" s="354"/>
      <c r="I2858" s="178"/>
      <c r="J2858" s="390" t="e">
        <f>IF(#REF!="","",IF(LEN(#REF!)&gt;14,IF(ISBLANK(#REF!),"",#REF!),REPLACE(REPLACE(#REF!,1,3,"XXX"),13,2,"XX")))</f>
        <v>#REF!</v>
      </c>
      <c r="K2858" s="356"/>
      <c r="L2858" s="357"/>
      <c r="M2858" s="356"/>
      <c r="N2858" s="352"/>
      <c r="O2858" s="369"/>
    </row>
    <row r="2859" spans="1:15" hidden="1" x14ac:dyDescent="0.2">
      <c r="A2859" s="351">
        <v>2856</v>
      </c>
      <c r="B2859" s="352"/>
      <c r="C2859" s="353"/>
      <c r="D2859" s="354"/>
      <c r="E2859" s="178"/>
      <c r="F2859" s="355"/>
      <c r="G2859" s="354"/>
      <c r="H2859" s="354"/>
      <c r="I2859" s="178"/>
      <c r="J2859" s="390" t="e">
        <f>IF(#REF!="","",IF(LEN(#REF!)&gt;14,IF(ISBLANK(#REF!),"",#REF!),REPLACE(REPLACE(#REF!,1,3,"XXX"),13,2,"XX")))</f>
        <v>#REF!</v>
      </c>
      <c r="K2859" s="356"/>
      <c r="L2859" s="357"/>
      <c r="M2859" s="356"/>
      <c r="N2859" s="352"/>
      <c r="O2859" s="369"/>
    </row>
    <row r="2860" spans="1:15" hidden="1" x14ac:dyDescent="0.2">
      <c r="A2860" s="351">
        <v>2857</v>
      </c>
      <c r="B2860" s="352"/>
      <c r="C2860" s="353"/>
      <c r="D2860" s="354"/>
      <c r="E2860" s="178"/>
      <c r="F2860" s="355"/>
      <c r="G2860" s="354"/>
      <c r="H2860" s="354"/>
      <c r="I2860" s="178"/>
      <c r="J2860" s="390" t="e">
        <f>IF(#REF!="","",IF(LEN(#REF!)&gt;14,IF(ISBLANK(#REF!),"",#REF!),REPLACE(REPLACE(#REF!,1,3,"XXX"),13,2,"XX")))</f>
        <v>#REF!</v>
      </c>
      <c r="K2860" s="356"/>
      <c r="L2860" s="357"/>
      <c r="M2860" s="356"/>
      <c r="N2860" s="352"/>
      <c r="O2860" s="369"/>
    </row>
    <row r="2861" spans="1:15" hidden="1" x14ac:dyDescent="0.2">
      <c r="A2861" s="351">
        <v>2858</v>
      </c>
      <c r="B2861" s="352"/>
      <c r="C2861" s="353"/>
      <c r="D2861" s="354"/>
      <c r="E2861" s="178"/>
      <c r="F2861" s="355"/>
      <c r="G2861" s="354"/>
      <c r="H2861" s="354"/>
      <c r="I2861" s="178"/>
      <c r="J2861" s="390" t="e">
        <f>IF(#REF!="","",IF(LEN(#REF!)&gt;14,IF(ISBLANK(#REF!),"",#REF!),REPLACE(REPLACE(#REF!,1,3,"XXX"),13,2,"XX")))</f>
        <v>#REF!</v>
      </c>
      <c r="K2861" s="356"/>
      <c r="L2861" s="357"/>
      <c r="M2861" s="356"/>
      <c r="N2861" s="352"/>
      <c r="O2861" s="369"/>
    </row>
    <row r="2862" spans="1:15" hidden="1" x14ac:dyDescent="0.2">
      <c r="A2862" s="351">
        <v>2859</v>
      </c>
      <c r="B2862" s="352"/>
      <c r="C2862" s="353"/>
      <c r="D2862" s="354"/>
      <c r="E2862" s="178"/>
      <c r="F2862" s="355"/>
      <c r="G2862" s="354"/>
      <c r="H2862" s="354"/>
      <c r="I2862" s="178"/>
      <c r="J2862" s="390" t="e">
        <f>IF(#REF!="","",IF(LEN(#REF!)&gt;14,IF(ISBLANK(#REF!),"",#REF!),REPLACE(REPLACE(#REF!,1,3,"XXX"),13,2,"XX")))</f>
        <v>#REF!</v>
      </c>
      <c r="K2862" s="356"/>
      <c r="L2862" s="357"/>
      <c r="M2862" s="356"/>
      <c r="N2862" s="352"/>
      <c r="O2862" s="369"/>
    </row>
    <row r="2863" spans="1:15" hidden="1" x14ac:dyDescent="0.2">
      <c r="A2863" s="351">
        <v>2860</v>
      </c>
      <c r="B2863" s="352"/>
      <c r="C2863" s="353"/>
      <c r="D2863" s="354"/>
      <c r="E2863" s="178"/>
      <c r="F2863" s="355"/>
      <c r="G2863" s="354"/>
      <c r="H2863" s="354"/>
      <c r="I2863" s="178"/>
      <c r="J2863" s="390" t="e">
        <f>IF(#REF!="","",IF(LEN(#REF!)&gt;14,IF(ISBLANK(#REF!),"",#REF!),REPLACE(REPLACE(#REF!,1,3,"XXX"),13,2,"XX")))</f>
        <v>#REF!</v>
      </c>
      <c r="K2863" s="356"/>
      <c r="L2863" s="357"/>
      <c r="M2863" s="356"/>
      <c r="N2863" s="352"/>
      <c r="O2863" s="369"/>
    </row>
    <row r="2864" spans="1:15" hidden="1" x14ac:dyDescent="0.2">
      <c r="A2864" s="351">
        <v>2861</v>
      </c>
      <c r="B2864" s="352"/>
      <c r="C2864" s="353"/>
      <c r="D2864" s="354"/>
      <c r="E2864" s="178"/>
      <c r="F2864" s="355"/>
      <c r="G2864" s="354"/>
      <c r="H2864" s="354"/>
      <c r="I2864" s="178"/>
      <c r="J2864" s="390" t="e">
        <f>IF(#REF!="","",IF(LEN(#REF!)&gt;14,IF(ISBLANK(#REF!),"",#REF!),REPLACE(REPLACE(#REF!,1,3,"XXX"),13,2,"XX")))</f>
        <v>#REF!</v>
      </c>
      <c r="K2864" s="356"/>
      <c r="L2864" s="357"/>
      <c r="M2864" s="356"/>
      <c r="N2864" s="352"/>
      <c r="O2864" s="369"/>
    </row>
    <row r="2865" spans="1:15" hidden="1" x14ac:dyDescent="0.2">
      <c r="A2865" s="351">
        <v>2862</v>
      </c>
      <c r="B2865" s="352"/>
      <c r="C2865" s="353"/>
      <c r="D2865" s="354"/>
      <c r="E2865" s="178"/>
      <c r="F2865" s="355"/>
      <c r="G2865" s="354"/>
      <c r="H2865" s="354"/>
      <c r="I2865" s="178"/>
      <c r="J2865" s="390" t="e">
        <f>IF(#REF!="","",IF(LEN(#REF!)&gt;14,IF(ISBLANK(#REF!),"",#REF!),REPLACE(REPLACE(#REF!,1,3,"XXX"),13,2,"XX")))</f>
        <v>#REF!</v>
      </c>
      <c r="K2865" s="356"/>
      <c r="L2865" s="357"/>
      <c r="M2865" s="356"/>
      <c r="N2865" s="352"/>
      <c r="O2865" s="369"/>
    </row>
    <row r="2866" spans="1:15" hidden="1" x14ac:dyDescent="0.2">
      <c r="A2866" s="351">
        <v>2863</v>
      </c>
      <c r="B2866" s="352"/>
      <c r="C2866" s="353"/>
      <c r="D2866" s="354"/>
      <c r="E2866" s="178"/>
      <c r="F2866" s="355"/>
      <c r="G2866" s="354"/>
      <c r="H2866" s="354"/>
      <c r="I2866" s="178"/>
      <c r="J2866" s="390" t="e">
        <f>IF(#REF!="","",IF(LEN(#REF!)&gt;14,IF(ISBLANK(#REF!),"",#REF!),REPLACE(REPLACE(#REF!,1,3,"XXX"),13,2,"XX")))</f>
        <v>#REF!</v>
      </c>
      <c r="K2866" s="356"/>
      <c r="L2866" s="357"/>
      <c r="M2866" s="356"/>
      <c r="N2866" s="352"/>
      <c r="O2866" s="369"/>
    </row>
    <row r="2867" spans="1:15" hidden="1" x14ac:dyDescent="0.2">
      <c r="A2867" s="351">
        <v>2864</v>
      </c>
      <c r="B2867" s="352"/>
      <c r="C2867" s="353"/>
      <c r="D2867" s="354"/>
      <c r="E2867" s="178"/>
      <c r="F2867" s="355"/>
      <c r="G2867" s="354"/>
      <c r="H2867" s="354"/>
      <c r="I2867" s="178"/>
      <c r="J2867" s="390" t="e">
        <f>IF(#REF!="","",IF(LEN(#REF!)&gt;14,IF(ISBLANK(#REF!),"",#REF!),REPLACE(REPLACE(#REF!,1,3,"XXX"),13,2,"XX")))</f>
        <v>#REF!</v>
      </c>
      <c r="K2867" s="356"/>
      <c r="L2867" s="357"/>
      <c r="M2867" s="356"/>
      <c r="N2867" s="352"/>
      <c r="O2867" s="369"/>
    </row>
    <row r="2868" spans="1:15" hidden="1" x14ac:dyDescent="0.2">
      <c r="A2868" s="351">
        <v>2865</v>
      </c>
      <c r="B2868" s="352"/>
      <c r="C2868" s="353"/>
      <c r="D2868" s="354"/>
      <c r="E2868" s="178"/>
      <c r="F2868" s="355"/>
      <c r="G2868" s="354"/>
      <c r="H2868" s="354"/>
      <c r="I2868" s="178"/>
      <c r="J2868" s="390" t="e">
        <f>IF(#REF!="","",IF(LEN(#REF!)&gt;14,IF(ISBLANK(#REF!),"",#REF!),REPLACE(REPLACE(#REF!,1,3,"XXX"),13,2,"XX")))</f>
        <v>#REF!</v>
      </c>
      <c r="K2868" s="356"/>
      <c r="L2868" s="357"/>
      <c r="M2868" s="356"/>
      <c r="N2868" s="352"/>
      <c r="O2868" s="369"/>
    </row>
    <row r="2869" spans="1:15" hidden="1" x14ac:dyDescent="0.2">
      <c r="A2869" s="351">
        <v>2866</v>
      </c>
      <c r="B2869" s="352"/>
      <c r="C2869" s="353"/>
      <c r="D2869" s="354"/>
      <c r="E2869" s="178"/>
      <c r="F2869" s="355"/>
      <c r="G2869" s="354"/>
      <c r="H2869" s="354"/>
      <c r="I2869" s="178"/>
      <c r="J2869" s="390" t="e">
        <f>IF(#REF!="","",IF(LEN(#REF!)&gt;14,IF(ISBLANK(#REF!),"",#REF!),REPLACE(REPLACE(#REF!,1,3,"XXX"),13,2,"XX")))</f>
        <v>#REF!</v>
      </c>
      <c r="K2869" s="356"/>
      <c r="L2869" s="357"/>
      <c r="M2869" s="356"/>
      <c r="N2869" s="352"/>
      <c r="O2869" s="369"/>
    </row>
    <row r="2870" spans="1:15" hidden="1" x14ac:dyDescent="0.2">
      <c r="A2870" s="351">
        <v>2867</v>
      </c>
      <c r="B2870" s="352"/>
      <c r="C2870" s="353"/>
      <c r="D2870" s="354"/>
      <c r="E2870" s="178"/>
      <c r="F2870" s="355"/>
      <c r="G2870" s="354"/>
      <c r="H2870" s="354"/>
      <c r="I2870" s="178"/>
      <c r="J2870" s="390" t="e">
        <f>IF(#REF!="","",IF(LEN(#REF!)&gt;14,IF(ISBLANK(#REF!),"",#REF!),REPLACE(REPLACE(#REF!,1,3,"XXX"),13,2,"XX")))</f>
        <v>#REF!</v>
      </c>
      <c r="K2870" s="356"/>
      <c r="L2870" s="357"/>
      <c r="M2870" s="356"/>
      <c r="N2870" s="352"/>
      <c r="O2870" s="369"/>
    </row>
    <row r="2871" spans="1:15" hidden="1" x14ac:dyDescent="0.2">
      <c r="A2871" s="351">
        <v>2868</v>
      </c>
      <c r="B2871" s="352"/>
      <c r="C2871" s="353"/>
      <c r="D2871" s="354"/>
      <c r="E2871" s="178"/>
      <c r="F2871" s="355"/>
      <c r="G2871" s="354"/>
      <c r="H2871" s="354"/>
      <c r="I2871" s="178"/>
      <c r="J2871" s="390" t="e">
        <f>IF(#REF!="","",IF(LEN(#REF!)&gt;14,IF(ISBLANK(#REF!),"",#REF!),REPLACE(REPLACE(#REF!,1,3,"XXX"),13,2,"XX")))</f>
        <v>#REF!</v>
      </c>
      <c r="K2871" s="356"/>
      <c r="L2871" s="357"/>
      <c r="M2871" s="356"/>
      <c r="N2871" s="352"/>
      <c r="O2871" s="369"/>
    </row>
    <row r="2872" spans="1:15" hidden="1" x14ac:dyDescent="0.2">
      <c r="A2872" s="351">
        <v>2869</v>
      </c>
      <c r="B2872" s="352"/>
      <c r="C2872" s="353"/>
      <c r="D2872" s="354"/>
      <c r="E2872" s="178"/>
      <c r="F2872" s="355"/>
      <c r="G2872" s="354"/>
      <c r="H2872" s="354"/>
      <c r="I2872" s="178"/>
      <c r="J2872" s="390" t="e">
        <f>IF(#REF!="","",IF(LEN(#REF!)&gt;14,IF(ISBLANK(#REF!),"",#REF!),REPLACE(REPLACE(#REF!,1,3,"XXX"),13,2,"XX")))</f>
        <v>#REF!</v>
      </c>
      <c r="K2872" s="356"/>
      <c r="L2872" s="357"/>
      <c r="M2872" s="356"/>
      <c r="N2872" s="352"/>
      <c r="O2872" s="369"/>
    </row>
    <row r="2873" spans="1:15" hidden="1" x14ac:dyDescent="0.2">
      <c r="A2873" s="351">
        <v>2870</v>
      </c>
      <c r="B2873" s="352"/>
      <c r="C2873" s="353"/>
      <c r="D2873" s="354"/>
      <c r="E2873" s="178"/>
      <c r="F2873" s="355"/>
      <c r="G2873" s="354"/>
      <c r="H2873" s="354"/>
      <c r="I2873" s="178"/>
      <c r="J2873" s="390" t="e">
        <f>IF(#REF!="","",IF(LEN(#REF!)&gt;14,IF(ISBLANK(#REF!),"",#REF!),REPLACE(REPLACE(#REF!,1,3,"XXX"),13,2,"XX")))</f>
        <v>#REF!</v>
      </c>
      <c r="K2873" s="356"/>
      <c r="L2873" s="357"/>
      <c r="M2873" s="356"/>
      <c r="N2873" s="352"/>
      <c r="O2873" s="369"/>
    </row>
    <row r="2874" spans="1:15" hidden="1" x14ac:dyDescent="0.2">
      <c r="A2874" s="351">
        <v>2871</v>
      </c>
      <c r="B2874" s="352"/>
      <c r="C2874" s="353"/>
      <c r="D2874" s="354"/>
      <c r="E2874" s="178"/>
      <c r="F2874" s="355"/>
      <c r="G2874" s="354"/>
      <c r="H2874" s="354"/>
      <c r="I2874" s="178"/>
      <c r="J2874" s="390" t="e">
        <f>IF(#REF!="","",IF(LEN(#REF!)&gt;14,IF(ISBLANK(#REF!),"",#REF!),REPLACE(REPLACE(#REF!,1,3,"XXX"),13,2,"XX")))</f>
        <v>#REF!</v>
      </c>
      <c r="K2874" s="356"/>
      <c r="L2874" s="357"/>
      <c r="M2874" s="356"/>
      <c r="N2874" s="352"/>
      <c r="O2874" s="369"/>
    </row>
    <row r="2875" spans="1:15" hidden="1" x14ac:dyDescent="0.2">
      <c r="A2875" s="351">
        <v>2872</v>
      </c>
      <c r="B2875" s="352"/>
      <c r="C2875" s="353"/>
      <c r="D2875" s="354"/>
      <c r="E2875" s="178"/>
      <c r="F2875" s="355"/>
      <c r="G2875" s="354"/>
      <c r="H2875" s="354"/>
      <c r="I2875" s="178"/>
      <c r="J2875" s="390" t="e">
        <f>IF(#REF!="","",IF(LEN(#REF!)&gt;14,IF(ISBLANK(#REF!),"",#REF!),REPLACE(REPLACE(#REF!,1,3,"XXX"),13,2,"XX")))</f>
        <v>#REF!</v>
      </c>
      <c r="K2875" s="356"/>
      <c r="L2875" s="357"/>
      <c r="M2875" s="356"/>
      <c r="N2875" s="352"/>
      <c r="O2875" s="369"/>
    </row>
    <row r="2876" spans="1:15" hidden="1" x14ac:dyDescent="0.2">
      <c r="A2876" s="351">
        <v>2873</v>
      </c>
      <c r="B2876" s="352"/>
      <c r="C2876" s="353"/>
      <c r="D2876" s="354"/>
      <c r="E2876" s="178"/>
      <c r="F2876" s="355"/>
      <c r="G2876" s="354"/>
      <c r="H2876" s="354"/>
      <c r="I2876" s="178"/>
      <c r="J2876" s="390" t="e">
        <f>IF(#REF!="","",IF(LEN(#REF!)&gt;14,IF(ISBLANK(#REF!),"",#REF!),REPLACE(REPLACE(#REF!,1,3,"XXX"),13,2,"XX")))</f>
        <v>#REF!</v>
      </c>
      <c r="K2876" s="356"/>
      <c r="L2876" s="357"/>
      <c r="M2876" s="356"/>
      <c r="N2876" s="352"/>
      <c r="O2876" s="369"/>
    </row>
    <row r="2877" spans="1:15" hidden="1" x14ac:dyDescent="0.2">
      <c r="A2877" s="351">
        <v>2874</v>
      </c>
      <c r="B2877" s="352"/>
      <c r="C2877" s="353"/>
      <c r="D2877" s="354"/>
      <c r="E2877" s="178"/>
      <c r="F2877" s="355"/>
      <c r="G2877" s="354"/>
      <c r="H2877" s="354"/>
      <c r="I2877" s="178"/>
      <c r="J2877" s="390" t="e">
        <f>IF(#REF!="","",IF(LEN(#REF!)&gt;14,IF(ISBLANK(#REF!),"",#REF!),REPLACE(REPLACE(#REF!,1,3,"XXX"),13,2,"XX")))</f>
        <v>#REF!</v>
      </c>
      <c r="K2877" s="356"/>
      <c r="L2877" s="357"/>
      <c r="M2877" s="356"/>
      <c r="N2877" s="352"/>
      <c r="O2877" s="369"/>
    </row>
    <row r="2878" spans="1:15" hidden="1" x14ac:dyDescent="0.2">
      <c r="A2878" s="351">
        <v>2875</v>
      </c>
      <c r="B2878" s="352"/>
      <c r="C2878" s="353"/>
      <c r="D2878" s="354"/>
      <c r="E2878" s="178"/>
      <c r="F2878" s="355"/>
      <c r="G2878" s="354"/>
      <c r="H2878" s="354"/>
      <c r="I2878" s="178"/>
      <c r="J2878" s="390" t="e">
        <f>IF(#REF!="","",IF(LEN(#REF!)&gt;14,IF(ISBLANK(#REF!),"",#REF!),REPLACE(REPLACE(#REF!,1,3,"XXX"),13,2,"XX")))</f>
        <v>#REF!</v>
      </c>
      <c r="K2878" s="356"/>
      <c r="L2878" s="357"/>
      <c r="M2878" s="356"/>
      <c r="N2878" s="352"/>
      <c r="O2878" s="369"/>
    </row>
    <row r="2879" spans="1:15" hidden="1" x14ac:dyDescent="0.2">
      <c r="A2879" s="351">
        <v>2876</v>
      </c>
      <c r="B2879" s="352"/>
      <c r="C2879" s="353"/>
      <c r="D2879" s="354"/>
      <c r="E2879" s="178"/>
      <c r="F2879" s="355"/>
      <c r="G2879" s="354"/>
      <c r="H2879" s="354"/>
      <c r="I2879" s="178"/>
      <c r="J2879" s="390" t="e">
        <f>IF(#REF!="","",IF(LEN(#REF!)&gt;14,IF(ISBLANK(#REF!),"",#REF!),REPLACE(REPLACE(#REF!,1,3,"XXX"),13,2,"XX")))</f>
        <v>#REF!</v>
      </c>
      <c r="K2879" s="356"/>
      <c r="L2879" s="357"/>
      <c r="M2879" s="356"/>
      <c r="N2879" s="352"/>
      <c r="O2879" s="369"/>
    </row>
    <row r="2880" spans="1:15" hidden="1" x14ac:dyDescent="0.2">
      <c r="A2880" s="351">
        <v>2877</v>
      </c>
      <c r="B2880" s="352"/>
      <c r="C2880" s="353"/>
      <c r="D2880" s="354"/>
      <c r="E2880" s="178"/>
      <c r="F2880" s="355"/>
      <c r="G2880" s="354"/>
      <c r="H2880" s="354"/>
      <c r="I2880" s="178"/>
      <c r="J2880" s="390" t="e">
        <f>IF(#REF!="","",IF(LEN(#REF!)&gt;14,IF(ISBLANK(#REF!),"",#REF!),REPLACE(REPLACE(#REF!,1,3,"XXX"),13,2,"XX")))</f>
        <v>#REF!</v>
      </c>
      <c r="K2880" s="356"/>
      <c r="L2880" s="357"/>
      <c r="M2880" s="356"/>
      <c r="N2880" s="352"/>
      <c r="O2880" s="369"/>
    </row>
    <row r="2881" spans="1:15" hidden="1" x14ac:dyDescent="0.2">
      <c r="A2881" s="351">
        <v>2878</v>
      </c>
      <c r="B2881" s="352"/>
      <c r="C2881" s="353"/>
      <c r="D2881" s="354"/>
      <c r="E2881" s="178"/>
      <c r="F2881" s="355"/>
      <c r="G2881" s="354"/>
      <c r="H2881" s="354"/>
      <c r="I2881" s="178"/>
      <c r="J2881" s="390" t="e">
        <f>IF(#REF!="","",IF(LEN(#REF!)&gt;14,IF(ISBLANK(#REF!),"",#REF!),REPLACE(REPLACE(#REF!,1,3,"XXX"),13,2,"XX")))</f>
        <v>#REF!</v>
      </c>
      <c r="K2881" s="356"/>
      <c r="L2881" s="357"/>
      <c r="M2881" s="356"/>
      <c r="N2881" s="352"/>
      <c r="O2881" s="369"/>
    </row>
    <row r="2882" spans="1:15" hidden="1" x14ac:dyDescent="0.2">
      <c r="A2882" s="351">
        <v>2879</v>
      </c>
      <c r="B2882" s="352"/>
      <c r="C2882" s="353"/>
      <c r="D2882" s="354"/>
      <c r="E2882" s="178"/>
      <c r="F2882" s="355"/>
      <c r="G2882" s="354"/>
      <c r="H2882" s="354"/>
      <c r="I2882" s="178"/>
      <c r="J2882" s="390" t="e">
        <f>IF(#REF!="","",IF(LEN(#REF!)&gt;14,IF(ISBLANK(#REF!),"",#REF!),REPLACE(REPLACE(#REF!,1,3,"XXX"),13,2,"XX")))</f>
        <v>#REF!</v>
      </c>
      <c r="K2882" s="356"/>
      <c r="L2882" s="357"/>
      <c r="M2882" s="356"/>
      <c r="N2882" s="352"/>
      <c r="O2882" s="369"/>
    </row>
    <row r="2883" spans="1:15" hidden="1" x14ac:dyDescent="0.2">
      <c r="A2883" s="351">
        <v>2880</v>
      </c>
      <c r="B2883" s="352"/>
      <c r="C2883" s="353"/>
      <c r="D2883" s="354"/>
      <c r="E2883" s="178"/>
      <c r="F2883" s="355"/>
      <c r="G2883" s="354"/>
      <c r="H2883" s="354"/>
      <c r="I2883" s="178"/>
      <c r="J2883" s="390" t="e">
        <f>IF(#REF!="","",IF(LEN(#REF!)&gt;14,IF(ISBLANK(#REF!),"",#REF!),REPLACE(REPLACE(#REF!,1,3,"XXX"),13,2,"XX")))</f>
        <v>#REF!</v>
      </c>
      <c r="K2883" s="356"/>
      <c r="L2883" s="357"/>
      <c r="M2883" s="356"/>
      <c r="N2883" s="352"/>
      <c r="O2883" s="369"/>
    </row>
    <row r="2884" spans="1:15" hidden="1" x14ac:dyDescent="0.2">
      <c r="A2884" s="351">
        <v>2881</v>
      </c>
      <c r="B2884" s="352"/>
      <c r="C2884" s="353"/>
      <c r="D2884" s="354"/>
      <c r="E2884" s="178"/>
      <c r="F2884" s="355"/>
      <c r="G2884" s="354"/>
      <c r="H2884" s="354"/>
      <c r="I2884" s="178"/>
      <c r="J2884" s="390" t="e">
        <f>IF(#REF!="","",IF(LEN(#REF!)&gt;14,IF(ISBLANK(#REF!),"",#REF!),REPLACE(REPLACE(#REF!,1,3,"XXX"),13,2,"XX")))</f>
        <v>#REF!</v>
      </c>
      <c r="K2884" s="356"/>
      <c r="L2884" s="357"/>
      <c r="M2884" s="356"/>
      <c r="N2884" s="352"/>
      <c r="O2884" s="369"/>
    </row>
    <row r="2885" spans="1:15" hidden="1" x14ac:dyDescent="0.2">
      <c r="A2885" s="351">
        <v>2882</v>
      </c>
      <c r="B2885" s="352"/>
      <c r="C2885" s="353"/>
      <c r="D2885" s="354"/>
      <c r="E2885" s="178"/>
      <c r="F2885" s="355"/>
      <c r="G2885" s="354"/>
      <c r="H2885" s="354"/>
      <c r="I2885" s="178"/>
      <c r="J2885" s="390" t="e">
        <f>IF(#REF!="","",IF(LEN(#REF!)&gt;14,IF(ISBLANK(#REF!),"",#REF!),REPLACE(REPLACE(#REF!,1,3,"XXX"),13,2,"XX")))</f>
        <v>#REF!</v>
      </c>
      <c r="K2885" s="356"/>
      <c r="L2885" s="357"/>
      <c r="M2885" s="356"/>
      <c r="N2885" s="352"/>
      <c r="O2885" s="369"/>
    </row>
    <row r="2886" spans="1:15" hidden="1" x14ac:dyDescent="0.2">
      <c r="A2886" s="351">
        <v>2883</v>
      </c>
      <c r="B2886" s="352"/>
      <c r="C2886" s="353"/>
      <c r="D2886" s="354"/>
      <c r="E2886" s="178"/>
      <c r="F2886" s="355"/>
      <c r="G2886" s="354"/>
      <c r="H2886" s="354"/>
      <c r="I2886" s="178"/>
      <c r="J2886" s="390" t="e">
        <f>IF(#REF!="","",IF(LEN(#REF!)&gt;14,IF(ISBLANK(#REF!),"",#REF!),REPLACE(REPLACE(#REF!,1,3,"XXX"),13,2,"XX")))</f>
        <v>#REF!</v>
      </c>
      <c r="K2886" s="356"/>
      <c r="L2886" s="357"/>
      <c r="M2886" s="356"/>
      <c r="N2886" s="352"/>
      <c r="O2886" s="369"/>
    </row>
    <row r="2887" spans="1:15" hidden="1" x14ac:dyDescent="0.2">
      <c r="A2887" s="351">
        <v>2884</v>
      </c>
      <c r="B2887" s="352"/>
      <c r="C2887" s="353"/>
      <c r="D2887" s="354"/>
      <c r="E2887" s="178"/>
      <c r="F2887" s="355"/>
      <c r="G2887" s="354"/>
      <c r="H2887" s="354"/>
      <c r="I2887" s="178"/>
      <c r="J2887" s="390" t="e">
        <f>IF(#REF!="","",IF(LEN(#REF!)&gt;14,IF(ISBLANK(#REF!),"",#REF!),REPLACE(REPLACE(#REF!,1,3,"XXX"),13,2,"XX")))</f>
        <v>#REF!</v>
      </c>
      <c r="K2887" s="356"/>
      <c r="L2887" s="357"/>
      <c r="M2887" s="356"/>
      <c r="N2887" s="352"/>
      <c r="O2887" s="369"/>
    </row>
    <row r="2888" spans="1:15" hidden="1" x14ac:dyDescent="0.2">
      <c r="A2888" s="351">
        <v>2885</v>
      </c>
      <c r="B2888" s="352"/>
      <c r="C2888" s="353"/>
      <c r="D2888" s="354"/>
      <c r="E2888" s="178"/>
      <c r="F2888" s="355"/>
      <c r="G2888" s="354"/>
      <c r="H2888" s="354"/>
      <c r="I2888" s="178"/>
      <c r="J2888" s="390" t="e">
        <f>IF(#REF!="","",IF(LEN(#REF!)&gt;14,IF(ISBLANK(#REF!),"",#REF!),REPLACE(REPLACE(#REF!,1,3,"XXX"),13,2,"XX")))</f>
        <v>#REF!</v>
      </c>
      <c r="K2888" s="356"/>
      <c r="L2888" s="357"/>
      <c r="M2888" s="356"/>
      <c r="N2888" s="352"/>
      <c r="O2888" s="369"/>
    </row>
    <row r="2889" spans="1:15" hidden="1" x14ac:dyDescent="0.2">
      <c r="A2889" s="351">
        <v>2886</v>
      </c>
      <c r="B2889" s="352"/>
      <c r="C2889" s="353"/>
      <c r="D2889" s="354"/>
      <c r="E2889" s="178"/>
      <c r="F2889" s="355"/>
      <c r="G2889" s="354"/>
      <c r="H2889" s="354"/>
      <c r="I2889" s="178"/>
      <c r="J2889" s="390" t="e">
        <f>IF(#REF!="","",IF(LEN(#REF!)&gt;14,IF(ISBLANK(#REF!),"",#REF!),REPLACE(REPLACE(#REF!,1,3,"XXX"),13,2,"XX")))</f>
        <v>#REF!</v>
      </c>
      <c r="K2889" s="356"/>
      <c r="L2889" s="357"/>
      <c r="M2889" s="356"/>
      <c r="N2889" s="352"/>
      <c r="O2889" s="369"/>
    </row>
    <row r="2890" spans="1:15" hidden="1" x14ac:dyDescent="0.2">
      <c r="A2890" s="351">
        <v>2887</v>
      </c>
      <c r="B2890" s="352"/>
      <c r="C2890" s="353"/>
      <c r="D2890" s="354"/>
      <c r="E2890" s="178"/>
      <c r="F2890" s="355"/>
      <c r="G2890" s="354"/>
      <c r="H2890" s="354"/>
      <c r="I2890" s="178"/>
      <c r="J2890" s="390" t="e">
        <f>IF(#REF!="","",IF(LEN(#REF!)&gt;14,IF(ISBLANK(#REF!),"",#REF!),REPLACE(REPLACE(#REF!,1,3,"XXX"),13,2,"XX")))</f>
        <v>#REF!</v>
      </c>
      <c r="K2890" s="356"/>
      <c r="L2890" s="357"/>
      <c r="M2890" s="356"/>
      <c r="N2890" s="352"/>
      <c r="O2890" s="369"/>
    </row>
    <row r="2891" spans="1:15" hidden="1" x14ac:dyDescent="0.2">
      <c r="A2891" s="351">
        <v>2888</v>
      </c>
      <c r="B2891" s="352"/>
      <c r="C2891" s="353"/>
      <c r="D2891" s="354"/>
      <c r="E2891" s="178"/>
      <c r="F2891" s="355"/>
      <c r="G2891" s="354"/>
      <c r="H2891" s="354"/>
      <c r="I2891" s="178"/>
      <c r="J2891" s="390" t="e">
        <f>IF(#REF!="","",IF(LEN(#REF!)&gt;14,IF(ISBLANK(#REF!),"",#REF!),REPLACE(REPLACE(#REF!,1,3,"XXX"),13,2,"XX")))</f>
        <v>#REF!</v>
      </c>
      <c r="K2891" s="356"/>
      <c r="L2891" s="357"/>
      <c r="M2891" s="356"/>
      <c r="N2891" s="352"/>
      <c r="O2891" s="369"/>
    </row>
    <row r="2892" spans="1:15" hidden="1" x14ac:dyDescent="0.2">
      <c r="A2892" s="351">
        <v>2889</v>
      </c>
      <c r="B2892" s="352"/>
      <c r="C2892" s="353"/>
      <c r="D2892" s="354"/>
      <c r="E2892" s="178"/>
      <c r="F2892" s="355"/>
      <c r="G2892" s="354"/>
      <c r="H2892" s="354"/>
      <c r="I2892" s="178"/>
      <c r="J2892" s="390" t="e">
        <f>IF(#REF!="","",IF(LEN(#REF!)&gt;14,IF(ISBLANK(#REF!),"",#REF!),REPLACE(REPLACE(#REF!,1,3,"XXX"),13,2,"XX")))</f>
        <v>#REF!</v>
      </c>
      <c r="K2892" s="356"/>
      <c r="L2892" s="357"/>
      <c r="M2892" s="356"/>
      <c r="N2892" s="352"/>
      <c r="O2892" s="369"/>
    </row>
    <row r="2893" spans="1:15" hidden="1" x14ac:dyDescent="0.2">
      <c r="A2893" s="351">
        <v>2890</v>
      </c>
      <c r="B2893" s="352"/>
      <c r="C2893" s="353"/>
      <c r="D2893" s="354"/>
      <c r="E2893" s="178"/>
      <c r="F2893" s="355"/>
      <c r="G2893" s="354"/>
      <c r="H2893" s="354"/>
      <c r="I2893" s="178"/>
      <c r="J2893" s="390" t="e">
        <f>IF(#REF!="","",IF(LEN(#REF!)&gt;14,IF(ISBLANK(#REF!),"",#REF!),REPLACE(REPLACE(#REF!,1,3,"XXX"),13,2,"XX")))</f>
        <v>#REF!</v>
      </c>
      <c r="K2893" s="356"/>
      <c r="L2893" s="357"/>
      <c r="M2893" s="356"/>
      <c r="N2893" s="352"/>
      <c r="O2893" s="369"/>
    </row>
    <row r="2894" spans="1:15" hidden="1" x14ac:dyDescent="0.2">
      <c r="A2894" s="351">
        <v>2891</v>
      </c>
      <c r="B2894" s="352"/>
      <c r="C2894" s="353"/>
      <c r="D2894" s="354"/>
      <c r="E2894" s="178"/>
      <c r="F2894" s="355"/>
      <c r="G2894" s="354"/>
      <c r="H2894" s="354"/>
      <c r="I2894" s="178"/>
      <c r="J2894" s="390" t="e">
        <f>IF(#REF!="","",IF(LEN(#REF!)&gt;14,IF(ISBLANK(#REF!),"",#REF!),REPLACE(REPLACE(#REF!,1,3,"XXX"),13,2,"XX")))</f>
        <v>#REF!</v>
      </c>
      <c r="K2894" s="356"/>
      <c r="L2894" s="357"/>
      <c r="M2894" s="356"/>
      <c r="N2894" s="352"/>
      <c r="O2894" s="369"/>
    </row>
    <row r="2895" spans="1:15" hidden="1" x14ac:dyDescent="0.2">
      <c r="A2895" s="351">
        <v>2892</v>
      </c>
      <c r="B2895" s="352"/>
      <c r="C2895" s="353"/>
      <c r="D2895" s="354"/>
      <c r="E2895" s="178"/>
      <c r="F2895" s="355"/>
      <c r="G2895" s="354"/>
      <c r="H2895" s="354"/>
      <c r="I2895" s="178"/>
      <c r="J2895" s="390" t="e">
        <f>IF(#REF!="","",IF(LEN(#REF!)&gt;14,IF(ISBLANK(#REF!),"",#REF!),REPLACE(REPLACE(#REF!,1,3,"XXX"),13,2,"XX")))</f>
        <v>#REF!</v>
      </c>
      <c r="K2895" s="356"/>
      <c r="L2895" s="357"/>
      <c r="M2895" s="356"/>
      <c r="N2895" s="352"/>
      <c r="O2895" s="369"/>
    </row>
    <row r="2896" spans="1:15" hidden="1" x14ac:dyDescent="0.2">
      <c r="A2896" s="351">
        <v>2893</v>
      </c>
      <c r="B2896" s="352"/>
      <c r="C2896" s="353"/>
      <c r="D2896" s="354"/>
      <c r="E2896" s="178"/>
      <c r="F2896" s="355"/>
      <c r="G2896" s="354"/>
      <c r="H2896" s="354"/>
      <c r="I2896" s="178"/>
      <c r="J2896" s="390" t="e">
        <f>IF(#REF!="","",IF(LEN(#REF!)&gt;14,IF(ISBLANK(#REF!),"",#REF!),REPLACE(REPLACE(#REF!,1,3,"XXX"),13,2,"XX")))</f>
        <v>#REF!</v>
      </c>
      <c r="K2896" s="356"/>
      <c r="L2896" s="357"/>
      <c r="M2896" s="356"/>
      <c r="N2896" s="352"/>
      <c r="O2896" s="369"/>
    </row>
    <row r="2897" spans="1:15" hidden="1" x14ac:dyDescent="0.2">
      <c r="A2897" s="351">
        <v>2894</v>
      </c>
      <c r="B2897" s="352"/>
      <c r="C2897" s="353"/>
      <c r="D2897" s="354"/>
      <c r="E2897" s="178"/>
      <c r="F2897" s="355"/>
      <c r="G2897" s="354"/>
      <c r="H2897" s="354"/>
      <c r="I2897" s="178"/>
      <c r="J2897" s="390" t="e">
        <f>IF(#REF!="","",IF(LEN(#REF!)&gt;14,IF(ISBLANK(#REF!),"",#REF!),REPLACE(REPLACE(#REF!,1,3,"XXX"),13,2,"XX")))</f>
        <v>#REF!</v>
      </c>
      <c r="K2897" s="356"/>
      <c r="L2897" s="357"/>
      <c r="M2897" s="356"/>
      <c r="N2897" s="352"/>
      <c r="O2897" s="369"/>
    </row>
    <row r="2898" spans="1:15" hidden="1" x14ac:dyDescent="0.2">
      <c r="A2898" s="351">
        <v>2895</v>
      </c>
      <c r="B2898" s="352"/>
      <c r="C2898" s="353"/>
      <c r="D2898" s="354"/>
      <c r="E2898" s="178"/>
      <c r="F2898" s="355"/>
      <c r="G2898" s="354"/>
      <c r="H2898" s="354"/>
      <c r="I2898" s="178"/>
      <c r="J2898" s="390" t="e">
        <f>IF(#REF!="","",IF(LEN(#REF!)&gt;14,IF(ISBLANK(#REF!),"",#REF!),REPLACE(REPLACE(#REF!,1,3,"XXX"),13,2,"XX")))</f>
        <v>#REF!</v>
      </c>
      <c r="K2898" s="356"/>
      <c r="L2898" s="357"/>
      <c r="M2898" s="356"/>
      <c r="N2898" s="352"/>
      <c r="O2898" s="369"/>
    </row>
    <row r="2899" spans="1:15" hidden="1" x14ac:dyDescent="0.2">
      <c r="A2899" s="351">
        <v>2896</v>
      </c>
      <c r="B2899" s="352"/>
      <c r="C2899" s="353"/>
      <c r="D2899" s="354"/>
      <c r="E2899" s="178"/>
      <c r="F2899" s="355"/>
      <c r="G2899" s="354"/>
      <c r="H2899" s="354"/>
      <c r="I2899" s="178"/>
      <c r="J2899" s="390" t="e">
        <f>IF(#REF!="","",IF(LEN(#REF!)&gt;14,IF(ISBLANK(#REF!),"",#REF!),REPLACE(REPLACE(#REF!,1,3,"XXX"),13,2,"XX")))</f>
        <v>#REF!</v>
      </c>
      <c r="K2899" s="356"/>
      <c r="L2899" s="357"/>
      <c r="M2899" s="356"/>
      <c r="N2899" s="352"/>
      <c r="O2899" s="369"/>
    </row>
    <row r="2900" spans="1:15" hidden="1" x14ac:dyDescent="0.2">
      <c r="A2900" s="351">
        <v>2897</v>
      </c>
      <c r="B2900" s="352"/>
      <c r="C2900" s="353"/>
      <c r="D2900" s="354"/>
      <c r="E2900" s="178"/>
      <c r="F2900" s="355"/>
      <c r="G2900" s="354"/>
      <c r="H2900" s="354"/>
      <c r="I2900" s="178"/>
      <c r="J2900" s="390" t="e">
        <f>IF(#REF!="","",IF(LEN(#REF!)&gt;14,IF(ISBLANK(#REF!),"",#REF!),REPLACE(REPLACE(#REF!,1,3,"XXX"),13,2,"XX")))</f>
        <v>#REF!</v>
      </c>
      <c r="K2900" s="356"/>
      <c r="L2900" s="357"/>
      <c r="M2900" s="356"/>
      <c r="N2900" s="352"/>
      <c r="O2900" s="369"/>
    </row>
    <row r="2901" spans="1:15" hidden="1" x14ac:dyDescent="0.2">
      <c r="A2901" s="351">
        <v>2898</v>
      </c>
      <c r="B2901" s="352"/>
      <c r="C2901" s="353"/>
      <c r="D2901" s="354"/>
      <c r="E2901" s="178"/>
      <c r="F2901" s="355"/>
      <c r="G2901" s="354"/>
      <c r="H2901" s="354"/>
      <c r="I2901" s="178"/>
      <c r="J2901" s="390" t="e">
        <f>IF(#REF!="","",IF(LEN(#REF!)&gt;14,IF(ISBLANK(#REF!),"",#REF!),REPLACE(REPLACE(#REF!,1,3,"XXX"),13,2,"XX")))</f>
        <v>#REF!</v>
      </c>
      <c r="K2901" s="356"/>
      <c r="L2901" s="357"/>
      <c r="M2901" s="356"/>
      <c r="N2901" s="352"/>
      <c r="O2901" s="369"/>
    </row>
    <row r="2902" spans="1:15" hidden="1" x14ac:dyDescent="0.2">
      <c r="A2902" s="351">
        <v>2899</v>
      </c>
      <c r="B2902" s="352"/>
      <c r="C2902" s="353"/>
      <c r="D2902" s="354"/>
      <c r="E2902" s="178"/>
      <c r="F2902" s="355"/>
      <c r="G2902" s="354"/>
      <c r="H2902" s="354"/>
      <c r="I2902" s="178"/>
      <c r="J2902" s="390" t="e">
        <f>IF(#REF!="","",IF(LEN(#REF!)&gt;14,IF(ISBLANK(#REF!),"",#REF!),REPLACE(REPLACE(#REF!,1,3,"XXX"),13,2,"XX")))</f>
        <v>#REF!</v>
      </c>
      <c r="K2902" s="356"/>
      <c r="L2902" s="357"/>
      <c r="M2902" s="356"/>
      <c r="N2902" s="352"/>
      <c r="O2902" s="369"/>
    </row>
    <row r="2903" spans="1:15" hidden="1" x14ac:dyDescent="0.2">
      <c r="A2903" s="351">
        <v>2900</v>
      </c>
      <c r="B2903" s="352"/>
      <c r="C2903" s="353"/>
      <c r="D2903" s="354"/>
      <c r="E2903" s="178"/>
      <c r="F2903" s="355"/>
      <c r="G2903" s="354"/>
      <c r="H2903" s="354"/>
      <c r="I2903" s="178"/>
      <c r="J2903" s="390" t="e">
        <f>IF(#REF!="","",IF(LEN(#REF!)&gt;14,IF(ISBLANK(#REF!),"",#REF!),REPLACE(REPLACE(#REF!,1,3,"XXX"),13,2,"XX")))</f>
        <v>#REF!</v>
      </c>
      <c r="K2903" s="356"/>
      <c r="L2903" s="357"/>
      <c r="M2903" s="356"/>
      <c r="N2903" s="352"/>
      <c r="O2903" s="369"/>
    </row>
    <row r="2904" spans="1:15" hidden="1" x14ac:dyDescent="0.2">
      <c r="A2904" s="351">
        <v>2901</v>
      </c>
      <c r="B2904" s="352"/>
      <c r="C2904" s="353"/>
      <c r="D2904" s="354"/>
      <c r="E2904" s="178"/>
      <c r="F2904" s="355"/>
      <c r="G2904" s="354"/>
      <c r="H2904" s="354"/>
      <c r="I2904" s="178"/>
      <c r="J2904" s="390" t="e">
        <f>IF(#REF!="","",IF(LEN(#REF!)&gt;14,IF(ISBLANK(#REF!),"",#REF!),REPLACE(REPLACE(#REF!,1,3,"XXX"),13,2,"XX")))</f>
        <v>#REF!</v>
      </c>
      <c r="K2904" s="356"/>
      <c r="L2904" s="357"/>
      <c r="M2904" s="356"/>
      <c r="N2904" s="352"/>
      <c r="O2904" s="369"/>
    </row>
    <row r="2905" spans="1:15" hidden="1" x14ac:dyDescent="0.2">
      <c r="A2905" s="351">
        <v>2902</v>
      </c>
      <c r="B2905" s="352"/>
      <c r="C2905" s="353"/>
      <c r="D2905" s="354"/>
      <c r="E2905" s="178"/>
      <c r="F2905" s="355"/>
      <c r="G2905" s="354"/>
      <c r="H2905" s="354"/>
      <c r="I2905" s="178"/>
      <c r="J2905" s="390" t="e">
        <f>IF(#REF!="","",IF(LEN(#REF!)&gt;14,IF(ISBLANK(#REF!),"",#REF!),REPLACE(REPLACE(#REF!,1,3,"XXX"),13,2,"XX")))</f>
        <v>#REF!</v>
      </c>
      <c r="K2905" s="356"/>
      <c r="L2905" s="357"/>
      <c r="M2905" s="356"/>
      <c r="N2905" s="352"/>
      <c r="O2905" s="369"/>
    </row>
    <row r="2906" spans="1:15" hidden="1" x14ac:dyDescent="0.2">
      <c r="A2906" s="351">
        <v>2903</v>
      </c>
      <c r="B2906" s="352"/>
      <c r="C2906" s="353"/>
      <c r="D2906" s="354"/>
      <c r="E2906" s="178"/>
      <c r="F2906" s="355"/>
      <c r="G2906" s="354"/>
      <c r="H2906" s="354"/>
      <c r="I2906" s="178"/>
      <c r="J2906" s="390" t="e">
        <f>IF(#REF!="","",IF(LEN(#REF!)&gt;14,IF(ISBLANK(#REF!),"",#REF!),REPLACE(REPLACE(#REF!,1,3,"XXX"),13,2,"XX")))</f>
        <v>#REF!</v>
      </c>
      <c r="K2906" s="356"/>
      <c r="L2906" s="357"/>
      <c r="M2906" s="356"/>
      <c r="N2906" s="352"/>
      <c r="O2906" s="369"/>
    </row>
    <row r="2907" spans="1:15" hidden="1" x14ac:dyDescent="0.2">
      <c r="A2907" s="351">
        <v>2904</v>
      </c>
      <c r="B2907" s="352"/>
      <c r="C2907" s="353"/>
      <c r="D2907" s="354"/>
      <c r="E2907" s="178"/>
      <c r="F2907" s="355"/>
      <c r="G2907" s="354"/>
      <c r="H2907" s="354"/>
      <c r="I2907" s="178"/>
      <c r="J2907" s="390" t="e">
        <f>IF(#REF!="","",IF(LEN(#REF!)&gt;14,IF(ISBLANK(#REF!),"",#REF!),REPLACE(REPLACE(#REF!,1,3,"XXX"),13,2,"XX")))</f>
        <v>#REF!</v>
      </c>
      <c r="K2907" s="356"/>
      <c r="L2907" s="357"/>
      <c r="M2907" s="356"/>
      <c r="N2907" s="352"/>
      <c r="O2907" s="369"/>
    </row>
    <row r="2908" spans="1:15" hidden="1" x14ac:dyDescent="0.2">
      <c r="A2908" s="351">
        <v>2905</v>
      </c>
      <c r="B2908" s="352"/>
      <c r="C2908" s="353"/>
      <c r="D2908" s="354"/>
      <c r="E2908" s="178"/>
      <c r="F2908" s="355"/>
      <c r="G2908" s="354"/>
      <c r="H2908" s="354"/>
      <c r="I2908" s="178"/>
      <c r="J2908" s="390" t="e">
        <f>IF(#REF!="","",IF(LEN(#REF!)&gt;14,IF(ISBLANK(#REF!),"",#REF!),REPLACE(REPLACE(#REF!,1,3,"XXX"),13,2,"XX")))</f>
        <v>#REF!</v>
      </c>
      <c r="K2908" s="356"/>
      <c r="L2908" s="357"/>
      <c r="M2908" s="356"/>
      <c r="N2908" s="352"/>
      <c r="O2908" s="369"/>
    </row>
    <row r="2909" spans="1:15" hidden="1" x14ac:dyDescent="0.2">
      <c r="A2909" s="351">
        <v>2906</v>
      </c>
      <c r="B2909" s="352"/>
      <c r="C2909" s="353"/>
      <c r="D2909" s="354"/>
      <c r="E2909" s="178"/>
      <c r="F2909" s="355"/>
      <c r="G2909" s="354"/>
      <c r="H2909" s="354"/>
      <c r="I2909" s="178"/>
      <c r="J2909" s="390" t="e">
        <f>IF(#REF!="","",IF(LEN(#REF!)&gt;14,IF(ISBLANK(#REF!),"",#REF!),REPLACE(REPLACE(#REF!,1,3,"XXX"),13,2,"XX")))</f>
        <v>#REF!</v>
      </c>
      <c r="K2909" s="356"/>
      <c r="L2909" s="357"/>
      <c r="M2909" s="356"/>
      <c r="N2909" s="352"/>
      <c r="O2909" s="369"/>
    </row>
    <row r="2910" spans="1:15" hidden="1" x14ac:dyDescent="0.2">
      <c r="A2910" s="351">
        <v>2907</v>
      </c>
      <c r="B2910" s="352"/>
      <c r="C2910" s="353"/>
      <c r="D2910" s="354"/>
      <c r="E2910" s="178"/>
      <c r="F2910" s="355"/>
      <c r="G2910" s="354"/>
      <c r="H2910" s="354"/>
      <c r="I2910" s="178"/>
      <c r="J2910" s="390" t="e">
        <f>IF(#REF!="","",IF(LEN(#REF!)&gt;14,IF(ISBLANK(#REF!),"",#REF!),REPLACE(REPLACE(#REF!,1,3,"XXX"),13,2,"XX")))</f>
        <v>#REF!</v>
      </c>
      <c r="K2910" s="356"/>
      <c r="L2910" s="357"/>
      <c r="M2910" s="356"/>
      <c r="N2910" s="352"/>
      <c r="O2910" s="369"/>
    </row>
    <row r="2911" spans="1:15" hidden="1" x14ac:dyDescent="0.2">
      <c r="A2911" s="351">
        <v>2908</v>
      </c>
      <c r="B2911" s="352"/>
      <c r="C2911" s="353"/>
      <c r="D2911" s="354"/>
      <c r="E2911" s="178"/>
      <c r="F2911" s="355"/>
      <c r="G2911" s="354"/>
      <c r="H2911" s="354"/>
      <c r="I2911" s="178"/>
      <c r="J2911" s="390" t="e">
        <f>IF(#REF!="","",IF(LEN(#REF!)&gt;14,IF(ISBLANK(#REF!),"",#REF!),REPLACE(REPLACE(#REF!,1,3,"XXX"),13,2,"XX")))</f>
        <v>#REF!</v>
      </c>
      <c r="K2911" s="356"/>
      <c r="L2911" s="357"/>
      <c r="M2911" s="356"/>
      <c r="N2911" s="352"/>
      <c r="O2911" s="369"/>
    </row>
    <row r="2912" spans="1:15" hidden="1" x14ac:dyDescent="0.2">
      <c r="A2912" s="351">
        <v>2909</v>
      </c>
      <c r="B2912" s="352"/>
      <c r="C2912" s="353"/>
      <c r="D2912" s="354"/>
      <c r="E2912" s="178"/>
      <c r="F2912" s="355"/>
      <c r="G2912" s="354"/>
      <c r="H2912" s="354"/>
      <c r="I2912" s="178"/>
      <c r="J2912" s="390" t="e">
        <f>IF(#REF!="","",IF(LEN(#REF!)&gt;14,IF(ISBLANK(#REF!),"",#REF!),REPLACE(REPLACE(#REF!,1,3,"XXX"),13,2,"XX")))</f>
        <v>#REF!</v>
      </c>
      <c r="K2912" s="356"/>
      <c r="L2912" s="357"/>
      <c r="M2912" s="356"/>
      <c r="N2912" s="352"/>
      <c r="O2912" s="369"/>
    </row>
    <row r="2913" spans="1:15" hidden="1" x14ac:dyDescent="0.2">
      <c r="A2913" s="351">
        <v>2910</v>
      </c>
      <c r="B2913" s="352"/>
      <c r="C2913" s="353"/>
      <c r="D2913" s="354"/>
      <c r="E2913" s="178"/>
      <c r="F2913" s="355"/>
      <c r="G2913" s="354"/>
      <c r="H2913" s="354"/>
      <c r="I2913" s="178"/>
      <c r="J2913" s="390" t="e">
        <f>IF(#REF!="","",IF(LEN(#REF!)&gt;14,IF(ISBLANK(#REF!),"",#REF!),REPLACE(REPLACE(#REF!,1,3,"XXX"),13,2,"XX")))</f>
        <v>#REF!</v>
      </c>
      <c r="K2913" s="356"/>
      <c r="L2913" s="357"/>
      <c r="M2913" s="356"/>
      <c r="N2913" s="352"/>
      <c r="O2913" s="369"/>
    </row>
    <row r="2914" spans="1:15" hidden="1" x14ac:dyDescent="0.2">
      <c r="A2914" s="351">
        <v>2911</v>
      </c>
      <c r="B2914" s="352"/>
      <c r="C2914" s="353"/>
      <c r="D2914" s="354"/>
      <c r="E2914" s="178"/>
      <c r="F2914" s="355"/>
      <c r="G2914" s="354"/>
      <c r="H2914" s="354"/>
      <c r="I2914" s="178"/>
      <c r="J2914" s="390" t="e">
        <f>IF(#REF!="","",IF(LEN(#REF!)&gt;14,IF(ISBLANK(#REF!),"",#REF!),REPLACE(REPLACE(#REF!,1,3,"XXX"),13,2,"XX")))</f>
        <v>#REF!</v>
      </c>
      <c r="K2914" s="356"/>
      <c r="L2914" s="357"/>
      <c r="M2914" s="356"/>
      <c r="N2914" s="352"/>
      <c r="O2914" s="369"/>
    </row>
    <row r="2915" spans="1:15" hidden="1" x14ac:dyDescent="0.2">
      <c r="A2915" s="351">
        <v>2912</v>
      </c>
      <c r="B2915" s="352"/>
      <c r="C2915" s="353"/>
      <c r="D2915" s="354"/>
      <c r="E2915" s="178"/>
      <c r="F2915" s="355"/>
      <c r="G2915" s="354"/>
      <c r="H2915" s="354"/>
      <c r="I2915" s="178"/>
      <c r="J2915" s="390" t="e">
        <f>IF(#REF!="","",IF(LEN(#REF!)&gt;14,IF(ISBLANK(#REF!),"",#REF!),REPLACE(REPLACE(#REF!,1,3,"XXX"),13,2,"XX")))</f>
        <v>#REF!</v>
      </c>
      <c r="K2915" s="356"/>
      <c r="L2915" s="357"/>
      <c r="M2915" s="356"/>
      <c r="N2915" s="352"/>
      <c r="O2915" s="369"/>
    </row>
    <row r="2916" spans="1:15" hidden="1" x14ac:dyDescent="0.2">
      <c r="A2916" s="351">
        <v>2913</v>
      </c>
      <c r="B2916" s="352"/>
      <c r="C2916" s="353"/>
      <c r="D2916" s="354"/>
      <c r="E2916" s="178"/>
      <c r="F2916" s="355"/>
      <c r="G2916" s="354"/>
      <c r="H2916" s="354"/>
      <c r="I2916" s="178"/>
      <c r="J2916" s="390" t="e">
        <f>IF(#REF!="","",IF(LEN(#REF!)&gt;14,IF(ISBLANK(#REF!),"",#REF!),REPLACE(REPLACE(#REF!,1,3,"XXX"),13,2,"XX")))</f>
        <v>#REF!</v>
      </c>
      <c r="K2916" s="356"/>
      <c r="L2916" s="357"/>
      <c r="M2916" s="356"/>
      <c r="N2916" s="352"/>
      <c r="O2916" s="369"/>
    </row>
    <row r="2917" spans="1:15" hidden="1" x14ac:dyDescent="0.2">
      <c r="A2917" s="351">
        <v>2914</v>
      </c>
      <c r="B2917" s="352"/>
      <c r="C2917" s="353"/>
      <c r="D2917" s="354"/>
      <c r="E2917" s="178"/>
      <c r="F2917" s="355"/>
      <c r="G2917" s="354"/>
      <c r="H2917" s="354"/>
      <c r="I2917" s="178"/>
      <c r="J2917" s="390" t="e">
        <f>IF(#REF!="","",IF(LEN(#REF!)&gt;14,IF(ISBLANK(#REF!),"",#REF!),REPLACE(REPLACE(#REF!,1,3,"XXX"),13,2,"XX")))</f>
        <v>#REF!</v>
      </c>
      <c r="K2917" s="356"/>
      <c r="L2917" s="357"/>
      <c r="M2917" s="356"/>
      <c r="N2917" s="352"/>
      <c r="O2917" s="369"/>
    </row>
    <row r="2918" spans="1:15" hidden="1" x14ac:dyDescent="0.2">
      <c r="A2918" s="351">
        <v>2915</v>
      </c>
      <c r="B2918" s="352"/>
      <c r="C2918" s="353"/>
      <c r="D2918" s="354"/>
      <c r="E2918" s="178"/>
      <c r="F2918" s="355"/>
      <c r="G2918" s="354"/>
      <c r="H2918" s="354"/>
      <c r="I2918" s="178"/>
      <c r="J2918" s="390" t="e">
        <f>IF(#REF!="","",IF(LEN(#REF!)&gt;14,IF(ISBLANK(#REF!),"",#REF!),REPLACE(REPLACE(#REF!,1,3,"XXX"),13,2,"XX")))</f>
        <v>#REF!</v>
      </c>
      <c r="K2918" s="356"/>
      <c r="L2918" s="357"/>
      <c r="M2918" s="356"/>
      <c r="N2918" s="352"/>
      <c r="O2918" s="369"/>
    </row>
    <row r="2919" spans="1:15" hidden="1" x14ac:dyDescent="0.2">
      <c r="A2919" s="351">
        <v>2916</v>
      </c>
      <c r="B2919" s="352"/>
      <c r="C2919" s="353"/>
      <c r="D2919" s="354"/>
      <c r="E2919" s="178"/>
      <c r="F2919" s="355"/>
      <c r="G2919" s="354"/>
      <c r="H2919" s="354"/>
      <c r="I2919" s="178"/>
      <c r="J2919" s="390" t="e">
        <f>IF(#REF!="","",IF(LEN(#REF!)&gt;14,IF(ISBLANK(#REF!),"",#REF!),REPLACE(REPLACE(#REF!,1,3,"XXX"),13,2,"XX")))</f>
        <v>#REF!</v>
      </c>
      <c r="K2919" s="356"/>
      <c r="L2919" s="357"/>
      <c r="M2919" s="356"/>
      <c r="N2919" s="352"/>
      <c r="O2919" s="369"/>
    </row>
    <row r="2920" spans="1:15" hidden="1" x14ac:dyDescent="0.2">
      <c r="A2920" s="351">
        <v>2917</v>
      </c>
      <c r="B2920" s="352"/>
      <c r="C2920" s="353"/>
      <c r="D2920" s="354"/>
      <c r="E2920" s="178"/>
      <c r="F2920" s="355"/>
      <c r="G2920" s="354"/>
      <c r="H2920" s="354"/>
      <c r="I2920" s="178"/>
      <c r="J2920" s="390" t="e">
        <f>IF(#REF!="","",IF(LEN(#REF!)&gt;14,IF(ISBLANK(#REF!),"",#REF!),REPLACE(REPLACE(#REF!,1,3,"XXX"),13,2,"XX")))</f>
        <v>#REF!</v>
      </c>
      <c r="K2920" s="356"/>
      <c r="L2920" s="357"/>
      <c r="M2920" s="356"/>
      <c r="N2920" s="352"/>
      <c r="O2920" s="369"/>
    </row>
    <row r="2921" spans="1:15" hidden="1" x14ac:dyDescent="0.2">
      <c r="A2921" s="351">
        <v>2918</v>
      </c>
      <c r="B2921" s="352"/>
      <c r="C2921" s="353"/>
      <c r="D2921" s="354"/>
      <c r="E2921" s="178"/>
      <c r="F2921" s="355"/>
      <c r="G2921" s="354"/>
      <c r="H2921" s="354"/>
      <c r="I2921" s="178"/>
      <c r="J2921" s="390" t="e">
        <f>IF(#REF!="","",IF(LEN(#REF!)&gt;14,IF(ISBLANK(#REF!),"",#REF!),REPLACE(REPLACE(#REF!,1,3,"XXX"),13,2,"XX")))</f>
        <v>#REF!</v>
      </c>
      <c r="K2921" s="356"/>
      <c r="L2921" s="357"/>
      <c r="M2921" s="356"/>
      <c r="N2921" s="352"/>
      <c r="O2921" s="369"/>
    </row>
    <row r="2922" spans="1:15" hidden="1" x14ac:dyDescent="0.2">
      <c r="A2922" s="351">
        <v>2919</v>
      </c>
      <c r="B2922" s="352"/>
      <c r="C2922" s="353"/>
      <c r="D2922" s="354"/>
      <c r="E2922" s="178"/>
      <c r="F2922" s="355"/>
      <c r="G2922" s="354"/>
      <c r="H2922" s="354"/>
      <c r="I2922" s="178"/>
      <c r="J2922" s="390" t="e">
        <f>IF(#REF!="","",IF(LEN(#REF!)&gt;14,IF(ISBLANK(#REF!),"",#REF!),REPLACE(REPLACE(#REF!,1,3,"XXX"),13,2,"XX")))</f>
        <v>#REF!</v>
      </c>
      <c r="K2922" s="356"/>
      <c r="L2922" s="357"/>
      <c r="M2922" s="356"/>
      <c r="N2922" s="352"/>
      <c r="O2922" s="369"/>
    </row>
    <row r="2923" spans="1:15" hidden="1" x14ac:dyDescent="0.2">
      <c r="A2923" s="351">
        <v>2920</v>
      </c>
      <c r="B2923" s="352"/>
      <c r="C2923" s="353"/>
      <c r="D2923" s="354"/>
      <c r="E2923" s="178"/>
      <c r="F2923" s="355"/>
      <c r="G2923" s="354"/>
      <c r="H2923" s="354"/>
      <c r="I2923" s="178"/>
      <c r="J2923" s="390" t="e">
        <f>IF(#REF!="","",IF(LEN(#REF!)&gt;14,IF(ISBLANK(#REF!),"",#REF!),REPLACE(REPLACE(#REF!,1,3,"XXX"),13,2,"XX")))</f>
        <v>#REF!</v>
      </c>
      <c r="K2923" s="356"/>
      <c r="L2923" s="357"/>
      <c r="M2923" s="356"/>
      <c r="N2923" s="352"/>
      <c r="O2923" s="369"/>
    </row>
    <row r="2924" spans="1:15" hidden="1" x14ac:dyDescent="0.2">
      <c r="A2924" s="351">
        <v>2921</v>
      </c>
      <c r="B2924" s="352"/>
      <c r="C2924" s="353"/>
      <c r="D2924" s="354"/>
      <c r="E2924" s="178"/>
      <c r="F2924" s="355"/>
      <c r="G2924" s="354"/>
      <c r="H2924" s="354"/>
      <c r="I2924" s="178"/>
      <c r="J2924" s="390" t="e">
        <f>IF(#REF!="","",IF(LEN(#REF!)&gt;14,IF(ISBLANK(#REF!),"",#REF!),REPLACE(REPLACE(#REF!,1,3,"XXX"),13,2,"XX")))</f>
        <v>#REF!</v>
      </c>
      <c r="K2924" s="356"/>
      <c r="L2924" s="357"/>
      <c r="M2924" s="356"/>
      <c r="N2924" s="352"/>
      <c r="O2924" s="369"/>
    </row>
    <row r="2925" spans="1:15" hidden="1" x14ac:dyDescent="0.2">
      <c r="A2925" s="351">
        <v>2922</v>
      </c>
      <c r="B2925" s="352"/>
      <c r="C2925" s="353"/>
      <c r="D2925" s="354"/>
      <c r="E2925" s="178"/>
      <c r="F2925" s="355"/>
      <c r="G2925" s="354"/>
      <c r="H2925" s="354"/>
      <c r="I2925" s="178"/>
      <c r="J2925" s="390" t="e">
        <f>IF(#REF!="","",IF(LEN(#REF!)&gt;14,IF(ISBLANK(#REF!),"",#REF!),REPLACE(REPLACE(#REF!,1,3,"XXX"),13,2,"XX")))</f>
        <v>#REF!</v>
      </c>
      <c r="K2925" s="356"/>
      <c r="L2925" s="357"/>
      <c r="M2925" s="356"/>
      <c r="N2925" s="352"/>
      <c r="O2925" s="369"/>
    </row>
    <row r="2926" spans="1:15" hidden="1" x14ac:dyDescent="0.2">
      <c r="A2926" s="351">
        <v>2923</v>
      </c>
      <c r="B2926" s="352"/>
      <c r="C2926" s="353"/>
      <c r="D2926" s="354"/>
      <c r="E2926" s="178"/>
      <c r="F2926" s="355"/>
      <c r="G2926" s="354"/>
      <c r="H2926" s="354"/>
      <c r="I2926" s="178"/>
      <c r="J2926" s="390" t="e">
        <f>IF(#REF!="","",IF(LEN(#REF!)&gt;14,IF(ISBLANK(#REF!),"",#REF!),REPLACE(REPLACE(#REF!,1,3,"XXX"),13,2,"XX")))</f>
        <v>#REF!</v>
      </c>
      <c r="K2926" s="356"/>
      <c r="L2926" s="357"/>
      <c r="M2926" s="356"/>
      <c r="N2926" s="352"/>
      <c r="O2926" s="369"/>
    </row>
    <row r="2927" spans="1:15" hidden="1" x14ac:dyDescent="0.2">
      <c r="A2927" s="351">
        <v>2924</v>
      </c>
      <c r="B2927" s="352"/>
      <c r="C2927" s="353"/>
      <c r="D2927" s="354"/>
      <c r="E2927" s="178"/>
      <c r="F2927" s="355"/>
      <c r="G2927" s="354"/>
      <c r="H2927" s="354"/>
      <c r="I2927" s="178"/>
      <c r="J2927" s="390" t="e">
        <f>IF(#REF!="","",IF(LEN(#REF!)&gt;14,IF(ISBLANK(#REF!),"",#REF!),REPLACE(REPLACE(#REF!,1,3,"XXX"),13,2,"XX")))</f>
        <v>#REF!</v>
      </c>
      <c r="K2927" s="356"/>
      <c r="L2927" s="357"/>
      <c r="M2927" s="356"/>
      <c r="N2927" s="352"/>
      <c r="O2927" s="369"/>
    </row>
    <row r="2928" spans="1:15" hidden="1" x14ac:dyDescent="0.2">
      <c r="A2928" s="351">
        <v>2925</v>
      </c>
      <c r="B2928" s="352"/>
      <c r="C2928" s="353"/>
      <c r="D2928" s="354"/>
      <c r="E2928" s="178"/>
      <c r="F2928" s="355"/>
      <c r="G2928" s="354"/>
      <c r="H2928" s="354"/>
      <c r="I2928" s="178"/>
      <c r="J2928" s="390" t="e">
        <f>IF(#REF!="","",IF(LEN(#REF!)&gt;14,IF(ISBLANK(#REF!),"",#REF!),REPLACE(REPLACE(#REF!,1,3,"XXX"),13,2,"XX")))</f>
        <v>#REF!</v>
      </c>
      <c r="K2928" s="356"/>
      <c r="L2928" s="357"/>
      <c r="M2928" s="356"/>
      <c r="N2928" s="352"/>
      <c r="O2928" s="369"/>
    </row>
    <row r="2929" spans="1:15" hidden="1" x14ac:dyDescent="0.2">
      <c r="A2929" s="351">
        <v>2926</v>
      </c>
      <c r="B2929" s="352"/>
      <c r="C2929" s="353"/>
      <c r="D2929" s="354"/>
      <c r="E2929" s="178"/>
      <c r="F2929" s="355"/>
      <c r="G2929" s="354"/>
      <c r="H2929" s="354"/>
      <c r="I2929" s="178"/>
      <c r="J2929" s="390" t="e">
        <f>IF(#REF!="","",IF(LEN(#REF!)&gt;14,IF(ISBLANK(#REF!),"",#REF!),REPLACE(REPLACE(#REF!,1,3,"XXX"),13,2,"XX")))</f>
        <v>#REF!</v>
      </c>
      <c r="K2929" s="356"/>
      <c r="L2929" s="357"/>
      <c r="M2929" s="356"/>
      <c r="N2929" s="352"/>
      <c r="O2929" s="369"/>
    </row>
    <row r="2930" spans="1:15" hidden="1" x14ac:dyDescent="0.2">
      <c r="A2930" s="351">
        <v>2927</v>
      </c>
      <c r="B2930" s="352"/>
      <c r="C2930" s="353"/>
      <c r="D2930" s="354"/>
      <c r="E2930" s="178"/>
      <c r="F2930" s="355"/>
      <c r="G2930" s="354"/>
      <c r="H2930" s="354"/>
      <c r="I2930" s="178"/>
      <c r="J2930" s="390" t="e">
        <f>IF(#REF!="","",IF(LEN(#REF!)&gt;14,IF(ISBLANK(#REF!),"",#REF!),REPLACE(REPLACE(#REF!,1,3,"XXX"),13,2,"XX")))</f>
        <v>#REF!</v>
      </c>
      <c r="K2930" s="356"/>
      <c r="L2930" s="357"/>
      <c r="M2930" s="356"/>
      <c r="N2930" s="352"/>
      <c r="O2930" s="369"/>
    </row>
    <row r="2931" spans="1:15" hidden="1" x14ac:dyDescent="0.2">
      <c r="A2931" s="351">
        <v>2928</v>
      </c>
      <c r="B2931" s="352"/>
      <c r="C2931" s="353"/>
      <c r="D2931" s="354"/>
      <c r="E2931" s="178"/>
      <c r="F2931" s="355"/>
      <c r="G2931" s="354"/>
      <c r="H2931" s="354"/>
      <c r="I2931" s="178"/>
      <c r="J2931" s="390" t="e">
        <f>IF(#REF!="","",IF(LEN(#REF!)&gt;14,IF(ISBLANK(#REF!),"",#REF!),REPLACE(REPLACE(#REF!,1,3,"XXX"),13,2,"XX")))</f>
        <v>#REF!</v>
      </c>
      <c r="K2931" s="356"/>
      <c r="L2931" s="357"/>
      <c r="M2931" s="356"/>
      <c r="N2931" s="352"/>
      <c r="O2931" s="369"/>
    </row>
    <row r="2932" spans="1:15" hidden="1" x14ac:dyDescent="0.2">
      <c r="A2932" s="351">
        <v>2929</v>
      </c>
      <c r="B2932" s="352"/>
      <c r="C2932" s="353"/>
      <c r="D2932" s="354"/>
      <c r="E2932" s="178"/>
      <c r="F2932" s="355"/>
      <c r="G2932" s="354"/>
      <c r="H2932" s="354"/>
      <c r="I2932" s="178"/>
      <c r="J2932" s="390" t="e">
        <f>IF(#REF!="","",IF(LEN(#REF!)&gt;14,IF(ISBLANK(#REF!),"",#REF!),REPLACE(REPLACE(#REF!,1,3,"XXX"),13,2,"XX")))</f>
        <v>#REF!</v>
      </c>
      <c r="K2932" s="356"/>
      <c r="L2932" s="357"/>
      <c r="M2932" s="356"/>
      <c r="N2932" s="352"/>
      <c r="O2932" s="369"/>
    </row>
    <row r="2933" spans="1:15" hidden="1" x14ac:dyDescent="0.2">
      <c r="A2933" s="351">
        <v>2930</v>
      </c>
      <c r="B2933" s="352"/>
      <c r="C2933" s="353"/>
      <c r="D2933" s="354"/>
      <c r="E2933" s="178"/>
      <c r="F2933" s="355"/>
      <c r="G2933" s="354"/>
      <c r="H2933" s="354"/>
      <c r="I2933" s="178"/>
      <c r="J2933" s="390" t="e">
        <f>IF(#REF!="","",IF(LEN(#REF!)&gt;14,IF(ISBLANK(#REF!),"",#REF!),REPLACE(REPLACE(#REF!,1,3,"XXX"),13,2,"XX")))</f>
        <v>#REF!</v>
      </c>
      <c r="K2933" s="356"/>
      <c r="L2933" s="357"/>
      <c r="M2933" s="356"/>
      <c r="N2933" s="352"/>
      <c r="O2933" s="369"/>
    </row>
    <row r="2934" spans="1:15" hidden="1" x14ac:dyDescent="0.2">
      <c r="A2934" s="351">
        <v>2931</v>
      </c>
      <c r="B2934" s="352"/>
      <c r="C2934" s="353"/>
      <c r="D2934" s="354"/>
      <c r="E2934" s="178"/>
      <c r="F2934" s="355"/>
      <c r="G2934" s="354"/>
      <c r="H2934" s="354"/>
      <c r="I2934" s="178"/>
      <c r="J2934" s="390" t="e">
        <f>IF(#REF!="","",IF(LEN(#REF!)&gt;14,IF(ISBLANK(#REF!),"",#REF!),REPLACE(REPLACE(#REF!,1,3,"XXX"),13,2,"XX")))</f>
        <v>#REF!</v>
      </c>
      <c r="K2934" s="356"/>
      <c r="L2934" s="357"/>
      <c r="M2934" s="356"/>
      <c r="N2934" s="352"/>
      <c r="O2934" s="369"/>
    </row>
    <row r="2935" spans="1:15" hidden="1" x14ac:dyDescent="0.2">
      <c r="A2935" s="351">
        <v>2932</v>
      </c>
      <c r="B2935" s="352"/>
      <c r="C2935" s="353"/>
      <c r="D2935" s="354"/>
      <c r="E2935" s="178"/>
      <c r="F2935" s="355"/>
      <c r="G2935" s="354"/>
      <c r="H2935" s="354"/>
      <c r="I2935" s="178"/>
      <c r="J2935" s="390" t="e">
        <f>IF(#REF!="","",IF(LEN(#REF!)&gt;14,IF(ISBLANK(#REF!),"",#REF!),REPLACE(REPLACE(#REF!,1,3,"XXX"),13,2,"XX")))</f>
        <v>#REF!</v>
      </c>
      <c r="K2935" s="356"/>
      <c r="L2935" s="357"/>
      <c r="M2935" s="356"/>
      <c r="N2935" s="352"/>
      <c r="O2935" s="369"/>
    </row>
    <row r="2936" spans="1:15" hidden="1" x14ac:dyDescent="0.2">
      <c r="A2936" s="351">
        <v>2933</v>
      </c>
      <c r="B2936" s="352"/>
      <c r="C2936" s="353"/>
      <c r="D2936" s="354"/>
      <c r="E2936" s="178"/>
      <c r="F2936" s="355"/>
      <c r="G2936" s="354"/>
      <c r="H2936" s="354"/>
      <c r="I2936" s="178"/>
      <c r="J2936" s="390" t="e">
        <f>IF(#REF!="","",IF(LEN(#REF!)&gt;14,IF(ISBLANK(#REF!),"",#REF!),REPLACE(REPLACE(#REF!,1,3,"XXX"),13,2,"XX")))</f>
        <v>#REF!</v>
      </c>
      <c r="K2936" s="356"/>
      <c r="L2936" s="357"/>
      <c r="M2936" s="356"/>
      <c r="N2936" s="352"/>
      <c r="O2936" s="369"/>
    </row>
    <row r="2937" spans="1:15" hidden="1" x14ac:dyDescent="0.2">
      <c r="A2937" s="351">
        <v>2934</v>
      </c>
      <c r="B2937" s="352"/>
      <c r="C2937" s="353"/>
      <c r="D2937" s="354"/>
      <c r="E2937" s="178"/>
      <c r="F2937" s="355"/>
      <c r="G2937" s="354"/>
      <c r="H2937" s="354"/>
      <c r="I2937" s="178"/>
      <c r="J2937" s="390" t="e">
        <f>IF(#REF!="","",IF(LEN(#REF!)&gt;14,IF(ISBLANK(#REF!),"",#REF!),REPLACE(REPLACE(#REF!,1,3,"XXX"),13,2,"XX")))</f>
        <v>#REF!</v>
      </c>
      <c r="K2937" s="356"/>
      <c r="L2937" s="357"/>
      <c r="M2937" s="356"/>
      <c r="N2937" s="352"/>
      <c r="O2937" s="369"/>
    </row>
    <row r="2938" spans="1:15" hidden="1" x14ac:dyDescent="0.2">
      <c r="A2938" s="351">
        <v>2935</v>
      </c>
      <c r="B2938" s="352"/>
      <c r="C2938" s="353"/>
      <c r="D2938" s="354"/>
      <c r="E2938" s="178"/>
      <c r="F2938" s="355"/>
      <c r="G2938" s="354"/>
      <c r="H2938" s="354"/>
      <c r="I2938" s="178"/>
      <c r="J2938" s="390" t="e">
        <f>IF(#REF!="","",IF(LEN(#REF!)&gt;14,IF(ISBLANK(#REF!),"",#REF!),REPLACE(REPLACE(#REF!,1,3,"XXX"),13,2,"XX")))</f>
        <v>#REF!</v>
      </c>
      <c r="K2938" s="356"/>
      <c r="L2938" s="357"/>
      <c r="M2938" s="356"/>
      <c r="N2938" s="352"/>
      <c r="O2938" s="369"/>
    </row>
    <row r="2939" spans="1:15" hidden="1" x14ac:dyDescent="0.2">
      <c r="A2939" s="351">
        <v>2936</v>
      </c>
      <c r="B2939" s="352"/>
      <c r="C2939" s="353"/>
      <c r="D2939" s="354"/>
      <c r="E2939" s="178"/>
      <c r="F2939" s="355"/>
      <c r="G2939" s="354"/>
      <c r="H2939" s="354"/>
      <c r="I2939" s="178"/>
      <c r="J2939" s="390" t="e">
        <f>IF(#REF!="","",IF(LEN(#REF!)&gt;14,IF(ISBLANK(#REF!),"",#REF!),REPLACE(REPLACE(#REF!,1,3,"XXX"),13,2,"XX")))</f>
        <v>#REF!</v>
      </c>
      <c r="K2939" s="356"/>
      <c r="L2939" s="357"/>
      <c r="M2939" s="356"/>
      <c r="N2939" s="352"/>
      <c r="O2939" s="369"/>
    </row>
    <row r="2940" spans="1:15" hidden="1" x14ac:dyDescent="0.2">
      <c r="A2940" s="351">
        <v>2937</v>
      </c>
      <c r="B2940" s="352"/>
      <c r="C2940" s="353"/>
      <c r="D2940" s="354"/>
      <c r="E2940" s="178"/>
      <c r="F2940" s="355"/>
      <c r="G2940" s="354"/>
      <c r="H2940" s="354"/>
      <c r="I2940" s="178"/>
      <c r="J2940" s="390" t="e">
        <f>IF(#REF!="","",IF(LEN(#REF!)&gt;14,IF(ISBLANK(#REF!),"",#REF!),REPLACE(REPLACE(#REF!,1,3,"XXX"),13,2,"XX")))</f>
        <v>#REF!</v>
      </c>
      <c r="K2940" s="356"/>
      <c r="L2940" s="357"/>
      <c r="M2940" s="356"/>
      <c r="N2940" s="352"/>
      <c r="O2940" s="369"/>
    </row>
    <row r="2941" spans="1:15" hidden="1" x14ac:dyDescent="0.2">
      <c r="A2941" s="351">
        <v>2938</v>
      </c>
      <c r="B2941" s="352"/>
      <c r="C2941" s="353"/>
      <c r="D2941" s="354"/>
      <c r="E2941" s="178"/>
      <c r="F2941" s="355"/>
      <c r="G2941" s="354"/>
      <c r="H2941" s="354"/>
      <c r="I2941" s="178"/>
      <c r="J2941" s="390" t="e">
        <f>IF(#REF!="","",IF(LEN(#REF!)&gt;14,IF(ISBLANK(#REF!),"",#REF!),REPLACE(REPLACE(#REF!,1,3,"XXX"),13,2,"XX")))</f>
        <v>#REF!</v>
      </c>
      <c r="K2941" s="356"/>
      <c r="L2941" s="357"/>
      <c r="M2941" s="356"/>
      <c r="N2941" s="352"/>
      <c r="O2941" s="369"/>
    </row>
    <row r="2942" spans="1:15" hidden="1" x14ac:dyDescent="0.2">
      <c r="A2942" s="351">
        <v>2939</v>
      </c>
      <c r="B2942" s="352"/>
      <c r="C2942" s="353"/>
      <c r="D2942" s="354"/>
      <c r="E2942" s="178"/>
      <c r="F2942" s="355"/>
      <c r="G2942" s="354"/>
      <c r="H2942" s="354"/>
      <c r="I2942" s="178"/>
      <c r="J2942" s="390" t="e">
        <f>IF(#REF!="","",IF(LEN(#REF!)&gt;14,IF(ISBLANK(#REF!),"",#REF!),REPLACE(REPLACE(#REF!,1,3,"XXX"),13,2,"XX")))</f>
        <v>#REF!</v>
      </c>
      <c r="K2942" s="356"/>
      <c r="L2942" s="357"/>
      <c r="M2942" s="356"/>
      <c r="N2942" s="352"/>
      <c r="O2942" s="369"/>
    </row>
    <row r="2943" spans="1:15" hidden="1" x14ac:dyDescent="0.2">
      <c r="A2943" s="351">
        <v>2940</v>
      </c>
      <c r="B2943" s="352"/>
      <c r="C2943" s="353"/>
      <c r="D2943" s="354"/>
      <c r="E2943" s="178"/>
      <c r="F2943" s="355"/>
      <c r="G2943" s="354"/>
      <c r="H2943" s="354"/>
      <c r="I2943" s="178"/>
      <c r="J2943" s="390" t="e">
        <f>IF(#REF!="","",IF(LEN(#REF!)&gt;14,IF(ISBLANK(#REF!),"",#REF!),REPLACE(REPLACE(#REF!,1,3,"XXX"),13,2,"XX")))</f>
        <v>#REF!</v>
      </c>
      <c r="K2943" s="356"/>
      <c r="L2943" s="357"/>
      <c r="M2943" s="356"/>
      <c r="N2943" s="352"/>
      <c r="O2943" s="369"/>
    </row>
    <row r="2944" spans="1:15" hidden="1" x14ac:dyDescent="0.2">
      <c r="A2944" s="351">
        <v>2941</v>
      </c>
      <c r="B2944" s="352"/>
      <c r="C2944" s="353"/>
      <c r="D2944" s="354"/>
      <c r="E2944" s="178"/>
      <c r="F2944" s="355"/>
      <c r="G2944" s="354"/>
      <c r="H2944" s="354"/>
      <c r="I2944" s="178"/>
      <c r="J2944" s="390" t="e">
        <f>IF(#REF!="","",IF(LEN(#REF!)&gt;14,IF(ISBLANK(#REF!),"",#REF!),REPLACE(REPLACE(#REF!,1,3,"XXX"),13,2,"XX")))</f>
        <v>#REF!</v>
      </c>
      <c r="K2944" s="356"/>
      <c r="L2944" s="357"/>
      <c r="M2944" s="356"/>
      <c r="N2944" s="352"/>
      <c r="O2944" s="369"/>
    </row>
    <row r="2945" spans="1:15" hidden="1" x14ac:dyDescent="0.2">
      <c r="A2945" s="351">
        <v>2942</v>
      </c>
      <c r="B2945" s="352"/>
      <c r="C2945" s="353"/>
      <c r="D2945" s="354"/>
      <c r="E2945" s="178"/>
      <c r="F2945" s="355"/>
      <c r="G2945" s="354"/>
      <c r="H2945" s="354"/>
      <c r="I2945" s="178"/>
      <c r="J2945" s="390" t="e">
        <f>IF(#REF!="","",IF(LEN(#REF!)&gt;14,IF(ISBLANK(#REF!),"",#REF!),REPLACE(REPLACE(#REF!,1,3,"XXX"),13,2,"XX")))</f>
        <v>#REF!</v>
      </c>
      <c r="K2945" s="356"/>
      <c r="L2945" s="357"/>
      <c r="M2945" s="356"/>
      <c r="N2945" s="352"/>
      <c r="O2945" s="369"/>
    </row>
    <row r="2946" spans="1:15" hidden="1" x14ac:dyDescent="0.2">
      <c r="A2946" s="351">
        <v>2943</v>
      </c>
      <c r="B2946" s="352"/>
      <c r="C2946" s="353"/>
      <c r="D2946" s="354"/>
      <c r="E2946" s="178"/>
      <c r="F2946" s="355"/>
      <c r="G2946" s="354"/>
      <c r="H2946" s="354"/>
      <c r="I2946" s="178"/>
      <c r="J2946" s="390" t="e">
        <f>IF(#REF!="","",IF(LEN(#REF!)&gt;14,IF(ISBLANK(#REF!),"",#REF!),REPLACE(REPLACE(#REF!,1,3,"XXX"),13,2,"XX")))</f>
        <v>#REF!</v>
      </c>
      <c r="K2946" s="356"/>
      <c r="L2946" s="357"/>
      <c r="M2946" s="356"/>
      <c r="N2946" s="352"/>
      <c r="O2946" s="369"/>
    </row>
    <row r="2947" spans="1:15" hidden="1" x14ac:dyDescent="0.2">
      <c r="A2947" s="351">
        <v>2944</v>
      </c>
      <c r="B2947" s="352"/>
      <c r="C2947" s="353"/>
      <c r="D2947" s="354"/>
      <c r="E2947" s="178"/>
      <c r="F2947" s="355"/>
      <c r="G2947" s="354"/>
      <c r="H2947" s="354"/>
      <c r="I2947" s="178"/>
      <c r="J2947" s="390" t="e">
        <f>IF(#REF!="","",IF(LEN(#REF!)&gt;14,IF(ISBLANK(#REF!),"",#REF!),REPLACE(REPLACE(#REF!,1,3,"XXX"),13,2,"XX")))</f>
        <v>#REF!</v>
      </c>
      <c r="K2947" s="356"/>
      <c r="L2947" s="357"/>
      <c r="M2947" s="356"/>
      <c r="N2947" s="352"/>
      <c r="O2947" s="369"/>
    </row>
    <row r="2948" spans="1:15" hidden="1" x14ac:dyDescent="0.2">
      <c r="A2948" s="351">
        <v>2945</v>
      </c>
      <c r="B2948" s="352"/>
      <c r="C2948" s="353"/>
      <c r="D2948" s="354"/>
      <c r="E2948" s="178"/>
      <c r="F2948" s="355"/>
      <c r="G2948" s="354"/>
      <c r="H2948" s="354"/>
      <c r="I2948" s="178"/>
      <c r="J2948" s="390" t="e">
        <f>IF(#REF!="","",IF(LEN(#REF!)&gt;14,IF(ISBLANK(#REF!),"",#REF!),REPLACE(REPLACE(#REF!,1,3,"XXX"),13,2,"XX")))</f>
        <v>#REF!</v>
      </c>
      <c r="K2948" s="356"/>
      <c r="L2948" s="357"/>
      <c r="M2948" s="356"/>
      <c r="N2948" s="352"/>
      <c r="O2948" s="369"/>
    </row>
    <row r="2949" spans="1:15" hidden="1" x14ac:dyDescent="0.2">
      <c r="A2949" s="351">
        <v>2946</v>
      </c>
      <c r="B2949" s="352"/>
      <c r="C2949" s="353"/>
      <c r="D2949" s="354"/>
      <c r="E2949" s="178"/>
      <c r="F2949" s="355"/>
      <c r="G2949" s="354"/>
      <c r="H2949" s="354"/>
      <c r="I2949" s="178"/>
      <c r="J2949" s="390" t="e">
        <f>IF(#REF!="","",IF(LEN(#REF!)&gt;14,IF(ISBLANK(#REF!),"",#REF!),REPLACE(REPLACE(#REF!,1,3,"XXX"),13,2,"XX")))</f>
        <v>#REF!</v>
      </c>
      <c r="K2949" s="356"/>
      <c r="L2949" s="357"/>
      <c r="M2949" s="356"/>
      <c r="N2949" s="352"/>
      <c r="O2949" s="369"/>
    </row>
    <row r="2950" spans="1:15" hidden="1" x14ac:dyDescent="0.2">
      <c r="A2950" s="351">
        <v>2947</v>
      </c>
      <c r="B2950" s="352"/>
      <c r="C2950" s="353"/>
      <c r="D2950" s="354"/>
      <c r="E2950" s="178"/>
      <c r="F2950" s="355"/>
      <c r="G2950" s="354"/>
      <c r="H2950" s="354"/>
      <c r="I2950" s="178"/>
      <c r="J2950" s="390" t="e">
        <f>IF(#REF!="","",IF(LEN(#REF!)&gt;14,IF(ISBLANK(#REF!),"",#REF!),REPLACE(REPLACE(#REF!,1,3,"XXX"),13,2,"XX")))</f>
        <v>#REF!</v>
      </c>
      <c r="K2950" s="356"/>
      <c r="L2950" s="357"/>
      <c r="M2950" s="356"/>
      <c r="N2950" s="352"/>
      <c r="O2950" s="369"/>
    </row>
    <row r="2951" spans="1:15" hidden="1" x14ac:dyDescent="0.2">
      <c r="A2951" s="351">
        <v>2948</v>
      </c>
      <c r="B2951" s="352"/>
      <c r="C2951" s="353"/>
      <c r="D2951" s="354"/>
      <c r="E2951" s="178"/>
      <c r="F2951" s="355"/>
      <c r="G2951" s="354"/>
      <c r="H2951" s="354"/>
      <c r="I2951" s="178"/>
      <c r="J2951" s="390" t="e">
        <f>IF(#REF!="","",IF(LEN(#REF!)&gt;14,IF(ISBLANK(#REF!),"",#REF!),REPLACE(REPLACE(#REF!,1,3,"XXX"),13,2,"XX")))</f>
        <v>#REF!</v>
      </c>
      <c r="K2951" s="356"/>
      <c r="L2951" s="357"/>
      <c r="M2951" s="356"/>
      <c r="N2951" s="352"/>
      <c r="O2951" s="369"/>
    </row>
    <row r="2952" spans="1:15" hidden="1" x14ac:dyDescent="0.2">
      <c r="A2952" s="351">
        <v>2949</v>
      </c>
      <c r="B2952" s="352"/>
      <c r="C2952" s="353"/>
      <c r="D2952" s="354"/>
      <c r="E2952" s="178"/>
      <c r="F2952" s="355"/>
      <c r="G2952" s="354"/>
      <c r="H2952" s="354"/>
      <c r="I2952" s="178"/>
      <c r="J2952" s="390" t="e">
        <f>IF(#REF!="","",IF(LEN(#REF!)&gt;14,IF(ISBLANK(#REF!),"",#REF!),REPLACE(REPLACE(#REF!,1,3,"XXX"),13,2,"XX")))</f>
        <v>#REF!</v>
      </c>
      <c r="K2952" s="356"/>
      <c r="L2952" s="357"/>
      <c r="M2952" s="356"/>
      <c r="N2952" s="352"/>
      <c r="O2952" s="369"/>
    </row>
    <row r="2953" spans="1:15" hidden="1" x14ac:dyDescent="0.2">
      <c r="A2953" s="351">
        <v>2950</v>
      </c>
      <c r="B2953" s="352"/>
      <c r="C2953" s="353"/>
      <c r="D2953" s="354"/>
      <c r="E2953" s="178"/>
      <c r="F2953" s="355"/>
      <c r="G2953" s="354"/>
      <c r="H2953" s="354"/>
      <c r="I2953" s="178"/>
      <c r="J2953" s="390" t="e">
        <f>IF(#REF!="","",IF(LEN(#REF!)&gt;14,IF(ISBLANK(#REF!),"",#REF!),REPLACE(REPLACE(#REF!,1,3,"XXX"),13,2,"XX")))</f>
        <v>#REF!</v>
      </c>
      <c r="K2953" s="356"/>
      <c r="L2953" s="357"/>
      <c r="M2953" s="356"/>
      <c r="N2953" s="352"/>
      <c r="O2953" s="369"/>
    </row>
    <row r="2954" spans="1:15" hidden="1" x14ac:dyDescent="0.2">
      <c r="A2954" s="351">
        <v>2951</v>
      </c>
      <c r="B2954" s="352"/>
      <c r="C2954" s="353"/>
      <c r="D2954" s="354"/>
      <c r="E2954" s="178"/>
      <c r="F2954" s="355"/>
      <c r="G2954" s="354"/>
      <c r="H2954" s="354"/>
      <c r="I2954" s="178"/>
      <c r="J2954" s="390" t="e">
        <f>IF(#REF!="","",IF(LEN(#REF!)&gt;14,IF(ISBLANK(#REF!),"",#REF!),REPLACE(REPLACE(#REF!,1,3,"XXX"),13,2,"XX")))</f>
        <v>#REF!</v>
      </c>
      <c r="K2954" s="356"/>
      <c r="L2954" s="357"/>
      <c r="M2954" s="356"/>
      <c r="N2954" s="352"/>
      <c r="O2954" s="369"/>
    </row>
    <row r="2955" spans="1:15" hidden="1" x14ac:dyDescent="0.2">
      <c r="A2955" s="351">
        <v>2952</v>
      </c>
      <c r="B2955" s="352"/>
      <c r="C2955" s="353"/>
      <c r="D2955" s="354"/>
      <c r="E2955" s="178"/>
      <c r="F2955" s="355"/>
      <c r="G2955" s="354"/>
      <c r="H2955" s="354"/>
      <c r="I2955" s="178"/>
      <c r="J2955" s="390" t="e">
        <f>IF(#REF!="","",IF(LEN(#REF!)&gt;14,IF(ISBLANK(#REF!),"",#REF!),REPLACE(REPLACE(#REF!,1,3,"XXX"),13,2,"XX")))</f>
        <v>#REF!</v>
      </c>
      <c r="K2955" s="356"/>
      <c r="L2955" s="357"/>
      <c r="M2955" s="356"/>
      <c r="N2955" s="352"/>
      <c r="O2955" s="369"/>
    </row>
    <row r="2956" spans="1:15" hidden="1" x14ac:dyDescent="0.2">
      <c r="A2956" s="351">
        <v>2953</v>
      </c>
      <c r="B2956" s="352"/>
      <c r="C2956" s="353"/>
      <c r="D2956" s="354"/>
      <c r="E2956" s="178"/>
      <c r="F2956" s="355"/>
      <c r="G2956" s="354"/>
      <c r="H2956" s="354"/>
      <c r="I2956" s="178"/>
      <c r="J2956" s="390" t="e">
        <f>IF(#REF!="","",IF(LEN(#REF!)&gt;14,IF(ISBLANK(#REF!),"",#REF!),REPLACE(REPLACE(#REF!,1,3,"XXX"),13,2,"XX")))</f>
        <v>#REF!</v>
      </c>
      <c r="K2956" s="356"/>
      <c r="L2956" s="357"/>
      <c r="M2956" s="356"/>
      <c r="N2956" s="352"/>
      <c r="O2956" s="369"/>
    </row>
    <row r="2957" spans="1:15" hidden="1" x14ac:dyDescent="0.2">
      <c r="A2957" s="351">
        <v>2954</v>
      </c>
      <c r="B2957" s="352"/>
      <c r="C2957" s="353"/>
      <c r="D2957" s="354"/>
      <c r="E2957" s="178"/>
      <c r="F2957" s="355"/>
      <c r="G2957" s="354"/>
      <c r="H2957" s="354"/>
      <c r="I2957" s="178"/>
      <c r="J2957" s="390" t="e">
        <f>IF(#REF!="","",IF(LEN(#REF!)&gt;14,IF(ISBLANK(#REF!),"",#REF!),REPLACE(REPLACE(#REF!,1,3,"XXX"),13,2,"XX")))</f>
        <v>#REF!</v>
      </c>
      <c r="K2957" s="356"/>
      <c r="L2957" s="357"/>
      <c r="M2957" s="356"/>
      <c r="N2957" s="352"/>
      <c r="O2957" s="369"/>
    </row>
    <row r="2958" spans="1:15" hidden="1" x14ac:dyDescent="0.2">
      <c r="A2958" s="351">
        <v>2955</v>
      </c>
      <c r="B2958" s="352"/>
      <c r="C2958" s="353"/>
      <c r="D2958" s="354"/>
      <c r="E2958" s="178"/>
      <c r="F2958" s="355"/>
      <c r="G2958" s="354"/>
      <c r="H2958" s="354"/>
      <c r="I2958" s="178"/>
      <c r="J2958" s="390" t="e">
        <f>IF(#REF!="","",IF(LEN(#REF!)&gt;14,IF(ISBLANK(#REF!),"",#REF!),REPLACE(REPLACE(#REF!,1,3,"XXX"),13,2,"XX")))</f>
        <v>#REF!</v>
      </c>
      <c r="K2958" s="356"/>
      <c r="L2958" s="357"/>
      <c r="M2958" s="356"/>
      <c r="N2958" s="352"/>
      <c r="O2958" s="369"/>
    </row>
    <row r="2959" spans="1:15" hidden="1" x14ac:dyDescent="0.2">
      <c r="A2959" s="351">
        <v>2956</v>
      </c>
      <c r="B2959" s="352"/>
      <c r="C2959" s="353"/>
      <c r="D2959" s="354"/>
      <c r="E2959" s="178"/>
      <c r="F2959" s="355"/>
      <c r="G2959" s="354"/>
      <c r="H2959" s="354"/>
      <c r="I2959" s="178"/>
      <c r="J2959" s="390" t="e">
        <f>IF(#REF!="","",IF(LEN(#REF!)&gt;14,IF(ISBLANK(#REF!),"",#REF!),REPLACE(REPLACE(#REF!,1,3,"XXX"),13,2,"XX")))</f>
        <v>#REF!</v>
      </c>
      <c r="K2959" s="356"/>
      <c r="L2959" s="357"/>
      <c r="M2959" s="356"/>
      <c r="N2959" s="352"/>
      <c r="O2959" s="369"/>
    </row>
    <row r="2960" spans="1:15" hidden="1" x14ac:dyDescent="0.2">
      <c r="A2960" s="351">
        <v>2957</v>
      </c>
      <c r="B2960" s="352"/>
      <c r="C2960" s="353"/>
      <c r="D2960" s="354"/>
      <c r="E2960" s="178"/>
      <c r="F2960" s="355"/>
      <c r="G2960" s="354"/>
      <c r="H2960" s="354"/>
      <c r="I2960" s="178"/>
      <c r="J2960" s="390" t="e">
        <f>IF(#REF!="","",IF(LEN(#REF!)&gt;14,IF(ISBLANK(#REF!),"",#REF!),REPLACE(REPLACE(#REF!,1,3,"XXX"),13,2,"XX")))</f>
        <v>#REF!</v>
      </c>
      <c r="K2960" s="356"/>
      <c r="L2960" s="357"/>
      <c r="M2960" s="356"/>
      <c r="N2960" s="352"/>
      <c r="O2960" s="369"/>
    </row>
    <row r="2961" spans="1:15" hidden="1" x14ac:dyDescent="0.2">
      <c r="A2961" s="351">
        <v>2958</v>
      </c>
      <c r="B2961" s="352"/>
      <c r="C2961" s="353"/>
      <c r="D2961" s="354"/>
      <c r="E2961" s="178"/>
      <c r="F2961" s="355"/>
      <c r="G2961" s="354"/>
      <c r="H2961" s="354"/>
      <c r="I2961" s="178"/>
      <c r="J2961" s="390" t="e">
        <f>IF(#REF!="","",IF(LEN(#REF!)&gt;14,IF(ISBLANK(#REF!),"",#REF!),REPLACE(REPLACE(#REF!,1,3,"XXX"),13,2,"XX")))</f>
        <v>#REF!</v>
      </c>
      <c r="K2961" s="356"/>
      <c r="L2961" s="357"/>
      <c r="M2961" s="356"/>
      <c r="N2961" s="352"/>
      <c r="O2961" s="369"/>
    </row>
    <row r="2962" spans="1:15" hidden="1" x14ac:dyDescent="0.2">
      <c r="A2962" s="351">
        <v>2959</v>
      </c>
      <c r="B2962" s="352"/>
      <c r="C2962" s="353"/>
      <c r="D2962" s="354"/>
      <c r="E2962" s="178"/>
      <c r="F2962" s="355"/>
      <c r="G2962" s="354"/>
      <c r="H2962" s="354"/>
      <c r="I2962" s="178"/>
      <c r="J2962" s="390" t="e">
        <f>IF(#REF!="","",IF(LEN(#REF!)&gt;14,IF(ISBLANK(#REF!),"",#REF!),REPLACE(REPLACE(#REF!,1,3,"XXX"),13,2,"XX")))</f>
        <v>#REF!</v>
      </c>
      <c r="K2962" s="356"/>
      <c r="L2962" s="357"/>
      <c r="M2962" s="356"/>
      <c r="N2962" s="352"/>
      <c r="O2962" s="369"/>
    </row>
    <row r="2963" spans="1:15" hidden="1" x14ac:dyDescent="0.2">
      <c r="A2963" s="351">
        <v>2960</v>
      </c>
      <c r="B2963" s="352"/>
      <c r="C2963" s="353"/>
      <c r="D2963" s="354"/>
      <c r="E2963" s="178"/>
      <c r="F2963" s="355"/>
      <c r="G2963" s="354"/>
      <c r="H2963" s="354"/>
      <c r="I2963" s="178"/>
      <c r="J2963" s="390" t="e">
        <f>IF(#REF!="","",IF(LEN(#REF!)&gt;14,IF(ISBLANK(#REF!),"",#REF!),REPLACE(REPLACE(#REF!,1,3,"XXX"),13,2,"XX")))</f>
        <v>#REF!</v>
      </c>
      <c r="K2963" s="356"/>
      <c r="L2963" s="357"/>
      <c r="M2963" s="356"/>
      <c r="N2963" s="352"/>
      <c r="O2963" s="369"/>
    </row>
    <row r="2964" spans="1:15" hidden="1" x14ac:dyDescent="0.2">
      <c r="A2964" s="351">
        <v>2961</v>
      </c>
      <c r="B2964" s="352"/>
      <c r="C2964" s="353"/>
      <c r="D2964" s="354"/>
      <c r="E2964" s="178"/>
      <c r="F2964" s="355"/>
      <c r="G2964" s="354"/>
      <c r="H2964" s="354"/>
      <c r="I2964" s="178"/>
      <c r="J2964" s="390" t="e">
        <f>IF(#REF!="","",IF(LEN(#REF!)&gt;14,IF(ISBLANK(#REF!),"",#REF!),REPLACE(REPLACE(#REF!,1,3,"XXX"),13,2,"XX")))</f>
        <v>#REF!</v>
      </c>
      <c r="K2964" s="356"/>
      <c r="L2964" s="357"/>
      <c r="M2964" s="356"/>
      <c r="N2964" s="352"/>
      <c r="O2964" s="369"/>
    </row>
    <row r="2965" spans="1:15" hidden="1" x14ac:dyDescent="0.2">
      <c r="A2965" s="351">
        <v>2962</v>
      </c>
      <c r="B2965" s="352"/>
      <c r="C2965" s="353"/>
      <c r="D2965" s="354"/>
      <c r="E2965" s="178"/>
      <c r="F2965" s="355"/>
      <c r="G2965" s="354"/>
      <c r="H2965" s="354"/>
      <c r="I2965" s="178"/>
      <c r="J2965" s="390" t="e">
        <f>IF(#REF!="","",IF(LEN(#REF!)&gt;14,IF(ISBLANK(#REF!),"",#REF!),REPLACE(REPLACE(#REF!,1,3,"XXX"),13,2,"XX")))</f>
        <v>#REF!</v>
      </c>
      <c r="K2965" s="356"/>
      <c r="L2965" s="357"/>
      <c r="M2965" s="356"/>
      <c r="N2965" s="352"/>
      <c r="O2965" s="369"/>
    </row>
    <row r="2966" spans="1:15" hidden="1" x14ac:dyDescent="0.2">
      <c r="A2966" s="351">
        <v>2963</v>
      </c>
      <c r="B2966" s="352"/>
      <c r="C2966" s="353"/>
      <c r="D2966" s="354"/>
      <c r="E2966" s="178"/>
      <c r="F2966" s="355"/>
      <c r="G2966" s="354"/>
      <c r="H2966" s="354"/>
      <c r="I2966" s="178"/>
      <c r="J2966" s="390" t="e">
        <f>IF(#REF!="","",IF(LEN(#REF!)&gt;14,IF(ISBLANK(#REF!),"",#REF!),REPLACE(REPLACE(#REF!,1,3,"XXX"),13,2,"XX")))</f>
        <v>#REF!</v>
      </c>
      <c r="K2966" s="356"/>
      <c r="L2966" s="357"/>
      <c r="M2966" s="356"/>
      <c r="N2966" s="352"/>
      <c r="O2966" s="369"/>
    </row>
    <row r="2967" spans="1:15" hidden="1" x14ac:dyDescent="0.2">
      <c r="A2967" s="351">
        <v>2964</v>
      </c>
      <c r="B2967" s="352"/>
      <c r="C2967" s="353"/>
      <c r="D2967" s="354"/>
      <c r="E2967" s="178"/>
      <c r="F2967" s="355"/>
      <c r="G2967" s="354"/>
      <c r="H2967" s="354"/>
      <c r="I2967" s="178"/>
      <c r="J2967" s="390" t="e">
        <f>IF(#REF!="","",IF(LEN(#REF!)&gt;14,IF(ISBLANK(#REF!),"",#REF!),REPLACE(REPLACE(#REF!,1,3,"XXX"),13,2,"XX")))</f>
        <v>#REF!</v>
      </c>
      <c r="K2967" s="356"/>
      <c r="L2967" s="357"/>
      <c r="M2967" s="356"/>
      <c r="N2967" s="352"/>
      <c r="O2967" s="369"/>
    </row>
    <row r="2968" spans="1:15" hidden="1" x14ac:dyDescent="0.2">
      <c r="A2968" s="351">
        <v>2965</v>
      </c>
      <c r="B2968" s="352"/>
      <c r="C2968" s="353"/>
      <c r="D2968" s="354"/>
      <c r="E2968" s="178"/>
      <c r="F2968" s="355"/>
      <c r="G2968" s="354"/>
      <c r="H2968" s="354"/>
      <c r="I2968" s="178"/>
      <c r="J2968" s="390" t="e">
        <f>IF(#REF!="","",IF(LEN(#REF!)&gt;14,IF(ISBLANK(#REF!),"",#REF!),REPLACE(REPLACE(#REF!,1,3,"XXX"),13,2,"XX")))</f>
        <v>#REF!</v>
      </c>
      <c r="K2968" s="356"/>
      <c r="L2968" s="357"/>
      <c r="M2968" s="356"/>
      <c r="N2968" s="352"/>
      <c r="O2968" s="369"/>
    </row>
    <row r="2969" spans="1:15" hidden="1" x14ac:dyDescent="0.2">
      <c r="A2969" s="351">
        <v>2966</v>
      </c>
      <c r="B2969" s="352"/>
      <c r="C2969" s="353"/>
      <c r="D2969" s="354"/>
      <c r="E2969" s="178"/>
      <c r="F2969" s="355"/>
      <c r="G2969" s="354"/>
      <c r="H2969" s="354"/>
      <c r="I2969" s="178"/>
      <c r="J2969" s="390" t="e">
        <f>IF(#REF!="","",IF(LEN(#REF!)&gt;14,IF(ISBLANK(#REF!),"",#REF!),REPLACE(REPLACE(#REF!,1,3,"XXX"),13,2,"XX")))</f>
        <v>#REF!</v>
      </c>
      <c r="K2969" s="356"/>
      <c r="L2969" s="357"/>
      <c r="M2969" s="356"/>
      <c r="N2969" s="352"/>
      <c r="O2969" s="369"/>
    </row>
    <row r="2970" spans="1:15" hidden="1" x14ac:dyDescent="0.2">
      <c r="A2970" s="351">
        <v>2967</v>
      </c>
      <c r="B2970" s="352"/>
      <c r="C2970" s="353"/>
      <c r="D2970" s="354"/>
      <c r="E2970" s="178"/>
      <c r="F2970" s="355"/>
      <c r="G2970" s="354"/>
      <c r="H2970" s="354"/>
      <c r="I2970" s="178"/>
      <c r="J2970" s="390" t="e">
        <f>IF(#REF!="","",IF(LEN(#REF!)&gt;14,IF(ISBLANK(#REF!),"",#REF!),REPLACE(REPLACE(#REF!,1,3,"XXX"),13,2,"XX")))</f>
        <v>#REF!</v>
      </c>
      <c r="K2970" s="356"/>
      <c r="L2970" s="357"/>
      <c r="M2970" s="356"/>
      <c r="N2970" s="352"/>
      <c r="O2970" s="369"/>
    </row>
    <row r="2971" spans="1:15" hidden="1" x14ac:dyDescent="0.2">
      <c r="A2971" s="351">
        <v>2968</v>
      </c>
      <c r="B2971" s="352"/>
      <c r="C2971" s="353"/>
      <c r="D2971" s="354"/>
      <c r="E2971" s="178"/>
      <c r="F2971" s="355"/>
      <c r="G2971" s="354"/>
      <c r="H2971" s="354"/>
      <c r="I2971" s="178"/>
      <c r="J2971" s="390" t="e">
        <f>IF(#REF!="","",IF(LEN(#REF!)&gt;14,IF(ISBLANK(#REF!),"",#REF!),REPLACE(REPLACE(#REF!,1,3,"XXX"),13,2,"XX")))</f>
        <v>#REF!</v>
      </c>
      <c r="K2971" s="356"/>
      <c r="L2971" s="357"/>
      <c r="M2971" s="356"/>
      <c r="N2971" s="352"/>
      <c r="O2971" s="369"/>
    </row>
    <row r="2972" spans="1:15" hidden="1" x14ac:dyDescent="0.2">
      <c r="A2972" s="351">
        <v>2969</v>
      </c>
      <c r="B2972" s="352"/>
      <c r="C2972" s="353"/>
      <c r="D2972" s="354"/>
      <c r="E2972" s="178"/>
      <c r="F2972" s="355"/>
      <c r="G2972" s="354"/>
      <c r="H2972" s="354"/>
      <c r="I2972" s="178"/>
      <c r="J2972" s="390" t="e">
        <f>IF(#REF!="","",IF(LEN(#REF!)&gt;14,IF(ISBLANK(#REF!),"",#REF!),REPLACE(REPLACE(#REF!,1,3,"XXX"),13,2,"XX")))</f>
        <v>#REF!</v>
      </c>
      <c r="K2972" s="356"/>
      <c r="L2972" s="357"/>
      <c r="M2972" s="356"/>
      <c r="N2972" s="352"/>
      <c r="O2972" s="369"/>
    </row>
    <row r="2973" spans="1:15" hidden="1" x14ac:dyDescent="0.2">
      <c r="A2973" s="351">
        <v>2970</v>
      </c>
      <c r="B2973" s="352"/>
      <c r="C2973" s="353"/>
      <c r="D2973" s="354"/>
      <c r="E2973" s="178"/>
      <c r="F2973" s="355"/>
      <c r="G2973" s="354"/>
      <c r="H2973" s="354"/>
      <c r="I2973" s="178"/>
      <c r="J2973" s="390" t="e">
        <f>IF(#REF!="","",IF(LEN(#REF!)&gt;14,IF(ISBLANK(#REF!),"",#REF!),REPLACE(REPLACE(#REF!,1,3,"XXX"),13,2,"XX")))</f>
        <v>#REF!</v>
      </c>
      <c r="K2973" s="356"/>
      <c r="L2973" s="357"/>
      <c r="M2973" s="356"/>
      <c r="N2973" s="352"/>
      <c r="O2973" s="369"/>
    </row>
    <row r="2974" spans="1:15" hidden="1" x14ac:dyDescent="0.2">
      <c r="A2974" s="351">
        <v>2971</v>
      </c>
      <c r="B2974" s="352"/>
      <c r="C2974" s="353"/>
      <c r="D2974" s="354"/>
      <c r="E2974" s="178"/>
      <c r="F2974" s="355"/>
      <c r="G2974" s="354"/>
      <c r="H2974" s="354"/>
      <c r="I2974" s="178"/>
      <c r="J2974" s="390" t="e">
        <f>IF(#REF!="","",IF(LEN(#REF!)&gt;14,IF(ISBLANK(#REF!),"",#REF!),REPLACE(REPLACE(#REF!,1,3,"XXX"),13,2,"XX")))</f>
        <v>#REF!</v>
      </c>
      <c r="K2974" s="356"/>
      <c r="L2974" s="357"/>
      <c r="M2974" s="356"/>
      <c r="N2974" s="352"/>
      <c r="O2974" s="369"/>
    </row>
    <row r="2975" spans="1:15" hidden="1" x14ac:dyDescent="0.2">
      <c r="A2975" s="351">
        <v>2972</v>
      </c>
      <c r="B2975" s="352"/>
      <c r="C2975" s="353"/>
      <c r="D2975" s="354"/>
      <c r="E2975" s="178"/>
      <c r="F2975" s="355"/>
      <c r="G2975" s="354"/>
      <c r="H2975" s="354"/>
      <c r="I2975" s="178"/>
      <c r="J2975" s="390" t="e">
        <f>IF(#REF!="","",IF(LEN(#REF!)&gt;14,IF(ISBLANK(#REF!),"",#REF!),REPLACE(REPLACE(#REF!,1,3,"XXX"),13,2,"XX")))</f>
        <v>#REF!</v>
      </c>
      <c r="K2975" s="356"/>
      <c r="L2975" s="357"/>
      <c r="M2975" s="356"/>
      <c r="N2975" s="352"/>
      <c r="O2975" s="369"/>
    </row>
    <row r="2976" spans="1:15" hidden="1" x14ac:dyDescent="0.2">
      <c r="A2976" s="351">
        <v>2973</v>
      </c>
      <c r="B2976" s="352"/>
      <c r="C2976" s="353"/>
      <c r="D2976" s="354"/>
      <c r="E2976" s="178"/>
      <c r="F2976" s="355"/>
      <c r="G2976" s="354"/>
      <c r="H2976" s="354"/>
      <c r="I2976" s="178"/>
      <c r="J2976" s="390" t="e">
        <f>IF(#REF!="","",IF(LEN(#REF!)&gt;14,IF(ISBLANK(#REF!),"",#REF!),REPLACE(REPLACE(#REF!,1,3,"XXX"),13,2,"XX")))</f>
        <v>#REF!</v>
      </c>
      <c r="K2976" s="356"/>
      <c r="L2976" s="357"/>
      <c r="M2976" s="356"/>
      <c r="N2976" s="352"/>
      <c r="O2976" s="369"/>
    </row>
    <row r="2977" spans="1:15" hidden="1" x14ac:dyDescent="0.2">
      <c r="A2977" s="351">
        <v>2974</v>
      </c>
      <c r="B2977" s="352"/>
      <c r="C2977" s="353"/>
      <c r="D2977" s="354"/>
      <c r="E2977" s="178"/>
      <c r="F2977" s="355"/>
      <c r="G2977" s="354"/>
      <c r="H2977" s="354"/>
      <c r="I2977" s="178"/>
      <c r="J2977" s="390" t="e">
        <f>IF(#REF!="","",IF(LEN(#REF!)&gt;14,IF(ISBLANK(#REF!),"",#REF!),REPLACE(REPLACE(#REF!,1,3,"XXX"),13,2,"XX")))</f>
        <v>#REF!</v>
      </c>
      <c r="K2977" s="356"/>
      <c r="L2977" s="357"/>
      <c r="M2977" s="356"/>
      <c r="N2977" s="352"/>
      <c r="O2977" s="369"/>
    </row>
    <row r="2978" spans="1:15" hidden="1" x14ac:dyDescent="0.2">
      <c r="A2978" s="351">
        <v>2975</v>
      </c>
      <c r="B2978" s="352"/>
      <c r="C2978" s="353"/>
      <c r="D2978" s="354"/>
      <c r="E2978" s="178"/>
      <c r="F2978" s="355"/>
      <c r="G2978" s="354"/>
      <c r="H2978" s="354"/>
      <c r="I2978" s="178"/>
      <c r="J2978" s="390" t="e">
        <f>IF(#REF!="","",IF(LEN(#REF!)&gt;14,IF(ISBLANK(#REF!),"",#REF!),REPLACE(REPLACE(#REF!,1,3,"XXX"),13,2,"XX")))</f>
        <v>#REF!</v>
      </c>
      <c r="K2978" s="356"/>
      <c r="L2978" s="357"/>
      <c r="M2978" s="356"/>
      <c r="N2978" s="352"/>
      <c r="O2978" s="369"/>
    </row>
    <row r="2979" spans="1:15" hidden="1" x14ac:dyDescent="0.2">
      <c r="A2979" s="351">
        <v>2976</v>
      </c>
      <c r="B2979" s="352"/>
      <c r="C2979" s="353"/>
      <c r="D2979" s="354"/>
      <c r="E2979" s="178"/>
      <c r="F2979" s="355"/>
      <c r="G2979" s="354"/>
      <c r="H2979" s="354"/>
      <c r="I2979" s="178"/>
      <c r="J2979" s="390" t="e">
        <f>IF(#REF!="","",IF(LEN(#REF!)&gt;14,IF(ISBLANK(#REF!),"",#REF!),REPLACE(REPLACE(#REF!,1,3,"XXX"),13,2,"XX")))</f>
        <v>#REF!</v>
      </c>
      <c r="K2979" s="356"/>
      <c r="L2979" s="357"/>
      <c r="M2979" s="356"/>
      <c r="N2979" s="352"/>
      <c r="O2979" s="369"/>
    </row>
    <row r="2980" spans="1:15" hidden="1" x14ac:dyDescent="0.2">
      <c r="A2980" s="351">
        <v>2977</v>
      </c>
      <c r="B2980" s="352"/>
      <c r="C2980" s="353"/>
      <c r="D2980" s="354"/>
      <c r="E2980" s="178"/>
      <c r="F2980" s="355"/>
      <c r="G2980" s="354"/>
      <c r="H2980" s="354"/>
      <c r="I2980" s="178"/>
      <c r="J2980" s="390" t="e">
        <f>IF(#REF!="","",IF(LEN(#REF!)&gt;14,IF(ISBLANK(#REF!),"",#REF!),REPLACE(REPLACE(#REF!,1,3,"XXX"),13,2,"XX")))</f>
        <v>#REF!</v>
      </c>
      <c r="K2980" s="356"/>
      <c r="L2980" s="357"/>
      <c r="M2980" s="356"/>
      <c r="N2980" s="352"/>
      <c r="O2980" s="369"/>
    </row>
    <row r="2981" spans="1:15" hidden="1" x14ac:dyDescent="0.2">
      <c r="A2981" s="351">
        <v>2978</v>
      </c>
      <c r="B2981" s="352"/>
      <c r="C2981" s="353"/>
      <c r="D2981" s="354"/>
      <c r="E2981" s="178"/>
      <c r="F2981" s="355"/>
      <c r="G2981" s="354"/>
      <c r="H2981" s="354"/>
      <c r="I2981" s="178"/>
      <c r="J2981" s="390" t="e">
        <f>IF(#REF!="","",IF(LEN(#REF!)&gt;14,IF(ISBLANK(#REF!),"",#REF!),REPLACE(REPLACE(#REF!,1,3,"XXX"),13,2,"XX")))</f>
        <v>#REF!</v>
      </c>
      <c r="K2981" s="356"/>
      <c r="L2981" s="357"/>
      <c r="M2981" s="356"/>
      <c r="N2981" s="352"/>
      <c r="O2981" s="369"/>
    </row>
    <row r="2982" spans="1:15" hidden="1" x14ac:dyDescent="0.2">
      <c r="A2982" s="351">
        <v>2979</v>
      </c>
      <c r="B2982" s="352"/>
      <c r="C2982" s="353"/>
      <c r="D2982" s="354"/>
      <c r="E2982" s="178"/>
      <c r="F2982" s="355"/>
      <c r="G2982" s="354"/>
      <c r="H2982" s="354"/>
      <c r="I2982" s="178"/>
      <c r="J2982" s="390" t="e">
        <f>IF(#REF!="","",IF(LEN(#REF!)&gt;14,IF(ISBLANK(#REF!),"",#REF!),REPLACE(REPLACE(#REF!,1,3,"XXX"),13,2,"XX")))</f>
        <v>#REF!</v>
      </c>
      <c r="K2982" s="356"/>
      <c r="L2982" s="357"/>
      <c r="M2982" s="356"/>
      <c r="N2982" s="352"/>
      <c r="O2982" s="369"/>
    </row>
    <row r="2983" spans="1:15" hidden="1" x14ac:dyDescent="0.2">
      <c r="A2983" s="351">
        <v>2980</v>
      </c>
      <c r="B2983" s="352"/>
      <c r="C2983" s="353"/>
      <c r="D2983" s="354"/>
      <c r="E2983" s="178"/>
      <c r="F2983" s="355"/>
      <c r="G2983" s="354"/>
      <c r="H2983" s="354"/>
      <c r="I2983" s="178"/>
      <c r="J2983" s="390" t="e">
        <f>IF(#REF!="","",IF(LEN(#REF!)&gt;14,IF(ISBLANK(#REF!),"",#REF!),REPLACE(REPLACE(#REF!,1,3,"XXX"),13,2,"XX")))</f>
        <v>#REF!</v>
      </c>
      <c r="K2983" s="356"/>
      <c r="L2983" s="357"/>
      <c r="M2983" s="356"/>
      <c r="N2983" s="352"/>
      <c r="O2983" s="369"/>
    </row>
    <row r="2984" spans="1:15" hidden="1" x14ac:dyDescent="0.2">
      <c r="A2984" s="351">
        <v>2981</v>
      </c>
      <c r="B2984" s="352"/>
      <c r="C2984" s="353"/>
      <c r="D2984" s="354"/>
      <c r="E2984" s="178"/>
      <c r="F2984" s="355"/>
      <c r="G2984" s="354"/>
      <c r="H2984" s="354"/>
      <c r="I2984" s="178"/>
      <c r="J2984" s="390" t="e">
        <f>IF(#REF!="","",IF(LEN(#REF!)&gt;14,IF(ISBLANK(#REF!),"",#REF!),REPLACE(REPLACE(#REF!,1,3,"XXX"),13,2,"XX")))</f>
        <v>#REF!</v>
      </c>
      <c r="K2984" s="356"/>
      <c r="L2984" s="357"/>
      <c r="M2984" s="356"/>
      <c r="N2984" s="352"/>
      <c r="O2984" s="369"/>
    </row>
    <row r="2985" spans="1:15" hidden="1" x14ac:dyDescent="0.2">
      <c r="A2985" s="351">
        <v>2982</v>
      </c>
      <c r="B2985" s="352"/>
      <c r="C2985" s="353"/>
      <c r="D2985" s="354"/>
      <c r="E2985" s="178"/>
      <c r="F2985" s="355"/>
      <c r="G2985" s="354"/>
      <c r="H2985" s="354"/>
      <c r="I2985" s="178"/>
      <c r="J2985" s="390" t="e">
        <f>IF(#REF!="","",IF(LEN(#REF!)&gt;14,IF(ISBLANK(#REF!),"",#REF!),REPLACE(REPLACE(#REF!,1,3,"XXX"),13,2,"XX")))</f>
        <v>#REF!</v>
      </c>
      <c r="K2985" s="356"/>
      <c r="L2985" s="357"/>
      <c r="M2985" s="356"/>
      <c r="N2985" s="352"/>
      <c r="O2985" s="369"/>
    </row>
    <row r="2986" spans="1:15" hidden="1" x14ac:dyDescent="0.2">
      <c r="A2986" s="351">
        <v>2983</v>
      </c>
      <c r="B2986" s="352"/>
      <c r="C2986" s="353"/>
      <c r="D2986" s="354"/>
      <c r="E2986" s="178"/>
      <c r="F2986" s="355"/>
      <c r="G2986" s="354"/>
      <c r="H2986" s="354"/>
      <c r="I2986" s="178"/>
      <c r="J2986" s="390" t="e">
        <f>IF(#REF!="","",IF(LEN(#REF!)&gt;14,IF(ISBLANK(#REF!),"",#REF!),REPLACE(REPLACE(#REF!,1,3,"XXX"),13,2,"XX")))</f>
        <v>#REF!</v>
      </c>
      <c r="K2986" s="356"/>
      <c r="L2986" s="357"/>
      <c r="M2986" s="356"/>
      <c r="N2986" s="352"/>
      <c r="O2986" s="369"/>
    </row>
    <row r="2987" spans="1:15" hidden="1" x14ac:dyDescent="0.2">
      <c r="A2987" s="351">
        <v>2984</v>
      </c>
      <c r="B2987" s="352"/>
      <c r="C2987" s="353"/>
      <c r="D2987" s="354"/>
      <c r="E2987" s="178"/>
      <c r="F2987" s="355"/>
      <c r="G2987" s="354"/>
      <c r="H2987" s="354"/>
      <c r="I2987" s="178"/>
      <c r="J2987" s="390" t="e">
        <f>IF(#REF!="","",IF(LEN(#REF!)&gt;14,IF(ISBLANK(#REF!),"",#REF!),REPLACE(REPLACE(#REF!,1,3,"XXX"),13,2,"XX")))</f>
        <v>#REF!</v>
      </c>
      <c r="K2987" s="356"/>
      <c r="L2987" s="357"/>
      <c r="M2987" s="356"/>
      <c r="N2987" s="352"/>
      <c r="O2987" s="369"/>
    </row>
    <row r="2988" spans="1:15" hidden="1" x14ac:dyDescent="0.2">
      <c r="A2988" s="351">
        <v>2985</v>
      </c>
      <c r="B2988" s="352"/>
      <c r="C2988" s="353"/>
      <c r="D2988" s="354"/>
      <c r="E2988" s="178"/>
      <c r="F2988" s="355"/>
      <c r="G2988" s="354"/>
      <c r="H2988" s="354"/>
      <c r="I2988" s="178"/>
      <c r="J2988" s="390" t="e">
        <f>IF(#REF!="","",IF(LEN(#REF!)&gt;14,IF(ISBLANK(#REF!),"",#REF!),REPLACE(REPLACE(#REF!,1,3,"XXX"),13,2,"XX")))</f>
        <v>#REF!</v>
      </c>
      <c r="K2988" s="356"/>
      <c r="L2988" s="357"/>
      <c r="M2988" s="356"/>
      <c r="N2988" s="352"/>
      <c r="O2988" s="369"/>
    </row>
    <row r="2989" spans="1:15" hidden="1" x14ac:dyDescent="0.2">
      <c r="A2989" s="351">
        <v>2986</v>
      </c>
      <c r="B2989" s="352"/>
      <c r="C2989" s="353"/>
      <c r="D2989" s="354"/>
      <c r="E2989" s="178"/>
      <c r="F2989" s="355"/>
      <c r="G2989" s="354"/>
      <c r="H2989" s="354"/>
      <c r="I2989" s="178"/>
      <c r="J2989" s="390" t="e">
        <f>IF(#REF!="","",IF(LEN(#REF!)&gt;14,IF(ISBLANK(#REF!),"",#REF!),REPLACE(REPLACE(#REF!,1,3,"XXX"),13,2,"XX")))</f>
        <v>#REF!</v>
      </c>
      <c r="K2989" s="356"/>
      <c r="L2989" s="357"/>
      <c r="M2989" s="356"/>
      <c r="N2989" s="352"/>
      <c r="O2989" s="369"/>
    </row>
    <row r="2990" spans="1:15" hidden="1" x14ac:dyDescent="0.2">
      <c r="A2990" s="351">
        <v>2987</v>
      </c>
      <c r="B2990" s="352"/>
      <c r="C2990" s="353"/>
      <c r="D2990" s="354"/>
      <c r="E2990" s="178"/>
      <c r="F2990" s="355"/>
      <c r="G2990" s="354"/>
      <c r="H2990" s="354"/>
      <c r="I2990" s="178"/>
      <c r="J2990" s="390" t="e">
        <f>IF(#REF!="","",IF(LEN(#REF!)&gt;14,IF(ISBLANK(#REF!),"",#REF!),REPLACE(REPLACE(#REF!,1,3,"XXX"),13,2,"XX")))</f>
        <v>#REF!</v>
      </c>
      <c r="K2990" s="356"/>
      <c r="L2990" s="357"/>
      <c r="M2990" s="356"/>
      <c r="N2990" s="352"/>
      <c r="O2990" s="369"/>
    </row>
    <row r="2991" spans="1:15" hidden="1" x14ac:dyDescent="0.2">
      <c r="A2991" s="351">
        <v>2988</v>
      </c>
      <c r="B2991" s="352"/>
      <c r="C2991" s="353"/>
      <c r="D2991" s="354"/>
      <c r="E2991" s="178"/>
      <c r="F2991" s="355"/>
      <c r="G2991" s="354"/>
      <c r="H2991" s="354"/>
      <c r="I2991" s="178"/>
      <c r="J2991" s="390" t="e">
        <f>IF(#REF!="","",IF(LEN(#REF!)&gt;14,IF(ISBLANK(#REF!),"",#REF!),REPLACE(REPLACE(#REF!,1,3,"XXX"),13,2,"XX")))</f>
        <v>#REF!</v>
      </c>
      <c r="K2991" s="356"/>
      <c r="L2991" s="357"/>
      <c r="M2991" s="356"/>
      <c r="N2991" s="352"/>
      <c r="O2991" s="369"/>
    </row>
    <row r="2992" spans="1:15" hidden="1" x14ac:dyDescent="0.2">
      <c r="A2992" s="351">
        <v>2989</v>
      </c>
      <c r="B2992" s="352"/>
      <c r="C2992" s="353"/>
      <c r="D2992" s="354"/>
      <c r="E2992" s="178"/>
      <c r="F2992" s="355"/>
      <c r="G2992" s="354"/>
      <c r="H2992" s="354"/>
      <c r="I2992" s="178"/>
      <c r="J2992" s="390" t="e">
        <f>IF(#REF!="","",IF(LEN(#REF!)&gt;14,IF(ISBLANK(#REF!),"",#REF!),REPLACE(REPLACE(#REF!,1,3,"XXX"),13,2,"XX")))</f>
        <v>#REF!</v>
      </c>
      <c r="K2992" s="356"/>
      <c r="L2992" s="357"/>
      <c r="M2992" s="356"/>
      <c r="N2992" s="352"/>
      <c r="O2992" s="369"/>
    </row>
    <row r="2993" spans="1:15" hidden="1" x14ac:dyDescent="0.2">
      <c r="A2993" s="351">
        <v>2990</v>
      </c>
      <c r="B2993" s="352"/>
      <c r="C2993" s="353"/>
      <c r="D2993" s="354"/>
      <c r="E2993" s="178"/>
      <c r="F2993" s="355"/>
      <c r="G2993" s="354"/>
      <c r="H2993" s="354"/>
      <c r="I2993" s="178"/>
      <c r="J2993" s="390" t="e">
        <f>IF(#REF!="","",IF(LEN(#REF!)&gt;14,IF(ISBLANK(#REF!),"",#REF!),REPLACE(REPLACE(#REF!,1,3,"XXX"),13,2,"XX")))</f>
        <v>#REF!</v>
      </c>
      <c r="K2993" s="356"/>
      <c r="L2993" s="357"/>
      <c r="M2993" s="356"/>
      <c r="N2993" s="352"/>
      <c r="O2993" s="369"/>
    </row>
    <row r="2994" spans="1:15" hidden="1" x14ac:dyDescent="0.2">
      <c r="A2994" s="351">
        <v>2991</v>
      </c>
      <c r="B2994" s="352"/>
      <c r="C2994" s="353"/>
      <c r="D2994" s="354"/>
      <c r="E2994" s="178"/>
      <c r="F2994" s="355"/>
      <c r="G2994" s="354"/>
      <c r="H2994" s="354"/>
      <c r="I2994" s="178"/>
      <c r="J2994" s="390" t="e">
        <f>IF(#REF!="","",IF(LEN(#REF!)&gt;14,IF(ISBLANK(#REF!),"",#REF!),REPLACE(REPLACE(#REF!,1,3,"XXX"),13,2,"XX")))</f>
        <v>#REF!</v>
      </c>
      <c r="K2994" s="356"/>
      <c r="L2994" s="357"/>
      <c r="M2994" s="356"/>
      <c r="N2994" s="352"/>
      <c r="O2994" s="369"/>
    </row>
    <row r="2995" spans="1:15" hidden="1" x14ac:dyDescent="0.2">
      <c r="A2995" s="351">
        <v>2992</v>
      </c>
      <c r="B2995" s="352"/>
      <c r="C2995" s="353"/>
      <c r="D2995" s="354"/>
      <c r="E2995" s="178"/>
      <c r="F2995" s="355"/>
      <c r="G2995" s="354"/>
      <c r="H2995" s="354"/>
      <c r="I2995" s="178"/>
      <c r="J2995" s="390" t="e">
        <f>IF(#REF!="","",IF(LEN(#REF!)&gt;14,IF(ISBLANK(#REF!),"",#REF!),REPLACE(REPLACE(#REF!,1,3,"XXX"),13,2,"XX")))</f>
        <v>#REF!</v>
      </c>
      <c r="K2995" s="356"/>
      <c r="L2995" s="357"/>
      <c r="M2995" s="356"/>
      <c r="N2995" s="352"/>
      <c r="O2995" s="369"/>
    </row>
    <row r="2996" spans="1:15" hidden="1" x14ac:dyDescent="0.2">
      <c r="A2996" s="351">
        <v>2993</v>
      </c>
      <c r="B2996" s="352"/>
      <c r="C2996" s="353"/>
      <c r="D2996" s="354"/>
      <c r="E2996" s="178"/>
      <c r="F2996" s="355"/>
      <c r="G2996" s="354"/>
      <c r="H2996" s="354"/>
      <c r="I2996" s="178"/>
      <c r="J2996" s="390" t="e">
        <f>IF(#REF!="","",IF(LEN(#REF!)&gt;14,IF(ISBLANK(#REF!),"",#REF!),REPLACE(REPLACE(#REF!,1,3,"XXX"),13,2,"XX")))</f>
        <v>#REF!</v>
      </c>
      <c r="K2996" s="356"/>
      <c r="L2996" s="357"/>
      <c r="M2996" s="356"/>
      <c r="N2996" s="352"/>
      <c r="O2996" s="369"/>
    </row>
    <row r="2997" spans="1:15" hidden="1" x14ac:dyDescent="0.2">
      <c r="A2997" s="351">
        <v>2994</v>
      </c>
      <c r="B2997" s="352"/>
      <c r="C2997" s="353"/>
      <c r="D2997" s="354"/>
      <c r="E2997" s="178"/>
      <c r="F2997" s="355"/>
      <c r="G2997" s="354"/>
      <c r="H2997" s="354"/>
      <c r="I2997" s="178"/>
      <c r="J2997" s="390" t="e">
        <f>IF(#REF!="","",IF(LEN(#REF!)&gt;14,IF(ISBLANK(#REF!),"",#REF!),REPLACE(REPLACE(#REF!,1,3,"XXX"),13,2,"XX")))</f>
        <v>#REF!</v>
      </c>
      <c r="K2997" s="356"/>
      <c r="L2997" s="357"/>
      <c r="M2997" s="356"/>
      <c r="N2997" s="352"/>
      <c r="O2997" s="369"/>
    </row>
    <row r="2998" spans="1:15" hidden="1" x14ac:dyDescent="0.2">
      <c r="A2998" s="351">
        <v>2995</v>
      </c>
      <c r="B2998" s="352"/>
      <c r="C2998" s="353"/>
      <c r="D2998" s="354"/>
      <c r="E2998" s="178"/>
      <c r="F2998" s="355"/>
      <c r="G2998" s="354"/>
      <c r="H2998" s="354"/>
      <c r="I2998" s="178"/>
      <c r="J2998" s="390" t="e">
        <f>IF(#REF!="","",IF(LEN(#REF!)&gt;14,IF(ISBLANK(#REF!),"",#REF!),REPLACE(REPLACE(#REF!,1,3,"XXX"),13,2,"XX")))</f>
        <v>#REF!</v>
      </c>
      <c r="K2998" s="356"/>
      <c r="L2998" s="357"/>
      <c r="M2998" s="356"/>
      <c r="N2998" s="352"/>
      <c r="O2998" s="369"/>
    </row>
    <row r="2999" spans="1:15" hidden="1" x14ac:dyDescent="0.2">
      <c r="A2999" s="351">
        <v>2996</v>
      </c>
      <c r="B2999" s="352"/>
      <c r="C2999" s="353"/>
      <c r="D2999" s="354"/>
      <c r="E2999" s="178"/>
      <c r="F2999" s="355"/>
      <c r="G2999" s="354"/>
      <c r="H2999" s="354"/>
      <c r="I2999" s="178"/>
      <c r="J2999" s="390" t="e">
        <f>IF(#REF!="","",IF(LEN(#REF!)&gt;14,IF(ISBLANK(#REF!),"",#REF!),REPLACE(REPLACE(#REF!,1,3,"XXX"),13,2,"XX")))</f>
        <v>#REF!</v>
      </c>
      <c r="K2999" s="356"/>
      <c r="L2999" s="357"/>
      <c r="M2999" s="356"/>
      <c r="N2999" s="352"/>
      <c r="O2999" s="369"/>
    </row>
    <row r="3000" spans="1:15" hidden="1" x14ac:dyDescent="0.2">
      <c r="A3000" s="351">
        <v>2997</v>
      </c>
      <c r="B3000" s="352"/>
      <c r="C3000" s="353"/>
      <c r="D3000" s="354"/>
      <c r="E3000" s="178"/>
      <c r="F3000" s="355"/>
      <c r="G3000" s="354"/>
      <c r="H3000" s="354"/>
      <c r="I3000" s="178"/>
      <c r="J3000" s="390" t="e">
        <f>IF(#REF!="","",IF(LEN(#REF!)&gt;14,IF(ISBLANK(#REF!),"",#REF!),REPLACE(REPLACE(#REF!,1,3,"XXX"),13,2,"XX")))</f>
        <v>#REF!</v>
      </c>
      <c r="K3000" s="356"/>
      <c r="L3000" s="357"/>
      <c r="M3000" s="356"/>
      <c r="N3000" s="352"/>
      <c r="O3000" s="369"/>
    </row>
    <row r="3001" spans="1:15" hidden="1" x14ac:dyDescent="0.2">
      <c r="A3001" s="351">
        <v>2998</v>
      </c>
      <c r="B3001" s="352"/>
      <c r="C3001" s="353"/>
      <c r="D3001" s="354"/>
      <c r="E3001" s="178"/>
      <c r="F3001" s="355"/>
      <c r="G3001" s="354"/>
      <c r="H3001" s="354"/>
      <c r="I3001" s="178"/>
      <c r="J3001" s="390" t="e">
        <f>IF(#REF!="","",IF(LEN(#REF!)&gt;14,IF(ISBLANK(#REF!),"",#REF!),REPLACE(REPLACE(#REF!,1,3,"XXX"),13,2,"XX")))</f>
        <v>#REF!</v>
      </c>
      <c r="K3001" s="356"/>
      <c r="L3001" s="357"/>
      <c r="M3001" s="356"/>
      <c r="N3001" s="352"/>
      <c r="O3001" s="369"/>
    </row>
    <row r="3002" spans="1:15" hidden="1" x14ac:dyDescent="0.2">
      <c r="A3002" s="351">
        <v>2999</v>
      </c>
      <c r="B3002" s="352"/>
      <c r="C3002" s="353"/>
      <c r="D3002" s="354"/>
      <c r="E3002" s="178"/>
      <c r="F3002" s="355"/>
      <c r="G3002" s="354"/>
      <c r="H3002" s="354"/>
      <c r="I3002" s="178"/>
      <c r="J3002" s="390" t="e">
        <f>IF(#REF!="","",IF(LEN(#REF!)&gt;14,IF(ISBLANK(#REF!),"",#REF!),REPLACE(REPLACE(#REF!,1,3,"XXX"),13,2,"XX")))</f>
        <v>#REF!</v>
      </c>
      <c r="K3002" s="356"/>
      <c r="L3002" s="357"/>
      <c r="M3002" s="356"/>
      <c r="N3002" s="352"/>
      <c r="O3002" s="369"/>
    </row>
    <row r="3003" spans="1:15" hidden="1" x14ac:dyDescent="0.2">
      <c r="A3003" s="351">
        <v>3000</v>
      </c>
      <c r="B3003" s="352"/>
      <c r="C3003" s="353"/>
      <c r="D3003" s="354"/>
      <c r="E3003" s="178"/>
      <c r="F3003" s="355"/>
      <c r="G3003" s="354"/>
      <c r="H3003" s="354"/>
      <c r="I3003" s="178"/>
      <c r="J3003" s="390" t="e">
        <f>IF(#REF!="","",IF(LEN(#REF!)&gt;14,IF(ISBLANK(#REF!),"",#REF!),REPLACE(REPLACE(#REF!,1,3,"XXX"),13,2,"XX")))</f>
        <v>#REF!</v>
      </c>
      <c r="K3003" s="356"/>
      <c r="L3003" s="357"/>
      <c r="M3003" s="356"/>
      <c r="N3003" s="352"/>
      <c r="O3003" s="369"/>
    </row>
    <row r="3004" spans="1:15" hidden="1" x14ac:dyDescent="0.2">
      <c r="A3004" s="351">
        <v>3001</v>
      </c>
      <c r="B3004" s="352"/>
      <c r="C3004" s="353"/>
      <c r="D3004" s="354"/>
      <c r="E3004" s="178"/>
      <c r="F3004" s="355"/>
      <c r="G3004" s="354"/>
      <c r="H3004" s="354"/>
      <c r="I3004" s="178"/>
      <c r="J3004" s="390" t="e">
        <f>IF(#REF!="","",IF(LEN(#REF!)&gt;14,IF(ISBLANK(#REF!),"",#REF!),REPLACE(REPLACE(#REF!,1,3,"XXX"),13,2,"XX")))</f>
        <v>#REF!</v>
      </c>
      <c r="K3004" s="356"/>
      <c r="L3004" s="357"/>
      <c r="M3004" s="356"/>
      <c r="N3004" s="352"/>
      <c r="O3004" s="369"/>
    </row>
    <row r="3005" spans="1:15" hidden="1" x14ac:dyDescent="0.2">
      <c r="A3005" s="351">
        <v>3002</v>
      </c>
      <c r="B3005" s="352"/>
      <c r="C3005" s="353"/>
      <c r="D3005" s="354"/>
      <c r="E3005" s="178"/>
      <c r="F3005" s="355"/>
      <c r="G3005" s="354"/>
      <c r="H3005" s="354"/>
      <c r="I3005" s="178"/>
      <c r="J3005" s="390" t="e">
        <f>IF(#REF!="","",IF(LEN(#REF!)&gt;14,IF(ISBLANK(#REF!),"",#REF!),REPLACE(REPLACE(#REF!,1,3,"XXX"),13,2,"XX")))</f>
        <v>#REF!</v>
      </c>
      <c r="K3005" s="356"/>
      <c r="L3005" s="357"/>
      <c r="M3005" s="356"/>
      <c r="N3005" s="352"/>
      <c r="O3005" s="369"/>
    </row>
    <row r="3006" spans="1:15" hidden="1" x14ac:dyDescent="0.2">
      <c r="A3006" s="351">
        <v>3003</v>
      </c>
      <c r="B3006" s="352"/>
      <c r="C3006" s="353"/>
      <c r="D3006" s="354"/>
      <c r="E3006" s="178"/>
      <c r="F3006" s="355"/>
      <c r="G3006" s="354"/>
      <c r="H3006" s="354"/>
      <c r="I3006" s="178"/>
      <c r="J3006" s="390" t="e">
        <f>IF(#REF!="","",IF(LEN(#REF!)&gt;14,IF(ISBLANK(#REF!),"",#REF!),REPLACE(REPLACE(#REF!,1,3,"XXX"),13,2,"XX")))</f>
        <v>#REF!</v>
      </c>
      <c r="K3006" s="356"/>
      <c r="L3006" s="357"/>
      <c r="M3006" s="356"/>
      <c r="N3006" s="352"/>
      <c r="O3006" s="369"/>
    </row>
    <row r="3007" spans="1:15" hidden="1" x14ac:dyDescent="0.2">
      <c r="A3007" s="351">
        <v>3004</v>
      </c>
      <c r="B3007" s="352"/>
      <c r="C3007" s="353"/>
      <c r="D3007" s="354"/>
      <c r="E3007" s="178"/>
      <c r="F3007" s="355"/>
      <c r="G3007" s="354"/>
      <c r="H3007" s="354"/>
      <c r="I3007" s="178"/>
      <c r="J3007" s="390" t="e">
        <f>IF(#REF!="","",IF(LEN(#REF!)&gt;14,IF(ISBLANK(#REF!),"",#REF!),REPLACE(REPLACE(#REF!,1,3,"XXX"),13,2,"XX")))</f>
        <v>#REF!</v>
      </c>
      <c r="K3007" s="356"/>
      <c r="L3007" s="357"/>
      <c r="M3007" s="356"/>
      <c r="N3007" s="352"/>
      <c r="O3007" s="369"/>
    </row>
    <row r="3008" spans="1:15" hidden="1" x14ac:dyDescent="0.2">
      <c r="A3008" s="351">
        <v>3005</v>
      </c>
      <c r="B3008" s="352"/>
      <c r="C3008" s="353"/>
      <c r="D3008" s="354"/>
      <c r="E3008" s="178"/>
      <c r="F3008" s="355"/>
      <c r="G3008" s="354"/>
      <c r="H3008" s="354"/>
      <c r="I3008" s="178"/>
      <c r="J3008" s="390" t="e">
        <f>IF(#REF!="","",IF(LEN(#REF!)&gt;14,IF(ISBLANK(#REF!),"",#REF!),REPLACE(REPLACE(#REF!,1,3,"XXX"),13,2,"XX")))</f>
        <v>#REF!</v>
      </c>
      <c r="K3008" s="356"/>
      <c r="L3008" s="357"/>
      <c r="M3008" s="356"/>
      <c r="N3008" s="352"/>
      <c r="O3008" s="369"/>
    </row>
    <row r="3009" spans="1:15" hidden="1" x14ac:dyDescent="0.2">
      <c r="A3009" s="351">
        <v>3006</v>
      </c>
      <c r="B3009" s="352"/>
      <c r="C3009" s="353"/>
      <c r="D3009" s="354"/>
      <c r="E3009" s="178"/>
      <c r="F3009" s="355"/>
      <c r="G3009" s="354"/>
      <c r="H3009" s="354"/>
      <c r="I3009" s="178"/>
      <c r="J3009" s="390" t="e">
        <f>IF(#REF!="","",IF(LEN(#REF!)&gt;14,IF(ISBLANK(#REF!),"",#REF!),REPLACE(REPLACE(#REF!,1,3,"XXX"),13,2,"XX")))</f>
        <v>#REF!</v>
      </c>
      <c r="K3009" s="356"/>
      <c r="L3009" s="357"/>
      <c r="M3009" s="356"/>
      <c r="N3009" s="352"/>
      <c r="O3009" s="369"/>
    </row>
    <row r="3010" spans="1:15" hidden="1" x14ac:dyDescent="0.2">
      <c r="A3010" s="351">
        <v>3007</v>
      </c>
      <c r="B3010" s="352"/>
      <c r="C3010" s="353"/>
      <c r="D3010" s="354"/>
      <c r="E3010" s="178"/>
      <c r="F3010" s="355"/>
      <c r="G3010" s="354"/>
      <c r="H3010" s="354"/>
      <c r="I3010" s="178"/>
      <c r="J3010" s="390" t="e">
        <f>IF(#REF!="","",IF(LEN(#REF!)&gt;14,IF(ISBLANK(#REF!),"",#REF!),REPLACE(REPLACE(#REF!,1,3,"XXX"),13,2,"XX")))</f>
        <v>#REF!</v>
      </c>
      <c r="K3010" s="356"/>
      <c r="L3010" s="357"/>
      <c r="M3010" s="356"/>
      <c r="N3010" s="352"/>
      <c r="O3010" s="369"/>
    </row>
    <row r="3011" spans="1:15" hidden="1" x14ac:dyDescent="0.2">
      <c r="A3011" s="351">
        <v>3008</v>
      </c>
      <c r="B3011" s="352"/>
      <c r="C3011" s="353"/>
      <c r="D3011" s="354"/>
      <c r="E3011" s="178"/>
      <c r="F3011" s="355"/>
      <c r="G3011" s="354"/>
      <c r="H3011" s="354"/>
      <c r="I3011" s="178"/>
      <c r="J3011" s="390" t="e">
        <f>IF(#REF!="","",IF(LEN(#REF!)&gt;14,IF(ISBLANK(#REF!),"",#REF!),REPLACE(REPLACE(#REF!,1,3,"XXX"),13,2,"XX")))</f>
        <v>#REF!</v>
      </c>
      <c r="K3011" s="356"/>
      <c r="L3011" s="357"/>
      <c r="M3011" s="356"/>
      <c r="N3011" s="352"/>
      <c r="O3011" s="369"/>
    </row>
    <row r="3012" spans="1:15" hidden="1" x14ac:dyDescent="0.2">
      <c r="A3012" s="351">
        <v>3009</v>
      </c>
      <c r="B3012" s="352"/>
      <c r="C3012" s="353"/>
      <c r="D3012" s="354"/>
      <c r="E3012" s="178"/>
      <c r="F3012" s="355"/>
      <c r="G3012" s="354"/>
      <c r="H3012" s="354"/>
      <c r="I3012" s="178"/>
      <c r="J3012" s="390" t="e">
        <f>IF(#REF!="","",IF(LEN(#REF!)&gt;14,IF(ISBLANK(#REF!),"",#REF!),REPLACE(REPLACE(#REF!,1,3,"XXX"),13,2,"XX")))</f>
        <v>#REF!</v>
      </c>
      <c r="K3012" s="356"/>
      <c r="L3012" s="357"/>
      <c r="M3012" s="356"/>
      <c r="N3012" s="352"/>
      <c r="O3012" s="369"/>
    </row>
    <row r="3013" spans="1:15" hidden="1" x14ac:dyDescent="0.2">
      <c r="A3013" s="351">
        <v>3010</v>
      </c>
      <c r="B3013" s="352"/>
      <c r="C3013" s="353"/>
      <c r="D3013" s="354"/>
      <c r="E3013" s="178"/>
      <c r="F3013" s="355"/>
      <c r="G3013" s="354"/>
      <c r="H3013" s="354"/>
      <c r="I3013" s="178"/>
      <c r="J3013" s="390" t="e">
        <f>IF(#REF!="","",IF(LEN(#REF!)&gt;14,IF(ISBLANK(#REF!),"",#REF!),REPLACE(REPLACE(#REF!,1,3,"XXX"),13,2,"XX")))</f>
        <v>#REF!</v>
      </c>
      <c r="K3013" s="356"/>
      <c r="L3013" s="357"/>
      <c r="M3013" s="356"/>
      <c r="N3013" s="352"/>
      <c r="O3013" s="369"/>
    </row>
    <row r="3014" spans="1:15" hidden="1" x14ac:dyDescent="0.2">
      <c r="A3014" s="351">
        <v>3011</v>
      </c>
      <c r="B3014" s="352"/>
      <c r="C3014" s="353"/>
      <c r="D3014" s="354"/>
      <c r="E3014" s="178"/>
      <c r="F3014" s="355"/>
      <c r="G3014" s="354"/>
      <c r="H3014" s="354"/>
      <c r="I3014" s="178"/>
      <c r="J3014" s="390" t="e">
        <f>IF(#REF!="","",IF(LEN(#REF!)&gt;14,IF(ISBLANK(#REF!),"",#REF!),REPLACE(REPLACE(#REF!,1,3,"XXX"),13,2,"XX")))</f>
        <v>#REF!</v>
      </c>
      <c r="K3014" s="356"/>
      <c r="L3014" s="357"/>
      <c r="M3014" s="356"/>
      <c r="N3014" s="352"/>
      <c r="O3014" s="369"/>
    </row>
    <row r="3015" spans="1:15" hidden="1" x14ac:dyDescent="0.2">
      <c r="A3015" s="351">
        <v>3012</v>
      </c>
      <c r="B3015" s="352"/>
      <c r="C3015" s="353"/>
      <c r="D3015" s="354"/>
      <c r="E3015" s="178"/>
      <c r="F3015" s="355"/>
      <c r="G3015" s="354"/>
      <c r="H3015" s="354"/>
      <c r="I3015" s="178"/>
      <c r="J3015" s="390" t="e">
        <f>IF(#REF!="","",IF(LEN(#REF!)&gt;14,IF(ISBLANK(#REF!),"",#REF!),REPLACE(REPLACE(#REF!,1,3,"XXX"),13,2,"XX")))</f>
        <v>#REF!</v>
      </c>
      <c r="K3015" s="356"/>
      <c r="L3015" s="357"/>
      <c r="M3015" s="356"/>
      <c r="N3015" s="352"/>
      <c r="O3015" s="369"/>
    </row>
    <row r="3016" spans="1:15" hidden="1" x14ac:dyDescent="0.2">
      <c r="A3016" s="351">
        <v>3013</v>
      </c>
      <c r="B3016" s="352"/>
      <c r="C3016" s="353"/>
      <c r="D3016" s="354"/>
      <c r="E3016" s="178"/>
      <c r="F3016" s="355"/>
      <c r="G3016" s="354"/>
      <c r="H3016" s="354"/>
      <c r="I3016" s="178"/>
      <c r="J3016" s="390" t="e">
        <f>IF(#REF!="","",IF(LEN(#REF!)&gt;14,IF(ISBLANK(#REF!),"",#REF!),REPLACE(REPLACE(#REF!,1,3,"XXX"),13,2,"XX")))</f>
        <v>#REF!</v>
      </c>
      <c r="K3016" s="356"/>
      <c r="L3016" s="357"/>
      <c r="M3016" s="356"/>
      <c r="N3016" s="352"/>
      <c r="O3016" s="369"/>
    </row>
    <row r="3017" spans="1:15" hidden="1" x14ac:dyDescent="0.2">
      <c r="A3017" s="351">
        <v>3014</v>
      </c>
      <c r="B3017" s="352"/>
      <c r="C3017" s="353"/>
      <c r="D3017" s="354"/>
      <c r="E3017" s="178"/>
      <c r="F3017" s="355"/>
      <c r="G3017" s="354"/>
      <c r="H3017" s="354"/>
      <c r="I3017" s="178"/>
      <c r="J3017" s="390" t="e">
        <f>IF(#REF!="","",IF(LEN(#REF!)&gt;14,IF(ISBLANK(#REF!),"",#REF!),REPLACE(REPLACE(#REF!,1,3,"XXX"),13,2,"XX")))</f>
        <v>#REF!</v>
      </c>
      <c r="K3017" s="356"/>
      <c r="L3017" s="357"/>
      <c r="M3017" s="356"/>
      <c r="N3017" s="352"/>
      <c r="O3017" s="369"/>
    </row>
    <row r="3018" spans="1:15" hidden="1" x14ac:dyDescent="0.2">
      <c r="A3018" s="351">
        <v>3015</v>
      </c>
      <c r="B3018" s="352"/>
      <c r="C3018" s="353"/>
      <c r="D3018" s="354"/>
      <c r="E3018" s="178"/>
      <c r="F3018" s="355"/>
      <c r="G3018" s="354"/>
      <c r="H3018" s="354"/>
      <c r="I3018" s="178"/>
      <c r="J3018" s="390" t="e">
        <f>IF(#REF!="","",IF(LEN(#REF!)&gt;14,IF(ISBLANK(#REF!),"",#REF!),REPLACE(REPLACE(#REF!,1,3,"XXX"),13,2,"XX")))</f>
        <v>#REF!</v>
      </c>
      <c r="K3018" s="356"/>
      <c r="L3018" s="357"/>
      <c r="M3018" s="356"/>
      <c r="N3018" s="352"/>
      <c r="O3018" s="369"/>
    </row>
    <row r="3019" spans="1:15" hidden="1" x14ac:dyDescent="0.2">
      <c r="A3019" s="351">
        <v>3016</v>
      </c>
      <c r="B3019" s="352"/>
      <c r="C3019" s="353"/>
      <c r="D3019" s="354"/>
      <c r="E3019" s="178"/>
      <c r="F3019" s="355"/>
      <c r="G3019" s="354"/>
      <c r="H3019" s="354"/>
      <c r="I3019" s="178"/>
      <c r="J3019" s="390" t="e">
        <f>IF(#REF!="","",IF(LEN(#REF!)&gt;14,IF(ISBLANK(#REF!),"",#REF!),REPLACE(REPLACE(#REF!,1,3,"XXX"),13,2,"XX")))</f>
        <v>#REF!</v>
      </c>
      <c r="K3019" s="356"/>
      <c r="L3019" s="357"/>
      <c r="M3019" s="356"/>
      <c r="N3019" s="352"/>
      <c r="O3019" s="369"/>
    </row>
    <row r="3020" spans="1:15" hidden="1" x14ac:dyDescent="0.2">
      <c r="A3020" s="351">
        <v>3017</v>
      </c>
      <c r="B3020" s="352"/>
      <c r="C3020" s="353"/>
      <c r="D3020" s="354"/>
      <c r="E3020" s="178"/>
      <c r="F3020" s="355"/>
      <c r="G3020" s="354"/>
      <c r="H3020" s="354"/>
      <c r="I3020" s="178"/>
      <c r="J3020" s="390" t="e">
        <f>IF(#REF!="","",IF(LEN(#REF!)&gt;14,IF(ISBLANK(#REF!),"",#REF!),REPLACE(REPLACE(#REF!,1,3,"XXX"),13,2,"XX")))</f>
        <v>#REF!</v>
      </c>
      <c r="K3020" s="356"/>
      <c r="L3020" s="357"/>
      <c r="M3020" s="356"/>
      <c r="N3020" s="352"/>
      <c r="O3020" s="369"/>
    </row>
    <row r="3021" spans="1:15" hidden="1" x14ac:dyDescent="0.2">
      <c r="A3021" s="351">
        <v>3018</v>
      </c>
      <c r="B3021" s="352"/>
      <c r="C3021" s="353"/>
      <c r="D3021" s="354"/>
      <c r="E3021" s="178"/>
      <c r="F3021" s="355"/>
      <c r="G3021" s="354"/>
      <c r="H3021" s="354"/>
      <c r="I3021" s="178"/>
      <c r="J3021" s="390" t="e">
        <f>IF(#REF!="","",IF(LEN(#REF!)&gt;14,IF(ISBLANK(#REF!),"",#REF!),REPLACE(REPLACE(#REF!,1,3,"XXX"),13,2,"XX")))</f>
        <v>#REF!</v>
      </c>
      <c r="K3021" s="356"/>
      <c r="L3021" s="357"/>
      <c r="M3021" s="356"/>
      <c r="N3021" s="352"/>
      <c r="O3021" s="369"/>
    </row>
    <row r="3022" spans="1:15" hidden="1" x14ac:dyDescent="0.2">
      <c r="A3022" s="351">
        <v>3019</v>
      </c>
      <c r="B3022" s="352"/>
      <c r="C3022" s="353"/>
      <c r="D3022" s="354"/>
      <c r="E3022" s="178"/>
      <c r="F3022" s="355"/>
      <c r="G3022" s="354"/>
      <c r="H3022" s="354"/>
      <c r="I3022" s="178"/>
      <c r="J3022" s="390" t="e">
        <f>IF(#REF!="","",IF(LEN(#REF!)&gt;14,IF(ISBLANK(#REF!),"",#REF!),REPLACE(REPLACE(#REF!,1,3,"XXX"),13,2,"XX")))</f>
        <v>#REF!</v>
      </c>
      <c r="K3022" s="356"/>
      <c r="L3022" s="357"/>
      <c r="M3022" s="356"/>
      <c r="N3022" s="352"/>
      <c r="O3022" s="369"/>
    </row>
    <row r="3023" spans="1:15" hidden="1" x14ac:dyDescent="0.2">
      <c r="A3023" s="351">
        <v>3020</v>
      </c>
      <c r="B3023" s="352"/>
      <c r="C3023" s="353"/>
      <c r="D3023" s="354"/>
      <c r="E3023" s="178"/>
      <c r="F3023" s="355"/>
      <c r="G3023" s="354"/>
      <c r="H3023" s="354"/>
      <c r="I3023" s="178"/>
      <c r="J3023" s="390" t="e">
        <f>IF(#REF!="","",IF(LEN(#REF!)&gt;14,IF(ISBLANK(#REF!),"",#REF!),REPLACE(REPLACE(#REF!,1,3,"XXX"),13,2,"XX")))</f>
        <v>#REF!</v>
      </c>
      <c r="K3023" s="356"/>
      <c r="L3023" s="357"/>
      <c r="M3023" s="356"/>
      <c r="N3023" s="352"/>
      <c r="O3023" s="369"/>
    </row>
    <row r="3024" spans="1:15" hidden="1" x14ac:dyDescent="0.2">
      <c r="A3024" s="351">
        <v>3021</v>
      </c>
      <c r="B3024" s="352"/>
      <c r="C3024" s="353"/>
      <c r="D3024" s="354"/>
      <c r="E3024" s="178"/>
      <c r="F3024" s="355"/>
      <c r="G3024" s="354"/>
      <c r="H3024" s="354"/>
      <c r="I3024" s="178"/>
      <c r="J3024" s="390" t="e">
        <f>IF(#REF!="","",IF(LEN(#REF!)&gt;14,IF(ISBLANK(#REF!),"",#REF!),REPLACE(REPLACE(#REF!,1,3,"XXX"),13,2,"XX")))</f>
        <v>#REF!</v>
      </c>
      <c r="K3024" s="356"/>
      <c r="L3024" s="357"/>
      <c r="M3024" s="356"/>
      <c r="N3024" s="352"/>
      <c r="O3024" s="369"/>
    </row>
    <row r="3025" spans="1:15" hidden="1" x14ac:dyDescent="0.2">
      <c r="A3025" s="351">
        <v>3022</v>
      </c>
      <c r="B3025" s="352"/>
      <c r="C3025" s="353"/>
      <c r="D3025" s="354"/>
      <c r="E3025" s="178"/>
      <c r="F3025" s="355"/>
      <c r="G3025" s="354"/>
      <c r="H3025" s="354"/>
      <c r="I3025" s="178"/>
      <c r="J3025" s="390" t="e">
        <f>IF(#REF!="","",IF(LEN(#REF!)&gt;14,IF(ISBLANK(#REF!),"",#REF!),REPLACE(REPLACE(#REF!,1,3,"XXX"),13,2,"XX")))</f>
        <v>#REF!</v>
      </c>
      <c r="K3025" s="356"/>
      <c r="L3025" s="357"/>
      <c r="M3025" s="356"/>
      <c r="N3025" s="352"/>
      <c r="O3025" s="369"/>
    </row>
    <row r="3026" spans="1:15" hidden="1" x14ac:dyDescent="0.2">
      <c r="A3026" s="351">
        <v>3023</v>
      </c>
      <c r="B3026" s="352"/>
      <c r="C3026" s="353"/>
      <c r="D3026" s="354"/>
      <c r="E3026" s="178"/>
      <c r="F3026" s="355"/>
      <c r="G3026" s="354"/>
      <c r="H3026" s="354"/>
      <c r="I3026" s="178"/>
      <c r="J3026" s="390" t="e">
        <f>IF(#REF!="","",IF(LEN(#REF!)&gt;14,IF(ISBLANK(#REF!),"",#REF!),REPLACE(REPLACE(#REF!,1,3,"XXX"),13,2,"XX")))</f>
        <v>#REF!</v>
      </c>
      <c r="K3026" s="356"/>
      <c r="L3026" s="357"/>
      <c r="M3026" s="356"/>
      <c r="N3026" s="352"/>
      <c r="O3026" s="369"/>
    </row>
    <row r="3027" spans="1:15" hidden="1" x14ac:dyDescent="0.2">
      <c r="A3027" s="351">
        <v>3024</v>
      </c>
      <c r="B3027" s="352"/>
      <c r="C3027" s="353"/>
      <c r="D3027" s="354"/>
      <c r="E3027" s="178"/>
      <c r="F3027" s="355"/>
      <c r="G3027" s="354"/>
      <c r="H3027" s="354"/>
      <c r="I3027" s="178"/>
      <c r="J3027" s="390" t="e">
        <f>IF(#REF!="","",IF(LEN(#REF!)&gt;14,IF(ISBLANK(#REF!),"",#REF!),REPLACE(REPLACE(#REF!,1,3,"XXX"),13,2,"XX")))</f>
        <v>#REF!</v>
      </c>
      <c r="K3027" s="356"/>
      <c r="L3027" s="357"/>
      <c r="M3027" s="356"/>
      <c r="N3027" s="352"/>
      <c r="O3027" s="369"/>
    </row>
    <row r="3028" spans="1:15" hidden="1" x14ac:dyDescent="0.2">
      <c r="A3028" s="351">
        <v>3025</v>
      </c>
      <c r="B3028" s="352"/>
      <c r="C3028" s="353"/>
      <c r="D3028" s="354"/>
      <c r="E3028" s="178"/>
      <c r="F3028" s="355"/>
      <c r="G3028" s="354"/>
      <c r="H3028" s="354"/>
      <c r="I3028" s="178"/>
      <c r="J3028" s="390" t="e">
        <f>IF(#REF!="","",IF(LEN(#REF!)&gt;14,IF(ISBLANK(#REF!),"",#REF!),REPLACE(REPLACE(#REF!,1,3,"XXX"),13,2,"XX")))</f>
        <v>#REF!</v>
      </c>
      <c r="K3028" s="356"/>
      <c r="L3028" s="357"/>
      <c r="M3028" s="356"/>
      <c r="N3028" s="352"/>
      <c r="O3028" s="369"/>
    </row>
    <row r="3029" spans="1:15" hidden="1" x14ac:dyDescent="0.2">
      <c r="A3029" s="351">
        <v>3026</v>
      </c>
      <c r="B3029" s="352"/>
      <c r="C3029" s="353"/>
      <c r="D3029" s="354"/>
      <c r="E3029" s="178"/>
      <c r="F3029" s="355"/>
      <c r="G3029" s="354"/>
      <c r="H3029" s="354"/>
      <c r="I3029" s="178"/>
      <c r="J3029" s="390" t="e">
        <f>IF(#REF!="","",IF(LEN(#REF!)&gt;14,IF(ISBLANK(#REF!),"",#REF!),REPLACE(REPLACE(#REF!,1,3,"XXX"),13,2,"XX")))</f>
        <v>#REF!</v>
      </c>
      <c r="K3029" s="356"/>
      <c r="L3029" s="357"/>
      <c r="M3029" s="356"/>
      <c r="N3029" s="352"/>
      <c r="O3029" s="369"/>
    </row>
    <row r="3030" spans="1:15" hidden="1" x14ac:dyDescent="0.2">
      <c r="A3030" s="351">
        <v>3027</v>
      </c>
      <c r="B3030" s="352"/>
      <c r="C3030" s="353"/>
      <c r="D3030" s="354"/>
      <c r="E3030" s="178"/>
      <c r="F3030" s="355"/>
      <c r="G3030" s="354"/>
      <c r="H3030" s="354"/>
      <c r="I3030" s="178"/>
      <c r="J3030" s="390" t="e">
        <f>IF(#REF!="","",IF(LEN(#REF!)&gt;14,IF(ISBLANK(#REF!),"",#REF!),REPLACE(REPLACE(#REF!,1,3,"XXX"),13,2,"XX")))</f>
        <v>#REF!</v>
      </c>
      <c r="K3030" s="356"/>
      <c r="L3030" s="357"/>
      <c r="M3030" s="356"/>
      <c r="N3030" s="352"/>
      <c r="O3030" s="369"/>
    </row>
    <row r="3031" spans="1:15" hidden="1" x14ac:dyDescent="0.2">
      <c r="A3031" s="351">
        <v>3028</v>
      </c>
      <c r="B3031" s="352"/>
      <c r="C3031" s="353"/>
      <c r="D3031" s="354"/>
      <c r="E3031" s="178"/>
      <c r="F3031" s="355"/>
      <c r="G3031" s="354"/>
      <c r="H3031" s="354"/>
      <c r="I3031" s="178"/>
      <c r="J3031" s="390" t="e">
        <f>IF(#REF!="","",IF(LEN(#REF!)&gt;14,IF(ISBLANK(#REF!),"",#REF!),REPLACE(REPLACE(#REF!,1,3,"XXX"),13,2,"XX")))</f>
        <v>#REF!</v>
      </c>
      <c r="K3031" s="356"/>
      <c r="L3031" s="357"/>
      <c r="M3031" s="356"/>
      <c r="N3031" s="352"/>
      <c r="O3031" s="369"/>
    </row>
    <row r="3032" spans="1:15" hidden="1" x14ac:dyDescent="0.2">
      <c r="A3032" s="351">
        <v>3029</v>
      </c>
      <c r="B3032" s="352"/>
      <c r="C3032" s="353"/>
      <c r="D3032" s="354"/>
      <c r="E3032" s="178"/>
      <c r="F3032" s="355"/>
      <c r="G3032" s="354"/>
      <c r="H3032" s="354"/>
      <c r="I3032" s="178"/>
      <c r="J3032" s="390" t="e">
        <f>IF(#REF!="","",IF(LEN(#REF!)&gt;14,IF(ISBLANK(#REF!),"",#REF!),REPLACE(REPLACE(#REF!,1,3,"XXX"),13,2,"XX")))</f>
        <v>#REF!</v>
      </c>
      <c r="K3032" s="356"/>
      <c r="L3032" s="357"/>
      <c r="M3032" s="356"/>
      <c r="N3032" s="352"/>
      <c r="O3032" s="369"/>
    </row>
    <row r="3033" spans="1:15" hidden="1" x14ac:dyDescent="0.2">
      <c r="A3033" s="351">
        <v>3030</v>
      </c>
      <c r="B3033" s="352"/>
      <c r="C3033" s="353"/>
      <c r="D3033" s="354"/>
      <c r="E3033" s="178"/>
      <c r="F3033" s="355"/>
      <c r="G3033" s="354"/>
      <c r="H3033" s="354"/>
      <c r="I3033" s="178"/>
      <c r="J3033" s="390" t="e">
        <f>IF(#REF!="","",IF(LEN(#REF!)&gt;14,IF(ISBLANK(#REF!),"",#REF!),REPLACE(REPLACE(#REF!,1,3,"XXX"),13,2,"XX")))</f>
        <v>#REF!</v>
      </c>
      <c r="K3033" s="356"/>
      <c r="L3033" s="357"/>
      <c r="M3033" s="356"/>
      <c r="N3033" s="352"/>
      <c r="O3033" s="369"/>
    </row>
    <row r="3034" spans="1:15" hidden="1" x14ac:dyDescent="0.2">
      <c r="A3034" s="351">
        <v>3031</v>
      </c>
      <c r="B3034" s="352"/>
      <c r="C3034" s="353"/>
      <c r="D3034" s="354"/>
      <c r="E3034" s="178"/>
      <c r="F3034" s="355"/>
      <c r="G3034" s="354"/>
      <c r="H3034" s="354"/>
      <c r="I3034" s="178"/>
      <c r="J3034" s="390" t="e">
        <f>IF(#REF!="","",IF(LEN(#REF!)&gt;14,IF(ISBLANK(#REF!),"",#REF!),REPLACE(REPLACE(#REF!,1,3,"XXX"),13,2,"XX")))</f>
        <v>#REF!</v>
      </c>
      <c r="K3034" s="356"/>
      <c r="L3034" s="357"/>
      <c r="M3034" s="356"/>
      <c r="N3034" s="352"/>
      <c r="O3034" s="369"/>
    </row>
    <row r="3035" spans="1:15" hidden="1" x14ac:dyDescent="0.2">
      <c r="A3035" s="351">
        <v>3032</v>
      </c>
      <c r="B3035" s="352"/>
      <c r="C3035" s="353"/>
      <c r="D3035" s="354"/>
      <c r="E3035" s="178"/>
      <c r="F3035" s="355"/>
      <c r="G3035" s="354"/>
      <c r="H3035" s="354"/>
      <c r="I3035" s="178"/>
      <c r="J3035" s="390" t="e">
        <f>IF(#REF!="","",IF(LEN(#REF!)&gt;14,IF(ISBLANK(#REF!),"",#REF!),REPLACE(REPLACE(#REF!,1,3,"XXX"),13,2,"XX")))</f>
        <v>#REF!</v>
      </c>
      <c r="K3035" s="356"/>
      <c r="L3035" s="357"/>
      <c r="M3035" s="356"/>
      <c r="N3035" s="352"/>
      <c r="O3035" s="369"/>
    </row>
    <row r="3036" spans="1:15" hidden="1" x14ac:dyDescent="0.2">
      <c r="A3036" s="351">
        <v>3033</v>
      </c>
      <c r="B3036" s="352"/>
      <c r="C3036" s="353"/>
      <c r="D3036" s="354"/>
      <c r="E3036" s="178"/>
      <c r="F3036" s="355"/>
      <c r="G3036" s="354"/>
      <c r="H3036" s="354"/>
      <c r="I3036" s="178"/>
      <c r="J3036" s="390" t="e">
        <f>IF(#REF!="","",IF(LEN(#REF!)&gt;14,IF(ISBLANK(#REF!),"",#REF!),REPLACE(REPLACE(#REF!,1,3,"XXX"),13,2,"XX")))</f>
        <v>#REF!</v>
      </c>
      <c r="K3036" s="356"/>
      <c r="L3036" s="357"/>
      <c r="M3036" s="356"/>
      <c r="N3036" s="352"/>
      <c r="O3036" s="369"/>
    </row>
    <row r="3037" spans="1:15" hidden="1" x14ac:dyDescent="0.2">
      <c r="A3037" s="351">
        <v>3034</v>
      </c>
      <c r="B3037" s="352"/>
      <c r="C3037" s="353"/>
      <c r="D3037" s="354"/>
      <c r="E3037" s="178"/>
      <c r="F3037" s="355"/>
      <c r="G3037" s="354"/>
      <c r="H3037" s="354"/>
      <c r="I3037" s="178"/>
      <c r="J3037" s="390" t="e">
        <f>IF(#REF!="","",IF(LEN(#REF!)&gt;14,IF(ISBLANK(#REF!),"",#REF!),REPLACE(REPLACE(#REF!,1,3,"XXX"),13,2,"XX")))</f>
        <v>#REF!</v>
      </c>
      <c r="K3037" s="356"/>
      <c r="L3037" s="357"/>
      <c r="M3037" s="356"/>
      <c r="N3037" s="352"/>
      <c r="O3037" s="369"/>
    </row>
    <row r="3038" spans="1:15" hidden="1" x14ac:dyDescent="0.2">
      <c r="A3038" s="351">
        <v>3035</v>
      </c>
      <c r="B3038" s="352"/>
      <c r="C3038" s="353"/>
      <c r="D3038" s="354"/>
      <c r="E3038" s="178"/>
      <c r="F3038" s="355"/>
      <c r="G3038" s="354"/>
      <c r="H3038" s="354"/>
      <c r="I3038" s="178"/>
      <c r="J3038" s="390" t="e">
        <f>IF(#REF!="","",IF(LEN(#REF!)&gt;14,IF(ISBLANK(#REF!),"",#REF!),REPLACE(REPLACE(#REF!,1,3,"XXX"),13,2,"XX")))</f>
        <v>#REF!</v>
      </c>
      <c r="K3038" s="356"/>
      <c r="L3038" s="357"/>
      <c r="M3038" s="356"/>
      <c r="N3038" s="352"/>
      <c r="O3038" s="369"/>
    </row>
    <row r="3039" spans="1:15" hidden="1" x14ac:dyDescent="0.2">
      <c r="A3039" s="351">
        <v>3036</v>
      </c>
      <c r="B3039" s="352"/>
      <c r="C3039" s="353"/>
      <c r="D3039" s="354"/>
      <c r="E3039" s="178"/>
      <c r="F3039" s="355"/>
      <c r="G3039" s="354"/>
      <c r="H3039" s="354"/>
      <c r="I3039" s="178"/>
      <c r="J3039" s="390" t="e">
        <f>IF(#REF!="","",IF(LEN(#REF!)&gt;14,IF(ISBLANK(#REF!),"",#REF!),REPLACE(REPLACE(#REF!,1,3,"XXX"),13,2,"XX")))</f>
        <v>#REF!</v>
      </c>
      <c r="K3039" s="356"/>
      <c r="L3039" s="357"/>
      <c r="M3039" s="356"/>
      <c r="N3039" s="352"/>
      <c r="O3039" s="369"/>
    </row>
    <row r="3040" spans="1:15" hidden="1" x14ac:dyDescent="0.2">
      <c r="A3040" s="351">
        <v>3037</v>
      </c>
      <c r="B3040" s="352"/>
      <c r="C3040" s="353"/>
      <c r="D3040" s="354"/>
      <c r="E3040" s="178"/>
      <c r="F3040" s="355"/>
      <c r="G3040" s="354"/>
      <c r="H3040" s="354"/>
      <c r="I3040" s="178"/>
      <c r="J3040" s="390" t="e">
        <f>IF(#REF!="","",IF(LEN(#REF!)&gt;14,IF(ISBLANK(#REF!),"",#REF!),REPLACE(REPLACE(#REF!,1,3,"XXX"),13,2,"XX")))</f>
        <v>#REF!</v>
      </c>
      <c r="K3040" s="356"/>
      <c r="L3040" s="357"/>
      <c r="M3040" s="356"/>
      <c r="N3040" s="352"/>
      <c r="O3040" s="369"/>
    </row>
    <row r="3041" spans="1:15" hidden="1" x14ac:dyDescent="0.2">
      <c r="A3041" s="351">
        <v>3038</v>
      </c>
      <c r="B3041" s="352"/>
      <c r="C3041" s="353"/>
      <c r="D3041" s="354"/>
      <c r="E3041" s="178"/>
      <c r="F3041" s="355"/>
      <c r="G3041" s="354"/>
      <c r="H3041" s="354"/>
      <c r="I3041" s="178"/>
      <c r="J3041" s="390" t="e">
        <f>IF(#REF!="","",IF(LEN(#REF!)&gt;14,IF(ISBLANK(#REF!),"",#REF!),REPLACE(REPLACE(#REF!,1,3,"XXX"),13,2,"XX")))</f>
        <v>#REF!</v>
      </c>
      <c r="K3041" s="356"/>
      <c r="L3041" s="357"/>
      <c r="M3041" s="356"/>
      <c r="N3041" s="352"/>
      <c r="O3041" s="369"/>
    </row>
    <row r="3042" spans="1:15" hidden="1" x14ac:dyDescent="0.2">
      <c r="A3042" s="351">
        <v>3039</v>
      </c>
      <c r="B3042" s="352"/>
      <c r="C3042" s="353"/>
      <c r="D3042" s="354"/>
      <c r="E3042" s="178"/>
      <c r="F3042" s="355"/>
      <c r="G3042" s="354"/>
      <c r="H3042" s="354"/>
      <c r="I3042" s="178"/>
      <c r="J3042" s="390" t="e">
        <f>IF(#REF!="","",IF(LEN(#REF!)&gt;14,IF(ISBLANK(#REF!),"",#REF!),REPLACE(REPLACE(#REF!,1,3,"XXX"),13,2,"XX")))</f>
        <v>#REF!</v>
      </c>
      <c r="K3042" s="356"/>
      <c r="L3042" s="357"/>
      <c r="M3042" s="356"/>
      <c r="N3042" s="352"/>
      <c r="O3042" s="369"/>
    </row>
    <row r="3043" spans="1:15" hidden="1" x14ac:dyDescent="0.2">
      <c r="A3043" s="351">
        <v>3040</v>
      </c>
      <c r="B3043" s="352"/>
      <c r="C3043" s="353"/>
      <c r="D3043" s="354"/>
      <c r="E3043" s="178"/>
      <c r="F3043" s="355"/>
      <c r="G3043" s="354"/>
      <c r="H3043" s="354"/>
      <c r="I3043" s="178"/>
      <c r="J3043" s="390" t="e">
        <f>IF(#REF!="","",IF(LEN(#REF!)&gt;14,IF(ISBLANK(#REF!),"",#REF!),REPLACE(REPLACE(#REF!,1,3,"XXX"),13,2,"XX")))</f>
        <v>#REF!</v>
      </c>
      <c r="K3043" s="356"/>
      <c r="L3043" s="357"/>
      <c r="M3043" s="356"/>
      <c r="N3043" s="352"/>
      <c r="O3043" s="369"/>
    </row>
    <row r="3044" spans="1:15" hidden="1" x14ac:dyDescent="0.2">
      <c r="A3044" s="351">
        <v>3041</v>
      </c>
      <c r="B3044" s="352"/>
      <c r="C3044" s="353"/>
      <c r="D3044" s="354"/>
      <c r="E3044" s="178"/>
      <c r="F3044" s="355"/>
      <c r="G3044" s="354"/>
      <c r="H3044" s="354"/>
      <c r="I3044" s="178"/>
      <c r="J3044" s="390" t="e">
        <f>IF(#REF!="","",IF(LEN(#REF!)&gt;14,IF(ISBLANK(#REF!),"",#REF!),REPLACE(REPLACE(#REF!,1,3,"XXX"),13,2,"XX")))</f>
        <v>#REF!</v>
      </c>
      <c r="K3044" s="356"/>
      <c r="L3044" s="357"/>
      <c r="M3044" s="356"/>
      <c r="N3044" s="352"/>
      <c r="O3044" s="369"/>
    </row>
    <row r="3045" spans="1:15" hidden="1" x14ac:dyDescent="0.2">
      <c r="A3045" s="351">
        <v>3042</v>
      </c>
      <c r="B3045" s="352"/>
      <c r="C3045" s="353"/>
      <c r="D3045" s="354"/>
      <c r="E3045" s="178"/>
      <c r="F3045" s="355"/>
      <c r="G3045" s="354"/>
      <c r="H3045" s="354"/>
      <c r="I3045" s="178"/>
      <c r="J3045" s="390" t="e">
        <f>IF(#REF!="","",IF(LEN(#REF!)&gt;14,IF(ISBLANK(#REF!),"",#REF!),REPLACE(REPLACE(#REF!,1,3,"XXX"),13,2,"XX")))</f>
        <v>#REF!</v>
      </c>
      <c r="K3045" s="356"/>
      <c r="L3045" s="357"/>
      <c r="M3045" s="356"/>
      <c r="N3045" s="352"/>
      <c r="O3045" s="369"/>
    </row>
    <row r="3046" spans="1:15" hidden="1" x14ac:dyDescent="0.2">
      <c r="A3046" s="351">
        <v>3043</v>
      </c>
      <c r="B3046" s="352"/>
      <c r="C3046" s="353"/>
      <c r="D3046" s="354"/>
      <c r="E3046" s="178"/>
      <c r="F3046" s="355"/>
      <c r="G3046" s="354"/>
      <c r="H3046" s="354"/>
      <c r="I3046" s="178"/>
      <c r="J3046" s="390" t="e">
        <f>IF(#REF!="","",IF(LEN(#REF!)&gt;14,IF(ISBLANK(#REF!),"",#REF!),REPLACE(REPLACE(#REF!,1,3,"XXX"),13,2,"XX")))</f>
        <v>#REF!</v>
      </c>
      <c r="K3046" s="356"/>
      <c r="L3046" s="357"/>
      <c r="M3046" s="356"/>
      <c r="N3046" s="352"/>
      <c r="O3046" s="369"/>
    </row>
    <row r="3047" spans="1:15" hidden="1" x14ac:dyDescent="0.2">
      <c r="A3047" s="351">
        <v>3044</v>
      </c>
      <c r="B3047" s="352"/>
      <c r="C3047" s="353"/>
      <c r="D3047" s="354"/>
      <c r="E3047" s="178"/>
      <c r="F3047" s="355"/>
      <c r="G3047" s="354"/>
      <c r="H3047" s="354"/>
      <c r="I3047" s="178"/>
      <c r="J3047" s="390" t="e">
        <f>IF(#REF!="","",IF(LEN(#REF!)&gt;14,IF(ISBLANK(#REF!),"",#REF!),REPLACE(REPLACE(#REF!,1,3,"XXX"),13,2,"XX")))</f>
        <v>#REF!</v>
      </c>
      <c r="K3047" s="356"/>
      <c r="L3047" s="357"/>
      <c r="M3047" s="356"/>
      <c r="N3047" s="352"/>
      <c r="O3047" s="369"/>
    </row>
    <row r="3048" spans="1:15" hidden="1" x14ac:dyDescent="0.2">
      <c r="A3048" s="351">
        <v>3045</v>
      </c>
      <c r="B3048" s="352"/>
      <c r="C3048" s="353"/>
      <c r="D3048" s="354"/>
      <c r="E3048" s="178"/>
      <c r="F3048" s="355"/>
      <c r="G3048" s="354"/>
      <c r="H3048" s="354"/>
      <c r="I3048" s="178"/>
      <c r="J3048" s="390" t="e">
        <f>IF(#REF!="","",IF(LEN(#REF!)&gt;14,IF(ISBLANK(#REF!),"",#REF!),REPLACE(REPLACE(#REF!,1,3,"XXX"),13,2,"XX")))</f>
        <v>#REF!</v>
      </c>
      <c r="K3048" s="356"/>
      <c r="L3048" s="357"/>
      <c r="M3048" s="356"/>
      <c r="N3048" s="352"/>
      <c r="O3048" s="369"/>
    </row>
    <row r="3049" spans="1:15" hidden="1" x14ac:dyDescent="0.2">
      <c r="A3049" s="351">
        <v>3046</v>
      </c>
      <c r="B3049" s="352"/>
      <c r="C3049" s="353"/>
      <c r="D3049" s="354"/>
      <c r="E3049" s="178"/>
      <c r="F3049" s="355"/>
      <c r="G3049" s="354"/>
      <c r="H3049" s="354"/>
      <c r="I3049" s="178"/>
      <c r="J3049" s="390" t="e">
        <f>IF(#REF!="","",IF(LEN(#REF!)&gt;14,IF(ISBLANK(#REF!),"",#REF!),REPLACE(REPLACE(#REF!,1,3,"XXX"),13,2,"XX")))</f>
        <v>#REF!</v>
      </c>
      <c r="K3049" s="356"/>
      <c r="L3049" s="357"/>
      <c r="M3049" s="356"/>
      <c r="N3049" s="352"/>
      <c r="O3049" s="369"/>
    </row>
    <row r="3050" spans="1:15" hidden="1" x14ac:dyDescent="0.2">
      <c r="A3050" s="351">
        <v>3047</v>
      </c>
      <c r="B3050" s="352"/>
      <c r="C3050" s="353"/>
      <c r="D3050" s="354"/>
      <c r="E3050" s="178"/>
      <c r="F3050" s="355"/>
      <c r="G3050" s="354"/>
      <c r="H3050" s="354"/>
      <c r="I3050" s="178"/>
      <c r="J3050" s="390" t="e">
        <f>IF(#REF!="","",IF(LEN(#REF!)&gt;14,IF(ISBLANK(#REF!),"",#REF!),REPLACE(REPLACE(#REF!,1,3,"XXX"),13,2,"XX")))</f>
        <v>#REF!</v>
      </c>
      <c r="K3050" s="356"/>
      <c r="L3050" s="357"/>
      <c r="M3050" s="356"/>
      <c r="N3050" s="352"/>
      <c r="O3050" s="369"/>
    </row>
    <row r="3051" spans="1:15" hidden="1" x14ac:dyDescent="0.2">
      <c r="A3051" s="351">
        <v>3048</v>
      </c>
      <c r="B3051" s="352"/>
      <c r="C3051" s="353"/>
      <c r="D3051" s="354"/>
      <c r="E3051" s="178"/>
      <c r="F3051" s="355"/>
      <c r="G3051" s="354"/>
      <c r="H3051" s="354"/>
      <c r="I3051" s="178"/>
      <c r="J3051" s="390" t="e">
        <f>IF(#REF!="","",IF(LEN(#REF!)&gt;14,IF(ISBLANK(#REF!),"",#REF!),REPLACE(REPLACE(#REF!,1,3,"XXX"),13,2,"XX")))</f>
        <v>#REF!</v>
      </c>
      <c r="K3051" s="356"/>
      <c r="L3051" s="357"/>
      <c r="M3051" s="356"/>
      <c r="N3051" s="352"/>
      <c r="O3051" s="369"/>
    </row>
    <row r="3052" spans="1:15" hidden="1" x14ac:dyDescent="0.2">
      <c r="A3052" s="351">
        <v>3049</v>
      </c>
      <c r="B3052" s="352"/>
      <c r="C3052" s="353"/>
      <c r="D3052" s="354"/>
      <c r="E3052" s="178"/>
      <c r="F3052" s="355"/>
      <c r="G3052" s="354"/>
      <c r="H3052" s="354"/>
      <c r="I3052" s="178"/>
      <c r="J3052" s="390" t="e">
        <f>IF(#REF!="","",IF(LEN(#REF!)&gt;14,IF(ISBLANK(#REF!),"",#REF!),REPLACE(REPLACE(#REF!,1,3,"XXX"),13,2,"XX")))</f>
        <v>#REF!</v>
      </c>
      <c r="K3052" s="356"/>
      <c r="L3052" s="357"/>
      <c r="M3052" s="356"/>
      <c r="N3052" s="352"/>
      <c r="O3052" s="369"/>
    </row>
    <row r="3053" spans="1:15" hidden="1" x14ac:dyDescent="0.2">
      <c r="A3053" s="351">
        <v>3050</v>
      </c>
      <c r="B3053" s="352"/>
      <c r="C3053" s="353"/>
      <c r="D3053" s="354"/>
      <c r="E3053" s="178"/>
      <c r="F3053" s="355"/>
      <c r="G3053" s="354"/>
      <c r="H3053" s="354"/>
      <c r="I3053" s="178"/>
      <c r="J3053" s="390" t="e">
        <f>IF(#REF!="","",IF(LEN(#REF!)&gt;14,IF(ISBLANK(#REF!),"",#REF!),REPLACE(REPLACE(#REF!,1,3,"XXX"),13,2,"XX")))</f>
        <v>#REF!</v>
      </c>
      <c r="K3053" s="356"/>
      <c r="L3053" s="357"/>
      <c r="M3053" s="356"/>
      <c r="N3053" s="352"/>
      <c r="O3053" s="369"/>
    </row>
    <row r="3054" spans="1:15" hidden="1" x14ac:dyDescent="0.2">
      <c r="A3054" s="351">
        <v>3051</v>
      </c>
      <c r="B3054" s="352"/>
      <c r="C3054" s="353"/>
      <c r="D3054" s="354"/>
      <c r="E3054" s="178"/>
      <c r="F3054" s="355"/>
      <c r="G3054" s="354"/>
      <c r="H3054" s="354"/>
      <c r="I3054" s="178"/>
      <c r="J3054" s="390" t="e">
        <f>IF(#REF!="","",IF(LEN(#REF!)&gt;14,IF(ISBLANK(#REF!),"",#REF!),REPLACE(REPLACE(#REF!,1,3,"XXX"),13,2,"XX")))</f>
        <v>#REF!</v>
      </c>
      <c r="K3054" s="356"/>
      <c r="L3054" s="357"/>
      <c r="M3054" s="356"/>
      <c r="N3054" s="352"/>
      <c r="O3054" s="369"/>
    </row>
    <row r="3055" spans="1:15" hidden="1" x14ac:dyDescent="0.2">
      <c r="A3055" s="351">
        <v>3052</v>
      </c>
      <c r="B3055" s="352"/>
      <c r="C3055" s="353"/>
      <c r="D3055" s="354"/>
      <c r="E3055" s="178"/>
      <c r="F3055" s="355"/>
      <c r="G3055" s="354"/>
      <c r="H3055" s="354"/>
      <c r="I3055" s="178"/>
      <c r="J3055" s="390" t="e">
        <f>IF(#REF!="","",IF(LEN(#REF!)&gt;14,IF(ISBLANK(#REF!),"",#REF!),REPLACE(REPLACE(#REF!,1,3,"XXX"),13,2,"XX")))</f>
        <v>#REF!</v>
      </c>
      <c r="K3055" s="356"/>
      <c r="L3055" s="357"/>
      <c r="M3055" s="356"/>
      <c r="N3055" s="352"/>
      <c r="O3055" s="369"/>
    </row>
    <row r="3056" spans="1:15" hidden="1" x14ac:dyDescent="0.2">
      <c r="A3056" s="351">
        <v>3053</v>
      </c>
      <c r="B3056" s="352"/>
      <c r="C3056" s="353"/>
      <c r="D3056" s="354"/>
      <c r="E3056" s="178"/>
      <c r="F3056" s="355"/>
      <c r="G3056" s="354"/>
      <c r="H3056" s="354"/>
      <c r="I3056" s="178"/>
      <c r="J3056" s="390" t="e">
        <f>IF(#REF!="","",IF(LEN(#REF!)&gt;14,IF(ISBLANK(#REF!),"",#REF!),REPLACE(REPLACE(#REF!,1,3,"XXX"),13,2,"XX")))</f>
        <v>#REF!</v>
      </c>
      <c r="K3056" s="356"/>
      <c r="L3056" s="357"/>
      <c r="M3056" s="356"/>
      <c r="N3056" s="352"/>
      <c r="O3056" s="369"/>
    </row>
    <row r="3057" spans="1:15" hidden="1" x14ac:dyDescent="0.2">
      <c r="A3057" s="351">
        <v>3054</v>
      </c>
      <c r="B3057" s="352"/>
      <c r="C3057" s="353"/>
      <c r="D3057" s="354"/>
      <c r="E3057" s="178"/>
      <c r="F3057" s="355"/>
      <c r="G3057" s="354"/>
      <c r="H3057" s="354"/>
      <c r="I3057" s="178"/>
      <c r="J3057" s="390" t="e">
        <f>IF(#REF!="","",IF(LEN(#REF!)&gt;14,IF(ISBLANK(#REF!),"",#REF!),REPLACE(REPLACE(#REF!,1,3,"XXX"),13,2,"XX")))</f>
        <v>#REF!</v>
      </c>
      <c r="K3057" s="356"/>
      <c r="L3057" s="357"/>
      <c r="M3057" s="356"/>
      <c r="N3057" s="352"/>
      <c r="O3057" s="369"/>
    </row>
    <row r="3058" spans="1:15" hidden="1" x14ac:dyDescent="0.2">
      <c r="A3058" s="351">
        <v>3055</v>
      </c>
      <c r="B3058" s="352"/>
      <c r="C3058" s="353"/>
      <c r="D3058" s="354"/>
      <c r="E3058" s="178"/>
      <c r="F3058" s="355"/>
      <c r="G3058" s="354"/>
      <c r="H3058" s="354"/>
      <c r="I3058" s="178"/>
      <c r="J3058" s="390" t="e">
        <f>IF(#REF!="","",IF(LEN(#REF!)&gt;14,IF(ISBLANK(#REF!),"",#REF!),REPLACE(REPLACE(#REF!,1,3,"XXX"),13,2,"XX")))</f>
        <v>#REF!</v>
      </c>
      <c r="K3058" s="356"/>
      <c r="L3058" s="357"/>
      <c r="M3058" s="356"/>
      <c r="N3058" s="352"/>
      <c r="O3058" s="369"/>
    </row>
    <row r="3059" spans="1:15" hidden="1" x14ac:dyDescent="0.2">
      <c r="A3059" s="351">
        <v>3056</v>
      </c>
      <c r="B3059" s="352"/>
      <c r="C3059" s="353"/>
      <c r="D3059" s="354"/>
      <c r="E3059" s="178"/>
      <c r="F3059" s="355"/>
      <c r="G3059" s="354"/>
      <c r="H3059" s="354"/>
      <c r="I3059" s="178"/>
      <c r="J3059" s="390" t="e">
        <f>IF(#REF!="","",IF(LEN(#REF!)&gt;14,IF(ISBLANK(#REF!),"",#REF!),REPLACE(REPLACE(#REF!,1,3,"XXX"),13,2,"XX")))</f>
        <v>#REF!</v>
      </c>
      <c r="K3059" s="356"/>
      <c r="L3059" s="357"/>
      <c r="M3059" s="356"/>
      <c r="N3059" s="352"/>
      <c r="O3059" s="369"/>
    </row>
    <row r="3060" spans="1:15" hidden="1" x14ac:dyDescent="0.2">
      <c r="A3060" s="351">
        <v>3057</v>
      </c>
      <c r="B3060" s="352"/>
      <c r="C3060" s="353"/>
      <c r="D3060" s="354"/>
      <c r="E3060" s="178"/>
      <c r="F3060" s="355"/>
      <c r="G3060" s="354"/>
      <c r="H3060" s="354"/>
      <c r="I3060" s="178"/>
      <c r="J3060" s="390" t="e">
        <f>IF(#REF!="","",IF(LEN(#REF!)&gt;14,IF(ISBLANK(#REF!),"",#REF!),REPLACE(REPLACE(#REF!,1,3,"XXX"),13,2,"XX")))</f>
        <v>#REF!</v>
      </c>
      <c r="K3060" s="356"/>
      <c r="L3060" s="357"/>
      <c r="M3060" s="356"/>
      <c r="N3060" s="352"/>
      <c r="O3060" s="369"/>
    </row>
    <row r="3061" spans="1:15" hidden="1" x14ac:dyDescent="0.2">
      <c r="A3061" s="351">
        <v>3058</v>
      </c>
      <c r="B3061" s="352"/>
      <c r="C3061" s="353"/>
      <c r="D3061" s="354"/>
      <c r="E3061" s="178"/>
      <c r="F3061" s="355"/>
      <c r="G3061" s="354"/>
      <c r="H3061" s="354"/>
      <c r="I3061" s="178"/>
      <c r="J3061" s="390" t="e">
        <f>IF(#REF!="","",IF(LEN(#REF!)&gt;14,IF(ISBLANK(#REF!),"",#REF!),REPLACE(REPLACE(#REF!,1,3,"XXX"),13,2,"XX")))</f>
        <v>#REF!</v>
      </c>
      <c r="K3061" s="356"/>
      <c r="L3061" s="357"/>
      <c r="M3061" s="356"/>
      <c r="N3061" s="352"/>
      <c r="O3061" s="369"/>
    </row>
    <row r="3062" spans="1:15" hidden="1" x14ac:dyDescent="0.2">
      <c r="A3062" s="351">
        <v>3059</v>
      </c>
      <c r="B3062" s="352"/>
      <c r="C3062" s="353"/>
      <c r="D3062" s="354"/>
      <c r="E3062" s="178"/>
      <c r="F3062" s="355"/>
      <c r="G3062" s="354"/>
      <c r="H3062" s="354"/>
      <c r="I3062" s="178"/>
      <c r="J3062" s="390" t="e">
        <f>IF(#REF!="","",IF(LEN(#REF!)&gt;14,IF(ISBLANK(#REF!),"",#REF!),REPLACE(REPLACE(#REF!,1,3,"XXX"),13,2,"XX")))</f>
        <v>#REF!</v>
      </c>
      <c r="K3062" s="356"/>
      <c r="L3062" s="357"/>
      <c r="M3062" s="356"/>
      <c r="N3062" s="352"/>
      <c r="O3062" s="369"/>
    </row>
    <row r="3063" spans="1:15" hidden="1" x14ac:dyDescent="0.2">
      <c r="A3063" s="351">
        <v>3060</v>
      </c>
      <c r="B3063" s="352"/>
      <c r="C3063" s="353"/>
      <c r="D3063" s="354"/>
      <c r="E3063" s="178"/>
      <c r="F3063" s="355"/>
      <c r="G3063" s="354"/>
      <c r="H3063" s="354"/>
      <c r="I3063" s="178"/>
      <c r="J3063" s="390" t="e">
        <f>IF(#REF!="","",IF(LEN(#REF!)&gt;14,IF(ISBLANK(#REF!),"",#REF!),REPLACE(REPLACE(#REF!,1,3,"XXX"),13,2,"XX")))</f>
        <v>#REF!</v>
      </c>
      <c r="K3063" s="356"/>
      <c r="L3063" s="357"/>
      <c r="M3063" s="356"/>
      <c r="N3063" s="352"/>
      <c r="O3063" s="369"/>
    </row>
    <row r="3064" spans="1:15" hidden="1" x14ac:dyDescent="0.2">
      <c r="A3064" s="351">
        <v>3061</v>
      </c>
      <c r="B3064" s="352"/>
      <c r="C3064" s="353"/>
      <c r="D3064" s="354"/>
      <c r="E3064" s="178"/>
      <c r="F3064" s="355"/>
      <c r="G3064" s="354"/>
      <c r="H3064" s="354"/>
      <c r="I3064" s="178"/>
      <c r="J3064" s="390" t="e">
        <f>IF(#REF!="","",IF(LEN(#REF!)&gt;14,IF(ISBLANK(#REF!),"",#REF!),REPLACE(REPLACE(#REF!,1,3,"XXX"),13,2,"XX")))</f>
        <v>#REF!</v>
      </c>
      <c r="K3064" s="356"/>
      <c r="L3064" s="357"/>
      <c r="M3064" s="356"/>
      <c r="N3064" s="352"/>
      <c r="O3064" s="369"/>
    </row>
    <row r="3065" spans="1:15" hidden="1" x14ac:dyDescent="0.2">
      <c r="A3065" s="351">
        <v>3062</v>
      </c>
      <c r="B3065" s="352"/>
      <c r="C3065" s="353"/>
      <c r="D3065" s="354"/>
      <c r="E3065" s="178"/>
      <c r="F3065" s="355"/>
      <c r="G3065" s="354"/>
      <c r="H3065" s="354"/>
      <c r="I3065" s="178"/>
      <c r="J3065" s="390" t="e">
        <f>IF(#REF!="","",IF(LEN(#REF!)&gt;14,IF(ISBLANK(#REF!),"",#REF!),REPLACE(REPLACE(#REF!,1,3,"XXX"),13,2,"XX")))</f>
        <v>#REF!</v>
      </c>
      <c r="K3065" s="356"/>
      <c r="L3065" s="357"/>
      <c r="M3065" s="356"/>
      <c r="N3065" s="352"/>
      <c r="O3065" s="369"/>
    </row>
    <row r="3066" spans="1:15" hidden="1" x14ac:dyDescent="0.2">
      <c r="A3066" s="351">
        <v>3063</v>
      </c>
      <c r="B3066" s="352"/>
      <c r="C3066" s="353"/>
      <c r="D3066" s="354"/>
      <c r="E3066" s="178"/>
      <c r="F3066" s="355"/>
      <c r="G3066" s="354"/>
      <c r="H3066" s="354"/>
      <c r="I3066" s="178"/>
      <c r="J3066" s="390" t="e">
        <f>IF(#REF!="","",IF(LEN(#REF!)&gt;14,IF(ISBLANK(#REF!),"",#REF!),REPLACE(REPLACE(#REF!,1,3,"XXX"),13,2,"XX")))</f>
        <v>#REF!</v>
      </c>
      <c r="K3066" s="356"/>
      <c r="L3066" s="357"/>
      <c r="M3066" s="356"/>
      <c r="N3066" s="352"/>
      <c r="O3066" s="369"/>
    </row>
    <row r="3067" spans="1:15" hidden="1" x14ac:dyDescent="0.2">
      <c r="A3067" s="351">
        <v>3064</v>
      </c>
      <c r="B3067" s="352"/>
      <c r="C3067" s="353"/>
      <c r="D3067" s="354"/>
      <c r="E3067" s="178"/>
      <c r="F3067" s="355"/>
      <c r="G3067" s="354"/>
      <c r="H3067" s="354"/>
      <c r="I3067" s="178"/>
      <c r="J3067" s="390" t="e">
        <f>IF(#REF!="","",IF(LEN(#REF!)&gt;14,IF(ISBLANK(#REF!),"",#REF!),REPLACE(REPLACE(#REF!,1,3,"XXX"),13,2,"XX")))</f>
        <v>#REF!</v>
      </c>
      <c r="K3067" s="356"/>
      <c r="L3067" s="357"/>
      <c r="M3067" s="356"/>
      <c r="N3067" s="352"/>
      <c r="O3067" s="369"/>
    </row>
    <row r="3068" spans="1:15" hidden="1" x14ac:dyDescent="0.2">
      <c r="A3068" s="351">
        <v>3065</v>
      </c>
      <c r="B3068" s="352"/>
      <c r="C3068" s="353"/>
      <c r="D3068" s="354"/>
      <c r="E3068" s="178"/>
      <c r="F3068" s="355"/>
      <c r="G3068" s="354"/>
      <c r="H3068" s="354"/>
      <c r="I3068" s="178"/>
      <c r="J3068" s="390" t="e">
        <f>IF(#REF!="","",IF(LEN(#REF!)&gt;14,IF(ISBLANK(#REF!),"",#REF!),REPLACE(REPLACE(#REF!,1,3,"XXX"),13,2,"XX")))</f>
        <v>#REF!</v>
      </c>
      <c r="K3068" s="356"/>
      <c r="L3068" s="357"/>
      <c r="M3068" s="356"/>
      <c r="N3068" s="352"/>
      <c r="O3068" s="369"/>
    </row>
    <row r="3069" spans="1:15" hidden="1" x14ac:dyDescent="0.2">
      <c r="A3069" s="351">
        <v>3066</v>
      </c>
      <c r="B3069" s="352"/>
      <c r="C3069" s="353"/>
      <c r="D3069" s="354"/>
      <c r="E3069" s="178"/>
      <c r="F3069" s="355"/>
      <c r="G3069" s="354"/>
      <c r="H3069" s="354"/>
      <c r="I3069" s="178"/>
      <c r="J3069" s="390" t="e">
        <f>IF(#REF!="","",IF(LEN(#REF!)&gt;14,IF(ISBLANK(#REF!),"",#REF!),REPLACE(REPLACE(#REF!,1,3,"XXX"),13,2,"XX")))</f>
        <v>#REF!</v>
      </c>
      <c r="K3069" s="356"/>
      <c r="L3069" s="357"/>
      <c r="M3069" s="356"/>
      <c r="N3069" s="352"/>
      <c r="O3069" s="369"/>
    </row>
    <row r="3070" spans="1:15" hidden="1" x14ac:dyDescent="0.2">
      <c r="A3070" s="351">
        <v>3067</v>
      </c>
      <c r="B3070" s="352"/>
      <c r="C3070" s="353"/>
      <c r="D3070" s="354"/>
      <c r="E3070" s="178"/>
      <c r="F3070" s="355"/>
      <c r="G3070" s="354"/>
      <c r="H3070" s="354"/>
      <c r="I3070" s="178"/>
      <c r="J3070" s="390" t="e">
        <f>IF(#REF!="","",IF(LEN(#REF!)&gt;14,IF(ISBLANK(#REF!),"",#REF!),REPLACE(REPLACE(#REF!,1,3,"XXX"),13,2,"XX")))</f>
        <v>#REF!</v>
      </c>
      <c r="K3070" s="356"/>
      <c r="L3070" s="357"/>
      <c r="M3070" s="356"/>
      <c r="N3070" s="352"/>
      <c r="O3070" s="369"/>
    </row>
    <row r="3071" spans="1:15" hidden="1" x14ac:dyDescent="0.2">
      <c r="A3071" s="351">
        <v>3068</v>
      </c>
      <c r="B3071" s="352"/>
      <c r="C3071" s="353"/>
      <c r="D3071" s="354"/>
      <c r="E3071" s="178"/>
      <c r="F3071" s="355"/>
      <c r="G3071" s="354"/>
      <c r="H3071" s="354"/>
      <c r="I3071" s="178"/>
      <c r="J3071" s="390" t="e">
        <f>IF(#REF!="","",IF(LEN(#REF!)&gt;14,IF(ISBLANK(#REF!),"",#REF!),REPLACE(REPLACE(#REF!,1,3,"XXX"),13,2,"XX")))</f>
        <v>#REF!</v>
      </c>
      <c r="K3071" s="356"/>
      <c r="L3071" s="357"/>
      <c r="M3071" s="356"/>
      <c r="N3071" s="352"/>
      <c r="O3071" s="369"/>
    </row>
    <row r="3072" spans="1:15" hidden="1" x14ac:dyDescent="0.2">
      <c r="A3072" s="351">
        <v>3069</v>
      </c>
      <c r="B3072" s="352"/>
      <c r="C3072" s="353"/>
      <c r="D3072" s="354"/>
      <c r="E3072" s="178"/>
      <c r="F3072" s="355"/>
      <c r="G3072" s="354"/>
      <c r="H3072" s="354"/>
      <c r="I3072" s="178"/>
      <c r="J3072" s="390" t="e">
        <f>IF(#REF!="","",IF(LEN(#REF!)&gt;14,IF(ISBLANK(#REF!),"",#REF!),REPLACE(REPLACE(#REF!,1,3,"XXX"),13,2,"XX")))</f>
        <v>#REF!</v>
      </c>
      <c r="K3072" s="356"/>
      <c r="L3072" s="357"/>
      <c r="M3072" s="356"/>
      <c r="N3072" s="352"/>
      <c r="O3072" s="369"/>
    </row>
    <row r="3073" spans="1:15" hidden="1" x14ac:dyDescent="0.2">
      <c r="A3073" s="351">
        <v>3070</v>
      </c>
      <c r="B3073" s="352"/>
      <c r="C3073" s="353"/>
      <c r="D3073" s="354"/>
      <c r="E3073" s="178"/>
      <c r="F3073" s="355"/>
      <c r="G3073" s="354"/>
      <c r="H3073" s="354"/>
      <c r="I3073" s="178"/>
      <c r="J3073" s="390" t="e">
        <f>IF(#REF!="","",IF(LEN(#REF!)&gt;14,IF(ISBLANK(#REF!),"",#REF!),REPLACE(REPLACE(#REF!,1,3,"XXX"),13,2,"XX")))</f>
        <v>#REF!</v>
      </c>
      <c r="K3073" s="356"/>
      <c r="L3073" s="357"/>
      <c r="M3073" s="356"/>
      <c r="N3073" s="352"/>
      <c r="O3073" s="369"/>
    </row>
    <row r="3074" spans="1:15" hidden="1" x14ac:dyDescent="0.2">
      <c r="A3074" s="351">
        <v>3071</v>
      </c>
      <c r="B3074" s="352"/>
      <c r="C3074" s="353"/>
      <c r="D3074" s="354"/>
      <c r="E3074" s="178"/>
      <c r="F3074" s="355"/>
      <c r="G3074" s="354"/>
      <c r="H3074" s="354"/>
      <c r="I3074" s="178"/>
      <c r="J3074" s="390" t="e">
        <f>IF(#REF!="","",IF(LEN(#REF!)&gt;14,IF(ISBLANK(#REF!),"",#REF!),REPLACE(REPLACE(#REF!,1,3,"XXX"),13,2,"XX")))</f>
        <v>#REF!</v>
      </c>
      <c r="K3074" s="356"/>
      <c r="L3074" s="357"/>
      <c r="M3074" s="356"/>
      <c r="N3074" s="352"/>
      <c r="O3074" s="369"/>
    </row>
    <row r="3075" spans="1:15" hidden="1" x14ac:dyDescent="0.2">
      <c r="A3075" s="351">
        <v>3072</v>
      </c>
      <c r="B3075" s="352"/>
      <c r="C3075" s="353"/>
      <c r="D3075" s="354"/>
      <c r="E3075" s="178"/>
      <c r="F3075" s="355"/>
      <c r="G3075" s="354"/>
      <c r="H3075" s="354"/>
      <c r="I3075" s="178"/>
      <c r="J3075" s="390" t="e">
        <f>IF(#REF!="","",IF(LEN(#REF!)&gt;14,IF(ISBLANK(#REF!),"",#REF!),REPLACE(REPLACE(#REF!,1,3,"XXX"),13,2,"XX")))</f>
        <v>#REF!</v>
      </c>
      <c r="K3075" s="356"/>
      <c r="L3075" s="357"/>
      <c r="M3075" s="356"/>
      <c r="N3075" s="352"/>
      <c r="O3075" s="369"/>
    </row>
    <row r="3076" spans="1:15" hidden="1" x14ac:dyDescent="0.2">
      <c r="A3076" s="351">
        <v>3073</v>
      </c>
      <c r="B3076" s="352"/>
      <c r="C3076" s="353"/>
      <c r="D3076" s="354"/>
      <c r="E3076" s="178"/>
      <c r="F3076" s="355"/>
      <c r="G3076" s="354"/>
      <c r="H3076" s="354"/>
      <c r="I3076" s="178"/>
      <c r="J3076" s="390" t="e">
        <f>IF(#REF!="","",IF(LEN(#REF!)&gt;14,IF(ISBLANK(#REF!),"",#REF!),REPLACE(REPLACE(#REF!,1,3,"XXX"),13,2,"XX")))</f>
        <v>#REF!</v>
      </c>
      <c r="K3076" s="356"/>
      <c r="L3076" s="357"/>
      <c r="M3076" s="356"/>
      <c r="N3076" s="352"/>
      <c r="O3076" s="369"/>
    </row>
    <row r="3077" spans="1:15" hidden="1" x14ac:dyDescent="0.2">
      <c r="A3077" s="351">
        <v>3074</v>
      </c>
      <c r="B3077" s="352"/>
      <c r="C3077" s="353"/>
      <c r="D3077" s="354"/>
      <c r="E3077" s="178"/>
      <c r="F3077" s="355"/>
      <c r="G3077" s="354"/>
      <c r="H3077" s="354"/>
      <c r="I3077" s="178"/>
      <c r="J3077" s="390" t="e">
        <f>IF(#REF!="","",IF(LEN(#REF!)&gt;14,IF(ISBLANK(#REF!),"",#REF!),REPLACE(REPLACE(#REF!,1,3,"XXX"),13,2,"XX")))</f>
        <v>#REF!</v>
      </c>
      <c r="K3077" s="356"/>
      <c r="L3077" s="357"/>
      <c r="M3077" s="356"/>
      <c r="N3077" s="352"/>
      <c r="O3077" s="369"/>
    </row>
    <row r="3078" spans="1:15" hidden="1" x14ac:dyDescent="0.2">
      <c r="A3078" s="351">
        <v>3075</v>
      </c>
      <c r="B3078" s="352"/>
      <c r="C3078" s="353"/>
      <c r="D3078" s="354"/>
      <c r="E3078" s="178"/>
      <c r="F3078" s="355"/>
      <c r="G3078" s="354"/>
      <c r="H3078" s="354"/>
      <c r="I3078" s="178"/>
      <c r="J3078" s="390" t="e">
        <f>IF(#REF!="","",IF(LEN(#REF!)&gt;14,IF(ISBLANK(#REF!),"",#REF!),REPLACE(REPLACE(#REF!,1,3,"XXX"),13,2,"XX")))</f>
        <v>#REF!</v>
      </c>
      <c r="K3078" s="356"/>
      <c r="L3078" s="357"/>
      <c r="M3078" s="356"/>
      <c r="N3078" s="352"/>
      <c r="O3078" s="369"/>
    </row>
    <row r="3079" spans="1:15" hidden="1" x14ac:dyDescent="0.2">
      <c r="A3079" s="351">
        <v>3076</v>
      </c>
      <c r="B3079" s="352"/>
      <c r="C3079" s="353"/>
      <c r="D3079" s="354"/>
      <c r="E3079" s="178"/>
      <c r="F3079" s="355"/>
      <c r="G3079" s="354"/>
      <c r="H3079" s="354"/>
      <c r="I3079" s="178"/>
      <c r="J3079" s="390" t="e">
        <f>IF(#REF!="","",IF(LEN(#REF!)&gt;14,IF(ISBLANK(#REF!),"",#REF!),REPLACE(REPLACE(#REF!,1,3,"XXX"),13,2,"XX")))</f>
        <v>#REF!</v>
      </c>
      <c r="K3079" s="356"/>
      <c r="L3079" s="357"/>
      <c r="M3079" s="356"/>
      <c r="N3079" s="352"/>
      <c r="O3079" s="369"/>
    </row>
    <row r="3080" spans="1:15" hidden="1" x14ac:dyDescent="0.2">
      <c r="A3080" s="351">
        <v>3077</v>
      </c>
      <c r="B3080" s="352"/>
      <c r="C3080" s="353"/>
      <c r="D3080" s="354"/>
      <c r="E3080" s="178"/>
      <c r="F3080" s="355"/>
      <c r="G3080" s="354"/>
      <c r="H3080" s="354"/>
      <c r="I3080" s="178"/>
      <c r="J3080" s="390" t="e">
        <f>IF(#REF!="","",IF(LEN(#REF!)&gt;14,IF(ISBLANK(#REF!),"",#REF!),REPLACE(REPLACE(#REF!,1,3,"XXX"),13,2,"XX")))</f>
        <v>#REF!</v>
      </c>
      <c r="K3080" s="356"/>
      <c r="L3080" s="357"/>
      <c r="M3080" s="356"/>
      <c r="N3080" s="352"/>
      <c r="O3080" s="369"/>
    </row>
    <row r="3081" spans="1:15" hidden="1" x14ac:dyDescent="0.2">
      <c r="A3081" s="351">
        <v>3078</v>
      </c>
      <c r="B3081" s="352"/>
      <c r="C3081" s="353"/>
      <c r="D3081" s="354"/>
      <c r="E3081" s="178"/>
      <c r="F3081" s="355"/>
      <c r="G3081" s="354"/>
      <c r="H3081" s="354"/>
      <c r="I3081" s="178"/>
      <c r="J3081" s="390" t="e">
        <f>IF(#REF!="","",IF(LEN(#REF!)&gt;14,IF(ISBLANK(#REF!),"",#REF!),REPLACE(REPLACE(#REF!,1,3,"XXX"),13,2,"XX")))</f>
        <v>#REF!</v>
      </c>
      <c r="K3081" s="356"/>
      <c r="L3081" s="357"/>
      <c r="M3081" s="356"/>
      <c r="N3081" s="352"/>
      <c r="O3081" s="369"/>
    </row>
    <row r="3082" spans="1:15" hidden="1" x14ac:dyDescent="0.2">
      <c r="A3082" s="351">
        <v>3079</v>
      </c>
      <c r="B3082" s="352"/>
      <c r="C3082" s="353"/>
      <c r="D3082" s="354"/>
      <c r="E3082" s="178"/>
      <c r="F3082" s="355"/>
      <c r="G3082" s="354"/>
      <c r="H3082" s="354"/>
      <c r="I3082" s="178"/>
      <c r="J3082" s="390" t="e">
        <f>IF(#REF!="","",IF(LEN(#REF!)&gt;14,IF(ISBLANK(#REF!),"",#REF!),REPLACE(REPLACE(#REF!,1,3,"XXX"),13,2,"XX")))</f>
        <v>#REF!</v>
      </c>
      <c r="K3082" s="356"/>
      <c r="L3082" s="357"/>
      <c r="M3082" s="356"/>
      <c r="N3082" s="352"/>
      <c r="O3082" s="369"/>
    </row>
    <row r="3083" spans="1:15" hidden="1" x14ac:dyDescent="0.2">
      <c r="A3083" s="351">
        <v>3080</v>
      </c>
      <c r="B3083" s="352"/>
      <c r="C3083" s="353"/>
      <c r="D3083" s="354"/>
      <c r="E3083" s="178"/>
      <c r="F3083" s="355"/>
      <c r="G3083" s="354"/>
      <c r="H3083" s="354"/>
      <c r="I3083" s="178"/>
      <c r="J3083" s="390" t="e">
        <f>IF(#REF!="","",IF(LEN(#REF!)&gt;14,IF(ISBLANK(#REF!),"",#REF!),REPLACE(REPLACE(#REF!,1,3,"XXX"),13,2,"XX")))</f>
        <v>#REF!</v>
      </c>
      <c r="K3083" s="356"/>
      <c r="L3083" s="357"/>
      <c r="M3083" s="356"/>
      <c r="N3083" s="352"/>
      <c r="O3083" s="369"/>
    </row>
    <row r="3084" spans="1:15" hidden="1" x14ac:dyDescent="0.2">
      <c r="A3084" s="351">
        <v>3081</v>
      </c>
      <c r="B3084" s="352"/>
      <c r="C3084" s="353"/>
      <c r="D3084" s="354"/>
      <c r="E3084" s="178"/>
      <c r="F3084" s="355"/>
      <c r="G3084" s="354"/>
      <c r="H3084" s="354"/>
      <c r="I3084" s="178"/>
      <c r="J3084" s="390" t="e">
        <f>IF(#REF!="","",IF(LEN(#REF!)&gt;14,IF(ISBLANK(#REF!),"",#REF!),REPLACE(REPLACE(#REF!,1,3,"XXX"),13,2,"XX")))</f>
        <v>#REF!</v>
      </c>
      <c r="K3084" s="356"/>
      <c r="L3084" s="357"/>
      <c r="M3084" s="356"/>
      <c r="N3084" s="352"/>
      <c r="O3084" s="369"/>
    </row>
    <row r="3085" spans="1:15" hidden="1" x14ac:dyDescent="0.2">
      <c r="A3085" s="351">
        <v>3082</v>
      </c>
      <c r="B3085" s="352"/>
      <c r="C3085" s="353"/>
      <c r="D3085" s="354"/>
      <c r="E3085" s="178"/>
      <c r="F3085" s="355"/>
      <c r="G3085" s="354"/>
      <c r="H3085" s="354"/>
      <c r="I3085" s="178"/>
      <c r="J3085" s="390" t="e">
        <f>IF(#REF!="","",IF(LEN(#REF!)&gt;14,IF(ISBLANK(#REF!),"",#REF!),REPLACE(REPLACE(#REF!,1,3,"XXX"),13,2,"XX")))</f>
        <v>#REF!</v>
      </c>
      <c r="K3085" s="356"/>
      <c r="L3085" s="357"/>
      <c r="M3085" s="356"/>
      <c r="N3085" s="352"/>
      <c r="O3085" s="369"/>
    </row>
    <row r="3086" spans="1:15" hidden="1" x14ac:dyDescent="0.2">
      <c r="A3086" s="351">
        <v>3083</v>
      </c>
      <c r="B3086" s="352"/>
      <c r="C3086" s="353"/>
      <c r="D3086" s="354"/>
      <c r="E3086" s="178"/>
      <c r="F3086" s="355"/>
      <c r="G3086" s="354"/>
      <c r="H3086" s="354"/>
      <c r="I3086" s="178"/>
      <c r="J3086" s="390" t="e">
        <f>IF(#REF!="","",IF(LEN(#REF!)&gt;14,IF(ISBLANK(#REF!),"",#REF!),REPLACE(REPLACE(#REF!,1,3,"XXX"),13,2,"XX")))</f>
        <v>#REF!</v>
      </c>
      <c r="K3086" s="356"/>
      <c r="L3086" s="357"/>
      <c r="M3086" s="356"/>
      <c r="N3086" s="352"/>
      <c r="O3086" s="369"/>
    </row>
    <row r="3087" spans="1:15" hidden="1" x14ac:dyDescent="0.2">
      <c r="A3087" s="351">
        <v>3084</v>
      </c>
      <c r="B3087" s="352"/>
      <c r="C3087" s="353"/>
      <c r="D3087" s="354"/>
      <c r="E3087" s="178"/>
      <c r="F3087" s="355"/>
      <c r="G3087" s="354"/>
      <c r="H3087" s="354"/>
      <c r="I3087" s="178"/>
      <c r="J3087" s="390" t="e">
        <f>IF(#REF!="","",IF(LEN(#REF!)&gt;14,IF(ISBLANK(#REF!),"",#REF!),REPLACE(REPLACE(#REF!,1,3,"XXX"),13,2,"XX")))</f>
        <v>#REF!</v>
      </c>
      <c r="K3087" s="356"/>
      <c r="L3087" s="357"/>
      <c r="M3087" s="356"/>
      <c r="N3087" s="352"/>
      <c r="O3087" s="369"/>
    </row>
    <row r="3088" spans="1:15" hidden="1" x14ac:dyDescent="0.2">
      <c r="A3088" s="351">
        <v>3085</v>
      </c>
      <c r="B3088" s="352"/>
      <c r="C3088" s="353"/>
      <c r="D3088" s="354"/>
      <c r="E3088" s="178"/>
      <c r="F3088" s="355"/>
      <c r="G3088" s="354"/>
      <c r="H3088" s="354"/>
      <c r="I3088" s="178"/>
      <c r="J3088" s="390" t="e">
        <f>IF(#REF!="","",IF(LEN(#REF!)&gt;14,IF(ISBLANK(#REF!),"",#REF!),REPLACE(REPLACE(#REF!,1,3,"XXX"),13,2,"XX")))</f>
        <v>#REF!</v>
      </c>
      <c r="K3088" s="356"/>
      <c r="L3088" s="357"/>
      <c r="M3088" s="356"/>
      <c r="N3088" s="352"/>
      <c r="O3088" s="369"/>
    </row>
    <row r="3089" spans="1:15" hidden="1" x14ac:dyDescent="0.2">
      <c r="A3089" s="351">
        <v>3086</v>
      </c>
      <c r="B3089" s="352"/>
      <c r="C3089" s="353"/>
      <c r="D3089" s="354"/>
      <c r="E3089" s="178"/>
      <c r="F3089" s="355"/>
      <c r="G3089" s="354"/>
      <c r="H3089" s="354"/>
      <c r="I3089" s="178"/>
      <c r="J3089" s="390" t="e">
        <f>IF(#REF!="","",IF(LEN(#REF!)&gt;14,IF(ISBLANK(#REF!),"",#REF!),REPLACE(REPLACE(#REF!,1,3,"XXX"),13,2,"XX")))</f>
        <v>#REF!</v>
      </c>
      <c r="K3089" s="356"/>
      <c r="L3089" s="357"/>
      <c r="M3089" s="356"/>
      <c r="N3089" s="352"/>
      <c r="O3089" s="369"/>
    </row>
    <row r="3090" spans="1:15" hidden="1" x14ac:dyDescent="0.2">
      <c r="A3090" s="351">
        <v>3087</v>
      </c>
      <c r="B3090" s="352"/>
      <c r="C3090" s="353"/>
      <c r="D3090" s="354"/>
      <c r="E3090" s="178"/>
      <c r="F3090" s="355"/>
      <c r="G3090" s="354"/>
      <c r="H3090" s="354"/>
      <c r="I3090" s="178"/>
      <c r="J3090" s="390" t="e">
        <f>IF(#REF!="","",IF(LEN(#REF!)&gt;14,IF(ISBLANK(#REF!),"",#REF!),REPLACE(REPLACE(#REF!,1,3,"XXX"),13,2,"XX")))</f>
        <v>#REF!</v>
      </c>
      <c r="K3090" s="356"/>
      <c r="L3090" s="357"/>
      <c r="M3090" s="356"/>
      <c r="N3090" s="352"/>
      <c r="O3090" s="369"/>
    </row>
    <row r="3091" spans="1:15" hidden="1" x14ac:dyDescent="0.2">
      <c r="A3091" s="351">
        <v>3088</v>
      </c>
      <c r="B3091" s="352"/>
      <c r="C3091" s="353"/>
      <c r="D3091" s="354"/>
      <c r="E3091" s="178"/>
      <c r="F3091" s="355"/>
      <c r="G3091" s="354"/>
      <c r="H3091" s="354"/>
      <c r="I3091" s="178"/>
      <c r="J3091" s="390" t="e">
        <f>IF(#REF!="","",IF(LEN(#REF!)&gt;14,IF(ISBLANK(#REF!),"",#REF!),REPLACE(REPLACE(#REF!,1,3,"XXX"),13,2,"XX")))</f>
        <v>#REF!</v>
      </c>
      <c r="K3091" s="356"/>
      <c r="L3091" s="357"/>
      <c r="M3091" s="356"/>
      <c r="N3091" s="352"/>
      <c r="O3091" s="369"/>
    </row>
    <row r="3092" spans="1:15" hidden="1" x14ac:dyDescent="0.2">
      <c r="A3092" s="351">
        <v>3089</v>
      </c>
      <c r="B3092" s="352"/>
      <c r="C3092" s="353"/>
      <c r="D3092" s="354"/>
      <c r="E3092" s="178"/>
      <c r="F3092" s="355"/>
      <c r="G3092" s="354"/>
      <c r="H3092" s="354"/>
      <c r="I3092" s="178"/>
      <c r="J3092" s="390" t="e">
        <f>IF(#REF!="","",IF(LEN(#REF!)&gt;14,IF(ISBLANK(#REF!),"",#REF!),REPLACE(REPLACE(#REF!,1,3,"XXX"),13,2,"XX")))</f>
        <v>#REF!</v>
      </c>
      <c r="K3092" s="356"/>
      <c r="L3092" s="357"/>
      <c r="M3092" s="356"/>
      <c r="N3092" s="352"/>
      <c r="O3092" s="369"/>
    </row>
    <row r="3093" spans="1:15" hidden="1" x14ac:dyDescent="0.2">
      <c r="A3093" s="351">
        <v>3090</v>
      </c>
      <c r="B3093" s="352"/>
      <c r="C3093" s="353"/>
      <c r="D3093" s="354"/>
      <c r="E3093" s="178"/>
      <c r="F3093" s="355"/>
      <c r="G3093" s="354"/>
      <c r="H3093" s="354"/>
      <c r="I3093" s="178"/>
      <c r="J3093" s="390" t="e">
        <f>IF(#REF!="","",IF(LEN(#REF!)&gt;14,IF(ISBLANK(#REF!),"",#REF!),REPLACE(REPLACE(#REF!,1,3,"XXX"),13,2,"XX")))</f>
        <v>#REF!</v>
      </c>
      <c r="K3093" s="356"/>
      <c r="L3093" s="357"/>
      <c r="M3093" s="356"/>
      <c r="N3093" s="352"/>
      <c r="O3093" s="369"/>
    </row>
    <row r="3094" spans="1:15" hidden="1" x14ac:dyDescent="0.2">
      <c r="A3094" s="351">
        <v>3091</v>
      </c>
      <c r="B3094" s="352"/>
      <c r="C3094" s="353"/>
      <c r="D3094" s="354"/>
      <c r="E3094" s="178"/>
      <c r="F3094" s="355"/>
      <c r="G3094" s="354"/>
      <c r="H3094" s="354"/>
      <c r="I3094" s="178"/>
      <c r="J3094" s="390" t="e">
        <f>IF(#REF!="","",IF(LEN(#REF!)&gt;14,IF(ISBLANK(#REF!),"",#REF!),REPLACE(REPLACE(#REF!,1,3,"XXX"),13,2,"XX")))</f>
        <v>#REF!</v>
      </c>
      <c r="K3094" s="356"/>
      <c r="L3094" s="357"/>
      <c r="M3094" s="356"/>
      <c r="N3094" s="352"/>
      <c r="O3094" s="369"/>
    </row>
    <row r="3095" spans="1:15" hidden="1" x14ac:dyDescent="0.2">
      <c r="A3095" s="351">
        <v>3092</v>
      </c>
      <c r="B3095" s="352"/>
      <c r="C3095" s="353"/>
      <c r="D3095" s="354"/>
      <c r="E3095" s="178"/>
      <c r="F3095" s="355"/>
      <c r="G3095" s="354"/>
      <c r="H3095" s="354"/>
      <c r="I3095" s="178"/>
      <c r="J3095" s="390" t="e">
        <f>IF(#REF!="","",IF(LEN(#REF!)&gt;14,IF(ISBLANK(#REF!),"",#REF!),REPLACE(REPLACE(#REF!,1,3,"XXX"),13,2,"XX")))</f>
        <v>#REF!</v>
      </c>
      <c r="K3095" s="356"/>
      <c r="L3095" s="357"/>
      <c r="M3095" s="356"/>
      <c r="N3095" s="352"/>
      <c r="O3095" s="369"/>
    </row>
    <row r="3096" spans="1:15" hidden="1" x14ac:dyDescent="0.2">
      <c r="A3096" s="351">
        <v>3093</v>
      </c>
      <c r="B3096" s="352"/>
      <c r="C3096" s="353"/>
      <c r="D3096" s="354"/>
      <c r="E3096" s="178"/>
      <c r="F3096" s="355"/>
      <c r="G3096" s="354"/>
      <c r="H3096" s="354"/>
      <c r="I3096" s="178"/>
      <c r="J3096" s="390" t="e">
        <f>IF(#REF!="","",IF(LEN(#REF!)&gt;14,IF(ISBLANK(#REF!),"",#REF!),REPLACE(REPLACE(#REF!,1,3,"XXX"),13,2,"XX")))</f>
        <v>#REF!</v>
      </c>
      <c r="K3096" s="356"/>
      <c r="L3096" s="357"/>
      <c r="M3096" s="356"/>
      <c r="N3096" s="352"/>
      <c r="O3096" s="369"/>
    </row>
    <row r="3097" spans="1:15" hidden="1" x14ac:dyDescent="0.2">
      <c r="A3097" s="351">
        <v>3094</v>
      </c>
      <c r="B3097" s="352"/>
      <c r="C3097" s="353"/>
      <c r="D3097" s="354"/>
      <c r="E3097" s="178"/>
      <c r="F3097" s="355"/>
      <c r="G3097" s="354"/>
      <c r="H3097" s="354"/>
      <c r="I3097" s="178"/>
      <c r="J3097" s="390" t="e">
        <f>IF(#REF!="","",IF(LEN(#REF!)&gt;14,IF(ISBLANK(#REF!),"",#REF!),REPLACE(REPLACE(#REF!,1,3,"XXX"),13,2,"XX")))</f>
        <v>#REF!</v>
      </c>
      <c r="K3097" s="356"/>
      <c r="L3097" s="357"/>
      <c r="M3097" s="356"/>
      <c r="N3097" s="352"/>
      <c r="O3097" s="369"/>
    </row>
    <row r="3098" spans="1:15" hidden="1" x14ac:dyDescent="0.2">
      <c r="A3098" s="351">
        <v>3095</v>
      </c>
      <c r="B3098" s="352"/>
      <c r="C3098" s="353"/>
      <c r="D3098" s="354"/>
      <c r="E3098" s="178"/>
      <c r="F3098" s="355"/>
      <c r="G3098" s="354"/>
      <c r="H3098" s="354"/>
      <c r="I3098" s="178"/>
      <c r="J3098" s="390" t="e">
        <f>IF(#REF!="","",IF(LEN(#REF!)&gt;14,IF(ISBLANK(#REF!),"",#REF!),REPLACE(REPLACE(#REF!,1,3,"XXX"),13,2,"XX")))</f>
        <v>#REF!</v>
      </c>
      <c r="K3098" s="356"/>
      <c r="L3098" s="357"/>
      <c r="M3098" s="356"/>
      <c r="N3098" s="352"/>
      <c r="O3098" s="369"/>
    </row>
    <row r="3099" spans="1:15" hidden="1" x14ac:dyDescent="0.2">
      <c r="A3099" s="351">
        <v>3096</v>
      </c>
      <c r="B3099" s="352"/>
      <c r="C3099" s="353"/>
      <c r="D3099" s="354"/>
      <c r="E3099" s="178"/>
      <c r="F3099" s="355"/>
      <c r="G3099" s="354"/>
      <c r="H3099" s="354"/>
      <c r="I3099" s="178"/>
      <c r="J3099" s="390" t="e">
        <f>IF(#REF!="","",IF(LEN(#REF!)&gt;14,IF(ISBLANK(#REF!),"",#REF!),REPLACE(REPLACE(#REF!,1,3,"XXX"),13,2,"XX")))</f>
        <v>#REF!</v>
      </c>
      <c r="K3099" s="356"/>
      <c r="L3099" s="357"/>
      <c r="M3099" s="356"/>
      <c r="N3099" s="352"/>
      <c r="O3099" s="369"/>
    </row>
    <row r="3100" spans="1:15" hidden="1" x14ac:dyDescent="0.2">
      <c r="A3100" s="351">
        <v>3097</v>
      </c>
      <c r="B3100" s="352"/>
      <c r="C3100" s="353"/>
      <c r="D3100" s="354"/>
      <c r="E3100" s="178"/>
      <c r="F3100" s="355"/>
      <c r="G3100" s="354"/>
      <c r="H3100" s="354"/>
      <c r="I3100" s="178"/>
      <c r="J3100" s="390" t="e">
        <f>IF(#REF!="","",IF(LEN(#REF!)&gt;14,IF(ISBLANK(#REF!),"",#REF!),REPLACE(REPLACE(#REF!,1,3,"XXX"),13,2,"XX")))</f>
        <v>#REF!</v>
      </c>
      <c r="K3100" s="356"/>
      <c r="L3100" s="357"/>
      <c r="M3100" s="356"/>
      <c r="N3100" s="352"/>
      <c r="O3100" s="369"/>
    </row>
    <row r="3101" spans="1:15" hidden="1" x14ac:dyDescent="0.2">
      <c r="A3101" s="351">
        <v>3098</v>
      </c>
      <c r="B3101" s="352"/>
      <c r="C3101" s="353"/>
      <c r="D3101" s="354"/>
      <c r="E3101" s="178"/>
      <c r="F3101" s="355"/>
      <c r="G3101" s="354"/>
      <c r="H3101" s="354"/>
      <c r="I3101" s="178"/>
      <c r="J3101" s="390" t="e">
        <f>IF(#REF!="","",IF(LEN(#REF!)&gt;14,IF(ISBLANK(#REF!),"",#REF!),REPLACE(REPLACE(#REF!,1,3,"XXX"),13,2,"XX")))</f>
        <v>#REF!</v>
      </c>
      <c r="K3101" s="356"/>
      <c r="L3101" s="357"/>
      <c r="M3101" s="356"/>
      <c r="N3101" s="352"/>
      <c r="O3101" s="369"/>
    </row>
    <row r="3102" spans="1:15" hidden="1" x14ac:dyDescent="0.2">
      <c r="A3102" s="351">
        <v>3099</v>
      </c>
      <c r="B3102" s="352"/>
      <c r="C3102" s="353"/>
      <c r="D3102" s="354"/>
      <c r="E3102" s="178"/>
      <c r="F3102" s="355"/>
      <c r="G3102" s="354"/>
      <c r="H3102" s="354"/>
      <c r="I3102" s="178"/>
      <c r="J3102" s="390" t="e">
        <f>IF(#REF!="","",IF(LEN(#REF!)&gt;14,IF(ISBLANK(#REF!),"",#REF!),REPLACE(REPLACE(#REF!,1,3,"XXX"),13,2,"XX")))</f>
        <v>#REF!</v>
      </c>
      <c r="K3102" s="356"/>
      <c r="L3102" s="357"/>
      <c r="M3102" s="356"/>
      <c r="N3102" s="352"/>
      <c r="O3102" s="369"/>
    </row>
    <row r="3103" spans="1:15" hidden="1" x14ac:dyDescent="0.2">
      <c r="A3103" s="351">
        <v>3100</v>
      </c>
      <c r="B3103" s="352"/>
      <c r="C3103" s="353"/>
      <c r="D3103" s="354"/>
      <c r="E3103" s="178"/>
      <c r="F3103" s="355"/>
      <c r="G3103" s="354"/>
      <c r="H3103" s="354"/>
      <c r="I3103" s="178"/>
      <c r="J3103" s="390" t="e">
        <f>IF(#REF!="","",IF(LEN(#REF!)&gt;14,IF(ISBLANK(#REF!),"",#REF!),REPLACE(REPLACE(#REF!,1,3,"XXX"),13,2,"XX")))</f>
        <v>#REF!</v>
      </c>
      <c r="K3103" s="356"/>
      <c r="L3103" s="357"/>
      <c r="M3103" s="356"/>
      <c r="N3103" s="352"/>
      <c r="O3103" s="369"/>
    </row>
    <row r="3104" spans="1:15" hidden="1" x14ac:dyDescent="0.2">
      <c r="A3104" s="351">
        <v>3101</v>
      </c>
      <c r="B3104" s="352"/>
      <c r="C3104" s="353"/>
      <c r="D3104" s="354"/>
      <c r="E3104" s="178"/>
      <c r="F3104" s="355"/>
      <c r="G3104" s="354"/>
      <c r="H3104" s="354"/>
      <c r="I3104" s="178"/>
      <c r="J3104" s="390" t="e">
        <f>IF(#REF!="","",IF(LEN(#REF!)&gt;14,IF(ISBLANK(#REF!),"",#REF!),REPLACE(REPLACE(#REF!,1,3,"XXX"),13,2,"XX")))</f>
        <v>#REF!</v>
      </c>
      <c r="K3104" s="356"/>
      <c r="L3104" s="357"/>
      <c r="M3104" s="356"/>
      <c r="N3104" s="352"/>
      <c r="O3104" s="369"/>
    </row>
    <row r="3105" spans="1:15" hidden="1" x14ac:dyDescent="0.2">
      <c r="A3105" s="351">
        <v>3102</v>
      </c>
      <c r="B3105" s="352"/>
      <c r="C3105" s="353"/>
      <c r="D3105" s="354"/>
      <c r="E3105" s="178"/>
      <c r="F3105" s="355"/>
      <c r="G3105" s="354"/>
      <c r="H3105" s="354"/>
      <c r="I3105" s="178"/>
      <c r="J3105" s="390" t="e">
        <f>IF(#REF!="","",IF(LEN(#REF!)&gt;14,IF(ISBLANK(#REF!),"",#REF!),REPLACE(REPLACE(#REF!,1,3,"XXX"),13,2,"XX")))</f>
        <v>#REF!</v>
      </c>
      <c r="K3105" s="356"/>
      <c r="L3105" s="357"/>
      <c r="M3105" s="356"/>
      <c r="N3105" s="352"/>
      <c r="O3105" s="369"/>
    </row>
    <row r="3106" spans="1:15" hidden="1" x14ac:dyDescent="0.2">
      <c r="A3106" s="351">
        <v>3103</v>
      </c>
      <c r="B3106" s="352"/>
      <c r="C3106" s="353"/>
      <c r="D3106" s="354"/>
      <c r="E3106" s="178"/>
      <c r="F3106" s="355"/>
      <c r="G3106" s="354"/>
      <c r="H3106" s="354"/>
      <c r="I3106" s="178"/>
      <c r="J3106" s="390" t="e">
        <f>IF(#REF!="","",IF(LEN(#REF!)&gt;14,IF(ISBLANK(#REF!),"",#REF!),REPLACE(REPLACE(#REF!,1,3,"XXX"),13,2,"XX")))</f>
        <v>#REF!</v>
      </c>
      <c r="K3106" s="356"/>
      <c r="L3106" s="357"/>
      <c r="M3106" s="356"/>
      <c r="N3106" s="352"/>
      <c r="O3106" s="369"/>
    </row>
    <row r="3107" spans="1:15" hidden="1" x14ac:dyDescent="0.2">
      <c r="A3107" s="351">
        <v>3104</v>
      </c>
      <c r="B3107" s="352"/>
      <c r="C3107" s="353"/>
      <c r="D3107" s="354"/>
      <c r="E3107" s="178"/>
      <c r="F3107" s="355"/>
      <c r="G3107" s="354"/>
      <c r="H3107" s="354"/>
      <c r="I3107" s="178"/>
      <c r="J3107" s="390" t="e">
        <f>IF(#REF!="","",IF(LEN(#REF!)&gt;14,IF(ISBLANK(#REF!),"",#REF!),REPLACE(REPLACE(#REF!,1,3,"XXX"),13,2,"XX")))</f>
        <v>#REF!</v>
      </c>
      <c r="K3107" s="356"/>
      <c r="L3107" s="357"/>
      <c r="M3107" s="356"/>
      <c r="N3107" s="352"/>
      <c r="O3107" s="369"/>
    </row>
    <row r="3108" spans="1:15" hidden="1" x14ac:dyDescent="0.2">
      <c r="A3108" s="351">
        <v>3105</v>
      </c>
      <c r="B3108" s="352"/>
      <c r="C3108" s="353"/>
      <c r="D3108" s="354"/>
      <c r="E3108" s="178"/>
      <c r="F3108" s="355"/>
      <c r="G3108" s="354"/>
      <c r="H3108" s="354"/>
      <c r="I3108" s="178"/>
      <c r="J3108" s="390" t="e">
        <f>IF(#REF!="","",IF(LEN(#REF!)&gt;14,IF(ISBLANK(#REF!),"",#REF!),REPLACE(REPLACE(#REF!,1,3,"XXX"),13,2,"XX")))</f>
        <v>#REF!</v>
      </c>
      <c r="K3108" s="356"/>
      <c r="L3108" s="357"/>
      <c r="M3108" s="356"/>
      <c r="N3108" s="352"/>
      <c r="O3108" s="369"/>
    </row>
    <row r="3109" spans="1:15" hidden="1" x14ac:dyDescent="0.2">
      <c r="A3109" s="351">
        <v>3106</v>
      </c>
      <c r="B3109" s="352"/>
      <c r="C3109" s="353"/>
      <c r="D3109" s="354"/>
      <c r="E3109" s="178"/>
      <c r="F3109" s="355"/>
      <c r="G3109" s="354"/>
      <c r="H3109" s="354"/>
      <c r="I3109" s="178"/>
      <c r="J3109" s="390" t="e">
        <f>IF(#REF!="","",IF(LEN(#REF!)&gt;14,IF(ISBLANK(#REF!),"",#REF!),REPLACE(REPLACE(#REF!,1,3,"XXX"),13,2,"XX")))</f>
        <v>#REF!</v>
      </c>
      <c r="K3109" s="356"/>
      <c r="L3109" s="357"/>
      <c r="M3109" s="356"/>
      <c r="N3109" s="352"/>
      <c r="O3109" s="369"/>
    </row>
    <row r="3110" spans="1:15" hidden="1" x14ac:dyDescent="0.2">
      <c r="A3110" s="351">
        <v>3107</v>
      </c>
      <c r="B3110" s="352"/>
      <c r="C3110" s="353"/>
      <c r="D3110" s="354"/>
      <c r="E3110" s="178"/>
      <c r="F3110" s="355"/>
      <c r="G3110" s="354"/>
      <c r="H3110" s="354"/>
      <c r="I3110" s="178"/>
      <c r="J3110" s="390" t="e">
        <f>IF(#REF!="","",IF(LEN(#REF!)&gt;14,IF(ISBLANK(#REF!),"",#REF!),REPLACE(REPLACE(#REF!,1,3,"XXX"),13,2,"XX")))</f>
        <v>#REF!</v>
      </c>
      <c r="K3110" s="356"/>
      <c r="L3110" s="357"/>
      <c r="M3110" s="356"/>
      <c r="N3110" s="352"/>
      <c r="O3110" s="369"/>
    </row>
    <row r="3111" spans="1:15" hidden="1" x14ac:dyDescent="0.2">
      <c r="A3111" s="351">
        <v>3108</v>
      </c>
      <c r="B3111" s="352"/>
      <c r="C3111" s="353"/>
      <c r="D3111" s="354"/>
      <c r="E3111" s="178"/>
      <c r="F3111" s="355"/>
      <c r="G3111" s="354"/>
      <c r="H3111" s="354"/>
      <c r="I3111" s="178"/>
      <c r="J3111" s="390" t="e">
        <f>IF(#REF!="","",IF(LEN(#REF!)&gt;14,IF(ISBLANK(#REF!),"",#REF!),REPLACE(REPLACE(#REF!,1,3,"XXX"),13,2,"XX")))</f>
        <v>#REF!</v>
      </c>
      <c r="K3111" s="356"/>
      <c r="L3111" s="357"/>
      <c r="M3111" s="356"/>
      <c r="N3111" s="352"/>
      <c r="O3111" s="369"/>
    </row>
    <row r="3112" spans="1:15" hidden="1" x14ac:dyDescent="0.2">
      <c r="A3112" s="351">
        <v>3109</v>
      </c>
      <c r="B3112" s="352"/>
      <c r="C3112" s="353"/>
      <c r="D3112" s="354"/>
      <c r="E3112" s="178"/>
      <c r="F3112" s="355"/>
      <c r="G3112" s="354"/>
      <c r="H3112" s="354"/>
      <c r="I3112" s="178"/>
      <c r="J3112" s="390" t="e">
        <f>IF(#REF!="","",IF(LEN(#REF!)&gt;14,IF(ISBLANK(#REF!),"",#REF!),REPLACE(REPLACE(#REF!,1,3,"XXX"),13,2,"XX")))</f>
        <v>#REF!</v>
      </c>
      <c r="K3112" s="356"/>
      <c r="L3112" s="357"/>
      <c r="M3112" s="356"/>
      <c r="N3112" s="352"/>
      <c r="O3112" s="369"/>
    </row>
    <row r="3113" spans="1:15" hidden="1" x14ac:dyDescent="0.2">
      <c r="A3113" s="351">
        <v>3110</v>
      </c>
      <c r="B3113" s="352"/>
      <c r="C3113" s="353"/>
      <c r="D3113" s="354"/>
      <c r="E3113" s="178"/>
      <c r="F3113" s="355"/>
      <c r="G3113" s="354"/>
      <c r="H3113" s="354"/>
      <c r="I3113" s="178"/>
      <c r="J3113" s="390" t="e">
        <f>IF(#REF!="","",IF(LEN(#REF!)&gt;14,IF(ISBLANK(#REF!),"",#REF!),REPLACE(REPLACE(#REF!,1,3,"XXX"),13,2,"XX")))</f>
        <v>#REF!</v>
      </c>
      <c r="K3113" s="356"/>
      <c r="L3113" s="357"/>
      <c r="M3113" s="356"/>
      <c r="N3113" s="352"/>
      <c r="O3113" s="369"/>
    </row>
    <row r="3114" spans="1:15" hidden="1" x14ac:dyDescent="0.2">
      <c r="A3114" s="351">
        <v>3111</v>
      </c>
      <c r="B3114" s="352"/>
      <c r="C3114" s="353"/>
      <c r="D3114" s="354"/>
      <c r="E3114" s="178"/>
      <c r="F3114" s="355"/>
      <c r="G3114" s="354"/>
      <c r="H3114" s="354"/>
      <c r="I3114" s="178"/>
      <c r="J3114" s="390" t="e">
        <f>IF(#REF!="","",IF(LEN(#REF!)&gt;14,IF(ISBLANK(#REF!),"",#REF!),REPLACE(REPLACE(#REF!,1,3,"XXX"),13,2,"XX")))</f>
        <v>#REF!</v>
      </c>
      <c r="K3114" s="356"/>
      <c r="L3114" s="357"/>
      <c r="M3114" s="356"/>
      <c r="N3114" s="352"/>
      <c r="O3114" s="369"/>
    </row>
    <row r="3115" spans="1:15" hidden="1" x14ac:dyDescent="0.2">
      <c r="A3115" s="351">
        <v>3112</v>
      </c>
      <c r="B3115" s="352"/>
      <c r="C3115" s="353"/>
      <c r="D3115" s="354"/>
      <c r="E3115" s="178"/>
      <c r="F3115" s="355"/>
      <c r="G3115" s="354"/>
      <c r="H3115" s="354"/>
      <c r="I3115" s="178"/>
      <c r="J3115" s="390" t="e">
        <f>IF(#REF!="","",IF(LEN(#REF!)&gt;14,IF(ISBLANK(#REF!),"",#REF!),REPLACE(REPLACE(#REF!,1,3,"XXX"),13,2,"XX")))</f>
        <v>#REF!</v>
      </c>
      <c r="K3115" s="356"/>
      <c r="L3115" s="357"/>
      <c r="M3115" s="356"/>
      <c r="N3115" s="352"/>
      <c r="O3115" s="369"/>
    </row>
    <row r="3116" spans="1:15" hidden="1" x14ac:dyDescent="0.2">
      <c r="A3116" s="351">
        <v>3113</v>
      </c>
      <c r="B3116" s="352"/>
      <c r="C3116" s="353"/>
      <c r="D3116" s="354"/>
      <c r="E3116" s="178"/>
      <c r="F3116" s="355"/>
      <c r="G3116" s="354"/>
      <c r="H3116" s="354"/>
      <c r="I3116" s="178"/>
      <c r="J3116" s="390" t="e">
        <f>IF(#REF!="","",IF(LEN(#REF!)&gt;14,IF(ISBLANK(#REF!),"",#REF!),REPLACE(REPLACE(#REF!,1,3,"XXX"),13,2,"XX")))</f>
        <v>#REF!</v>
      </c>
      <c r="K3116" s="356"/>
      <c r="L3116" s="357"/>
      <c r="M3116" s="356"/>
      <c r="N3116" s="352"/>
      <c r="O3116" s="369"/>
    </row>
    <row r="3117" spans="1:15" hidden="1" x14ac:dyDescent="0.2">
      <c r="A3117" s="351">
        <v>3114</v>
      </c>
      <c r="B3117" s="352"/>
      <c r="C3117" s="353"/>
      <c r="D3117" s="354"/>
      <c r="E3117" s="178"/>
      <c r="F3117" s="355"/>
      <c r="G3117" s="354"/>
      <c r="H3117" s="354"/>
      <c r="I3117" s="178"/>
      <c r="J3117" s="390" t="e">
        <f>IF(#REF!="","",IF(LEN(#REF!)&gt;14,IF(ISBLANK(#REF!),"",#REF!),REPLACE(REPLACE(#REF!,1,3,"XXX"),13,2,"XX")))</f>
        <v>#REF!</v>
      </c>
      <c r="K3117" s="356"/>
      <c r="L3117" s="357"/>
      <c r="M3117" s="356"/>
      <c r="N3117" s="352"/>
      <c r="O3117" s="369"/>
    </row>
    <row r="3118" spans="1:15" hidden="1" x14ac:dyDescent="0.2">
      <c r="A3118" s="351">
        <v>3115</v>
      </c>
      <c r="B3118" s="352"/>
      <c r="C3118" s="353"/>
      <c r="D3118" s="354"/>
      <c r="E3118" s="178"/>
      <c r="F3118" s="355"/>
      <c r="G3118" s="354"/>
      <c r="H3118" s="354"/>
      <c r="I3118" s="178"/>
      <c r="J3118" s="390" t="e">
        <f>IF(#REF!="","",IF(LEN(#REF!)&gt;14,IF(ISBLANK(#REF!),"",#REF!),REPLACE(REPLACE(#REF!,1,3,"XXX"),13,2,"XX")))</f>
        <v>#REF!</v>
      </c>
      <c r="K3118" s="356"/>
      <c r="L3118" s="357"/>
      <c r="M3118" s="356"/>
      <c r="N3118" s="352"/>
      <c r="O3118" s="369"/>
    </row>
    <row r="3119" spans="1:15" hidden="1" x14ac:dyDescent="0.2">
      <c r="A3119" s="351">
        <v>3116</v>
      </c>
      <c r="B3119" s="352"/>
      <c r="C3119" s="353"/>
      <c r="D3119" s="354"/>
      <c r="E3119" s="178"/>
      <c r="F3119" s="355"/>
      <c r="G3119" s="354"/>
      <c r="H3119" s="354"/>
      <c r="I3119" s="178"/>
      <c r="J3119" s="390" t="e">
        <f>IF(#REF!="","",IF(LEN(#REF!)&gt;14,IF(ISBLANK(#REF!),"",#REF!),REPLACE(REPLACE(#REF!,1,3,"XXX"),13,2,"XX")))</f>
        <v>#REF!</v>
      </c>
      <c r="K3119" s="356"/>
      <c r="L3119" s="357"/>
      <c r="M3119" s="356"/>
      <c r="N3119" s="352"/>
      <c r="O3119" s="369"/>
    </row>
    <row r="3120" spans="1:15" hidden="1" x14ac:dyDescent="0.2">
      <c r="A3120" s="351">
        <v>3117</v>
      </c>
      <c r="B3120" s="352"/>
      <c r="C3120" s="353"/>
      <c r="D3120" s="354"/>
      <c r="E3120" s="178"/>
      <c r="F3120" s="355"/>
      <c r="G3120" s="354"/>
      <c r="H3120" s="354"/>
      <c r="I3120" s="178"/>
      <c r="J3120" s="390" t="e">
        <f>IF(#REF!="","",IF(LEN(#REF!)&gt;14,IF(ISBLANK(#REF!),"",#REF!),REPLACE(REPLACE(#REF!,1,3,"XXX"),13,2,"XX")))</f>
        <v>#REF!</v>
      </c>
      <c r="K3120" s="356"/>
      <c r="L3120" s="357"/>
      <c r="M3120" s="356"/>
      <c r="N3120" s="352"/>
      <c r="O3120" s="369"/>
    </row>
    <row r="3121" spans="1:15" hidden="1" x14ac:dyDescent="0.2">
      <c r="A3121" s="351">
        <v>3118</v>
      </c>
      <c r="B3121" s="352"/>
      <c r="C3121" s="353"/>
      <c r="D3121" s="354"/>
      <c r="E3121" s="178"/>
      <c r="F3121" s="355"/>
      <c r="G3121" s="354"/>
      <c r="H3121" s="354"/>
      <c r="I3121" s="178"/>
      <c r="J3121" s="390" t="e">
        <f>IF(#REF!="","",IF(LEN(#REF!)&gt;14,IF(ISBLANK(#REF!),"",#REF!),REPLACE(REPLACE(#REF!,1,3,"XXX"),13,2,"XX")))</f>
        <v>#REF!</v>
      </c>
      <c r="K3121" s="356"/>
      <c r="L3121" s="357"/>
      <c r="M3121" s="356"/>
      <c r="N3121" s="352"/>
      <c r="O3121" s="369"/>
    </row>
    <row r="3122" spans="1:15" hidden="1" x14ac:dyDescent="0.2">
      <c r="A3122" s="351">
        <v>3119</v>
      </c>
      <c r="B3122" s="352"/>
      <c r="C3122" s="353"/>
      <c r="D3122" s="354"/>
      <c r="E3122" s="178"/>
      <c r="F3122" s="355"/>
      <c r="G3122" s="354"/>
      <c r="H3122" s="354"/>
      <c r="I3122" s="178"/>
      <c r="J3122" s="390" t="e">
        <f>IF(#REF!="","",IF(LEN(#REF!)&gt;14,IF(ISBLANK(#REF!),"",#REF!),REPLACE(REPLACE(#REF!,1,3,"XXX"),13,2,"XX")))</f>
        <v>#REF!</v>
      </c>
      <c r="K3122" s="356"/>
      <c r="L3122" s="357"/>
      <c r="M3122" s="356"/>
      <c r="N3122" s="352"/>
      <c r="O3122" s="369"/>
    </row>
    <row r="3123" spans="1:15" hidden="1" x14ac:dyDescent="0.2">
      <c r="A3123" s="351">
        <v>3120</v>
      </c>
      <c r="B3123" s="352"/>
      <c r="C3123" s="353"/>
      <c r="D3123" s="354"/>
      <c r="E3123" s="178"/>
      <c r="F3123" s="355"/>
      <c r="G3123" s="354"/>
      <c r="H3123" s="354"/>
      <c r="I3123" s="178"/>
      <c r="J3123" s="390" t="e">
        <f>IF(#REF!="","",IF(LEN(#REF!)&gt;14,IF(ISBLANK(#REF!),"",#REF!),REPLACE(REPLACE(#REF!,1,3,"XXX"),13,2,"XX")))</f>
        <v>#REF!</v>
      </c>
      <c r="K3123" s="356"/>
      <c r="L3123" s="357"/>
      <c r="M3123" s="356"/>
      <c r="N3123" s="352"/>
      <c r="O3123" s="369"/>
    </row>
    <row r="3124" spans="1:15" hidden="1" x14ac:dyDescent="0.2">
      <c r="A3124" s="351">
        <v>3121</v>
      </c>
      <c r="B3124" s="352"/>
      <c r="C3124" s="353"/>
      <c r="D3124" s="354"/>
      <c r="E3124" s="178"/>
      <c r="F3124" s="355"/>
      <c r="G3124" s="354"/>
      <c r="H3124" s="354"/>
      <c r="I3124" s="178"/>
      <c r="J3124" s="390" t="e">
        <f>IF(#REF!="","",IF(LEN(#REF!)&gt;14,IF(ISBLANK(#REF!),"",#REF!),REPLACE(REPLACE(#REF!,1,3,"XXX"),13,2,"XX")))</f>
        <v>#REF!</v>
      </c>
      <c r="K3124" s="356"/>
      <c r="L3124" s="357"/>
      <c r="M3124" s="356"/>
      <c r="N3124" s="352"/>
      <c r="O3124" s="369"/>
    </row>
    <row r="3125" spans="1:15" hidden="1" x14ac:dyDescent="0.2">
      <c r="A3125" s="351">
        <v>3122</v>
      </c>
      <c r="B3125" s="352"/>
      <c r="C3125" s="353"/>
      <c r="D3125" s="354"/>
      <c r="E3125" s="178"/>
      <c r="F3125" s="355"/>
      <c r="G3125" s="354"/>
      <c r="H3125" s="354"/>
      <c r="I3125" s="178"/>
      <c r="J3125" s="390" t="e">
        <f>IF(#REF!="","",IF(LEN(#REF!)&gt;14,IF(ISBLANK(#REF!),"",#REF!),REPLACE(REPLACE(#REF!,1,3,"XXX"),13,2,"XX")))</f>
        <v>#REF!</v>
      </c>
      <c r="K3125" s="356"/>
      <c r="L3125" s="357"/>
      <c r="M3125" s="356"/>
      <c r="N3125" s="352"/>
      <c r="O3125" s="369"/>
    </row>
    <row r="3126" spans="1:15" hidden="1" x14ac:dyDescent="0.2">
      <c r="A3126" s="351">
        <v>3123</v>
      </c>
      <c r="B3126" s="352"/>
      <c r="C3126" s="353"/>
      <c r="D3126" s="354"/>
      <c r="E3126" s="178"/>
      <c r="F3126" s="355"/>
      <c r="G3126" s="354"/>
      <c r="H3126" s="354"/>
      <c r="I3126" s="178"/>
      <c r="J3126" s="390" t="e">
        <f>IF(#REF!="","",IF(LEN(#REF!)&gt;14,IF(ISBLANK(#REF!),"",#REF!),REPLACE(REPLACE(#REF!,1,3,"XXX"),13,2,"XX")))</f>
        <v>#REF!</v>
      </c>
      <c r="K3126" s="356"/>
      <c r="L3126" s="357"/>
      <c r="M3126" s="356"/>
      <c r="N3126" s="352"/>
      <c r="O3126" s="369"/>
    </row>
    <row r="3127" spans="1:15" hidden="1" x14ac:dyDescent="0.2">
      <c r="A3127" s="351">
        <v>3124</v>
      </c>
      <c r="B3127" s="352"/>
      <c r="C3127" s="353"/>
      <c r="D3127" s="354"/>
      <c r="E3127" s="178"/>
      <c r="F3127" s="355"/>
      <c r="G3127" s="354"/>
      <c r="H3127" s="354"/>
      <c r="I3127" s="178"/>
      <c r="J3127" s="390" t="e">
        <f>IF(#REF!="","",IF(LEN(#REF!)&gt;14,IF(ISBLANK(#REF!),"",#REF!),REPLACE(REPLACE(#REF!,1,3,"XXX"),13,2,"XX")))</f>
        <v>#REF!</v>
      </c>
      <c r="K3127" s="356"/>
      <c r="L3127" s="357"/>
      <c r="M3127" s="356"/>
      <c r="N3127" s="352"/>
      <c r="O3127" s="369"/>
    </row>
    <row r="3128" spans="1:15" hidden="1" x14ac:dyDescent="0.2">
      <c r="A3128" s="351">
        <v>3125</v>
      </c>
      <c r="B3128" s="352"/>
      <c r="C3128" s="353"/>
      <c r="D3128" s="354"/>
      <c r="E3128" s="178"/>
      <c r="F3128" s="355"/>
      <c r="G3128" s="354"/>
      <c r="H3128" s="354"/>
      <c r="I3128" s="178"/>
      <c r="J3128" s="390" t="e">
        <f>IF(#REF!="","",IF(LEN(#REF!)&gt;14,IF(ISBLANK(#REF!),"",#REF!),REPLACE(REPLACE(#REF!,1,3,"XXX"),13,2,"XX")))</f>
        <v>#REF!</v>
      </c>
      <c r="K3128" s="356"/>
      <c r="L3128" s="357"/>
      <c r="M3128" s="356"/>
      <c r="N3128" s="352"/>
      <c r="O3128" s="369"/>
    </row>
    <row r="3129" spans="1:15" hidden="1" x14ac:dyDescent="0.2">
      <c r="A3129" s="351">
        <v>3126</v>
      </c>
      <c r="B3129" s="352"/>
      <c r="C3129" s="353"/>
      <c r="D3129" s="354"/>
      <c r="E3129" s="178"/>
      <c r="F3129" s="355"/>
      <c r="G3129" s="354"/>
      <c r="H3129" s="354"/>
      <c r="I3129" s="178"/>
      <c r="J3129" s="390" t="e">
        <f>IF(#REF!="","",IF(LEN(#REF!)&gt;14,IF(ISBLANK(#REF!),"",#REF!),REPLACE(REPLACE(#REF!,1,3,"XXX"),13,2,"XX")))</f>
        <v>#REF!</v>
      </c>
      <c r="K3129" s="356"/>
      <c r="L3129" s="357"/>
      <c r="M3129" s="356"/>
      <c r="N3129" s="352"/>
      <c r="O3129" s="369"/>
    </row>
    <row r="3130" spans="1:15" hidden="1" x14ac:dyDescent="0.2">
      <c r="A3130" s="351">
        <v>3127</v>
      </c>
      <c r="B3130" s="352"/>
      <c r="C3130" s="353"/>
      <c r="D3130" s="354"/>
      <c r="E3130" s="178"/>
      <c r="F3130" s="355"/>
      <c r="G3130" s="354"/>
      <c r="H3130" s="354"/>
      <c r="I3130" s="178"/>
      <c r="J3130" s="390" t="e">
        <f>IF(#REF!="","",IF(LEN(#REF!)&gt;14,IF(ISBLANK(#REF!),"",#REF!),REPLACE(REPLACE(#REF!,1,3,"XXX"),13,2,"XX")))</f>
        <v>#REF!</v>
      </c>
      <c r="K3130" s="356"/>
      <c r="L3130" s="357"/>
      <c r="M3130" s="356"/>
      <c r="N3130" s="352"/>
      <c r="O3130" s="369"/>
    </row>
    <row r="3131" spans="1:15" hidden="1" x14ac:dyDescent="0.2">
      <c r="A3131" s="351">
        <v>3128</v>
      </c>
      <c r="B3131" s="352"/>
      <c r="C3131" s="353"/>
      <c r="D3131" s="354"/>
      <c r="E3131" s="178"/>
      <c r="F3131" s="355"/>
      <c r="G3131" s="354"/>
      <c r="H3131" s="354"/>
      <c r="I3131" s="178"/>
      <c r="J3131" s="390" t="e">
        <f>IF(#REF!="","",IF(LEN(#REF!)&gt;14,IF(ISBLANK(#REF!),"",#REF!),REPLACE(REPLACE(#REF!,1,3,"XXX"),13,2,"XX")))</f>
        <v>#REF!</v>
      </c>
      <c r="K3131" s="356"/>
      <c r="L3131" s="357"/>
      <c r="M3131" s="356"/>
      <c r="N3131" s="352"/>
      <c r="O3131" s="369"/>
    </row>
    <row r="3132" spans="1:15" hidden="1" x14ac:dyDescent="0.2">
      <c r="A3132" s="351">
        <v>3129</v>
      </c>
      <c r="B3132" s="352"/>
      <c r="C3132" s="353"/>
      <c r="D3132" s="354"/>
      <c r="E3132" s="178"/>
      <c r="F3132" s="355"/>
      <c r="G3132" s="354"/>
      <c r="H3132" s="354"/>
      <c r="I3132" s="178"/>
      <c r="J3132" s="390" t="e">
        <f>IF(#REF!="","",IF(LEN(#REF!)&gt;14,IF(ISBLANK(#REF!),"",#REF!),REPLACE(REPLACE(#REF!,1,3,"XXX"),13,2,"XX")))</f>
        <v>#REF!</v>
      </c>
      <c r="K3132" s="356"/>
      <c r="L3132" s="357"/>
      <c r="M3132" s="356"/>
      <c r="N3132" s="352"/>
      <c r="O3132" s="369"/>
    </row>
    <row r="3133" spans="1:15" hidden="1" x14ac:dyDescent="0.2">
      <c r="A3133" s="351">
        <v>3130</v>
      </c>
      <c r="B3133" s="352"/>
      <c r="C3133" s="353"/>
      <c r="D3133" s="354"/>
      <c r="E3133" s="178"/>
      <c r="F3133" s="355"/>
      <c r="G3133" s="354"/>
      <c r="H3133" s="354"/>
      <c r="I3133" s="178"/>
      <c r="J3133" s="390" t="e">
        <f>IF(#REF!="","",IF(LEN(#REF!)&gt;14,IF(ISBLANK(#REF!),"",#REF!),REPLACE(REPLACE(#REF!,1,3,"XXX"),13,2,"XX")))</f>
        <v>#REF!</v>
      </c>
      <c r="K3133" s="356"/>
      <c r="L3133" s="357"/>
      <c r="M3133" s="356"/>
      <c r="N3133" s="352"/>
      <c r="O3133" s="369"/>
    </row>
    <row r="3134" spans="1:15" hidden="1" x14ac:dyDescent="0.2">
      <c r="A3134" s="351">
        <v>3131</v>
      </c>
      <c r="B3134" s="352"/>
      <c r="C3134" s="353"/>
      <c r="D3134" s="354"/>
      <c r="E3134" s="178"/>
      <c r="F3134" s="355"/>
      <c r="G3134" s="354"/>
      <c r="H3134" s="354"/>
      <c r="I3134" s="178"/>
      <c r="J3134" s="390" t="e">
        <f>IF(#REF!="","",IF(LEN(#REF!)&gt;14,IF(ISBLANK(#REF!),"",#REF!),REPLACE(REPLACE(#REF!,1,3,"XXX"),13,2,"XX")))</f>
        <v>#REF!</v>
      </c>
      <c r="K3134" s="356"/>
      <c r="L3134" s="357"/>
      <c r="M3134" s="356"/>
      <c r="N3134" s="352"/>
      <c r="O3134" s="369"/>
    </row>
    <row r="3135" spans="1:15" hidden="1" x14ac:dyDescent="0.2">
      <c r="A3135" s="351">
        <v>3132</v>
      </c>
      <c r="B3135" s="352"/>
      <c r="C3135" s="353"/>
      <c r="D3135" s="354"/>
      <c r="E3135" s="178"/>
      <c r="F3135" s="355"/>
      <c r="G3135" s="354"/>
      <c r="H3135" s="354"/>
      <c r="I3135" s="178"/>
      <c r="J3135" s="390" t="e">
        <f>IF(#REF!="","",IF(LEN(#REF!)&gt;14,IF(ISBLANK(#REF!),"",#REF!),REPLACE(REPLACE(#REF!,1,3,"XXX"),13,2,"XX")))</f>
        <v>#REF!</v>
      </c>
      <c r="K3135" s="356"/>
      <c r="L3135" s="357"/>
      <c r="M3135" s="356"/>
      <c r="N3135" s="352"/>
      <c r="O3135" s="369"/>
    </row>
    <row r="3136" spans="1:15" hidden="1" x14ac:dyDescent="0.2">
      <c r="A3136" s="351">
        <v>3133</v>
      </c>
      <c r="B3136" s="352"/>
      <c r="C3136" s="353"/>
      <c r="D3136" s="354"/>
      <c r="E3136" s="178"/>
      <c r="F3136" s="355"/>
      <c r="G3136" s="354"/>
      <c r="H3136" s="354"/>
      <c r="I3136" s="178"/>
      <c r="J3136" s="390" t="e">
        <f>IF(#REF!="","",IF(LEN(#REF!)&gt;14,IF(ISBLANK(#REF!),"",#REF!),REPLACE(REPLACE(#REF!,1,3,"XXX"),13,2,"XX")))</f>
        <v>#REF!</v>
      </c>
      <c r="K3136" s="356"/>
      <c r="L3136" s="357"/>
      <c r="M3136" s="356"/>
      <c r="N3136" s="352"/>
      <c r="O3136" s="369"/>
    </row>
    <row r="3137" spans="1:15" hidden="1" x14ac:dyDescent="0.2">
      <c r="A3137" s="351">
        <v>3134</v>
      </c>
      <c r="B3137" s="352"/>
      <c r="C3137" s="353"/>
      <c r="D3137" s="354"/>
      <c r="E3137" s="178"/>
      <c r="F3137" s="355"/>
      <c r="G3137" s="354"/>
      <c r="H3137" s="354"/>
      <c r="I3137" s="178"/>
      <c r="J3137" s="390" t="e">
        <f>IF(#REF!="","",IF(LEN(#REF!)&gt;14,IF(ISBLANK(#REF!),"",#REF!),REPLACE(REPLACE(#REF!,1,3,"XXX"),13,2,"XX")))</f>
        <v>#REF!</v>
      </c>
      <c r="K3137" s="356"/>
      <c r="L3137" s="357"/>
      <c r="M3137" s="356"/>
      <c r="N3137" s="352"/>
      <c r="O3137" s="369"/>
    </row>
    <row r="3138" spans="1:15" hidden="1" x14ac:dyDescent="0.2">
      <c r="A3138" s="351">
        <v>3135</v>
      </c>
      <c r="B3138" s="352"/>
      <c r="C3138" s="353"/>
      <c r="D3138" s="354"/>
      <c r="E3138" s="178"/>
      <c r="F3138" s="355"/>
      <c r="G3138" s="354"/>
      <c r="H3138" s="354"/>
      <c r="I3138" s="178"/>
      <c r="J3138" s="390" t="e">
        <f>IF(#REF!="","",IF(LEN(#REF!)&gt;14,IF(ISBLANK(#REF!),"",#REF!),REPLACE(REPLACE(#REF!,1,3,"XXX"),13,2,"XX")))</f>
        <v>#REF!</v>
      </c>
      <c r="K3138" s="356"/>
      <c r="L3138" s="357"/>
      <c r="M3138" s="356"/>
      <c r="N3138" s="352"/>
      <c r="O3138" s="369"/>
    </row>
    <row r="3139" spans="1:15" hidden="1" x14ac:dyDescent="0.2">
      <c r="A3139" s="351">
        <v>3136</v>
      </c>
      <c r="B3139" s="352"/>
      <c r="C3139" s="353"/>
      <c r="D3139" s="354"/>
      <c r="E3139" s="178"/>
      <c r="F3139" s="355"/>
      <c r="G3139" s="354"/>
      <c r="H3139" s="354"/>
      <c r="I3139" s="178"/>
      <c r="J3139" s="390" t="e">
        <f>IF(#REF!="","",IF(LEN(#REF!)&gt;14,IF(ISBLANK(#REF!),"",#REF!),REPLACE(REPLACE(#REF!,1,3,"XXX"),13,2,"XX")))</f>
        <v>#REF!</v>
      </c>
      <c r="K3139" s="356"/>
      <c r="L3139" s="357"/>
      <c r="M3139" s="356"/>
      <c r="N3139" s="352"/>
      <c r="O3139" s="369"/>
    </row>
    <row r="3140" spans="1:15" hidden="1" x14ac:dyDescent="0.2">
      <c r="A3140" s="351">
        <v>3137</v>
      </c>
      <c r="B3140" s="352"/>
      <c r="C3140" s="353"/>
      <c r="D3140" s="354"/>
      <c r="E3140" s="178"/>
      <c r="F3140" s="355"/>
      <c r="G3140" s="354"/>
      <c r="H3140" s="354"/>
      <c r="I3140" s="178"/>
      <c r="J3140" s="390" t="e">
        <f>IF(#REF!="","",IF(LEN(#REF!)&gt;14,IF(ISBLANK(#REF!),"",#REF!),REPLACE(REPLACE(#REF!,1,3,"XXX"),13,2,"XX")))</f>
        <v>#REF!</v>
      </c>
      <c r="K3140" s="356"/>
      <c r="L3140" s="357"/>
      <c r="M3140" s="356"/>
      <c r="N3140" s="352"/>
      <c r="O3140" s="369"/>
    </row>
    <row r="3141" spans="1:15" hidden="1" x14ac:dyDescent="0.2">
      <c r="A3141" s="351">
        <v>3138</v>
      </c>
      <c r="B3141" s="352"/>
      <c r="C3141" s="353"/>
      <c r="D3141" s="354"/>
      <c r="E3141" s="178"/>
      <c r="F3141" s="355"/>
      <c r="G3141" s="354"/>
      <c r="H3141" s="354"/>
      <c r="I3141" s="178"/>
      <c r="J3141" s="390" t="e">
        <f>IF(#REF!="","",IF(LEN(#REF!)&gt;14,IF(ISBLANK(#REF!),"",#REF!),REPLACE(REPLACE(#REF!,1,3,"XXX"),13,2,"XX")))</f>
        <v>#REF!</v>
      </c>
      <c r="K3141" s="356"/>
      <c r="L3141" s="357"/>
      <c r="M3141" s="356"/>
      <c r="N3141" s="352"/>
      <c r="O3141" s="369"/>
    </row>
    <row r="3142" spans="1:15" hidden="1" x14ac:dyDescent="0.2">
      <c r="A3142" s="351">
        <v>3139</v>
      </c>
      <c r="B3142" s="352"/>
      <c r="C3142" s="353"/>
      <c r="D3142" s="354"/>
      <c r="E3142" s="178"/>
      <c r="F3142" s="355"/>
      <c r="G3142" s="354"/>
      <c r="H3142" s="354"/>
      <c r="I3142" s="178"/>
      <c r="J3142" s="390" t="e">
        <f>IF(#REF!="","",IF(LEN(#REF!)&gt;14,IF(ISBLANK(#REF!),"",#REF!),REPLACE(REPLACE(#REF!,1,3,"XXX"),13,2,"XX")))</f>
        <v>#REF!</v>
      </c>
      <c r="K3142" s="356"/>
      <c r="L3142" s="357"/>
      <c r="M3142" s="356"/>
      <c r="N3142" s="352"/>
      <c r="O3142" s="369"/>
    </row>
    <row r="3143" spans="1:15" hidden="1" x14ac:dyDescent="0.2">
      <c r="A3143" s="351">
        <v>3140</v>
      </c>
      <c r="B3143" s="352"/>
      <c r="C3143" s="353"/>
      <c r="D3143" s="354"/>
      <c r="E3143" s="178"/>
      <c r="F3143" s="355"/>
      <c r="G3143" s="354"/>
      <c r="H3143" s="354"/>
      <c r="I3143" s="178"/>
      <c r="J3143" s="390" t="e">
        <f>IF(#REF!="","",IF(LEN(#REF!)&gt;14,IF(ISBLANK(#REF!),"",#REF!),REPLACE(REPLACE(#REF!,1,3,"XXX"),13,2,"XX")))</f>
        <v>#REF!</v>
      </c>
      <c r="K3143" s="356"/>
      <c r="L3143" s="357"/>
      <c r="M3143" s="356"/>
      <c r="N3143" s="352"/>
      <c r="O3143" s="369"/>
    </row>
    <row r="3144" spans="1:15" hidden="1" x14ac:dyDescent="0.2">
      <c r="A3144" s="351">
        <v>3141</v>
      </c>
      <c r="B3144" s="352"/>
      <c r="C3144" s="353"/>
      <c r="D3144" s="354"/>
      <c r="E3144" s="178"/>
      <c r="F3144" s="355"/>
      <c r="G3144" s="354"/>
      <c r="H3144" s="354"/>
      <c r="I3144" s="178"/>
      <c r="J3144" s="390" t="e">
        <f>IF(#REF!="","",IF(LEN(#REF!)&gt;14,IF(ISBLANK(#REF!),"",#REF!),REPLACE(REPLACE(#REF!,1,3,"XXX"),13,2,"XX")))</f>
        <v>#REF!</v>
      </c>
      <c r="K3144" s="356"/>
      <c r="L3144" s="357"/>
      <c r="M3144" s="356"/>
      <c r="N3144" s="352"/>
      <c r="O3144" s="369"/>
    </row>
    <row r="3145" spans="1:15" hidden="1" x14ac:dyDescent="0.2">
      <c r="A3145" s="351">
        <v>3142</v>
      </c>
      <c r="B3145" s="352"/>
      <c r="C3145" s="353"/>
      <c r="D3145" s="354"/>
      <c r="E3145" s="178"/>
      <c r="F3145" s="355"/>
      <c r="G3145" s="354"/>
      <c r="H3145" s="354"/>
      <c r="I3145" s="178"/>
      <c r="J3145" s="390" t="e">
        <f>IF(#REF!="","",IF(LEN(#REF!)&gt;14,IF(ISBLANK(#REF!),"",#REF!),REPLACE(REPLACE(#REF!,1,3,"XXX"),13,2,"XX")))</f>
        <v>#REF!</v>
      </c>
      <c r="K3145" s="356"/>
      <c r="L3145" s="357"/>
      <c r="M3145" s="356"/>
      <c r="N3145" s="352"/>
      <c r="O3145" s="369"/>
    </row>
    <row r="3146" spans="1:15" hidden="1" x14ac:dyDescent="0.2">
      <c r="A3146" s="351">
        <v>3143</v>
      </c>
      <c r="B3146" s="352"/>
      <c r="C3146" s="353"/>
      <c r="D3146" s="354"/>
      <c r="E3146" s="178"/>
      <c r="F3146" s="355"/>
      <c r="G3146" s="354"/>
      <c r="H3146" s="354"/>
      <c r="I3146" s="178"/>
      <c r="J3146" s="390" t="e">
        <f>IF(#REF!="","",IF(LEN(#REF!)&gt;14,IF(ISBLANK(#REF!),"",#REF!),REPLACE(REPLACE(#REF!,1,3,"XXX"),13,2,"XX")))</f>
        <v>#REF!</v>
      </c>
      <c r="K3146" s="356"/>
      <c r="L3146" s="357"/>
      <c r="M3146" s="356"/>
      <c r="N3146" s="352"/>
      <c r="O3146" s="369"/>
    </row>
    <row r="3147" spans="1:15" hidden="1" x14ac:dyDescent="0.2">
      <c r="A3147" s="351">
        <v>3144</v>
      </c>
      <c r="B3147" s="352"/>
      <c r="C3147" s="353"/>
      <c r="D3147" s="354"/>
      <c r="E3147" s="178"/>
      <c r="F3147" s="355"/>
      <c r="G3147" s="354"/>
      <c r="H3147" s="354"/>
      <c r="I3147" s="178"/>
      <c r="J3147" s="390" t="e">
        <f>IF(#REF!="","",IF(LEN(#REF!)&gt;14,IF(ISBLANK(#REF!),"",#REF!),REPLACE(REPLACE(#REF!,1,3,"XXX"),13,2,"XX")))</f>
        <v>#REF!</v>
      </c>
      <c r="K3147" s="356"/>
      <c r="L3147" s="357"/>
      <c r="M3147" s="356"/>
      <c r="N3147" s="352"/>
      <c r="O3147" s="369"/>
    </row>
    <row r="3148" spans="1:15" hidden="1" x14ac:dyDescent="0.2">
      <c r="A3148" s="351">
        <v>3145</v>
      </c>
      <c r="B3148" s="352"/>
      <c r="C3148" s="353"/>
      <c r="D3148" s="354"/>
      <c r="E3148" s="178"/>
      <c r="F3148" s="355"/>
      <c r="G3148" s="354"/>
      <c r="H3148" s="354"/>
      <c r="I3148" s="178"/>
      <c r="J3148" s="390" t="e">
        <f>IF(#REF!="","",IF(LEN(#REF!)&gt;14,IF(ISBLANK(#REF!),"",#REF!),REPLACE(REPLACE(#REF!,1,3,"XXX"),13,2,"XX")))</f>
        <v>#REF!</v>
      </c>
      <c r="K3148" s="356"/>
      <c r="L3148" s="357"/>
      <c r="M3148" s="356"/>
      <c r="N3148" s="352"/>
      <c r="O3148" s="369"/>
    </row>
    <row r="3149" spans="1:15" hidden="1" x14ac:dyDescent="0.2">
      <c r="A3149" s="351">
        <v>3146</v>
      </c>
      <c r="B3149" s="352"/>
      <c r="C3149" s="353"/>
      <c r="D3149" s="354"/>
      <c r="E3149" s="178"/>
      <c r="F3149" s="355"/>
      <c r="G3149" s="354"/>
      <c r="H3149" s="354"/>
      <c r="I3149" s="178"/>
      <c r="J3149" s="390" t="e">
        <f>IF(#REF!="","",IF(LEN(#REF!)&gt;14,IF(ISBLANK(#REF!),"",#REF!),REPLACE(REPLACE(#REF!,1,3,"XXX"),13,2,"XX")))</f>
        <v>#REF!</v>
      </c>
      <c r="K3149" s="356"/>
      <c r="L3149" s="357"/>
      <c r="M3149" s="356"/>
      <c r="N3149" s="352"/>
      <c r="O3149" s="369"/>
    </row>
    <row r="3150" spans="1:15" hidden="1" x14ac:dyDescent="0.2">
      <c r="A3150" s="351">
        <v>3147</v>
      </c>
      <c r="B3150" s="352"/>
      <c r="C3150" s="353"/>
      <c r="D3150" s="354"/>
      <c r="E3150" s="178"/>
      <c r="F3150" s="355"/>
      <c r="G3150" s="354"/>
      <c r="H3150" s="354"/>
      <c r="I3150" s="178"/>
      <c r="J3150" s="390" t="e">
        <f>IF(#REF!="","",IF(LEN(#REF!)&gt;14,IF(ISBLANK(#REF!),"",#REF!),REPLACE(REPLACE(#REF!,1,3,"XXX"),13,2,"XX")))</f>
        <v>#REF!</v>
      </c>
      <c r="K3150" s="356"/>
      <c r="L3150" s="357"/>
      <c r="M3150" s="356"/>
      <c r="N3150" s="352"/>
      <c r="O3150" s="369"/>
    </row>
    <row r="3151" spans="1:15" hidden="1" x14ac:dyDescent="0.2">
      <c r="A3151" s="351">
        <v>3148</v>
      </c>
      <c r="B3151" s="352"/>
      <c r="C3151" s="353"/>
      <c r="D3151" s="354"/>
      <c r="E3151" s="178"/>
      <c r="F3151" s="355"/>
      <c r="G3151" s="354"/>
      <c r="H3151" s="354"/>
      <c r="I3151" s="178"/>
      <c r="J3151" s="390" t="e">
        <f>IF(#REF!="","",IF(LEN(#REF!)&gt;14,IF(ISBLANK(#REF!),"",#REF!),REPLACE(REPLACE(#REF!,1,3,"XXX"),13,2,"XX")))</f>
        <v>#REF!</v>
      </c>
      <c r="K3151" s="356"/>
      <c r="L3151" s="357"/>
      <c r="M3151" s="356"/>
      <c r="N3151" s="352"/>
      <c r="O3151" s="369"/>
    </row>
    <row r="3152" spans="1:15" hidden="1" x14ac:dyDescent="0.2">
      <c r="A3152" s="351">
        <v>3149</v>
      </c>
      <c r="B3152" s="352"/>
      <c r="C3152" s="353"/>
      <c r="D3152" s="354"/>
      <c r="E3152" s="178"/>
      <c r="F3152" s="355"/>
      <c r="G3152" s="354"/>
      <c r="H3152" s="354"/>
      <c r="I3152" s="178"/>
      <c r="J3152" s="390" t="e">
        <f>IF(#REF!="","",IF(LEN(#REF!)&gt;14,IF(ISBLANK(#REF!),"",#REF!),REPLACE(REPLACE(#REF!,1,3,"XXX"),13,2,"XX")))</f>
        <v>#REF!</v>
      </c>
      <c r="K3152" s="356"/>
      <c r="L3152" s="357"/>
      <c r="M3152" s="356"/>
      <c r="N3152" s="352"/>
      <c r="O3152" s="369"/>
    </row>
    <row r="3153" spans="1:15" hidden="1" x14ac:dyDescent="0.2">
      <c r="A3153" s="351">
        <v>3150</v>
      </c>
      <c r="B3153" s="352"/>
      <c r="C3153" s="353"/>
      <c r="D3153" s="354"/>
      <c r="E3153" s="178"/>
      <c r="F3153" s="355"/>
      <c r="G3153" s="354"/>
      <c r="H3153" s="354"/>
      <c r="I3153" s="178"/>
      <c r="J3153" s="390" t="e">
        <f>IF(#REF!="","",IF(LEN(#REF!)&gt;14,IF(ISBLANK(#REF!),"",#REF!),REPLACE(REPLACE(#REF!,1,3,"XXX"),13,2,"XX")))</f>
        <v>#REF!</v>
      </c>
      <c r="K3153" s="356"/>
      <c r="L3153" s="357"/>
      <c r="M3153" s="356"/>
      <c r="N3153" s="352"/>
      <c r="O3153" s="369"/>
    </row>
    <row r="3154" spans="1:15" hidden="1" x14ac:dyDescent="0.2">
      <c r="A3154" s="351">
        <v>3151</v>
      </c>
      <c r="B3154" s="352"/>
      <c r="C3154" s="353"/>
      <c r="D3154" s="354"/>
      <c r="E3154" s="178"/>
      <c r="F3154" s="355"/>
      <c r="G3154" s="354"/>
      <c r="H3154" s="354"/>
      <c r="I3154" s="178"/>
      <c r="J3154" s="390" t="e">
        <f>IF(#REF!="","",IF(LEN(#REF!)&gt;14,IF(ISBLANK(#REF!),"",#REF!),REPLACE(REPLACE(#REF!,1,3,"XXX"),13,2,"XX")))</f>
        <v>#REF!</v>
      </c>
      <c r="K3154" s="356"/>
      <c r="L3154" s="357"/>
      <c r="M3154" s="356"/>
      <c r="N3154" s="352"/>
      <c r="O3154" s="369"/>
    </row>
    <row r="3155" spans="1:15" hidden="1" x14ac:dyDescent="0.2">
      <c r="A3155" s="351">
        <v>3152</v>
      </c>
      <c r="B3155" s="352"/>
      <c r="C3155" s="353"/>
      <c r="D3155" s="354"/>
      <c r="E3155" s="178"/>
      <c r="F3155" s="355"/>
      <c r="G3155" s="354"/>
      <c r="H3155" s="354"/>
      <c r="I3155" s="178"/>
      <c r="J3155" s="390" t="e">
        <f>IF(#REF!="","",IF(LEN(#REF!)&gt;14,IF(ISBLANK(#REF!),"",#REF!),REPLACE(REPLACE(#REF!,1,3,"XXX"),13,2,"XX")))</f>
        <v>#REF!</v>
      </c>
      <c r="K3155" s="356"/>
      <c r="L3155" s="357"/>
      <c r="M3155" s="356"/>
      <c r="N3155" s="352"/>
      <c r="O3155" s="369"/>
    </row>
    <row r="3156" spans="1:15" hidden="1" x14ac:dyDescent="0.2">
      <c r="A3156" s="351">
        <v>3153</v>
      </c>
      <c r="B3156" s="352"/>
      <c r="C3156" s="353"/>
      <c r="D3156" s="354"/>
      <c r="E3156" s="178"/>
      <c r="F3156" s="355"/>
      <c r="G3156" s="354"/>
      <c r="H3156" s="354"/>
      <c r="I3156" s="178"/>
      <c r="J3156" s="390" t="e">
        <f>IF(#REF!="","",IF(LEN(#REF!)&gt;14,IF(ISBLANK(#REF!),"",#REF!),REPLACE(REPLACE(#REF!,1,3,"XXX"),13,2,"XX")))</f>
        <v>#REF!</v>
      </c>
      <c r="K3156" s="356"/>
      <c r="L3156" s="357"/>
      <c r="M3156" s="356"/>
      <c r="N3156" s="352"/>
      <c r="O3156" s="369"/>
    </row>
    <row r="3157" spans="1:15" hidden="1" x14ac:dyDescent="0.2">
      <c r="A3157" s="351">
        <v>3154</v>
      </c>
      <c r="B3157" s="352"/>
      <c r="C3157" s="353"/>
      <c r="D3157" s="354"/>
      <c r="E3157" s="178"/>
      <c r="F3157" s="355"/>
      <c r="G3157" s="354"/>
      <c r="H3157" s="354"/>
      <c r="I3157" s="178"/>
      <c r="J3157" s="390" t="e">
        <f>IF(#REF!="","",IF(LEN(#REF!)&gt;14,IF(ISBLANK(#REF!),"",#REF!),REPLACE(REPLACE(#REF!,1,3,"XXX"),13,2,"XX")))</f>
        <v>#REF!</v>
      </c>
      <c r="K3157" s="356"/>
      <c r="L3157" s="357"/>
      <c r="M3157" s="356"/>
      <c r="N3157" s="352"/>
      <c r="O3157" s="369"/>
    </row>
    <row r="3158" spans="1:15" hidden="1" x14ac:dyDescent="0.2">
      <c r="A3158" s="351">
        <v>3155</v>
      </c>
      <c r="B3158" s="352"/>
      <c r="C3158" s="353"/>
      <c r="D3158" s="354"/>
      <c r="E3158" s="178"/>
      <c r="F3158" s="355"/>
      <c r="G3158" s="354"/>
      <c r="H3158" s="354"/>
      <c r="I3158" s="178"/>
      <c r="J3158" s="390" t="e">
        <f>IF(#REF!="","",IF(LEN(#REF!)&gt;14,IF(ISBLANK(#REF!),"",#REF!),REPLACE(REPLACE(#REF!,1,3,"XXX"),13,2,"XX")))</f>
        <v>#REF!</v>
      </c>
      <c r="K3158" s="356"/>
      <c r="L3158" s="357"/>
      <c r="M3158" s="356"/>
      <c r="N3158" s="352"/>
      <c r="O3158" s="369"/>
    </row>
    <row r="3159" spans="1:15" hidden="1" x14ac:dyDescent="0.2">
      <c r="A3159" s="351">
        <v>3156</v>
      </c>
      <c r="B3159" s="352"/>
      <c r="C3159" s="353"/>
      <c r="D3159" s="354"/>
      <c r="E3159" s="178"/>
      <c r="F3159" s="355"/>
      <c r="G3159" s="354"/>
      <c r="H3159" s="354"/>
      <c r="I3159" s="178"/>
      <c r="J3159" s="390" t="e">
        <f>IF(#REF!="","",IF(LEN(#REF!)&gt;14,IF(ISBLANK(#REF!),"",#REF!),REPLACE(REPLACE(#REF!,1,3,"XXX"),13,2,"XX")))</f>
        <v>#REF!</v>
      </c>
      <c r="K3159" s="356"/>
      <c r="L3159" s="357"/>
      <c r="M3159" s="356"/>
      <c r="N3159" s="352"/>
      <c r="O3159" s="369"/>
    </row>
    <row r="3160" spans="1:15" hidden="1" x14ac:dyDescent="0.2">
      <c r="A3160" s="351">
        <v>3157</v>
      </c>
      <c r="B3160" s="352"/>
      <c r="C3160" s="353"/>
      <c r="D3160" s="354"/>
      <c r="E3160" s="178"/>
      <c r="F3160" s="355"/>
      <c r="G3160" s="354"/>
      <c r="H3160" s="354"/>
      <c r="I3160" s="178"/>
      <c r="J3160" s="390" t="e">
        <f>IF(#REF!="","",IF(LEN(#REF!)&gt;14,IF(ISBLANK(#REF!),"",#REF!),REPLACE(REPLACE(#REF!,1,3,"XXX"),13,2,"XX")))</f>
        <v>#REF!</v>
      </c>
      <c r="K3160" s="356"/>
      <c r="L3160" s="357"/>
      <c r="M3160" s="356"/>
      <c r="N3160" s="352"/>
      <c r="O3160" s="369"/>
    </row>
    <row r="3161" spans="1:15" hidden="1" x14ac:dyDescent="0.2">
      <c r="A3161" s="351">
        <v>3158</v>
      </c>
      <c r="B3161" s="352"/>
      <c r="C3161" s="353"/>
      <c r="D3161" s="354"/>
      <c r="E3161" s="178"/>
      <c r="F3161" s="355"/>
      <c r="G3161" s="354"/>
      <c r="H3161" s="354"/>
      <c r="I3161" s="178"/>
      <c r="J3161" s="390" t="e">
        <f>IF(#REF!="","",IF(LEN(#REF!)&gt;14,IF(ISBLANK(#REF!),"",#REF!),REPLACE(REPLACE(#REF!,1,3,"XXX"),13,2,"XX")))</f>
        <v>#REF!</v>
      </c>
      <c r="K3161" s="356"/>
      <c r="L3161" s="357"/>
      <c r="M3161" s="356"/>
      <c r="N3161" s="352"/>
      <c r="O3161" s="369"/>
    </row>
    <row r="3162" spans="1:15" hidden="1" x14ac:dyDescent="0.2">
      <c r="A3162" s="351">
        <v>3159</v>
      </c>
      <c r="B3162" s="352"/>
      <c r="C3162" s="353"/>
      <c r="D3162" s="354"/>
      <c r="E3162" s="178"/>
      <c r="F3162" s="355"/>
      <c r="G3162" s="354"/>
      <c r="H3162" s="354"/>
      <c r="I3162" s="178"/>
      <c r="J3162" s="390" t="e">
        <f>IF(#REF!="","",IF(LEN(#REF!)&gt;14,IF(ISBLANK(#REF!),"",#REF!),REPLACE(REPLACE(#REF!,1,3,"XXX"),13,2,"XX")))</f>
        <v>#REF!</v>
      </c>
      <c r="K3162" s="356"/>
      <c r="L3162" s="357"/>
      <c r="M3162" s="356"/>
      <c r="N3162" s="352"/>
      <c r="O3162" s="369"/>
    </row>
    <row r="3163" spans="1:15" hidden="1" x14ac:dyDescent="0.2">
      <c r="A3163" s="351">
        <v>3160</v>
      </c>
      <c r="B3163" s="352"/>
      <c r="C3163" s="353"/>
      <c r="D3163" s="354"/>
      <c r="E3163" s="178"/>
      <c r="F3163" s="355"/>
      <c r="G3163" s="354"/>
      <c r="H3163" s="354"/>
      <c r="I3163" s="178"/>
      <c r="J3163" s="390" t="e">
        <f>IF(#REF!="","",IF(LEN(#REF!)&gt;14,IF(ISBLANK(#REF!),"",#REF!),REPLACE(REPLACE(#REF!,1,3,"XXX"),13,2,"XX")))</f>
        <v>#REF!</v>
      </c>
      <c r="K3163" s="356"/>
      <c r="L3163" s="357"/>
      <c r="M3163" s="356"/>
      <c r="N3163" s="352"/>
      <c r="O3163" s="369"/>
    </row>
    <row r="3164" spans="1:15" hidden="1" x14ac:dyDescent="0.2">
      <c r="A3164" s="351">
        <v>3161</v>
      </c>
      <c r="B3164" s="352"/>
      <c r="C3164" s="353"/>
      <c r="D3164" s="354"/>
      <c r="E3164" s="178"/>
      <c r="F3164" s="355"/>
      <c r="G3164" s="354"/>
      <c r="H3164" s="354"/>
      <c r="I3164" s="178"/>
      <c r="J3164" s="390" t="e">
        <f>IF(#REF!="","",IF(LEN(#REF!)&gt;14,IF(ISBLANK(#REF!),"",#REF!),REPLACE(REPLACE(#REF!,1,3,"XXX"),13,2,"XX")))</f>
        <v>#REF!</v>
      </c>
      <c r="K3164" s="356"/>
      <c r="L3164" s="357"/>
      <c r="M3164" s="356"/>
      <c r="N3164" s="352"/>
      <c r="O3164" s="369"/>
    </row>
    <row r="3165" spans="1:15" hidden="1" x14ac:dyDescent="0.2">
      <c r="A3165" s="351">
        <v>3162</v>
      </c>
      <c r="B3165" s="352"/>
      <c r="C3165" s="353"/>
      <c r="D3165" s="354"/>
      <c r="E3165" s="178"/>
      <c r="F3165" s="355"/>
      <c r="G3165" s="354"/>
      <c r="H3165" s="354"/>
      <c r="I3165" s="178"/>
      <c r="J3165" s="390" t="e">
        <f>IF(#REF!="","",IF(LEN(#REF!)&gt;14,IF(ISBLANK(#REF!),"",#REF!),REPLACE(REPLACE(#REF!,1,3,"XXX"),13,2,"XX")))</f>
        <v>#REF!</v>
      </c>
      <c r="K3165" s="356"/>
      <c r="L3165" s="357"/>
      <c r="M3165" s="356"/>
      <c r="N3165" s="352"/>
      <c r="O3165" s="369"/>
    </row>
    <row r="3166" spans="1:15" hidden="1" x14ac:dyDescent="0.2">
      <c r="A3166" s="351">
        <v>3163</v>
      </c>
      <c r="B3166" s="352"/>
      <c r="C3166" s="353"/>
      <c r="D3166" s="354"/>
      <c r="E3166" s="178"/>
      <c r="F3166" s="355"/>
      <c r="G3166" s="354"/>
      <c r="H3166" s="354"/>
      <c r="I3166" s="178"/>
      <c r="J3166" s="390" t="e">
        <f>IF(#REF!="","",IF(LEN(#REF!)&gt;14,IF(ISBLANK(#REF!),"",#REF!),REPLACE(REPLACE(#REF!,1,3,"XXX"),13,2,"XX")))</f>
        <v>#REF!</v>
      </c>
      <c r="K3166" s="356"/>
      <c r="L3166" s="357"/>
      <c r="M3166" s="356"/>
      <c r="N3166" s="352"/>
      <c r="O3166" s="369"/>
    </row>
    <row r="3167" spans="1:15" hidden="1" x14ac:dyDescent="0.2">
      <c r="A3167" s="351">
        <v>3164</v>
      </c>
      <c r="B3167" s="352"/>
      <c r="C3167" s="353"/>
      <c r="D3167" s="354"/>
      <c r="E3167" s="178"/>
      <c r="F3167" s="355"/>
      <c r="G3167" s="354"/>
      <c r="H3167" s="354"/>
      <c r="I3167" s="178"/>
      <c r="J3167" s="390" t="e">
        <f>IF(#REF!="","",IF(LEN(#REF!)&gt;14,IF(ISBLANK(#REF!),"",#REF!),REPLACE(REPLACE(#REF!,1,3,"XXX"),13,2,"XX")))</f>
        <v>#REF!</v>
      </c>
      <c r="K3167" s="356"/>
      <c r="L3167" s="357"/>
      <c r="M3167" s="356"/>
      <c r="N3167" s="352"/>
      <c r="O3167" s="369"/>
    </row>
    <row r="3168" spans="1:15" hidden="1" x14ac:dyDescent="0.2">
      <c r="A3168" s="351">
        <v>3165</v>
      </c>
      <c r="B3168" s="352"/>
      <c r="C3168" s="353"/>
      <c r="D3168" s="354"/>
      <c r="E3168" s="178"/>
      <c r="F3168" s="355"/>
      <c r="G3168" s="354"/>
      <c r="H3168" s="354"/>
      <c r="I3168" s="178"/>
      <c r="J3168" s="390" t="e">
        <f>IF(#REF!="","",IF(LEN(#REF!)&gt;14,IF(ISBLANK(#REF!),"",#REF!),REPLACE(REPLACE(#REF!,1,3,"XXX"),13,2,"XX")))</f>
        <v>#REF!</v>
      </c>
      <c r="K3168" s="356"/>
      <c r="L3168" s="357"/>
      <c r="M3168" s="356"/>
      <c r="N3168" s="352"/>
      <c r="O3168" s="369"/>
    </row>
    <row r="3169" spans="1:15" hidden="1" x14ac:dyDescent="0.2">
      <c r="A3169" s="351">
        <v>3166</v>
      </c>
      <c r="B3169" s="352"/>
      <c r="C3169" s="353"/>
      <c r="D3169" s="354"/>
      <c r="E3169" s="178"/>
      <c r="F3169" s="355"/>
      <c r="G3169" s="354"/>
      <c r="H3169" s="354"/>
      <c r="I3169" s="178"/>
      <c r="J3169" s="390" t="e">
        <f>IF(#REF!="","",IF(LEN(#REF!)&gt;14,IF(ISBLANK(#REF!),"",#REF!),REPLACE(REPLACE(#REF!,1,3,"XXX"),13,2,"XX")))</f>
        <v>#REF!</v>
      </c>
      <c r="K3169" s="356"/>
      <c r="L3169" s="357"/>
      <c r="M3169" s="356"/>
      <c r="N3169" s="352"/>
      <c r="O3169" s="369"/>
    </row>
    <row r="3170" spans="1:15" hidden="1" x14ac:dyDescent="0.2">
      <c r="A3170" s="351">
        <v>3167</v>
      </c>
      <c r="B3170" s="352"/>
      <c r="C3170" s="353"/>
      <c r="D3170" s="354"/>
      <c r="E3170" s="178"/>
      <c r="F3170" s="355"/>
      <c r="G3170" s="354"/>
      <c r="H3170" s="354"/>
      <c r="I3170" s="178"/>
      <c r="J3170" s="390" t="e">
        <f>IF(#REF!="","",IF(LEN(#REF!)&gt;14,IF(ISBLANK(#REF!),"",#REF!),REPLACE(REPLACE(#REF!,1,3,"XXX"),13,2,"XX")))</f>
        <v>#REF!</v>
      </c>
      <c r="K3170" s="356"/>
      <c r="L3170" s="357"/>
      <c r="M3170" s="356"/>
      <c r="N3170" s="352"/>
      <c r="O3170" s="369"/>
    </row>
    <row r="3171" spans="1:15" hidden="1" x14ac:dyDescent="0.2">
      <c r="A3171" s="351">
        <v>3168</v>
      </c>
      <c r="B3171" s="352"/>
      <c r="C3171" s="353"/>
      <c r="D3171" s="354"/>
      <c r="E3171" s="178"/>
      <c r="F3171" s="355"/>
      <c r="G3171" s="354"/>
      <c r="H3171" s="354"/>
      <c r="I3171" s="178"/>
      <c r="J3171" s="390" t="e">
        <f>IF(#REF!="","",IF(LEN(#REF!)&gt;14,IF(ISBLANK(#REF!),"",#REF!),REPLACE(REPLACE(#REF!,1,3,"XXX"),13,2,"XX")))</f>
        <v>#REF!</v>
      </c>
      <c r="K3171" s="356"/>
      <c r="L3171" s="357"/>
      <c r="M3171" s="356"/>
      <c r="N3171" s="352"/>
      <c r="O3171" s="369"/>
    </row>
    <row r="3172" spans="1:15" hidden="1" x14ac:dyDescent="0.2">
      <c r="A3172" s="351">
        <v>3169</v>
      </c>
      <c r="B3172" s="352"/>
      <c r="C3172" s="353"/>
      <c r="D3172" s="354"/>
      <c r="E3172" s="178"/>
      <c r="F3172" s="355"/>
      <c r="G3172" s="354"/>
      <c r="H3172" s="354"/>
      <c r="I3172" s="178"/>
      <c r="J3172" s="390" t="e">
        <f>IF(#REF!="","",IF(LEN(#REF!)&gt;14,IF(ISBLANK(#REF!),"",#REF!),REPLACE(REPLACE(#REF!,1,3,"XXX"),13,2,"XX")))</f>
        <v>#REF!</v>
      </c>
      <c r="K3172" s="356"/>
      <c r="L3172" s="357"/>
      <c r="M3172" s="356"/>
      <c r="N3172" s="352"/>
      <c r="O3172" s="369"/>
    </row>
    <row r="3173" spans="1:15" hidden="1" x14ac:dyDescent="0.2">
      <c r="A3173" s="351">
        <v>3170</v>
      </c>
      <c r="B3173" s="352"/>
      <c r="C3173" s="353"/>
      <c r="D3173" s="354"/>
      <c r="E3173" s="178"/>
      <c r="F3173" s="355"/>
      <c r="G3173" s="354"/>
      <c r="H3173" s="354"/>
      <c r="I3173" s="178"/>
      <c r="J3173" s="390" t="e">
        <f>IF(#REF!="","",IF(LEN(#REF!)&gt;14,IF(ISBLANK(#REF!),"",#REF!),REPLACE(REPLACE(#REF!,1,3,"XXX"),13,2,"XX")))</f>
        <v>#REF!</v>
      </c>
      <c r="K3173" s="356"/>
      <c r="L3173" s="357"/>
      <c r="M3173" s="356"/>
      <c r="N3173" s="352"/>
      <c r="O3173" s="369"/>
    </row>
    <row r="3174" spans="1:15" hidden="1" x14ac:dyDescent="0.2">
      <c r="A3174" s="351">
        <v>3171</v>
      </c>
      <c r="B3174" s="352"/>
      <c r="C3174" s="353"/>
      <c r="D3174" s="354"/>
      <c r="E3174" s="178"/>
      <c r="F3174" s="355"/>
      <c r="G3174" s="354"/>
      <c r="H3174" s="354"/>
      <c r="I3174" s="178"/>
      <c r="J3174" s="390" t="e">
        <f>IF(#REF!="","",IF(LEN(#REF!)&gt;14,IF(ISBLANK(#REF!),"",#REF!),REPLACE(REPLACE(#REF!,1,3,"XXX"),13,2,"XX")))</f>
        <v>#REF!</v>
      </c>
      <c r="K3174" s="356"/>
      <c r="L3174" s="357"/>
      <c r="M3174" s="356"/>
      <c r="N3174" s="352"/>
      <c r="O3174" s="369"/>
    </row>
    <row r="3175" spans="1:15" hidden="1" x14ac:dyDescent="0.2">
      <c r="A3175" s="351">
        <v>3172</v>
      </c>
      <c r="B3175" s="352"/>
      <c r="C3175" s="353"/>
      <c r="D3175" s="354"/>
      <c r="E3175" s="178"/>
      <c r="F3175" s="355"/>
      <c r="G3175" s="354"/>
      <c r="H3175" s="354"/>
      <c r="I3175" s="178"/>
      <c r="J3175" s="390" t="e">
        <f>IF(#REF!="","",IF(LEN(#REF!)&gt;14,IF(ISBLANK(#REF!),"",#REF!),REPLACE(REPLACE(#REF!,1,3,"XXX"),13,2,"XX")))</f>
        <v>#REF!</v>
      </c>
      <c r="K3175" s="356"/>
      <c r="L3175" s="357"/>
      <c r="M3175" s="356"/>
      <c r="N3175" s="352"/>
      <c r="O3175" s="369"/>
    </row>
    <row r="3176" spans="1:15" hidden="1" x14ac:dyDescent="0.2">
      <c r="A3176" s="351">
        <v>3173</v>
      </c>
      <c r="B3176" s="352"/>
      <c r="C3176" s="353"/>
      <c r="D3176" s="354"/>
      <c r="E3176" s="178"/>
      <c r="F3176" s="355"/>
      <c r="G3176" s="354"/>
      <c r="H3176" s="354"/>
      <c r="I3176" s="178"/>
      <c r="J3176" s="390" t="e">
        <f>IF(#REF!="","",IF(LEN(#REF!)&gt;14,IF(ISBLANK(#REF!),"",#REF!),REPLACE(REPLACE(#REF!,1,3,"XXX"),13,2,"XX")))</f>
        <v>#REF!</v>
      </c>
      <c r="K3176" s="356"/>
      <c r="L3176" s="357"/>
      <c r="M3176" s="356"/>
      <c r="N3176" s="352"/>
      <c r="O3176" s="369"/>
    </row>
    <row r="3177" spans="1:15" hidden="1" x14ac:dyDescent="0.2">
      <c r="A3177" s="351">
        <v>3174</v>
      </c>
      <c r="B3177" s="352"/>
      <c r="C3177" s="353"/>
      <c r="D3177" s="354"/>
      <c r="E3177" s="178"/>
      <c r="F3177" s="355"/>
      <c r="G3177" s="354"/>
      <c r="H3177" s="354"/>
      <c r="I3177" s="178"/>
      <c r="J3177" s="390" t="e">
        <f>IF(#REF!="","",IF(LEN(#REF!)&gt;14,IF(ISBLANK(#REF!),"",#REF!),REPLACE(REPLACE(#REF!,1,3,"XXX"),13,2,"XX")))</f>
        <v>#REF!</v>
      </c>
      <c r="K3177" s="356"/>
      <c r="L3177" s="357"/>
      <c r="M3177" s="356"/>
      <c r="N3177" s="352"/>
      <c r="O3177" s="369"/>
    </row>
    <row r="3178" spans="1:15" hidden="1" x14ac:dyDescent="0.2">
      <c r="A3178" s="351">
        <v>3175</v>
      </c>
      <c r="B3178" s="352"/>
      <c r="C3178" s="353"/>
      <c r="D3178" s="354"/>
      <c r="E3178" s="178"/>
      <c r="F3178" s="355"/>
      <c r="G3178" s="354"/>
      <c r="H3178" s="354"/>
      <c r="I3178" s="178"/>
      <c r="J3178" s="390" t="e">
        <f>IF(#REF!="","",IF(LEN(#REF!)&gt;14,IF(ISBLANK(#REF!),"",#REF!),REPLACE(REPLACE(#REF!,1,3,"XXX"),13,2,"XX")))</f>
        <v>#REF!</v>
      </c>
      <c r="K3178" s="356"/>
      <c r="L3178" s="357"/>
      <c r="M3178" s="356"/>
      <c r="N3178" s="352"/>
      <c r="O3178" s="369"/>
    </row>
    <row r="3179" spans="1:15" hidden="1" x14ac:dyDescent="0.2">
      <c r="A3179" s="351">
        <v>3176</v>
      </c>
      <c r="B3179" s="352"/>
      <c r="C3179" s="353"/>
      <c r="D3179" s="354"/>
      <c r="E3179" s="178"/>
      <c r="F3179" s="355"/>
      <c r="G3179" s="354"/>
      <c r="H3179" s="354"/>
      <c r="I3179" s="178"/>
      <c r="J3179" s="390" t="e">
        <f>IF(#REF!="","",IF(LEN(#REF!)&gt;14,IF(ISBLANK(#REF!),"",#REF!),REPLACE(REPLACE(#REF!,1,3,"XXX"),13,2,"XX")))</f>
        <v>#REF!</v>
      </c>
      <c r="K3179" s="356"/>
      <c r="L3179" s="357"/>
      <c r="M3179" s="356"/>
      <c r="N3179" s="352"/>
      <c r="O3179" s="369"/>
    </row>
    <row r="3180" spans="1:15" hidden="1" x14ac:dyDescent="0.2">
      <c r="A3180" s="351">
        <v>3177</v>
      </c>
      <c r="B3180" s="352"/>
      <c r="C3180" s="353"/>
      <c r="D3180" s="354"/>
      <c r="E3180" s="178"/>
      <c r="F3180" s="355"/>
      <c r="G3180" s="354"/>
      <c r="H3180" s="354"/>
      <c r="I3180" s="178"/>
      <c r="J3180" s="390" t="e">
        <f>IF(#REF!="","",IF(LEN(#REF!)&gt;14,IF(ISBLANK(#REF!),"",#REF!),REPLACE(REPLACE(#REF!,1,3,"XXX"),13,2,"XX")))</f>
        <v>#REF!</v>
      </c>
      <c r="K3180" s="356"/>
      <c r="L3180" s="357"/>
      <c r="M3180" s="356"/>
      <c r="N3180" s="352"/>
      <c r="O3180" s="369"/>
    </row>
    <row r="3181" spans="1:15" hidden="1" x14ac:dyDescent="0.2">
      <c r="A3181" s="351">
        <v>3178</v>
      </c>
      <c r="B3181" s="352"/>
      <c r="C3181" s="353"/>
      <c r="D3181" s="354"/>
      <c r="E3181" s="178"/>
      <c r="F3181" s="355"/>
      <c r="G3181" s="354"/>
      <c r="H3181" s="354"/>
      <c r="I3181" s="178"/>
      <c r="J3181" s="390" t="e">
        <f>IF(#REF!="","",IF(LEN(#REF!)&gt;14,IF(ISBLANK(#REF!),"",#REF!),REPLACE(REPLACE(#REF!,1,3,"XXX"),13,2,"XX")))</f>
        <v>#REF!</v>
      </c>
      <c r="K3181" s="356"/>
      <c r="L3181" s="357"/>
      <c r="M3181" s="356"/>
      <c r="N3181" s="352"/>
      <c r="O3181" s="369"/>
    </row>
    <row r="3182" spans="1:15" hidden="1" x14ac:dyDescent="0.2">
      <c r="A3182" s="351">
        <v>3179</v>
      </c>
      <c r="B3182" s="352"/>
      <c r="C3182" s="353"/>
      <c r="D3182" s="354"/>
      <c r="E3182" s="178"/>
      <c r="F3182" s="355"/>
      <c r="G3182" s="354"/>
      <c r="H3182" s="354"/>
      <c r="I3182" s="178"/>
      <c r="J3182" s="390" t="e">
        <f>IF(#REF!="","",IF(LEN(#REF!)&gt;14,IF(ISBLANK(#REF!),"",#REF!),REPLACE(REPLACE(#REF!,1,3,"XXX"),13,2,"XX")))</f>
        <v>#REF!</v>
      </c>
      <c r="K3182" s="356"/>
      <c r="L3182" s="357"/>
      <c r="M3182" s="356"/>
      <c r="N3182" s="352"/>
      <c r="O3182" s="369"/>
    </row>
    <row r="3183" spans="1:15" hidden="1" x14ac:dyDescent="0.2">
      <c r="A3183" s="351">
        <v>3180</v>
      </c>
      <c r="B3183" s="352"/>
      <c r="C3183" s="353"/>
      <c r="D3183" s="354"/>
      <c r="E3183" s="178"/>
      <c r="F3183" s="355"/>
      <c r="G3183" s="354"/>
      <c r="H3183" s="354"/>
      <c r="I3183" s="178"/>
      <c r="J3183" s="390" t="e">
        <f>IF(#REF!="","",IF(LEN(#REF!)&gt;14,IF(ISBLANK(#REF!),"",#REF!),REPLACE(REPLACE(#REF!,1,3,"XXX"),13,2,"XX")))</f>
        <v>#REF!</v>
      </c>
      <c r="K3183" s="356"/>
      <c r="L3183" s="357"/>
      <c r="M3183" s="356"/>
      <c r="N3183" s="352"/>
      <c r="O3183" s="369"/>
    </row>
    <row r="3184" spans="1:15" hidden="1" x14ac:dyDescent="0.2">
      <c r="A3184" s="351">
        <v>3181</v>
      </c>
      <c r="B3184" s="352"/>
      <c r="C3184" s="353"/>
      <c r="D3184" s="354"/>
      <c r="E3184" s="178"/>
      <c r="F3184" s="355"/>
      <c r="G3184" s="354"/>
      <c r="H3184" s="354"/>
      <c r="I3184" s="178"/>
      <c r="J3184" s="390" t="e">
        <f>IF(#REF!="","",IF(LEN(#REF!)&gt;14,IF(ISBLANK(#REF!),"",#REF!),REPLACE(REPLACE(#REF!,1,3,"XXX"),13,2,"XX")))</f>
        <v>#REF!</v>
      </c>
      <c r="K3184" s="356"/>
      <c r="L3184" s="357"/>
      <c r="M3184" s="356"/>
      <c r="N3184" s="352"/>
      <c r="O3184" s="369"/>
    </row>
    <row r="3185" spans="1:15" hidden="1" x14ac:dyDescent="0.2">
      <c r="A3185" s="351">
        <v>3182</v>
      </c>
      <c r="B3185" s="352"/>
      <c r="C3185" s="353"/>
      <c r="D3185" s="354"/>
      <c r="E3185" s="178"/>
      <c r="F3185" s="355"/>
      <c r="G3185" s="354"/>
      <c r="H3185" s="354"/>
      <c r="I3185" s="178"/>
      <c r="J3185" s="390" t="e">
        <f>IF(#REF!="","",IF(LEN(#REF!)&gt;14,IF(ISBLANK(#REF!),"",#REF!),REPLACE(REPLACE(#REF!,1,3,"XXX"),13,2,"XX")))</f>
        <v>#REF!</v>
      </c>
      <c r="K3185" s="356"/>
      <c r="L3185" s="357"/>
      <c r="M3185" s="356"/>
      <c r="N3185" s="352"/>
      <c r="O3185" s="369"/>
    </row>
    <row r="3186" spans="1:15" hidden="1" x14ac:dyDescent="0.2">
      <c r="A3186" s="351">
        <v>3183</v>
      </c>
      <c r="B3186" s="352"/>
      <c r="C3186" s="353"/>
      <c r="D3186" s="354"/>
      <c r="E3186" s="178"/>
      <c r="F3186" s="355"/>
      <c r="G3186" s="354"/>
      <c r="H3186" s="354"/>
      <c r="I3186" s="178"/>
      <c r="J3186" s="390" t="e">
        <f>IF(#REF!="","",IF(LEN(#REF!)&gt;14,IF(ISBLANK(#REF!),"",#REF!),REPLACE(REPLACE(#REF!,1,3,"XXX"),13,2,"XX")))</f>
        <v>#REF!</v>
      </c>
      <c r="K3186" s="356"/>
      <c r="L3186" s="357"/>
      <c r="M3186" s="356"/>
      <c r="N3186" s="352"/>
      <c r="O3186" s="369"/>
    </row>
    <row r="3187" spans="1:15" hidden="1" x14ac:dyDescent="0.2">
      <c r="A3187" s="351">
        <v>3184</v>
      </c>
      <c r="B3187" s="352"/>
      <c r="C3187" s="353"/>
      <c r="D3187" s="354"/>
      <c r="E3187" s="178"/>
      <c r="F3187" s="355"/>
      <c r="G3187" s="354"/>
      <c r="H3187" s="354"/>
      <c r="I3187" s="178"/>
      <c r="J3187" s="390" t="e">
        <f>IF(#REF!="","",IF(LEN(#REF!)&gt;14,IF(ISBLANK(#REF!),"",#REF!),REPLACE(REPLACE(#REF!,1,3,"XXX"),13,2,"XX")))</f>
        <v>#REF!</v>
      </c>
      <c r="K3187" s="356"/>
      <c r="L3187" s="357"/>
      <c r="M3187" s="356"/>
      <c r="N3187" s="352"/>
      <c r="O3187" s="369"/>
    </row>
    <row r="3188" spans="1:15" hidden="1" x14ac:dyDescent="0.2">
      <c r="A3188" s="351">
        <v>3185</v>
      </c>
      <c r="B3188" s="352"/>
      <c r="C3188" s="353"/>
      <c r="D3188" s="354"/>
      <c r="E3188" s="178"/>
      <c r="F3188" s="355"/>
      <c r="G3188" s="354"/>
      <c r="H3188" s="354"/>
      <c r="I3188" s="178"/>
      <c r="J3188" s="390" t="e">
        <f>IF(#REF!="","",IF(LEN(#REF!)&gt;14,IF(ISBLANK(#REF!),"",#REF!),REPLACE(REPLACE(#REF!,1,3,"XXX"),13,2,"XX")))</f>
        <v>#REF!</v>
      </c>
      <c r="K3188" s="356"/>
      <c r="L3188" s="357"/>
      <c r="M3188" s="356"/>
      <c r="N3188" s="352"/>
      <c r="O3188" s="369"/>
    </row>
    <row r="3189" spans="1:15" hidden="1" x14ac:dyDescent="0.2">
      <c r="A3189" s="351">
        <v>3186</v>
      </c>
      <c r="B3189" s="352"/>
      <c r="C3189" s="353"/>
      <c r="D3189" s="354"/>
      <c r="E3189" s="178"/>
      <c r="F3189" s="355"/>
      <c r="G3189" s="354"/>
      <c r="H3189" s="354"/>
      <c r="I3189" s="178"/>
      <c r="J3189" s="390" t="e">
        <f>IF(#REF!="","",IF(LEN(#REF!)&gt;14,IF(ISBLANK(#REF!),"",#REF!),REPLACE(REPLACE(#REF!,1,3,"XXX"),13,2,"XX")))</f>
        <v>#REF!</v>
      </c>
      <c r="K3189" s="356"/>
      <c r="L3189" s="357"/>
      <c r="M3189" s="356"/>
      <c r="N3189" s="352"/>
      <c r="O3189" s="369"/>
    </row>
    <row r="3190" spans="1:15" hidden="1" x14ac:dyDescent="0.2">
      <c r="A3190" s="351">
        <v>3187</v>
      </c>
      <c r="B3190" s="352"/>
      <c r="C3190" s="353"/>
      <c r="D3190" s="354"/>
      <c r="E3190" s="178"/>
      <c r="F3190" s="355"/>
      <c r="G3190" s="354"/>
      <c r="H3190" s="354"/>
      <c r="I3190" s="178"/>
      <c r="J3190" s="390" t="e">
        <f>IF(#REF!="","",IF(LEN(#REF!)&gt;14,IF(ISBLANK(#REF!),"",#REF!),REPLACE(REPLACE(#REF!,1,3,"XXX"),13,2,"XX")))</f>
        <v>#REF!</v>
      </c>
      <c r="K3190" s="356"/>
      <c r="L3190" s="357"/>
      <c r="M3190" s="356"/>
      <c r="N3190" s="352"/>
      <c r="O3190" s="369"/>
    </row>
    <row r="3191" spans="1:15" hidden="1" x14ac:dyDescent="0.2">
      <c r="A3191" s="351">
        <v>3188</v>
      </c>
      <c r="B3191" s="352"/>
      <c r="C3191" s="353"/>
      <c r="D3191" s="354"/>
      <c r="E3191" s="178"/>
      <c r="F3191" s="355"/>
      <c r="G3191" s="354"/>
      <c r="H3191" s="354"/>
      <c r="I3191" s="178"/>
      <c r="J3191" s="390" t="e">
        <f>IF(#REF!="","",IF(LEN(#REF!)&gt;14,IF(ISBLANK(#REF!),"",#REF!),REPLACE(REPLACE(#REF!,1,3,"XXX"),13,2,"XX")))</f>
        <v>#REF!</v>
      </c>
      <c r="K3191" s="356"/>
      <c r="L3191" s="357"/>
      <c r="M3191" s="356"/>
      <c r="N3191" s="352"/>
      <c r="O3191" s="369"/>
    </row>
    <row r="3192" spans="1:15" hidden="1" x14ac:dyDescent="0.2">
      <c r="A3192" s="351">
        <v>3189</v>
      </c>
      <c r="B3192" s="352"/>
      <c r="C3192" s="353"/>
      <c r="D3192" s="354"/>
      <c r="E3192" s="178"/>
      <c r="F3192" s="355"/>
      <c r="G3192" s="354"/>
      <c r="H3192" s="354"/>
      <c r="I3192" s="178"/>
      <c r="J3192" s="390" t="e">
        <f>IF(#REF!="","",IF(LEN(#REF!)&gt;14,IF(ISBLANK(#REF!),"",#REF!),REPLACE(REPLACE(#REF!,1,3,"XXX"),13,2,"XX")))</f>
        <v>#REF!</v>
      </c>
      <c r="K3192" s="356"/>
      <c r="L3192" s="357"/>
      <c r="M3192" s="356"/>
      <c r="N3192" s="352"/>
      <c r="O3192" s="369"/>
    </row>
    <row r="3193" spans="1:15" hidden="1" x14ac:dyDescent="0.2">
      <c r="A3193" s="351">
        <v>3190</v>
      </c>
      <c r="B3193" s="352"/>
      <c r="C3193" s="353"/>
      <c r="D3193" s="354"/>
      <c r="E3193" s="178"/>
      <c r="F3193" s="355"/>
      <c r="G3193" s="354"/>
      <c r="H3193" s="354"/>
      <c r="I3193" s="178"/>
      <c r="J3193" s="390" t="e">
        <f>IF(#REF!="","",IF(LEN(#REF!)&gt;14,IF(ISBLANK(#REF!),"",#REF!),REPLACE(REPLACE(#REF!,1,3,"XXX"),13,2,"XX")))</f>
        <v>#REF!</v>
      </c>
      <c r="K3193" s="356"/>
      <c r="L3193" s="357"/>
      <c r="M3193" s="356"/>
      <c r="N3193" s="352"/>
      <c r="O3193" s="369"/>
    </row>
    <row r="3194" spans="1:15" hidden="1" x14ac:dyDescent="0.2">
      <c r="A3194" s="351">
        <v>3191</v>
      </c>
      <c r="B3194" s="352"/>
      <c r="C3194" s="353"/>
      <c r="D3194" s="354"/>
      <c r="E3194" s="178"/>
      <c r="F3194" s="355"/>
      <c r="G3194" s="354"/>
      <c r="H3194" s="354"/>
      <c r="I3194" s="178"/>
      <c r="J3194" s="390" t="e">
        <f>IF(#REF!="","",IF(LEN(#REF!)&gt;14,IF(ISBLANK(#REF!),"",#REF!),REPLACE(REPLACE(#REF!,1,3,"XXX"),13,2,"XX")))</f>
        <v>#REF!</v>
      </c>
      <c r="K3194" s="356"/>
      <c r="L3194" s="357"/>
      <c r="M3194" s="356"/>
      <c r="N3194" s="352"/>
      <c r="O3194" s="369"/>
    </row>
    <row r="3195" spans="1:15" hidden="1" x14ac:dyDescent="0.2">
      <c r="A3195" s="351">
        <v>3192</v>
      </c>
      <c r="B3195" s="352"/>
      <c r="C3195" s="353"/>
      <c r="D3195" s="354"/>
      <c r="E3195" s="178"/>
      <c r="F3195" s="355"/>
      <c r="G3195" s="354"/>
      <c r="H3195" s="354"/>
      <c r="I3195" s="178"/>
      <c r="J3195" s="390" t="e">
        <f>IF(#REF!="","",IF(LEN(#REF!)&gt;14,IF(ISBLANK(#REF!),"",#REF!),REPLACE(REPLACE(#REF!,1,3,"XXX"),13,2,"XX")))</f>
        <v>#REF!</v>
      </c>
      <c r="K3195" s="356"/>
      <c r="L3195" s="357"/>
      <c r="M3195" s="356"/>
      <c r="N3195" s="352"/>
      <c r="O3195" s="369"/>
    </row>
    <row r="3196" spans="1:15" hidden="1" x14ac:dyDescent="0.2">
      <c r="A3196" s="351">
        <v>3193</v>
      </c>
      <c r="B3196" s="352"/>
      <c r="C3196" s="353"/>
      <c r="D3196" s="354"/>
      <c r="E3196" s="178"/>
      <c r="F3196" s="355"/>
      <c r="G3196" s="354"/>
      <c r="H3196" s="354"/>
      <c r="I3196" s="178"/>
      <c r="J3196" s="390" t="e">
        <f>IF(#REF!="","",IF(LEN(#REF!)&gt;14,IF(ISBLANK(#REF!),"",#REF!),REPLACE(REPLACE(#REF!,1,3,"XXX"),13,2,"XX")))</f>
        <v>#REF!</v>
      </c>
      <c r="K3196" s="356"/>
      <c r="L3196" s="357"/>
      <c r="M3196" s="356"/>
      <c r="N3196" s="352"/>
      <c r="O3196" s="369"/>
    </row>
    <row r="3197" spans="1:15" hidden="1" x14ac:dyDescent="0.2">
      <c r="A3197" s="351">
        <v>3194</v>
      </c>
      <c r="B3197" s="352"/>
      <c r="C3197" s="353"/>
      <c r="D3197" s="354"/>
      <c r="E3197" s="178"/>
      <c r="F3197" s="355"/>
      <c r="G3197" s="354"/>
      <c r="H3197" s="354"/>
      <c r="I3197" s="178"/>
      <c r="J3197" s="390" t="e">
        <f>IF(#REF!="","",IF(LEN(#REF!)&gt;14,IF(ISBLANK(#REF!),"",#REF!),REPLACE(REPLACE(#REF!,1,3,"XXX"),13,2,"XX")))</f>
        <v>#REF!</v>
      </c>
      <c r="K3197" s="356"/>
      <c r="L3197" s="357"/>
      <c r="M3197" s="356"/>
      <c r="N3197" s="352"/>
      <c r="O3197" s="369"/>
    </row>
    <row r="3198" spans="1:15" hidden="1" x14ac:dyDescent="0.2">
      <c r="A3198" s="351">
        <v>3195</v>
      </c>
      <c r="B3198" s="352"/>
      <c r="C3198" s="353"/>
      <c r="D3198" s="354"/>
      <c r="E3198" s="178"/>
      <c r="F3198" s="355"/>
      <c r="G3198" s="354"/>
      <c r="H3198" s="354"/>
      <c r="I3198" s="178"/>
      <c r="J3198" s="390" t="e">
        <f>IF(#REF!="","",IF(LEN(#REF!)&gt;14,IF(ISBLANK(#REF!),"",#REF!),REPLACE(REPLACE(#REF!,1,3,"XXX"),13,2,"XX")))</f>
        <v>#REF!</v>
      </c>
      <c r="K3198" s="356"/>
      <c r="L3198" s="357"/>
      <c r="M3198" s="356"/>
      <c r="N3198" s="352"/>
      <c r="O3198" s="369"/>
    </row>
    <row r="3199" spans="1:15" hidden="1" x14ac:dyDescent="0.2">
      <c r="A3199" s="351">
        <v>3196</v>
      </c>
      <c r="B3199" s="352"/>
      <c r="C3199" s="353"/>
      <c r="D3199" s="354"/>
      <c r="E3199" s="178"/>
      <c r="F3199" s="355"/>
      <c r="G3199" s="354"/>
      <c r="H3199" s="354"/>
      <c r="I3199" s="178"/>
      <c r="J3199" s="390" t="e">
        <f>IF(#REF!="","",IF(LEN(#REF!)&gt;14,IF(ISBLANK(#REF!),"",#REF!),REPLACE(REPLACE(#REF!,1,3,"XXX"),13,2,"XX")))</f>
        <v>#REF!</v>
      </c>
      <c r="K3199" s="356"/>
      <c r="L3199" s="357"/>
      <c r="M3199" s="356"/>
      <c r="N3199" s="352"/>
      <c r="O3199" s="369"/>
    </row>
    <row r="3200" spans="1:15" hidden="1" x14ac:dyDescent="0.2">
      <c r="A3200" s="351">
        <v>3197</v>
      </c>
      <c r="B3200" s="352"/>
      <c r="C3200" s="353"/>
      <c r="D3200" s="354"/>
      <c r="E3200" s="178"/>
      <c r="F3200" s="355"/>
      <c r="G3200" s="354"/>
      <c r="H3200" s="354"/>
      <c r="I3200" s="178"/>
      <c r="J3200" s="390" t="e">
        <f>IF(#REF!="","",IF(LEN(#REF!)&gt;14,IF(ISBLANK(#REF!),"",#REF!),REPLACE(REPLACE(#REF!,1,3,"XXX"),13,2,"XX")))</f>
        <v>#REF!</v>
      </c>
      <c r="K3200" s="356"/>
      <c r="L3200" s="357"/>
      <c r="M3200" s="356"/>
      <c r="N3200" s="352"/>
      <c r="O3200" s="369"/>
    </row>
    <row r="3201" spans="1:15" hidden="1" x14ac:dyDescent="0.2">
      <c r="A3201" s="351">
        <v>3198</v>
      </c>
      <c r="B3201" s="352"/>
      <c r="C3201" s="353"/>
      <c r="D3201" s="354"/>
      <c r="E3201" s="178"/>
      <c r="F3201" s="355"/>
      <c r="G3201" s="354"/>
      <c r="H3201" s="354"/>
      <c r="I3201" s="178"/>
      <c r="J3201" s="390" t="e">
        <f>IF(#REF!="","",IF(LEN(#REF!)&gt;14,IF(ISBLANK(#REF!),"",#REF!),REPLACE(REPLACE(#REF!,1,3,"XXX"),13,2,"XX")))</f>
        <v>#REF!</v>
      </c>
      <c r="K3201" s="356"/>
      <c r="L3201" s="357"/>
      <c r="M3201" s="356"/>
      <c r="N3201" s="352"/>
      <c r="O3201" s="369"/>
    </row>
    <row r="3202" spans="1:15" hidden="1" x14ac:dyDescent="0.2">
      <c r="A3202" s="351">
        <v>3199</v>
      </c>
      <c r="B3202" s="352"/>
      <c r="C3202" s="353"/>
      <c r="D3202" s="354"/>
      <c r="E3202" s="178"/>
      <c r="F3202" s="355"/>
      <c r="G3202" s="354"/>
      <c r="H3202" s="354"/>
      <c r="I3202" s="178"/>
      <c r="J3202" s="390" t="e">
        <f>IF(#REF!="","",IF(LEN(#REF!)&gt;14,IF(ISBLANK(#REF!),"",#REF!),REPLACE(REPLACE(#REF!,1,3,"XXX"),13,2,"XX")))</f>
        <v>#REF!</v>
      </c>
      <c r="K3202" s="356"/>
      <c r="L3202" s="357"/>
      <c r="M3202" s="356"/>
      <c r="N3202" s="352"/>
      <c r="O3202" s="369"/>
    </row>
    <row r="3203" spans="1:15" hidden="1" x14ac:dyDescent="0.2">
      <c r="A3203" s="351">
        <v>3200</v>
      </c>
      <c r="B3203" s="352"/>
      <c r="C3203" s="353"/>
      <c r="D3203" s="354"/>
      <c r="E3203" s="178"/>
      <c r="F3203" s="355"/>
      <c r="G3203" s="354"/>
      <c r="H3203" s="354"/>
      <c r="I3203" s="178"/>
      <c r="J3203" s="390" t="e">
        <f>IF(#REF!="","",IF(LEN(#REF!)&gt;14,IF(ISBLANK(#REF!),"",#REF!),REPLACE(REPLACE(#REF!,1,3,"XXX"),13,2,"XX")))</f>
        <v>#REF!</v>
      </c>
      <c r="K3203" s="356"/>
      <c r="L3203" s="357"/>
      <c r="M3203" s="356"/>
      <c r="N3203" s="352"/>
      <c r="O3203" s="369"/>
    </row>
    <row r="3204" spans="1:15" hidden="1" x14ac:dyDescent="0.2">
      <c r="A3204" s="351">
        <v>3201</v>
      </c>
      <c r="B3204" s="352"/>
      <c r="C3204" s="353"/>
      <c r="D3204" s="354"/>
      <c r="E3204" s="178"/>
      <c r="F3204" s="355"/>
      <c r="G3204" s="354"/>
      <c r="H3204" s="354"/>
      <c r="I3204" s="178"/>
      <c r="J3204" s="390" t="e">
        <f>IF(#REF!="","",IF(LEN(#REF!)&gt;14,IF(ISBLANK(#REF!),"",#REF!),REPLACE(REPLACE(#REF!,1,3,"XXX"),13,2,"XX")))</f>
        <v>#REF!</v>
      </c>
      <c r="K3204" s="356"/>
      <c r="L3204" s="357"/>
      <c r="M3204" s="356"/>
      <c r="N3204" s="352"/>
      <c r="O3204" s="369"/>
    </row>
    <row r="3205" spans="1:15" hidden="1" x14ac:dyDescent="0.2">
      <c r="A3205" s="351">
        <v>3202</v>
      </c>
      <c r="B3205" s="352"/>
      <c r="C3205" s="353"/>
      <c r="D3205" s="354"/>
      <c r="E3205" s="178"/>
      <c r="F3205" s="355"/>
      <c r="G3205" s="354"/>
      <c r="H3205" s="354"/>
      <c r="I3205" s="178"/>
      <c r="J3205" s="390" t="e">
        <f>IF(#REF!="","",IF(LEN(#REF!)&gt;14,IF(ISBLANK(#REF!),"",#REF!),REPLACE(REPLACE(#REF!,1,3,"XXX"),13,2,"XX")))</f>
        <v>#REF!</v>
      </c>
      <c r="K3205" s="356"/>
      <c r="L3205" s="357"/>
      <c r="M3205" s="356"/>
      <c r="N3205" s="352"/>
      <c r="O3205" s="369"/>
    </row>
    <row r="3206" spans="1:15" hidden="1" x14ac:dyDescent="0.2">
      <c r="A3206" s="351">
        <v>3203</v>
      </c>
      <c r="B3206" s="352"/>
      <c r="C3206" s="353"/>
      <c r="D3206" s="354"/>
      <c r="E3206" s="178"/>
      <c r="F3206" s="355"/>
      <c r="G3206" s="354"/>
      <c r="H3206" s="354"/>
      <c r="I3206" s="178"/>
      <c r="J3206" s="390" t="e">
        <f>IF(#REF!="","",IF(LEN(#REF!)&gt;14,IF(ISBLANK(#REF!),"",#REF!),REPLACE(REPLACE(#REF!,1,3,"XXX"),13,2,"XX")))</f>
        <v>#REF!</v>
      </c>
      <c r="K3206" s="356"/>
      <c r="L3206" s="357"/>
      <c r="M3206" s="356"/>
      <c r="N3206" s="352"/>
      <c r="O3206" s="369"/>
    </row>
    <row r="3207" spans="1:15" hidden="1" x14ac:dyDescent="0.2">
      <c r="A3207" s="351">
        <v>3204</v>
      </c>
      <c r="B3207" s="352"/>
      <c r="C3207" s="353"/>
      <c r="D3207" s="354"/>
      <c r="E3207" s="178"/>
      <c r="F3207" s="355"/>
      <c r="G3207" s="354"/>
      <c r="H3207" s="354"/>
      <c r="I3207" s="178"/>
      <c r="J3207" s="390" t="e">
        <f>IF(#REF!="","",IF(LEN(#REF!)&gt;14,IF(ISBLANK(#REF!),"",#REF!),REPLACE(REPLACE(#REF!,1,3,"XXX"),13,2,"XX")))</f>
        <v>#REF!</v>
      </c>
      <c r="K3207" s="356"/>
      <c r="L3207" s="357"/>
      <c r="M3207" s="356"/>
      <c r="N3207" s="352"/>
      <c r="O3207" s="369"/>
    </row>
    <row r="3208" spans="1:15" hidden="1" x14ac:dyDescent="0.2">
      <c r="A3208" s="351">
        <v>3205</v>
      </c>
      <c r="B3208" s="352"/>
      <c r="C3208" s="353"/>
      <c r="D3208" s="354"/>
      <c r="E3208" s="178"/>
      <c r="F3208" s="355"/>
      <c r="G3208" s="354"/>
      <c r="H3208" s="354"/>
      <c r="I3208" s="178"/>
      <c r="J3208" s="390" t="e">
        <f>IF(#REF!="","",IF(LEN(#REF!)&gt;14,IF(ISBLANK(#REF!),"",#REF!),REPLACE(REPLACE(#REF!,1,3,"XXX"),13,2,"XX")))</f>
        <v>#REF!</v>
      </c>
      <c r="K3208" s="356"/>
      <c r="L3208" s="357"/>
      <c r="M3208" s="356"/>
      <c r="N3208" s="352"/>
      <c r="O3208" s="369"/>
    </row>
    <row r="3209" spans="1:15" hidden="1" x14ac:dyDescent="0.2">
      <c r="A3209" s="351">
        <v>3206</v>
      </c>
      <c r="B3209" s="352"/>
      <c r="C3209" s="353"/>
      <c r="D3209" s="354"/>
      <c r="E3209" s="178"/>
      <c r="F3209" s="355"/>
      <c r="G3209" s="354"/>
      <c r="H3209" s="354"/>
      <c r="I3209" s="178"/>
      <c r="J3209" s="390" t="e">
        <f>IF(#REF!="","",IF(LEN(#REF!)&gt;14,IF(ISBLANK(#REF!),"",#REF!),REPLACE(REPLACE(#REF!,1,3,"XXX"),13,2,"XX")))</f>
        <v>#REF!</v>
      </c>
      <c r="K3209" s="356"/>
      <c r="L3209" s="357"/>
      <c r="M3209" s="356"/>
      <c r="N3209" s="352"/>
      <c r="O3209" s="369"/>
    </row>
    <row r="3210" spans="1:15" hidden="1" x14ac:dyDescent="0.2">
      <c r="A3210" s="351">
        <v>3207</v>
      </c>
      <c r="B3210" s="352"/>
      <c r="C3210" s="353"/>
      <c r="D3210" s="354"/>
      <c r="E3210" s="178"/>
      <c r="F3210" s="355"/>
      <c r="G3210" s="354"/>
      <c r="H3210" s="354"/>
      <c r="I3210" s="178"/>
      <c r="J3210" s="390" t="e">
        <f>IF(#REF!="","",IF(LEN(#REF!)&gt;14,IF(ISBLANK(#REF!),"",#REF!),REPLACE(REPLACE(#REF!,1,3,"XXX"),13,2,"XX")))</f>
        <v>#REF!</v>
      </c>
      <c r="K3210" s="356"/>
      <c r="L3210" s="357"/>
      <c r="M3210" s="356"/>
      <c r="N3210" s="352"/>
      <c r="O3210" s="369"/>
    </row>
    <row r="3211" spans="1:15" hidden="1" x14ac:dyDescent="0.2">
      <c r="A3211" s="351">
        <v>3208</v>
      </c>
      <c r="B3211" s="352"/>
      <c r="C3211" s="353"/>
      <c r="D3211" s="354"/>
      <c r="E3211" s="178"/>
      <c r="F3211" s="355"/>
      <c r="G3211" s="354"/>
      <c r="H3211" s="354"/>
      <c r="I3211" s="178"/>
      <c r="J3211" s="390" t="e">
        <f>IF(#REF!="","",IF(LEN(#REF!)&gt;14,IF(ISBLANK(#REF!),"",#REF!),REPLACE(REPLACE(#REF!,1,3,"XXX"),13,2,"XX")))</f>
        <v>#REF!</v>
      </c>
      <c r="K3211" s="356"/>
      <c r="L3211" s="357"/>
      <c r="M3211" s="356"/>
      <c r="N3211" s="352"/>
      <c r="O3211" s="369"/>
    </row>
    <row r="3212" spans="1:15" hidden="1" x14ac:dyDescent="0.2">
      <c r="A3212" s="351">
        <v>3209</v>
      </c>
      <c r="B3212" s="352"/>
      <c r="C3212" s="353"/>
      <c r="D3212" s="354"/>
      <c r="E3212" s="178"/>
      <c r="F3212" s="355"/>
      <c r="G3212" s="354"/>
      <c r="H3212" s="354"/>
      <c r="I3212" s="178"/>
      <c r="J3212" s="390" t="e">
        <f>IF(#REF!="","",IF(LEN(#REF!)&gt;14,IF(ISBLANK(#REF!),"",#REF!),REPLACE(REPLACE(#REF!,1,3,"XXX"),13,2,"XX")))</f>
        <v>#REF!</v>
      </c>
      <c r="K3212" s="356"/>
      <c r="L3212" s="357"/>
      <c r="M3212" s="356"/>
      <c r="N3212" s="352"/>
      <c r="O3212" s="369"/>
    </row>
    <row r="3213" spans="1:15" hidden="1" x14ac:dyDescent="0.2">
      <c r="A3213" s="351">
        <v>3210</v>
      </c>
      <c r="B3213" s="352"/>
      <c r="C3213" s="353"/>
      <c r="D3213" s="354"/>
      <c r="E3213" s="178"/>
      <c r="F3213" s="355"/>
      <c r="G3213" s="354"/>
      <c r="H3213" s="354"/>
      <c r="I3213" s="178"/>
      <c r="J3213" s="390" t="e">
        <f>IF(#REF!="","",IF(LEN(#REF!)&gt;14,IF(ISBLANK(#REF!),"",#REF!),REPLACE(REPLACE(#REF!,1,3,"XXX"),13,2,"XX")))</f>
        <v>#REF!</v>
      </c>
      <c r="K3213" s="356"/>
      <c r="L3213" s="357"/>
      <c r="M3213" s="356"/>
      <c r="N3213" s="352"/>
      <c r="O3213" s="369"/>
    </row>
    <row r="3214" spans="1:15" hidden="1" x14ac:dyDescent="0.2">
      <c r="A3214" s="351">
        <v>3211</v>
      </c>
      <c r="B3214" s="352"/>
      <c r="C3214" s="353"/>
      <c r="D3214" s="354"/>
      <c r="E3214" s="178"/>
      <c r="F3214" s="355"/>
      <c r="G3214" s="354"/>
      <c r="H3214" s="354"/>
      <c r="I3214" s="178"/>
      <c r="J3214" s="390" t="e">
        <f>IF(#REF!="","",IF(LEN(#REF!)&gt;14,IF(ISBLANK(#REF!),"",#REF!),REPLACE(REPLACE(#REF!,1,3,"XXX"),13,2,"XX")))</f>
        <v>#REF!</v>
      </c>
      <c r="K3214" s="356"/>
      <c r="L3214" s="357"/>
      <c r="M3214" s="356"/>
      <c r="N3214" s="352"/>
      <c r="O3214" s="369"/>
    </row>
    <row r="3215" spans="1:15" hidden="1" x14ac:dyDescent="0.2">
      <c r="A3215" s="351">
        <v>3212</v>
      </c>
      <c r="B3215" s="352"/>
      <c r="C3215" s="353"/>
      <c r="D3215" s="354"/>
      <c r="E3215" s="178"/>
      <c r="F3215" s="355"/>
      <c r="G3215" s="354"/>
      <c r="H3215" s="354"/>
      <c r="I3215" s="178"/>
      <c r="J3215" s="390" t="e">
        <f>IF(#REF!="","",IF(LEN(#REF!)&gt;14,IF(ISBLANK(#REF!),"",#REF!),REPLACE(REPLACE(#REF!,1,3,"XXX"),13,2,"XX")))</f>
        <v>#REF!</v>
      </c>
      <c r="K3215" s="356"/>
      <c r="L3215" s="357"/>
      <c r="M3215" s="356"/>
      <c r="N3215" s="352"/>
      <c r="O3215" s="369"/>
    </row>
    <row r="3216" spans="1:15" hidden="1" x14ac:dyDescent="0.2">
      <c r="A3216" s="351">
        <v>3213</v>
      </c>
      <c r="B3216" s="352"/>
      <c r="C3216" s="353"/>
      <c r="D3216" s="354"/>
      <c r="E3216" s="178"/>
      <c r="F3216" s="355"/>
      <c r="G3216" s="354"/>
      <c r="H3216" s="354"/>
      <c r="I3216" s="178"/>
      <c r="J3216" s="390" t="e">
        <f>IF(#REF!="","",IF(LEN(#REF!)&gt;14,IF(ISBLANK(#REF!),"",#REF!),REPLACE(REPLACE(#REF!,1,3,"XXX"),13,2,"XX")))</f>
        <v>#REF!</v>
      </c>
      <c r="K3216" s="356"/>
      <c r="L3216" s="357"/>
      <c r="M3216" s="356"/>
      <c r="N3216" s="352"/>
      <c r="O3216" s="369"/>
    </row>
    <row r="3217" spans="1:15" hidden="1" x14ac:dyDescent="0.2">
      <c r="A3217" s="351">
        <v>3214</v>
      </c>
      <c r="B3217" s="352"/>
      <c r="C3217" s="353"/>
      <c r="D3217" s="354"/>
      <c r="E3217" s="178"/>
      <c r="F3217" s="355"/>
      <c r="G3217" s="354"/>
      <c r="H3217" s="354"/>
      <c r="I3217" s="178"/>
      <c r="J3217" s="390" t="e">
        <f>IF(#REF!="","",IF(LEN(#REF!)&gt;14,IF(ISBLANK(#REF!),"",#REF!),REPLACE(REPLACE(#REF!,1,3,"XXX"),13,2,"XX")))</f>
        <v>#REF!</v>
      </c>
      <c r="K3217" s="356"/>
      <c r="L3217" s="357"/>
      <c r="M3217" s="356"/>
      <c r="N3217" s="352"/>
      <c r="O3217" s="369"/>
    </row>
    <row r="3218" spans="1:15" hidden="1" x14ac:dyDescent="0.2">
      <c r="A3218" s="351">
        <v>3215</v>
      </c>
      <c r="B3218" s="352"/>
      <c r="C3218" s="353"/>
      <c r="D3218" s="354"/>
      <c r="E3218" s="178"/>
      <c r="F3218" s="355"/>
      <c r="G3218" s="354"/>
      <c r="H3218" s="354"/>
      <c r="I3218" s="178"/>
      <c r="J3218" s="390" t="e">
        <f>IF(#REF!="","",IF(LEN(#REF!)&gt;14,IF(ISBLANK(#REF!),"",#REF!),REPLACE(REPLACE(#REF!,1,3,"XXX"),13,2,"XX")))</f>
        <v>#REF!</v>
      </c>
      <c r="K3218" s="356"/>
      <c r="L3218" s="357"/>
      <c r="M3218" s="356"/>
      <c r="N3218" s="352"/>
      <c r="O3218" s="369"/>
    </row>
    <row r="3219" spans="1:15" hidden="1" x14ac:dyDescent="0.2">
      <c r="A3219" s="351">
        <v>3216</v>
      </c>
      <c r="B3219" s="352"/>
      <c r="C3219" s="353"/>
      <c r="D3219" s="354"/>
      <c r="E3219" s="178"/>
      <c r="F3219" s="355"/>
      <c r="G3219" s="354"/>
      <c r="H3219" s="354"/>
      <c r="I3219" s="178"/>
      <c r="J3219" s="390" t="e">
        <f>IF(#REF!="","",IF(LEN(#REF!)&gt;14,IF(ISBLANK(#REF!),"",#REF!),REPLACE(REPLACE(#REF!,1,3,"XXX"),13,2,"XX")))</f>
        <v>#REF!</v>
      </c>
      <c r="K3219" s="356"/>
      <c r="L3219" s="357"/>
      <c r="M3219" s="356"/>
      <c r="N3219" s="352"/>
      <c r="O3219" s="369"/>
    </row>
    <row r="3220" spans="1:15" hidden="1" x14ac:dyDescent="0.2">
      <c r="A3220" s="351">
        <v>3217</v>
      </c>
      <c r="B3220" s="352"/>
      <c r="C3220" s="353"/>
      <c r="D3220" s="354"/>
      <c r="E3220" s="178"/>
      <c r="F3220" s="355"/>
      <c r="G3220" s="354"/>
      <c r="H3220" s="354"/>
      <c r="I3220" s="178"/>
      <c r="J3220" s="390" t="e">
        <f>IF(#REF!="","",IF(LEN(#REF!)&gt;14,IF(ISBLANK(#REF!),"",#REF!),REPLACE(REPLACE(#REF!,1,3,"XXX"),13,2,"XX")))</f>
        <v>#REF!</v>
      </c>
      <c r="K3220" s="356"/>
      <c r="L3220" s="357"/>
      <c r="M3220" s="356"/>
      <c r="N3220" s="352"/>
      <c r="O3220" s="369"/>
    </row>
    <row r="3221" spans="1:15" hidden="1" x14ac:dyDescent="0.2">
      <c r="A3221" s="351">
        <v>3218</v>
      </c>
      <c r="B3221" s="352"/>
      <c r="C3221" s="353"/>
      <c r="D3221" s="354"/>
      <c r="E3221" s="178"/>
      <c r="F3221" s="355"/>
      <c r="G3221" s="354"/>
      <c r="H3221" s="354"/>
      <c r="I3221" s="178"/>
      <c r="J3221" s="390" t="e">
        <f>IF(#REF!="","",IF(LEN(#REF!)&gt;14,IF(ISBLANK(#REF!),"",#REF!),REPLACE(REPLACE(#REF!,1,3,"XXX"),13,2,"XX")))</f>
        <v>#REF!</v>
      </c>
      <c r="K3221" s="356"/>
      <c r="L3221" s="357"/>
      <c r="M3221" s="356"/>
      <c r="N3221" s="352"/>
      <c r="O3221" s="369"/>
    </row>
    <row r="3222" spans="1:15" hidden="1" x14ac:dyDescent="0.2">
      <c r="A3222" s="351">
        <v>3219</v>
      </c>
      <c r="B3222" s="352"/>
      <c r="C3222" s="353"/>
      <c r="D3222" s="354"/>
      <c r="E3222" s="178"/>
      <c r="F3222" s="355"/>
      <c r="G3222" s="354"/>
      <c r="H3222" s="354"/>
      <c r="I3222" s="178"/>
      <c r="J3222" s="390" t="e">
        <f>IF(#REF!="","",IF(LEN(#REF!)&gt;14,IF(ISBLANK(#REF!),"",#REF!),REPLACE(REPLACE(#REF!,1,3,"XXX"),13,2,"XX")))</f>
        <v>#REF!</v>
      </c>
      <c r="K3222" s="356"/>
      <c r="L3222" s="357"/>
      <c r="M3222" s="356"/>
      <c r="N3222" s="352"/>
      <c r="O3222" s="369"/>
    </row>
    <row r="3223" spans="1:15" hidden="1" x14ac:dyDescent="0.2">
      <c r="A3223" s="351">
        <v>3220</v>
      </c>
      <c r="B3223" s="352"/>
      <c r="C3223" s="353"/>
      <c r="D3223" s="354"/>
      <c r="E3223" s="178"/>
      <c r="F3223" s="355"/>
      <c r="G3223" s="354"/>
      <c r="H3223" s="354"/>
      <c r="I3223" s="178"/>
      <c r="J3223" s="390" t="e">
        <f>IF(#REF!="","",IF(LEN(#REF!)&gt;14,IF(ISBLANK(#REF!),"",#REF!),REPLACE(REPLACE(#REF!,1,3,"XXX"),13,2,"XX")))</f>
        <v>#REF!</v>
      </c>
      <c r="K3223" s="356"/>
      <c r="L3223" s="357"/>
      <c r="M3223" s="356"/>
      <c r="N3223" s="352"/>
      <c r="O3223" s="369"/>
    </row>
    <row r="3224" spans="1:15" hidden="1" x14ac:dyDescent="0.2">
      <c r="A3224" s="351">
        <v>3221</v>
      </c>
      <c r="B3224" s="352"/>
      <c r="C3224" s="353"/>
      <c r="D3224" s="354"/>
      <c r="E3224" s="178"/>
      <c r="F3224" s="355"/>
      <c r="G3224" s="354"/>
      <c r="H3224" s="354"/>
      <c r="I3224" s="178"/>
      <c r="J3224" s="390" t="e">
        <f>IF(#REF!="","",IF(LEN(#REF!)&gt;14,IF(ISBLANK(#REF!),"",#REF!),REPLACE(REPLACE(#REF!,1,3,"XXX"),13,2,"XX")))</f>
        <v>#REF!</v>
      </c>
      <c r="K3224" s="356"/>
      <c r="L3224" s="357"/>
      <c r="M3224" s="356"/>
      <c r="N3224" s="352"/>
      <c r="O3224" s="369"/>
    </row>
    <row r="3225" spans="1:15" hidden="1" x14ac:dyDescent="0.2">
      <c r="A3225" s="351">
        <v>3222</v>
      </c>
      <c r="B3225" s="352"/>
      <c r="C3225" s="353"/>
      <c r="D3225" s="354"/>
      <c r="E3225" s="178"/>
      <c r="F3225" s="355"/>
      <c r="G3225" s="354"/>
      <c r="H3225" s="354"/>
      <c r="I3225" s="178"/>
      <c r="J3225" s="390" t="e">
        <f>IF(#REF!="","",IF(LEN(#REF!)&gt;14,IF(ISBLANK(#REF!),"",#REF!),REPLACE(REPLACE(#REF!,1,3,"XXX"),13,2,"XX")))</f>
        <v>#REF!</v>
      </c>
      <c r="K3225" s="356"/>
      <c r="L3225" s="357"/>
      <c r="M3225" s="356"/>
      <c r="N3225" s="352"/>
      <c r="O3225" s="369"/>
    </row>
    <row r="3226" spans="1:15" hidden="1" x14ac:dyDescent="0.2">
      <c r="A3226" s="351">
        <v>3223</v>
      </c>
      <c r="B3226" s="352"/>
      <c r="C3226" s="353"/>
      <c r="D3226" s="354"/>
      <c r="E3226" s="178"/>
      <c r="F3226" s="355"/>
      <c r="G3226" s="354"/>
      <c r="H3226" s="354"/>
      <c r="I3226" s="178"/>
      <c r="J3226" s="390" t="e">
        <f>IF(#REF!="","",IF(LEN(#REF!)&gt;14,IF(ISBLANK(#REF!),"",#REF!),REPLACE(REPLACE(#REF!,1,3,"XXX"),13,2,"XX")))</f>
        <v>#REF!</v>
      </c>
      <c r="K3226" s="356"/>
      <c r="L3226" s="357"/>
      <c r="M3226" s="356"/>
      <c r="N3226" s="352"/>
      <c r="O3226" s="369"/>
    </row>
    <row r="3227" spans="1:15" hidden="1" x14ac:dyDescent="0.2">
      <c r="A3227" s="351">
        <v>3224</v>
      </c>
      <c r="B3227" s="352"/>
      <c r="C3227" s="353"/>
      <c r="D3227" s="354"/>
      <c r="E3227" s="178"/>
      <c r="F3227" s="355"/>
      <c r="G3227" s="354"/>
      <c r="H3227" s="354"/>
      <c r="I3227" s="178"/>
      <c r="J3227" s="390" t="e">
        <f>IF(#REF!="","",IF(LEN(#REF!)&gt;14,IF(ISBLANK(#REF!),"",#REF!),REPLACE(REPLACE(#REF!,1,3,"XXX"),13,2,"XX")))</f>
        <v>#REF!</v>
      </c>
      <c r="K3227" s="356"/>
      <c r="L3227" s="357"/>
      <c r="M3227" s="356"/>
      <c r="N3227" s="352"/>
      <c r="O3227" s="369"/>
    </row>
    <row r="3228" spans="1:15" hidden="1" x14ac:dyDescent="0.2">
      <c r="A3228" s="351">
        <v>3225</v>
      </c>
      <c r="B3228" s="352"/>
      <c r="C3228" s="353"/>
      <c r="D3228" s="354"/>
      <c r="E3228" s="178"/>
      <c r="F3228" s="355"/>
      <c r="G3228" s="354"/>
      <c r="H3228" s="354"/>
      <c r="I3228" s="178"/>
      <c r="J3228" s="390" t="e">
        <f>IF(#REF!="","",IF(LEN(#REF!)&gt;14,IF(ISBLANK(#REF!),"",#REF!),REPLACE(REPLACE(#REF!,1,3,"XXX"),13,2,"XX")))</f>
        <v>#REF!</v>
      </c>
      <c r="K3228" s="356"/>
      <c r="L3228" s="357"/>
      <c r="M3228" s="356"/>
      <c r="N3228" s="352"/>
      <c r="O3228" s="369"/>
    </row>
    <row r="3229" spans="1:15" hidden="1" x14ac:dyDescent="0.2">
      <c r="A3229" s="351">
        <v>3226</v>
      </c>
      <c r="B3229" s="352"/>
      <c r="C3229" s="353"/>
      <c r="D3229" s="354"/>
      <c r="E3229" s="178"/>
      <c r="F3229" s="355"/>
      <c r="G3229" s="354"/>
      <c r="H3229" s="354"/>
      <c r="I3229" s="178"/>
      <c r="J3229" s="390" t="e">
        <f>IF(#REF!="","",IF(LEN(#REF!)&gt;14,IF(ISBLANK(#REF!),"",#REF!),REPLACE(REPLACE(#REF!,1,3,"XXX"),13,2,"XX")))</f>
        <v>#REF!</v>
      </c>
      <c r="K3229" s="356"/>
      <c r="L3229" s="357"/>
      <c r="M3229" s="356"/>
      <c r="N3229" s="352"/>
      <c r="O3229" s="369"/>
    </row>
    <row r="3230" spans="1:15" hidden="1" x14ac:dyDescent="0.2">
      <c r="A3230" s="351">
        <v>3227</v>
      </c>
      <c r="B3230" s="352"/>
      <c r="C3230" s="353"/>
      <c r="D3230" s="354"/>
      <c r="E3230" s="178"/>
      <c r="F3230" s="355"/>
      <c r="G3230" s="354"/>
      <c r="H3230" s="354"/>
      <c r="I3230" s="178"/>
      <c r="J3230" s="390" t="e">
        <f>IF(#REF!="","",IF(LEN(#REF!)&gt;14,IF(ISBLANK(#REF!),"",#REF!),REPLACE(REPLACE(#REF!,1,3,"XXX"),13,2,"XX")))</f>
        <v>#REF!</v>
      </c>
      <c r="K3230" s="356"/>
      <c r="L3230" s="357"/>
      <c r="M3230" s="356"/>
      <c r="N3230" s="352"/>
      <c r="O3230" s="369"/>
    </row>
    <row r="3231" spans="1:15" hidden="1" x14ac:dyDescent="0.2">
      <c r="A3231" s="351">
        <v>3228</v>
      </c>
      <c r="B3231" s="352"/>
      <c r="C3231" s="353"/>
      <c r="D3231" s="354"/>
      <c r="E3231" s="178"/>
      <c r="F3231" s="355"/>
      <c r="G3231" s="354"/>
      <c r="H3231" s="354"/>
      <c r="I3231" s="178"/>
      <c r="J3231" s="390" t="e">
        <f>IF(#REF!="","",IF(LEN(#REF!)&gt;14,IF(ISBLANK(#REF!),"",#REF!),REPLACE(REPLACE(#REF!,1,3,"XXX"),13,2,"XX")))</f>
        <v>#REF!</v>
      </c>
      <c r="K3231" s="356"/>
      <c r="L3231" s="357"/>
      <c r="M3231" s="356"/>
      <c r="N3231" s="352"/>
      <c r="O3231" s="369"/>
    </row>
    <row r="3232" spans="1:15" hidden="1" x14ac:dyDescent="0.2">
      <c r="A3232" s="351">
        <v>3229</v>
      </c>
      <c r="B3232" s="352"/>
      <c r="C3232" s="353"/>
      <c r="D3232" s="354"/>
      <c r="E3232" s="178"/>
      <c r="F3232" s="355"/>
      <c r="G3232" s="354"/>
      <c r="H3232" s="354"/>
      <c r="I3232" s="178"/>
      <c r="J3232" s="390" t="e">
        <f>IF(#REF!="","",IF(LEN(#REF!)&gt;14,IF(ISBLANK(#REF!),"",#REF!),REPLACE(REPLACE(#REF!,1,3,"XXX"),13,2,"XX")))</f>
        <v>#REF!</v>
      </c>
      <c r="K3232" s="356"/>
      <c r="L3232" s="357"/>
      <c r="M3232" s="356"/>
      <c r="N3232" s="352"/>
      <c r="O3232" s="369"/>
    </row>
    <row r="3233" spans="1:15" hidden="1" x14ac:dyDescent="0.2">
      <c r="A3233" s="351">
        <v>3230</v>
      </c>
      <c r="B3233" s="352"/>
      <c r="C3233" s="353"/>
      <c r="D3233" s="354"/>
      <c r="E3233" s="178"/>
      <c r="F3233" s="355"/>
      <c r="G3233" s="354"/>
      <c r="H3233" s="354"/>
      <c r="I3233" s="178"/>
      <c r="J3233" s="390" t="e">
        <f>IF(#REF!="","",IF(LEN(#REF!)&gt;14,IF(ISBLANK(#REF!),"",#REF!),REPLACE(REPLACE(#REF!,1,3,"XXX"),13,2,"XX")))</f>
        <v>#REF!</v>
      </c>
      <c r="K3233" s="356"/>
      <c r="L3233" s="357"/>
      <c r="M3233" s="356"/>
      <c r="N3233" s="352"/>
      <c r="O3233" s="369"/>
    </row>
    <row r="3234" spans="1:15" hidden="1" x14ac:dyDescent="0.2">
      <c r="A3234" s="351">
        <v>3231</v>
      </c>
      <c r="B3234" s="352"/>
      <c r="C3234" s="353"/>
      <c r="D3234" s="354"/>
      <c r="E3234" s="178"/>
      <c r="F3234" s="355"/>
      <c r="G3234" s="354"/>
      <c r="H3234" s="354"/>
      <c r="I3234" s="178"/>
      <c r="J3234" s="390" t="e">
        <f>IF(#REF!="","",IF(LEN(#REF!)&gt;14,IF(ISBLANK(#REF!),"",#REF!),REPLACE(REPLACE(#REF!,1,3,"XXX"),13,2,"XX")))</f>
        <v>#REF!</v>
      </c>
      <c r="K3234" s="356"/>
      <c r="L3234" s="357"/>
      <c r="M3234" s="356"/>
      <c r="N3234" s="352"/>
      <c r="O3234" s="369"/>
    </row>
    <row r="3235" spans="1:15" hidden="1" x14ac:dyDescent="0.2">
      <c r="A3235" s="351">
        <v>3232</v>
      </c>
      <c r="B3235" s="352"/>
      <c r="C3235" s="353"/>
      <c r="D3235" s="354"/>
      <c r="E3235" s="178"/>
      <c r="F3235" s="355"/>
      <c r="G3235" s="354"/>
      <c r="H3235" s="354"/>
      <c r="I3235" s="178"/>
      <c r="J3235" s="390" t="e">
        <f>IF(#REF!="","",IF(LEN(#REF!)&gt;14,IF(ISBLANK(#REF!),"",#REF!),REPLACE(REPLACE(#REF!,1,3,"XXX"),13,2,"XX")))</f>
        <v>#REF!</v>
      </c>
      <c r="K3235" s="356"/>
      <c r="L3235" s="357"/>
      <c r="M3235" s="356"/>
      <c r="N3235" s="352"/>
      <c r="O3235" s="369"/>
    </row>
    <row r="3236" spans="1:15" hidden="1" x14ac:dyDescent="0.2">
      <c r="A3236" s="351">
        <v>3233</v>
      </c>
      <c r="B3236" s="352"/>
      <c r="C3236" s="353"/>
      <c r="D3236" s="354"/>
      <c r="E3236" s="178"/>
      <c r="F3236" s="355"/>
      <c r="G3236" s="354"/>
      <c r="H3236" s="354"/>
      <c r="I3236" s="178"/>
      <c r="J3236" s="390" t="e">
        <f>IF(#REF!="","",IF(LEN(#REF!)&gt;14,IF(ISBLANK(#REF!),"",#REF!),REPLACE(REPLACE(#REF!,1,3,"XXX"),13,2,"XX")))</f>
        <v>#REF!</v>
      </c>
      <c r="K3236" s="356"/>
      <c r="L3236" s="357"/>
      <c r="M3236" s="356"/>
      <c r="N3236" s="352"/>
      <c r="O3236" s="369"/>
    </row>
    <row r="3237" spans="1:15" hidden="1" x14ac:dyDescent="0.2">
      <c r="A3237" s="351">
        <v>3234</v>
      </c>
      <c r="B3237" s="352"/>
      <c r="C3237" s="353"/>
      <c r="D3237" s="354"/>
      <c r="E3237" s="178"/>
      <c r="F3237" s="355"/>
      <c r="G3237" s="354"/>
      <c r="H3237" s="354"/>
      <c r="I3237" s="178"/>
      <c r="J3237" s="390" t="e">
        <f>IF(#REF!="","",IF(LEN(#REF!)&gt;14,IF(ISBLANK(#REF!),"",#REF!),REPLACE(REPLACE(#REF!,1,3,"XXX"),13,2,"XX")))</f>
        <v>#REF!</v>
      </c>
      <c r="K3237" s="356"/>
      <c r="L3237" s="357"/>
      <c r="M3237" s="356"/>
      <c r="N3237" s="352"/>
      <c r="O3237" s="369"/>
    </row>
    <row r="3238" spans="1:15" hidden="1" x14ac:dyDescent="0.2">
      <c r="A3238" s="351">
        <v>3235</v>
      </c>
      <c r="B3238" s="352"/>
      <c r="C3238" s="353"/>
      <c r="D3238" s="354"/>
      <c r="E3238" s="178"/>
      <c r="F3238" s="355"/>
      <c r="G3238" s="354"/>
      <c r="H3238" s="354"/>
      <c r="I3238" s="178"/>
      <c r="J3238" s="390" t="e">
        <f>IF(#REF!="","",IF(LEN(#REF!)&gt;14,IF(ISBLANK(#REF!),"",#REF!),REPLACE(REPLACE(#REF!,1,3,"XXX"),13,2,"XX")))</f>
        <v>#REF!</v>
      </c>
      <c r="K3238" s="356"/>
      <c r="L3238" s="357"/>
      <c r="M3238" s="356"/>
      <c r="N3238" s="352"/>
      <c r="O3238" s="369"/>
    </row>
    <row r="3239" spans="1:15" hidden="1" x14ac:dyDescent="0.2">
      <c r="A3239" s="351">
        <v>3236</v>
      </c>
      <c r="B3239" s="352"/>
      <c r="C3239" s="353"/>
      <c r="D3239" s="354"/>
      <c r="E3239" s="178"/>
      <c r="F3239" s="355"/>
      <c r="G3239" s="354"/>
      <c r="H3239" s="354"/>
      <c r="I3239" s="178"/>
      <c r="J3239" s="390" t="e">
        <f>IF(#REF!="","",IF(LEN(#REF!)&gt;14,IF(ISBLANK(#REF!),"",#REF!),REPLACE(REPLACE(#REF!,1,3,"XXX"),13,2,"XX")))</f>
        <v>#REF!</v>
      </c>
      <c r="K3239" s="356"/>
      <c r="L3239" s="357"/>
      <c r="M3239" s="356"/>
      <c r="N3239" s="352"/>
      <c r="O3239" s="369"/>
    </row>
    <row r="3240" spans="1:15" hidden="1" x14ac:dyDescent="0.2">
      <c r="A3240" s="351">
        <v>3237</v>
      </c>
      <c r="B3240" s="352"/>
      <c r="C3240" s="353"/>
      <c r="D3240" s="354"/>
      <c r="E3240" s="178"/>
      <c r="F3240" s="355"/>
      <c r="G3240" s="354"/>
      <c r="H3240" s="354"/>
      <c r="I3240" s="178"/>
      <c r="J3240" s="390" t="e">
        <f>IF(#REF!="","",IF(LEN(#REF!)&gt;14,IF(ISBLANK(#REF!),"",#REF!),REPLACE(REPLACE(#REF!,1,3,"XXX"),13,2,"XX")))</f>
        <v>#REF!</v>
      </c>
      <c r="K3240" s="356"/>
      <c r="L3240" s="357"/>
      <c r="M3240" s="356"/>
      <c r="N3240" s="352"/>
      <c r="O3240" s="369"/>
    </row>
    <row r="3241" spans="1:15" hidden="1" x14ac:dyDescent="0.2">
      <c r="A3241" s="351">
        <v>3238</v>
      </c>
      <c r="B3241" s="352"/>
      <c r="C3241" s="353"/>
      <c r="D3241" s="354"/>
      <c r="E3241" s="178"/>
      <c r="F3241" s="355"/>
      <c r="G3241" s="354"/>
      <c r="H3241" s="354"/>
      <c r="I3241" s="178"/>
      <c r="J3241" s="390" t="e">
        <f>IF(#REF!="","",IF(LEN(#REF!)&gt;14,IF(ISBLANK(#REF!),"",#REF!),REPLACE(REPLACE(#REF!,1,3,"XXX"),13,2,"XX")))</f>
        <v>#REF!</v>
      </c>
      <c r="K3241" s="356"/>
      <c r="L3241" s="357"/>
      <c r="M3241" s="356"/>
      <c r="N3241" s="352"/>
      <c r="O3241" s="369"/>
    </row>
    <row r="3242" spans="1:15" hidden="1" x14ac:dyDescent="0.2">
      <c r="A3242" s="351">
        <v>3239</v>
      </c>
      <c r="B3242" s="352"/>
      <c r="C3242" s="353"/>
      <c r="D3242" s="354"/>
      <c r="E3242" s="178"/>
      <c r="F3242" s="355"/>
      <c r="G3242" s="354"/>
      <c r="H3242" s="354"/>
      <c r="I3242" s="178"/>
      <c r="J3242" s="390" t="e">
        <f>IF(#REF!="","",IF(LEN(#REF!)&gt;14,IF(ISBLANK(#REF!),"",#REF!),REPLACE(REPLACE(#REF!,1,3,"XXX"),13,2,"XX")))</f>
        <v>#REF!</v>
      </c>
      <c r="K3242" s="356"/>
      <c r="L3242" s="357"/>
      <c r="M3242" s="356"/>
      <c r="N3242" s="352"/>
      <c r="O3242" s="369"/>
    </row>
    <row r="3243" spans="1:15" hidden="1" x14ac:dyDescent="0.2">
      <c r="A3243" s="351">
        <v>3240</v>
      </c>
      <c r="B3243" s="352"/>
      <c r="C3243" s="353"/>
      <c r="D3243" s="354"/>
      <c r="E3243" s="178"/>
      <c r="F3243" s="355"/>
      <c r="G3243" s="354"/>
      <c r="H3243" s="354"/>
      <c r="I3243" s="178"/>
      <c r="J3243" s="390" t="e">
        <f>IF(#REF!="","",IF(LEN(#REF!)&gt;14,IF(ISBLANK(#REF!),"",#REF!),REPLACE(REPLACE(#REF!,1,3,"XXX"),13,2,"XX")))</f>
        <v>#REF!</v>
      </c>
      <c r="K3243" s="356"/>
      <c r="L3243" s="357"/>
      <c r="M3243" s="356"/>
      <c r="N3243" s="352"/>
      <c r="O3243" s="369"/>
    </row>
    <row r="3244" spans="1:15" hidden="1" x14ac:dyDescent="0.2">
      <c r="A3244" s="351">
        <v>3241</v>
      </c>
      <c r="B3244" s="352"/>
      <c r="C3244" s="353"/>
      <c r="D3244" s="354"/>
      <c r="E3244" s="178"/>
      <c r="F3244" s="355"/>
      <c r="G3244" s="354"/>
      <c r="H3244" s="354"/>
      <c r="I3244" s="178"/>
      <c r="J3244" s="390" t="e">
        <f>IF(#REF!="","",IF(LEN(#REF!)&gt;14,IF(ISBLANK(#REF!),"",#REF!),REPLACE(REPLACE(#REF!,1,3,"XXX"),13,2,"XX")))</f>
        <v>#REF!</v>
      </c>
      <c r="K3244" s="356"/>
      <c r="L3244" s="357"/>
      <c r="M3244" s="356"/>
      <c r="N3244" s="352"/>
      <c r="O3244" s="369"/>
    </row>
    <row r="3245" spans="1:15" hidden="1" x14ac:dyDescent="0.2">
      <c r="A3245" s="351">
        <v>3242</v>
      </c>
      <c r="B3245" s="352"/>
      <c r="C3245" s="353"/>
      <c r="D3245" s="354"/>
      <c r="E3245" s="178"/>
      <c r="F3245" s="355"/>
      <c r="G3245" s="354"/>
      <c r="H3245" s="354"/>
      <c r="I3245" s="178"/>
      <c r="J3245" s="390" t="e">
        <f>IF(#REF!="","",IF(LEN(#REF!)&gt;14,IF(ISBLANK(#REF!),"",#REF!),REPLACE(REPLACE(#REF!,1,3,"XXX"),13,2,"XX")))</f>
        <v>#REF!</v>
      </c>
      <c r="K3245" s="356"/>
      <c r="L3245" s="357"/>
      <c r="M3245" s="356"/>
      <c r="N3245" s="352"/>
      <c r="O3245" s="369"/>
    </row>
    <row r="3246" spans="1:15" hidden="1" x14ac:dyDescent="0.2">
      <c r="A3246" s="351">
        <v>3243</v>
      </c>
      <c r="B3246" s="352"/>
      <c r="C3246" s="353"/>
      <c r="D3246" s="354"/>
      <c r="E3246" s="178"/>
      <c r="F3246" s="355"/>
      <c r="G3246" s="354"/>
      <c r="H3246" s="354"/>
      <c r="I3246" s="178"/>
      <c r="J3246" s="390" t="e">
        <f>IF(#REF!="","",IF(LEN(#REF!)&gt;14,IF(ISBLANK(#REF!),"",#REF!),REPLACE(REPLACE(#REF!,1,3,"XXX"),13,2,"XX")))</f>
        <v>#REF!</v>
      </c>
      <c r="K3246" s="356"/>
      <c r="L3246" s="357"/>
      <c r="M3246" s="356"/>
      <c r="N3246" s="352"/>
      <c r="O3246" s="369"/>
    </row>
    <row r="3247" spans="1:15" hidden="1" x14ac:dyDescent="0.2">
      <c r="A3247" s="351">
        <v>3244</v>
      </c>
      <c r="B3247" s="352"/>
      <c r="C3247" s="353"/>
      <c r="D3247" s="354"/>
      <c r="E3247" s="178"/>
      <c r="F3247" s="355"/>
      <c r="G3247" s="354"/>
      <c r="H3247" s="354"/>
      <c r="I3247" s="178"/>
      <c r="J3247" s="390" t="e">
        <f>IF(#REF!="","",IF(LEN(#REF!)&gt;14,IF(ISBLANK(#REF!),"",#REF!),REPLACE(REPLACE(#REF!,1,3,"XXX"),13,2,"XX")))</f>
        <v>#REF!</v>
      </c>
      <c r="K3247" s="356"/>
      <c r="L3247" s="357"/>
      <c r="M3247" s="356"/>
      <c r="N3247" s="352"/>
      <c r="O3247" s="369"/>
    </row>
    <row r="3248" spans="1:15" hidden="1" x14ac:dyDescent="0.2">
      <c r="A3248" s="351">
        <v>3245</v>
      </c>
      <c r="B3248" s="352"/>
      <c r="C3248" s="353"/>
      <c r="D3248" s="354"/>
      <c r="E3248" s="178"/>
      <c r="F3248" s="355"/>
      <c r="G3248" s="354"/>
      <c r="H3248" s="354"/>
      <c r="I3248" s="178"/>
      <c r="J3248" s="390" t="e">
        <f>IF(#REF!="","",IF(LEN(#REF!)&gt;14,IF(ISBLANK(#REF!),"",#REF!),REPLACE(REPLACE(#REF!,1,3,"XXX"),13,2,"XX")))</f>
        <v>#REF!</v>
      </c>
      <c r="K3248" s="356"/>
      <c r="L3248" s="357"/>
      <c r="M3248" s="356"/>
      <c r="N3248" s="352"/>
      <c r="O3248" s="369"/>
    </row>
    <row r="3249" spans="1:15" hidden="1" x14ac:dyDescent="0.2">
      <c r="A3249" s="351">
        <v>3246</v>
      </c>
      <c r="B3249" s="352"/>
      <c r="C3249" s="353"/>
      <c r="D3249" s="354"/>
      <c r="E3249" s="178"/>
      <c r="F3249" s="355"/>
      <c r="G3249" s="354"/>
      <c r="H3249" s="354"/>
      <c r="I3249" s="178"/>
      <c r="J3249" s="390" t="e">
        <f>IF(#REF!="","",IF(LEN(#REF!)&gt;14,IF(ISBLANK(#REF!),"",#REF!),REPLACE(REPLACE(#REF!,1,3,"XXX"),13,2,"XX")))</f>
        <v>#REF!</v>
      </c>
      <c r="K3249" s="356"/>
      <c r="L3249" s="357"/>
      <c r="M3249" s="356"/>
      <c r="N3249" s="352"/>
      <c r="O3249" s="369"/>
    </row>
    <row r="3250" spans="1:15" hidden="1" x14ac:dyDescent="0.2">
      <c r="A3250" s="351">
        <v>3247</v>
      </c>
      <c r="B3250" s="352"/>
      <c r="C3250" s="353"/>
      <c r="D3250" s="354"/>
      <c r="E3250" s="178"/>
      <c r="F3250" s="355"/>
      <c r="G3250" s="354"/>
      <c r="H3250" s="354"/>
      <c r="I3250" s="178"/>
      <c r="J3250" s="390" t="e">
        <f>IF(#REF!="","",IF(LEN(#REF!)&gt;14,IF(ISBLANK(#REF!),"",#REF!),REPLACE(REPLACE(#REF!,1,3,"XXX"),13,2,"XX")))</f>
        <v>#REF!</v>
      </c>
      <c r="K3250" s="356"/>
      <c r="L3250" s="357"/>
      <c r="M3250" s="356"/>
      <c r="N3250" s="352"/>
      <c r="O3250" s="369"/>
    </row>
    <row r="3251" spans="1:15" hidden="1" x14ac:dyDescent="0.2">
      <c r="A3251" s="351">
        <v>3248</v>
      </c>
      <c r="B3251" s="352"/>
      <c r="C3251" s="353"/>
      <c r="D3251" s="354"/>
      <c r="E3251" s="178"/>
      <c r="F3251" s="355"/>
      <c r="G3251" s="354"/>
      <c r="H3251" s="354"/>
      <c r="I3251" s="178"/>
      <c r="J3251" s="390" t="e">
        <f>IF(#REF!="","",IF(LEN(#REF!)&gt;14,IF(ISBLANK(#REF!),"",#REF!),REPLACE(REPLACE(#REF!,1,3,"XXX"),13,2,"XX")))</f>
        <v>#REF!</v>
      </c>
      <c r="K3251" s="356"/>
      <c r="L3251" s="357"/>
      <c r="M3251" s="356"/>
      <c r="N3251" s="352"/>
      <c r="O3251" s="369"/>
    </row>
    <row r="3252" spans="1:15" hidden="1" x14ac:dyDescent="0.2">
      <c r="A3252" s="351">
        <v>3249</v>
      </c>
      <c r="B3252" s="352"/>
      <c r="C3252" s="353"/>
      <c r="D3252" s="354"/>
      <c r="E3252" s="178"/>
      <c r="F3252" s="355"/>
      <c r="G3252" s="354"/>
      <c r="H3252" s="354"/>
      <c r="I3252" s="178"/>
      <c r="J3252" s="390" t="e">
        <f>IF(#REF!="","",IF(LEN(#REF!)&gt;14,IF(ISBLANK(#REF!),"",#REF!),REPLACE(REPLACE(#REF!,1,3,"XXX"),13,2,"XX")))</f>
        <v>#REF!</v>
      </c>
      <c r="K3252" s="356"/>
      <c r="L3252" s="357"/>
      <c r="M3252" s="356"/>
      <c r="N3252" s="352"/>
      <c r="O3252" s="369"/>
    </row>
    <row r="3253" spans="1:15" hidden="1" x14ac:dyDescent="0.2">
      <c r="A3253" s="351">
        <v>3250</v>
      </c>
      <c r="B3253" s="352"/>
      <c r="C3253" s="353"/>
      <c r="D3253" s="354"/>
      <c r="E3253" s="178"/>
      <c r="F3253" s="355"/>
      <c r="G3253" s="354"/>
      <c r="H3253" s="354"/>
      <c r="I3253" s="178"/>
      <c r="J3253" s="390" t="e">
        <f>IF(#REF!="","",IF(LEN(#REF!)&gt;14,IF(ISBLANK(#REF!),"",#REF!),REPLACE(REPLACE(#REF!,1,3,"XXX"),13,2,"XX")))</f>
        <v>#REF!</v>
      </c>
      <c r="K3253" s="356"/>
      <c r="L3253" s="357"/>
      <c r="M3253" s="356"/>
      <c r="N3253" s="352"/>
      <c r="O3253" s="369"/>
    </row>
    <row r="3254" spans="1:15" hidden="1" x14ac:dyDescent="0.2">
      <c r="A3254" s="351">
        <v>3251</v>
      </c>
      <c r="B3254" s="352"/>
      <c r="C3254" s="353"/>
      <c r="D3254" s="354"/>
      <c r="E3254" s="178"/>
      <c r="F3254" s="355"/>
      <c r="G3254" s="354"/>
      <c r="H3254" s="354"/>
      <c r="I3254" s="178"/>
      <c r="J3254" s="390" t="e">
        <f>IF(#REF!="","",IF(LEN(#REF!)&gt;14,IF(ISBLANK(#REF!),"",#REF!),REPLACE(REPLACE(#REF!,1,3,"XXX"),13,2,"XX")))</f>
        <v>#REF!</v>
      </c>
      <c r="K3254" s="356"/>
      <c r="L3254" s="357"/>
      <c r="M3254" s="356"/>
      <c r="N3254" s="352"/>
      <c r="O3254" s="369"/>
    </row>
    <row r="3255" spans="1:15" hidden="1" x14ac:dyDescent="0.2">
      <c r="A3255" s="351">
        <v>3252</v>
      </c>
      <c r="B3255" s="352"/>
      <c r="C3255" s="353"/>
      <c r="D3255" s="354"/>
      <c r="E3255" s="178"/>
      <c r="F3255" s="355"/>
      <c r="G3255" s="354"/>
      <c r="H3255" s="354"/>
      <c r="I3255" s="178"/>
      <c r="J3255" s="390" t="e">
        <f>IF(#REF!="","",IF(LEN(#REF!)&gt;14,IF(ISBLANK(#REF!),"",#REF!),REPLACE(REPLACE(#REF!,1,3,"XXX"),13,2,"XX")))</f>
        <v>#REF!</v>
      </c>
      <c r="K3255" s="356"/>
      <c r="L3255" s="357"/>
      <c r="M3255" s="356"/>
      <c r="N3255" s="352"/>
      <c r="O3255" s="369"/>
    </row>
    <row r="3256" spans="1:15" hidden="1" x14ac:dyDescent="0.2">
      <c r="A3256" s="351">
        <v>3253</v>
      </c>
      <c r="B3256" s="352"/>
      <c r="C3256" s="353"/>
      <c r="D3256" s="354"/>
      <c r="E3256" s="178"/>
      <c r="F3256" s="355"/>
      <c r="G3256" s="354"/>
      <c r="H3256" s="354"/>
      <c r="I3256" s="178"/>
      <c r="J3256" s="390" t="e">
        <f>IF(#REF!="","",IF(LEN(#REF!)&gt;14,IF(ISBLANK(#REF!),"",#REF!),REPLACE(REPLACE(#REF!,1,3,"XXX"),13,2,"XX")))</f>
        <v>#REF!</v>
      </c>
      <c r="K3256" s="356"/>
      <c r="L3256" s="357"/>
      <c r="M3256" s="356"/>
      <c r="N3256" s="352"/>
      <c r="O3256" s="369"/>
    </row>
    <row r="3257" spans="1:15" hidden="1" x14ac:dyDescent="0.2">
      <c r="A3257" s="351">
        <v>3254</v>
      </c>
      <c r="B3257" s="352"/>
      <c r="C3257" s="353"/>
      <c r="D3257" s="354"/>
      <c r="E3257" s="178"/>
      <c r="F3257" s="355"/>
      <c r="G3257" s="354"/>
      <c r="H3257" s="354"/>
      <c r="I3257" s="178"/>
      <c r="J3257" s="390" t="e">
        <f>IF(#REF!="","",IF(LEN(#REF!)&gt;14,IF(ISBLANK(#REF!),"",#REF!),REPLACE(REPLACE(#REF!,1,3,"XXX"),13,2,"XX")))</f>
        <v>#REF!</v>
      </c>
      <c r="K3257" s="356"/>
      <c r="L3257" s="357"/>
      <c r="M3257" s="356"/>
      <c r="N3257" s="352"/>
      <c r="O3257" s="369"/>
    </row>
    <row r="3258" spans="1:15" hidden="1" x14ac:dyDescent="0.2">
      <c r="A3258" s="351">
        <v>3255</v>
      </c>
      <c r="B3258" s="352"/>
      <c r="C3258" s="353"/>
      <c r="D3258" s="354"/>
      <c r="E3258" s="178"/>
      <c r="F3258" s="355"/>
      <c r="G3258" s="354"/>
      <c r="H3258" s="354"/>
      <c r="I3258" s="178"/>
      <c r="J3258" s="390" t="e">
        <f>IF(#REF!="","",IF(LEN(#REF!)&gt;14,IF(ISBLANK(#REF!),"",#REF!),REPLACE(REPLACE(#REF!,1,3,"XXX"),13,2,"XX")))</f>
        <v>#REF!</v>
      </c>
      <c r="K3258" s="356"/>
      <c r="L3258" s="357"/>
      <c r="M3258" s="356"/>
      <c r="N3258" s="352"/>
      <c r="O3258" s="369"/>
    </row>
    <row r="3259" spans="1:15" hidden="1" x14ac:dyDescent="0.2">
      <c r="A3259" s="351">
        <v>3256</v>
      </c>
      <c r="B3259" s="352"/>
      <c r="C3259" s="353"/>
      <c r="D3259" s="354"/>
      <c r="E3259" s="178"/>
      <c r="F3259" s="355"/>
      <c r="G3259" s="354"/>
      <c r="H3259" s="354"/>
      <c r="I3259" s="178"/>
      <c r="J3259" s="390" t="e">
        <f>IF(#REF!="","",IF(LEN(#REF!)&gt;14,IF(ISBLANK(#REF!),"",#REF!),REPLACE(REPLACE(#REF!,1,3,"XXX"),13,2,"XX")))</f>
        <v>#REF!</v>
      </c>
      <c r="K3259" s="356"/>
      <c r="L3259" s="357"/>
      <c r="M3259" s="356"/>
      <c r="N3259" s="352"/>
      <c r="O3259" s="369"/>
    </row>
    <row r="3260" spans="1:15" hidden="1" x14ac:dyDescent="0.2">
      <c r="A3260" s="351">
        <v>3257</v>
      </c>
      <c r="B3260" s="352"/>
      <c r="C3260" s="353"/>
      <c r="D3260" s="354"/>
      <c r="E3260" s="178"/>
      <c r="F3260" s="355"/>
      <c r="G3260" s="354"/>
      <c r="H3260" s="354"/>
      <c r="I3260" s="178"/>
      <c r="J3260" s="390" t="e">
        <f>IF(#REF!="","",IF(LEN(#REF!)&gt;14,IF(ISBLANK(#REF!),"",#REF!),REPLACE(REPLACE(#REF!,1,3,"XXX"),13,2,"XX")))</f>
        <v>#REF!</v>
      </c>
      <c r="K3260" s="356"/>
      <c r="L3260" s="357"/>
      <c r="M3260" s="356"/>
      <c r="N3260" s="352"/>
      <c r="O3260" s="369"/>
    </row>
    <row r="3261" spans="1:15" hidden="1" x14ac:dyDescent="0.2">
      <c r="A3261" s="351">
        <v>3258</v>
      </c>
      <c r="B3261" s="352"/>
      <c r="C3261" s="353"/>
      <c r="D3261" s="354"/>
      <c r="E3261" s="178"/>
      <c r="F3261" s="355"/>
      <c r="G3261" s="354"/>
      <c r="H3261" s="354"/>
      <c r="I3261" s="178"/>
      <c r="J3261" s="390" t="e">
        <f>IF(#REF!="","",IF(LEN(#REF!)&gt;14,IF(ISBLANK(#REF!),"",#REF!),REPLACE(REPLACE(#REF!,1,3,"XXX"),13,2,"XX")))</f>
        <v>#REF!</v>
      </c>
      <c r="K3261" s="356"/>
      <c r="L3261" s="357"/>
      <c r="M3261" s="356"/>
      <c r="N3261" s="352"/>
      <c r="O3261" s="369"/>
    </row>
    <row r="3262" spans="1:15" hidden="1" x14ac:dyDescent="0.2">
      <c r="A3262" s="351">
        <v>3259</v>
      </c>
      <c r="B3262" s="352"/>
      <c r="C3262" s="353"/>
      <c r="D3262" s="354"/>
      <c r="E3262" s="178"/>
      <c r="F3262" s="355"/>
      <c r="G3262" s="354"/>
      <c r="H3262" s="354"/>
      <c r="I3262" s="178"/>
      <c r="J3262" s="390" t="e">
        <f>IF(#REF!="","",IF(LEN(#REF!)&gt;14,IF(ISBLANK(#REF!),"",#REF!),REPLACE(REPLACE(#REF!,1,3,"XXX"),13,2,"XX")))</f>
        <v>#REF!</v>
      </c>
      <c r="K3262" s="356"/>
      <c r="L3262" s="357"/>
      <c r="M3262" s="356"/>
      <c r="N3262" s="352"/>
      <c r="O3262" s="369"/>
    </row>
    <row r="3263" spans="1:15" hidden="1" x14ac:dyDescent="0.2">
      <c r="A3263" s="351">
        <v>3260</v>
      </c>
      <c r="B3263" s="352"/>
      <c r="C3263" s="353"/>
      <c r="D3263" s="354"/>
      <c r="E3263" s="178"/>
      <c r="F3263" s="355"/>
      <c r="G3263" s="354"/>
      <c r="H3263" s="354"/>
      <c r="I3263" s="178"/>
      <c r="J3263" s="390" t="e">
        <f>IF(#REF!="","",IF(LEN(#REF!)&gt;14,IF(ISBLANK(#REF!),"",#REF!),REPLACE(REPLACE(#REF!,1,3,"XXX"),13,2,"XX")))</f>
        <v>#REF!</v>
      </c>
      <c r="K3263" s="356"/>
      <c r="L3263" s="357"/>
      <c r="M3263" s="356"/>
      <c r="N3263" s="352"/>
      <c r="O3263" s="369"/>
    </row>
    <row r="3264" spans="1:15" hidden="1" x14ac:dyDescent="0.2">
      <c r="A3264" s="351">
        <v>3261</v>
      </c>
      <c r="B3264" s="352"/>
      <c r="C3264" s="353"/>
      <c r="D3264" s="354"/>
      <c r="E3264" s="178"/>
      <c r="F3264" s="355"/>
      <c r="G3264" s="354"/>
      <c r="H3264" s="354"/>
      <c r="I3264" s="178"/>
      <c r="J3264" s="390" t="e">
        <f>IF(#REF!="","",IF(LEN(#REF!)&gt;14,IF(ISBLANK(#REF!),"",#REF!),REPLACE(REPLACE(#REF!,1,3,"XXX"),13,2,"XX")))</f>
        <v>#REF!</v>
      </c>
      <c r="K3264" s="356"/>
      <c r="L3264" s="357"/>
      <c r="M3264" s="356"/>
      <c r="N3264" s="352"/>
      <c r="O3264" s="369"/>
    </row>
    <row r="3265" spans="1:15" hidden="1" x14ac:dyDescent="0.2">
      <c r="A3265" s="351">
        <v>3262</v>
      </c>
      <c r="B3265" s="352"/>
      <c r="C3265" s="353"/>
      <c r="D3265" s="354"/>
      <c r="E3265" s="178"/>
      <c r="F3265" s="355"/>
      <c r="G3265" s="354"/>
      <c r="H3265" s="354"/>
      <c r="I3265" s="178"/>
      <c r="J3265" s="390" t="e">
        <f>IF(#REF!="","",IF(LEN(#REF!)&gt;14,IF(ISBLANK(#REF!),"",#REF!),REPLACE(REPLACE(#REF!,1,3,"XXX"),13,2,"XX")))</f>
        <v>#REF!</v>
      </c>
      <c r="K3265" s="356"/>
      <c r="L3265" s="357"/>
      <c r="M3265" s="356"/>
      <c r="N3265" s="352"/>
      <c r="O3265" s="369"/>
    </row>
    <row r="3266" spans="1:15" hidden="1" x14ac:dyDescent="0.2">
      <c r="A3266" s="351">
        <v>3263</v>
      </c>
      <c r="B3266" s="352"/>
      <c r="C3266" s="353"/>
      <c r="D3266" s="354"/>
      <c r="E3266" s="178"/>
      <c r="F3266" s="355"/>
      <c r="G3266" s="354"/>
      <c r="H3266" s="354"/>
      <c r="I3266" s="178"/>
      <c r="J3266" s="390" t="e">
        <f>IF(#REF!="","",IF(LEN(#REF!)&gt;14,IF(ISBLANK(#REF!),"",#REF!),REPLACE(REPLACE(#REF!,1,3,"XXX"),13,2,"XX")))</f>
        <v>#REF!</v>
      </c>
      <c r="K3266" s="356"/>
      <c r="L3266" s="357"/>
      <c r="M3266" s="356"/>
      <c r="N3266" s="352"/>
      <c r="O3266" s="369"/>
    </row>
    <row r="3267" spans="1:15" hidden="1" x14ac:dyDescent="0.2">
      <c r="A3267" s="351">
        <v>3264</v>
      </c>
      <c r="B3267" s="352"/>
      <c r="C3267" s="353"/>
      <c r="D3267" s="354"/>
      <c r="E3267" s="178"/>
      <c r="F3267" s="355"/>
      <c r="G3267" s="354"/>
      <c r="H3267" s="354"/>
      <c r="I3267" s="178"/>
      <c r="J3267" s="390" t="e">
        <f>IF(#REF!="","",IF(LEN(#REF!)&gt;14,IF(ISBLANK(#REF!),"",#REF!),REPLACE(REPLACE(#REF!,1,3,"XXX"),13,2,"XX")))</f>
        <v>#REF!</v>
      </c>
      <c r="K3267" s="356"/>
      <c r="L3267" s="357"/>
      <c r="M3267" s="356"/>
      <c r="N3267" s="352"/>
      <c r="O3267" s="369"/>
    </row>
    <row r="3268" spans="1:15" hidden="1" x14ac:dyDescent="0.2">
      <c r="A3268" s="351">
        <v>3265</v>
      </c>
      <c r="B3268" s="352"/>
      <c r="C3268" s="353"/>
      <c r="D3268" s="354"/>
      <c r="E3268" s="178"/>
      <c r="F3268" s="355"/>
      <c r="G3268" s="354"/>
      <c r="H3268" s="354"/>
      <c r="I3268" s="178"/>
      <c r="J3268" s="390" t="e">
        <f>IF(#REF!="","",IF(LEN(#REF!)&gt;14,IF(ISBLANK(#REF!),"",#REF!),REPLACE(REPLACE(#REF!,1,3,"XXX"),13,2,"XX")))</f>
        <v>#REF!</v>
      </c>
      <c r="K3268" s="356"/>
      <c r="L3268" s="357"/>
      <c r="M3268" s="356"/>
      <c r="N3268" s="352"/>
      <c r="O3268" s="369"/>
    </row>
    <row r="3269" spans="1:15" hidden="1" x14ac:dyDescent="0.2">
      <c r="A3269" s="351">
        <v>3266</v>
      </c>
      <c r="B3269" s="352"/>
      <c r="C3269" s="353"/>
      <c r="D3269" s="354"/>
      <c r="E3269" s="178"/>
      <c r="F3269" s="355"/>
      <c r="G3269" s="354"/>
      <c r="H3269" s="354"/>
      <c r="I3269" s="178"/>
      <c r="J3269" s="390" t="e">
        <f>IF(#REF!="","",IF(LEN(#REF!)&gt;14,IF(ISBLANK(#REF!),"",#REF!),REPLACE(REPLACE(#REF!,1,3,"XXX"),13,2,"XX")))</f>
        <v>#REF!</v>
      </c>
      <c r="K3269" s="356"/>
      <c r="L3269" s="357"/>
      <c r="M3269" s="356"/>
      <c r="N3269" s="352"/>
      <c r="O3269" s="369"/>
    </row>
    <row r="3270" spans="1:15" hidden="1" x14ac:dyDescent="0.2">
      <c r="A3270" s="351">
        <v>3267</v>
      </c>
      <c r="B3270" s="352"/>
      <c r="C3270" s="353"/>
      <c r="D3270" s="354"/>
      <c r="E3270" s="178"/>
      <c r="F3270" s="355"/>
      <c r="G3270" s="354"/>
      <c r="H3270" s="354"/>
      <c r="I3270" s="178"/>
      <c r="J3270" s="390" t="e">
        <f>IF(#REF!="","",IF(LEN(#REF!)&gt;14,IF(ISBLANK(#REF!),"",#REF!),REPLACE(REPLACE(#REF!,1,3,"XXX"),13,2,"XX")))</f>
        <v>#REF!</v>
      </c>
      <c r="K3270" s="356"/>
      <c r="L3270" s="357"/>
      <c r="M3270" s="356"/>
      <c r="N3270" s="352"/>
      <c r="O3270" s="369"/>
    </row>
    <row r="3271" spans="1:15" hidden="1" x14ac:dyDescent="0.2">
      <c r="A3271" s="351">
        <v>3268</v>
      </c>
      <c r="B3271" s="352"/>
      <c r="C3271" s="353"/>
      <c r="D3271" s="354"/>
      <c r="E3271" s="178"/>
      <c r="F3271" s="355"/>
      <c r="G3271" s="354"/>
      <c r="H3271" s="354"/>
      <c r="I3271" s="178"/>
      <c r="J3271" s="390" t="e">
        <f>IF(#REF!="","",IF(LEN(#REF!)&gt;14,IF(ISBLANK(#REF!),"",#REF!),REPLACE(REPLACE(#REF!,1,3,"XXX"),13,2,"XX")))</f>
        <v>#REF!</v>
      </c>
      <c r="K3271" s="356"/>
      <c r="L3271" s="357"/>
      <c r="M3271" s="356"/>
      <c r="N3271" s="352"/>
      <c r="O3271" s="369"/>
    </row>
    <row r="3272" spans="1:15" hidden="1" x14ac:dyDescent="0.2">
      <c r="A3272" s="351">
        <v>3269</v>
      </c>
      <c r="B3272" s="352"/>
      <c r="C3272" s="353"/>
      <c r="D3272" s="354"/>
      <c r="E3272" s="178"/>
      <c r="F3272" s="355"/>
      <c r="G3272" s="354"/>
      <c r="H3272" s="354"/>
      <c r="I3272" s="178"/>
      <c r="J3272" s="390" t="e">
        <f>IF(#REF!="","",IF(LEN(#REF!)&gt;14,IF(ISBLANK(#REF!),"",#REF!),REPLACE(REPLACE(#REF!,1,3,"XXX"),13,2,"XX")))</f>
        <v>#REF!</v>
      </c>
      <c r="K3272" s="356"/>
      <c r="L3272" s="357"/>
      <c r="M3272" s="356"/>
      <c r="N3272" s="352"/>
      <c r="O3272" s="369"/>
    </row>
    <row r="3273" spans="1:15" hidden="1" x14ac:dyDescent="0.2">
      <c r="A3273" s="351">
        <v>3270</v>
      </c>
      <c r="B3273" s="352"/>
      <c r="C3273" s="353"/>
      <c r="D3273" s="354"/>
      <c r="E3273" s="178"/>
      <c r="F3273" s="355"/>
      <c r="G3273" s="354"/>
      <c r="H3273" s="354"/>
      <c r="I3273" s="178"/>
      <c r="J3273" s="390" t="e">
        <f>IF(#REF!="","",IF(LEN(#REF!)&gt;14,IF(ISBLANK(#REF!),"",#REF!),REPLACE(REPLACE(#REF!,1,3,"XXX"),13,2,"XX")))</f>
        <v>#REF!</v>
      </c>
      <c r="K3273" s="356"/>
      <c r="L3273" s="357"/>
      <c r="M3273" s="356"/>
      <c r="N3273" s="352"/>
      <c r="O3273" s="369"/>
    </row>
    <row r="3274" spans="1:15" hidden="1" x14ac:dyDescent="0.2">
      <c r="A3274" s="351">
        <v>3271</v>
      </c>
      <c r="B3274" s="352"/>
      <c r="C3274" s="353"/>
      <c r="D3274" s="354"/>
      <c r="E3274" s="178"/>
      <c r="F3274" s="355"/>
      <c r="G3274" s="354"/>
      <c r="H3274" s="354"/>
      <c r="I3274" s="178"/>
      <c r="J3274" s="390" t="e">
        <f>IF(#REF!="","",IF(LEN(#REF!)&gt;14,IF(ISBLANK(#REF!),"",#REF!),REPLACE(REPLACE(#REF!,1,3,"XXX"),13,2,"XX")))</f>
        <v>#REF!</v>
      </c>
      <c r="K3274" s="356"/>
      <c r="L3274" s="357"/>
      <c r="M3274" s="356"/>
      <c r="N3274" s="352"/>
      <c r="O3274" s="369"/>
    </row>
    <row r="3275" spans="1:15" hidden="1" x14ac:dyDescent="0.2">
      <c r="A3275" s="351">
        <v>3272</v>
      </c>
      <c r="B3275" s="352"/>
      <c r="C3275" s="353"/>
      <c r="D3275" s="354"/>
      <c r="E3275" s="178"/>
      <c r="F3275" s="355"/>
      <c r="G3275" s="354"/>
      <c r="H3275" s="354"/>
      <c r="I3275" s="178"/>
      <c r="J3275" s="390" t="e">
        <f>IF(#REF!="","",IF(LEN(#REF!)&gt;14,IF(ISBLANK(#REF!),"",#REF!),REPLACE(REPLACE(#REF!,1,3,"XXX"),13,2,"XX")))</f>
        <v>#REF!</v>
      </c>
      <c r="K3275" s="356"/>
      <c r="L3275" s="357"/>
      <c r="M3275" s="356"/>
      <c r="N3275" s="352"/>
      <c r="O3275" s="369"/>
    </row>
    <row r="3276" spans="1:15" hidden="1" x14ac:dyDescent="0.2">
      <c r="A3276" s="351">
        <v>3273</v>
      </c>
      <c r="B3276" s="352"/>
      <c r="C3276" s="353"/>
      <c r="D3276" s="354"/>
      <c r="E3276" s="178"/>
      <c r="F3276" s="355"/>
      <c r="G3276" s="354"/>
      <c r="H3276" s="354"/>
      <c r="I3276" s="178"/>
      <c r="J3276" s="390" t="e">
        <f>IF(#REF!="","",IF(LEN(#REF!)&gt;14,IF(ISBLANK(#REF!),"",#REF!),REPLACE(REPLACE(#REF!,1,3,"XXX"),13,2,"XX")))</f>
        <v>#REF!</v>
      </c>
      <c r="K3276" s="356"/>
      <c r="L3276" s="357"/>
      <c r="M3276" s="356"/>
      <c r="N3276" s="352"/>
      <c r="O3276" s="369"/>
    </row>
    <row r="3277" spans="1:15" hidden="1" x14ac:dyDescent="0.2">
      <c r="A3277" s="351">
        <v>3274</v>
      </c>
      <c r="B3277" s="352"/>
      <c r="C3277" s="353"/>
      <c r="D3277" s="354"/>
      <c r="E3277" s="178"/>
      <c r="F3277" s="355"/>
      <c r="G3277" s="354"/>
      <c r="H3277" s="354"/>
      <c r="I3277" s="178"/>
      <c r="J3277" s="390" t="e">
        <f>IF(#REF!="","",IF(LEN(#REF!)&gt;14,IF(ISBLANK(#REF!),"",#REF!),REPLACE(REPLACE(#REF!,1,3,"XXX"),13,2,"XX")))</f>
        <v>#REF!</v>
      </c>
      <c r="K3277" s="356"/>
      <c r="L3277" s="357"/>
      <c r="M3277" s="356"/>
      <c r="N3277" s="352"/>
      <c r="O3277" s="369"/>
    </row>
    <row r="3278" spans="1:15" hidden="1" x14ac:dyDescent="0.2">
      <c r="A3278" s="351">
        <v>3275</v>
      </c>
      <c r="B3278" s="352"/>
      <c r="C3278" s="353"/>
      <c r="D3278" s="354"/>
      <c r="E3278" s="178"/>
      <c r="F3278" s="355"/>
      <c r="G3278" s="354"/>
      <c r="H3278" s="354"/>
      <c r="I3278" s="178"/>
      <c r="J3278" s="390" t="e">
        <f>IF(#REF!="","",IF(LEN(#REF!)&gt;14,IF(ISBLANK(#REF!),"",#REF!),REPLACE(REPLACE(#REF!,1,3,"XXX"),13,2,"XX")))</f>
        <v>#REF!</v>
      </c>
      <c r="K3278" s="356"/>
      <c r="L3278" s="357"/>
      <c r="M3278" s="356"/>
      <c r="N3278" s="352"/>
      <c r="O3278" s="369"/>
    </row>
    <row r="3279" spans="1:15" hidden="1" x14ac:dyDescent="0.2">
      <c r="A3279" s="351">
        <v>3276</v>
      </c>
      <c r="B3279" s="352"/>
      <c r="C3279" s="353"/>
      <c r="D3279" s="354"/>
      <c r="E3279" s="178"/>
      <c r="F3279" s="355"/>
      <c r="G3279" s="354"/>
      <c r="H3279" s="354"/>
      <c r="I3279" s="178"/>
      <c r="J3279" s="390" t="e">
        <f>IF(#REF!="","",IF(LEN(#REF!)&gt;14,IF(ISBLANK(#REF!),"",#REF!),REPLACE(REPLACE(#REF!,1,3,"XXX"),13,2,"XX")))</f>
        <v>#REF!</v>
      </c>
      <c r="K3279" s="356"/>
      <c r="L3279" s="357"/>
      <c r="M3279" s="356"/>
      <c r="N3279" s="352"/>
      <c r="O3279" s="369"/>
    </row>
    <row r="3280" spans="1:15" hidden="1" x14ac:dyDescent="0.2">
      <c r="A3280" s="351">
        <v>3277</v>
      </c>
      <c r="B3280" s="352"/>
      <c r="C3280" s="353"/>
      <c r="D3280" s="354"/>
      <c r="E3280" s="178"/>
      <c r="F3280" s="355"/>
      <c r="G3280" s="354"/>
      <c r="H3280" s="354"/>
      <c r="I3280" s="178"/>
      <c r="J3280" s="390" t="e">
        <f>IF(#REF!="","",IF(LEN(#REF!)&gt;14,IF(ISBLANK(#REF!),"",#REF!),REPLACE(REPLACE(#REF!,1,3,"XXX"),13,2,"XX")))</f>
        <v>#REF!</v>
      </c>
      <c r="K3280" s="356"/>
      <c r="L3280" s="357"/>
      <c r="M3280" s="356"/>
      <c r="N3280" s="352"/>
      <c r="O3280" s="369"/>
    </row>
    <row r="3281" spans="1:15" hidden="1" x14ac:dyDescent="0.2">
      <c r="A3281" s="351">
        <v>3278</v>
      </c>
      <c r="B3281" s="352"/>
      <c r="C3281" s="353"/>
      <c r="D3281" s="354"/>
      <c r="E3281" s="178"/>
      <c r="F3281" s="355"/>
      <c r="G3281" s="354"/>
      <c r="H3281" s="354"/>
      <c r="I3281" s="178"/>
      <c r="J3281" s="390" t="e">
        <f>IF(#REF!="","",IF(LEN(#REF!)&gt;14,IF(ISBLANK(#REF!),"",#REF!),REPLACE(REPLACE(#REF!,1,3,"XXX"),13,2,"XX")))</f>
        <v>#REF!</v>
      </c>
      <c r="K3281" s="356"/>
      <c r="L3281" s="357"/>
      <c r="M3281" s="356"/>
      <c r="N3281" s="352"/>
      <c r="O3281" s="369"/>
    </row>
    <row r="3282" spans="1:15" hidden="1" x14ac:dyDescent="0.2">
      <c r="A3282" s="351">
        <v>3279</v>
      </c>
      <c r="B3282" s="352"/>
      <c r="C3282" s="353"/>
      <c r="D3282" s="354"/>
      <c r="E3282" s="178"/>
      <c r="F3282" s="355"/>
      <c r="G3282" s="354"/>
      <c r="H3282" s="354"/>
      <c r="I3282" s="178"/>
      <c r="J3282" s="390" t="e">
        <f>IF(#REF!="","",IF(LEN(#REF!)&gt;14,IF(ISBLANK(#REF!),"",#REF!),REPLACE(REPLACE(#REF!,1,3,"XXX"),13,2,"XX")))</f>
        <v>#REF!</v>
      </c>
      <c r="K3282" s="356"/>
      <c r="L3282" s="357"/>
      <c r="M3282" s="356"/>
      <c r="N3282" s="352"/>
      <c r="O3282" s="369"/>
    </row>
    <row r="3283" spans="1:15" hidden="1" x14ac:dyDescent="0.2">
      <c r="A3283" s="351">
        <v>3280</v>
      </c>
      <c r="B3283" s="352"/>
      <c r="C3283" s="353"/>
      <c r="D3283" s="354"/>
      <c r="E3283" s="178"/>
      <c r="F3283" s="355"/>
      <c r="G3283" s="354"/>
      <c r="H3283" s="354"/>
      <c r="I3283" s="178"/>
      <c r="J3283" s="390" t="e">
        <f>IF(#REF!="","",IF(LEN(#REF!)&gt;14,IF(ISBLANK(#REF!),"",#REF!),REPLACE(REPLACE(#REF!,1,3,"XXX"),13,2,"XX")))</f>
        <v>#REF!</v>
      </c>
      <c r="K3283" s="356"/>
      <c r="L3283" s="357"/>
      <c r="M3283" s="356"/>
      <c r="N3283" s="352"/>
      <c r="O3283" s="369"/>
    </row>
    <row r="3284" spans="1:15" hidden="1" x14ac:dyDescent="0.2">
      <c r="A3284" s="351">
        <v>3281</v>
      </c>
      <c r="B3284" s="352"/>
      <c r="C3284" s="353"/>
      <c r="D3284" s="354"/>
      <c r="E3284" s="178"/>
      <c r="F3284" s="355"/>
      <c r="G3284" s="354"/>
      <c r="H3284" s="354"/>
      <c r="I3284" s="178"/>
      <c r="J3284" s="390" t="e">
        <f>IF(#REF!="","",IF(LEN(#REF!)&gt;14,IF(ISBLANK(#REF!),"",#REF!),REPLACE(REPLACE(#REF!,1,3,"XXX"),13,2,"XX")))</f>
        <v>#REF!</v>
      </c>
      <c r="K3284" s="356"/>
      <c r="L3284" s="357"/>
      <c r="M3284" s="356"/>
      <c r="N3284" s="352"/>
      <c r="O3284" s="369"/>
    </row>
    <row r="3285" spans="1:15" hidden="1" x14ac:dyDescent="0.2">
      <c r="A3285" s="351">
        <v>3282</v>
      </c>
      <c r="B3285" s="352"/>
      <c r="C3285" s="353"/>
      <c r="D3285" s="354"/>
      <c r="E3285" s="178"/>
      <c r="F3285" s="355"/>
      <c r="G3285" s="354"/>
      <c r="H3285" s="354"/>
      <c r="I3285" s="178"/>
      <c r="J3285" s="390" t="e">
        <f>IF(#REF!="","",IF(LEN(#REF!)&gt;14,IF(ISBLANK(#REF!),"",#REF!),REPLACE(REPLACE(#REF!,1,3,"XXX"),13,2,"XX")))</f>
        <v>#REF!</v>
      </c>
      <c r="K3285" s="356"/>
      <c r="L3285" s="357"/>
      <c r="M3285" s="356"/>
      <c r="N3285" s="352"/>
      <c r="O3285" s="369"/>
    </row>
    <row r="3286" spans="1:15" hidden="1" x14ac:dyDescent="0.2">
      <c r="A3286" s="351">
        <v>3283</v>
      </c>
      <c r="B3286" s="352"/>
      <c r="C3286" s="353"/>
      <c r="D3286" s="354"/>
      <c r="E3286" s="178"/>
      <c r="F3286" s="355"/>
      <c r="G3286" s="354"/>
      <c r="H3286" s="354"/>
      <c r="I3286" s="178"/>
      <c r="J3286" s="390" t="e">
        <f>IF(#REF!="","",IF(LEN(#REF!)&gt;14,IF(ISBLANK(#REF!),"",#REF!),REPLACE(REPLACE(#REF!,1,3,"XXX"),13,2,"XX")))</f>
        <v>#REF!</v>
      </c>
      <c r="K3286" s="356"/>
      <c r="L3286" s="357"/>
      <c r="M3286" s="356"/>
      <c r="N3286" s="352"/>
      <c r="O3286" s="369"/>
    </row>
    <row r="3287" spans="1:15" hidden="1" x14ac:dyDescent="0.2">
      <c r="A3287" s="351">
        <v>3284</v>
      </c>
      <c r="B3287" s="352"/>
      <c r="C3287" s="353"/>
      <c r="D3287" s="354"/>
      <c r="E3287" s="178"/>
      <c r="F3287" s="355"/>
      <c r="G3287" s="354"/>
      <c r="H3287" s="354"/>
      <c r="I3287" s="178"/>
      <c r="J3287" s="390" t="e">
        <f>IF(#REF!="","",IF(LEN(#REF!)&gt;14,IF(ISBLANK(#REF!),"",#REF!),REPLACE(REPLACE(#REF!,1,3,"XXX"),13,2,"XX")))</f>
        <v>#REF!</v>
      </c>
      <c r="K3287" s="356"/>
      <c r="L3287" s="357"/>
      <c r="M3287" s="356"/>
      <c r="N3287" s="352"/>
      <c r="O3287" s="369"/>
    </row>
    <row r="3288" spans="1:15" hidden="1" x14ac:dyDescent="0.2">
      <c r="A3288" s="351">
        <v>3285</v>
      </c>
      <c r="B3288" s="352"/>
      <c r="C3288" s="353"/>
      <c r="D3288" s="354"/>
      <c r="E3288" s="178"/>
      <c r="F3288" s="355"/>
      <c r="G3288" s="354"/>
      <c r="H3288" s="354"/>
      <c r="I3288" s="178"/>
      <c r="J3288" s="390" t="e">
        <f>IF(#REF!="","",IF(LEN(#REF!)&gt;14,IF(ISBLANK(#REF!),"",#REF!),REPLACE(REPLACE(#REF!,1,3,"XXX"),13,2,"XX")))</f>
        <v>#REF!</v>
      </c>
      <c r="K3288" s="356"/>
      <c r="L3288" s="357"/>
      <c r="M3288" s="356"/>
      <c r="N3288" s="352"/>
      <c r="O3288" s="369"/>
    </row>
    <row r="3289" spans="1:15" hidden="1" x14ac:dyDescent="0.2">
      <c r="A3289" s="351">
        <v>3286</v>
      </c>
      <c r="B3289" s="352"/>
      <c r="C3289" s="353"/>
      <c r="D3289" s="354"/>
      <c r="E3289" s="178"/>
      <c r="F3289" s="355"/>
      <c r="G3289" s="354"/>
      <c r="H3289" s="354"/>
      <c r="I3289" s="178"/>
      <c r="J3289" s="390" t="e">
        <f>IF(#REF!="","",IF(LEN(#REF!)&gt;14,IF(ISBLANK(#REF!),"",#REF!),REPLACE(REPLACE(#REF!,1,3,"XXX"),13,2,"XX")))</f>
        <v>#REF!</v>
      </c>
      <c r="K3289" s="356"/>
      <c r="L3289" s="357"/>
      <c r="M3289" s="356"/>
      <c r="N3289" s="352"/>
      <c r="O3289" s="369"/>
    </row>
    <row r="3290" spans="1:15" hidden="1" x14ac:dyDescent="0.2">
      <c r="A3290" s="351">
        <v>3287</v>
      </c>
      <c r="B3290" s="352"/>
      <c r="C3290" s="353"/>
      <c r="D3290" s="354"/>
      <c r="E3290" s="178"/>
      <c r="F3290" s="355"/>
      <c r="G3290" s="354"/>
      <c r="H3290" s="354"/>
      <c r="I3290" s="178"/>
      <c r="J3290" s="390" t="e">
        <f>IF(#REF!="","",IF(LEN(#REF!)&gt;14,IF(ISBLANK(#REF!),"",#REF!),REPLACE(REPLACE(#REF!,1,3,"XXX"),13,2,"XX")))</f>
        <v>#REF!</v>
      </c>
      <c r="K3290" s="356"/>
      <c r="L3290" s="357"/>
      <c r="M3290" s="356"/>
      <c r="N3290" s="352"/>
      <c r="O3290" s="369"/>
    </row>
    <row r="3291" spans="1:15" hidden="1" x14ac:dyDescent="0.2">
      <c r="A3291" s="351">
        <v>3288</v>
      </c>
      <c r="B3291" s="352"/>
      <c r="C3291" s="353"/>
      <c r="D3291" s="354"/>
      <c r="E3291" s="178"/>
      <c r="F3291" s="355"/>
      <c r="G3291" s="354"/>
      <c r="H3291" s="354"/>
      <c r="I3291" s="178"/>
      <c r="J3291" s="390" t="e">
        <f>IF(#REF!="","",IF(LEN(#REF!)&gt;14,IF(ISBLANK(#REF!),"",#REF!),REPLACE(REPLACE(#REF!,1,3,"XXX"),13,2,"XX")))</f>
        <v>#REF!</v>
      </c>
      <c r="K3291" s="356"/>
      <c r="L3291" s="357"/>
      <c r="M3291" s="356"/>
      <c r="N3291" s="352"/>
      <c r="O3291" s="369"/>
    </row>
    <row r="3292" spans="1:15" hidden="1" x14ac:dyDescent="0.2">
      <c r="A3292" s="351">
        <v>3289</v>
      </c>
      <c r="B3292" s="352"/>
      <c r="C3292" s="353"/>
      <c r="D3292" s="354"/>
      <c r="E3292" s="178"/>
      <c r="F3292" s="355"/>
      <c r="G3292" s="354"/>
      <c r="H3292" s="354"/>
      <c r="I3292" s="178"/>
      <c r="J3292" s="390" t="e">
        <f>IF(#REF!="","",IF(LEN(#REF!)&gt;14,IF(ISBLANK(#REF!),"",#REF!),REPLACE(REPLACE(#REF!,1,3,"XXX"),13,2,"XX")))</f>
        <v>#REF!</v>
      </c>
      <c r="K3292" s="356"/>
      <c r="L3292" s="357"/>
      <c r="M3292" s="356"/>
      <c r="N3292" s="352"/>
      <c r="O3292" s="369"/>
    </row>
    <row r="3293" spans="1:15" hidden="1" x14ac:dyDescent="0.2">
      <c r="A3293" s="351">
        <v>3290</v>
      </c>
      <c r="B3293" s="352"/>
      <c r="C3293" s="353"/>
      <c r="D3293" s="354"/>
      <c r="E3293" s="178"/>
      <c r="F3293" s="355"/>
      <c r="G3293" s="354"/>
      <c r="H3293" s="354"/>
      <c r="I3293" s="178"/>
      <c r="J3293" s="390" t="e">
        <f>IF(#REF!="","",IF(LEN(#REF!)&gt;14,IF(ISBLANK(#REF!),"",#REF!),REPLACE(REPLACE(#REF!,1,3,"XXX"),13,2,"XX")))</f>
        <v>#REF!</v>
      </c>
      <c r="K3293" s="356"/>
      <c r="L3293" s="357"/>
      <c r="M3293" s="356"/>
      <c r="N3293" s="352"/>
      <c r="O3293" s="369"/>
    </row>
    <row r="3294" spans="1:15" hidden="1" x14ac:dyDescent="0.2">
      <c r="A3294" s="351">
        <v>3291</v>
      </c>
      <c r="B3294" s="352"/>
      <c r="C3294" s="353"/>
      <c r="D3294" s="354"/>
      <c r="E3294" s="178"/>
      <c r="F3294" s="355"/>
      <c r="G3294" s="354"/>
      <c r="H3294" s="354"/>
      <c r="I3294" s="178"/>
      <c r="J3294" s="390" t="e">
        <f>IF(#REF!="","",IF(LEN(#REF!)&gt;14,IF(ISBLANK(#REF!),"",#REF!),REPLACE(REPLACE(#REF!,1,3,"XXX"),13,2,"XX")))</f>
        <v>#REF!</v>
      </c>
      <c r="K3294" s="356"/>
      <c r="L3294" s="357"/>
      <c r="M3294" s="356"/>
      <c r="N3294" s="352"/>
      <c r="O3294" s="369"/>
    </row>
    <row r="3295" spans="1:15" hidden="1" x14ac:dyDescent="0.2">
      <c r="A3295" s="351">
        <v>3292</v>
      </c>
      <c r="B3295" s="352"/>
      <c r="C3295" s="353"/>
      <c r="D3295" s="354"/>
      <c r="E3295" s="178"/>
      <c r="F3295" s="355"/>
      <c r="G3295" s="354"/>
      <c r="H3295" s="354"/>
      <c r="I3295" s="178"/>
      <c r="J3295" s="390" t="e">
        <f>IF(#REF!="","",IF(LEN(#REF!)&gt;14,IF(ISBLANK(#REF!),"",#REF!),REPLACE(REPLACE(#REF!,1,3,"XXX"),13,2,"XX")))</f>
        <v>#REF!</v>
      </c>
      <c r="K3295" s="356"/>
      <c r="L3295" s="357"/>
      <c r="M3295" s="356"/>
      <c r="N3295" s="352"/>
      <c r="O3295" s="369"/>
    </row>
    <row r="3296" spans="1:15" hidden="1" x14ac:dyDescent="0.2">
      <c r="A3296" s="351">
        <v>3293</v>
      </c>
      <c r="B3296" s="352"/>
      <c r="C3296" s="353"/>
      <c r="D3296" s="354"/>
      <c r="E3296" s="178"/>
      <c r="F3296" s="355"/>
      <c r="G3296" s="354"/>
      <c r="H3296" s="354"/>
      <c r="I3296" s="178"/>
      <c r="J3296" s="390" t="e">
        <f>IF(#REF!="","",IF(LEN(#REF!)&gt;14,IF(ISBLANK(#REF!),"",#REF!),REPLACE(REPLACE(#REF!,1,3,"XXX"),13,2,"XX")))</f>
        <v>#REF!</v>
      </c>
      <c r="K3296" s="356"/>
      <c r="L3296" s="357"/>
      <c r="M3296" s="356"/>
      <c r="N3296" s="352"/>
      <c r="O3296" s="369"/>
    </row>
    <row r="3297" spans="1:15" hidden="1" x14ac:dyDescent="0.2">
      <c r="A3297" s="351">
        <v>3294</v>
      </c>
      <c r="B3297" s="352"/>
      <c r="C3297" s="353"/>
      <c r="D3297" s="354"/>
      <c r="E3297" s="178"/>
      <c r="F3297" s="355"/>
      <c r="G3297" s="354"/>
      <c r="H3297" s="354"/>
      <c r="I3297" s="178"/>
      <c r="J3297" s="390" t="e">
        <f>IF(#REF!="","",IF(LEN(#REF!)&gt;14,IF(ISBLANK(#REF!),"",#REF!),REPLACE(REPLACE(#REF!,1,3,"XXX"),13,2,"XX")))</f>
        <v>#REF!</v>
      </c>
      <c r="K3297" s="356"/>
      <c r="L3297" s="357"/>
      <c r="M3297" s="356"/>
      <c r="N3297" s="352"/>
      <c r="O3297" s="369"/>
    </row>
    <row r="3298" spans="1:15" hidden="1" x14ac:dyDescent="0.2">
      <c r="A3298" s="351">
        <v>3295</v>
      </c>
      <c r="B3298" s="352"/>
      <c r="C3298" s="353"/>
      <c r="D3298" s="354"/>
      <c r="E3298" s="178"/>
      <c r="F3298" s="355"/>
      <c r="G3298" s="354"/>
      <c r="H3298" s="354"/>
      <c r="I3298" s="178"/>
      <c r="J3298" s="390" t="e">
        <f>IF(#REF!="","",IF(LEN(#REF!)&gt;14,IF(ISBLANK(#REF!),"",#REF!),REPLACE(REPLACE(#REF!,1,3,"XXX"),13,2,"XX")))</f>
        <v>#REF!</v>
      </c>
      <c r="K3298" s="356"/>
      <c r="L3298" s="357"/>
      <c r="M3298" s="356"/>
      <c r="N3298" s="352"/>
      <c r="O3298" s="369"/>
    </row>
    <row r="3299" spans="1:15" hidden="1" x14ac:dyDescent="0.2">
      <c r="A3299" s="351">
        <v>3296</v>
      </c>
      <c r="B3299" s="352"/>
      <c r="C3299" s="353"/>
      <c r="D3299" s="354"/>
      <c r="E3299" s="178"/>
      <c r="F3299" s="355"/>
      <c r="G3299" s="354"/>
      <c r="H3299" s="354"/>
      <c r="I3299" s="178"/>
      <c r="J3299" s="390" t="e">
        <f>IF(#REF!="","",IF(LEN(#REF!)&gt;14,IF(ISBLANK(#REF!),"",#REF!),REPLACE(REPLACE(#REF!,1,3,"XXX"),13,2,"XX")))</f>
        <v>#REF!</v>
      </c>
      <c r="K3299" s="356"/>
      <c r="L3299" s="357"/>
      <c r="M3299" s="356"/>
      <c r="N3299" s="352"/>
      <c r="O3299" s="369"/>
    </row>
    <row r="3300" spans="1:15" hidden="1" x14ac:dyDescent="0.2">
      <c r="A3300" s="351">
        <v>3297</v>
      </c>
      <c r="B3300" s="352"/>
      <c r="C3300" s="353"/>
      <c r="D3300" s="354"/>
      <c r="E3300" s="178"/>
      <c r="F3300" s="355"/>
      <c r="G3300" s="354"/>
      <c r="H3300" s="354"/>
      <c r="I3300" s="178"/>
      <c r="J3300" s="390" t="e">
        <f>IF(#REF!="","",IF(LEN(#REF!)&gt;14,IF(ISBLANK(#REF!),"",#REF!),REPLACE(REPLACE(#REF!,1,3,"XXX"),13,2,"XX")))</f>
        <v>#REF!</v>
      </c>
      <c r="K3300" s="356"/>
      <c r="L3300" s="357"/>
      <c r="M3300" s="356"/>
      <c r="N3300" s="352"/>
      <c r="O3300" s="369"/>
    </row>
    <row r="3301" spans="1:15" hidden="1" x14ac:dyDescent="0.2">
      <c r="A3301" s="351">
        <v>3298</v>
      </c>
      <c r="B3301" s="352"/>
      <c r="C3301" s="353"/>
      <c r="D3301" s="354"/>
      <c r="E3301" s="178"/>
      <c r="F3301" s="355"/>
      <c r="G3301" s="354"/>
      <c r="H3301" s="354"/>
      <c r="I3301" s="178"/>
      <c r="J3301" s="390" t="e">
        <f>IF(#REF!="","",IF(LEN(#REF!)&gt;14,IF(ISBLANK(#REF!),"",#REF!),REPLACE(REPLACE(#REF!,1,3,"XXX"),13,2,"XX")))</f>
        <v>#REF!</v>
      </c>
      <c r="K3301" s="356"/>
      <c r="L3301" s="357"/>
      <c r="M3301" s="356"/>
      <c r="N3301" s="352"/>
      <c r="O3301" s="369"/>
    </row>
    <row r="3302" spans="1:15" hidden="1" x14ac:dyDescent="0.2">
      <c r="A3302" s="351">
        <v>3299</v>
      </c>
      <c r="B3302" s="352"/>
      <c r="C3302" s="353"/>
      <c r="D3302" s="354"/>
      <c r="E3302" s="178"/>
      <c r="F3302" s="355"/>
      <c r="G3302" s="354"/>
      <c r="H3302" s="354"/>
      <c r="I3302" s="178"/>
      <c r="J3302" s="390" t="e">
        <f>IF(#REF!="","",IF(LEN(#REF!)&gt;14,IF(ISBLANK(#REF!),"",#REF!),REPLACE(REPLACE(#REF!,1,3,"XXX"),13,2,"XX")))</f>
        <v>#REF!</v>
      </c>
      <c r="K3302" s="356"/>
      <c r="L3302" s="357"/>
      <c r="M3302" s="356"/>
      <c r="N3302" s="352"/>
      <c r="O3302" s="369"/>
    </row>
    <row r="3303" spans="1:15" hidden="1" x14ac:dyDescent="0.2">
      <c r="A3303" s="351">
        <v>3300</v>
      </c>
      <c r="B3303" s="352"/>
      <c r="C3303" s="353"/>
      <c r="D3303" s="354"/>
      <c r="E3303" s="178"/>
      <c r="F3303" s="355"/>
      <c r="G3303" s="354"/>
      <c r="H3303" s="354"/>
      <c r="I3303" s="178"/>
      <c r="J3303" s="390" t="e">
        <f>IF(#REF!="","",IF(LEN(#REF!)&gt;14,IF(ISBLANK(#REF!),"",#REF!),REPLACE(REPLACE(#REF!,1,3,"XXX"),13,2,"XX")))</f>
        <v>#REF!</v>
      </c>
      <c r="K3303" s="356"/>
      <c r="L3303" s="357"/>
      <c r="M3303" s="356"/>
      <c r="N3303" s="352"/>
      <c r="O3303" s="369"/>
    </row>
    <row r="3304" spans="1:15" hidden="1" x14ac:dyDescent="0.2">
      <c r="A3304" s="351">
        <v>3301</v>
      </c>
      <c r="B3304" s="352"/>
      <c r="C3304" s="353"/>
      <c r="D3304" s="354"/>
      <c r="E3304" s="178"/>
      <c r="F3304" s="355"/>
      <c r="G3304" s="354"/>
      <c r="H3304" s="354"/>
      <c r="I3304" s="178"/>
      <c r="J3304" s="390" t="e">
        <f>IF(#REF!="","",IF(LEN(#REF!)&gt;14,IF(ISBLANK(#REF!),"",#REF!),REPLACE(REPLACE(#REF!,1,3,"XXX"),13,2,"XX")))</f>
        <v>#REF!</v>
      </c>
      <c r="K3304" s="356"/>
      <c r="L3304" s="357"/>
      <c r="M3304" s="356"/>
      <c r="N3304" s="352"/>
      <c r="O3304" s="369"/>
    </row>
    <row r="3305" spans="1:15" hidden="1" x14ac:dyDescent="0.2">
      <c r="A3305" s="351">
        <v>3302</v>
      </c>
      <c r="B3305" s="352"/>
      <c r="C3305" s="353"/>
      <c r="D3305" s="354"/>
      <c r="E3305" s="178"/>
      <c r="F3305" s="355"/>
      <c r="G3305" s="354"/>
      <c r="H3305" s="354"/>
      <c r="I3305" s="178"/>
      <c r="J3305" s="390" t="e">
        <f>IF(#REF!="","",IF(LEN(#REF!)&gt;14,IF(ISBLANK(#REF!),"",#REF!),REPLACE(REPLACE(#REF!,1,3,"XXX"),13,2,"XX")))</f>
        <v>#REF!</v>
      </c>
      <c r="K3305" s="356"/>
      <c r="L3305" s="357"/>
      <c r="M3305" s="356"/>
      <c r="N3305" s="352"/>
      <c r="O3305" s="369"/>
    </row>
    <row r="3306" spans="1:15" hidden="1" x14ac:dyDescent="0.2">
      <c r="A3306" s="351">
        <v>3303</v>
      </c>
      <c r="B3306" s="352"/>
      <c r="C3306" s="353"/>
      <c r="D3306" s="354"/>
      <c r="E3306" s="178"/>
      <c r="F3306" s="355"/>
      <c r="G3306" s="354"/>
      <c r="H3306" s="354"/>
      <c r="I3306" s="178"/>
      <c r="J3306" s="390" t="e">
        <f>IF(#REF!="","",IF(LEN(#REF!)&gt;14,IF(ISBLANK(#REF!),"",#REF!),REPLACE(REPLACE(#REF!,1,3,"XXX"),13,2,"XX")))</f>
        <v>#REF!</v>
      </c>
      <c r="K3306" s="356"/>
      <c r="L3306" s="357"/>
      <c r="M3306" s="356"/>
      <c r="N3306" s="352"/>
      <c r="O3306" s="369"/>
    </row>
    <row r="3307" spans="1:15" hidden="1" x14ac:dyDescent="0.2">
      <c r="A3307" s="351">
        <v>3304</v>
      </c>
      <c r="B3307" s="352"/>
      <c r="C3307" s="353"/>
      <c r="D3307" s="354"/>
      <c r="E3307" s="178"/>
      <c r="F3307" s="355"/>
      <c r="G3307" s="354"/>
      <c r="H3307" s="354"/>
      <c r="I3307" s="178"/>
      <c r="J3307" s="390" t="e">
        <f>IF(#REF!="","",IF(LEN(#REF!)&gt;14,IF(ISBLANK(#REF!),"",#REF!),REPLACE(REPLACE(#REF!,1,3,"XXX"),13,2,"XX")))</f>
        <v>#REF!</v>
      </c>
      <c r="K3307" s="356"/>
      <c r="L3307" s="357"/>
      <c r="M3307" s="356"/>
      <c r="N3307" s="352"/>
      <c r="O3307" s="369"/>
    </row>
    <row r="3308" spans="1:15" hidden="1" x14ac:dyDescent="0.2">
      <c r="A3308" s="351">
        <v>3305</v>
      </c>
      <c r="B3308" s="352"/>
      <c r="C3308" s="353"/>
      <c r="D3308" s="354"/>
      <c r="E3308" s="178"/>
      <c r="F3308" s="355"/>
      <c r="G3308" s="354"/>
      <c r="H3308" s="354"/>
      <c r="I3308" s="178"/>
      <c r="J3308" s="390" t="e">
        <f>IF(#REF!="","",IF(LEN(#REF!)&gt;14,IF(ISBLANK(#REF!),"",#REF!),REPLACE(REPLACE(#REF!,1,3,"XXX"),13,2,"XX")))</f>
        <v>#REF!</v>
      </c>
      <c r="K3308" s="356"/>
      <c r="L3308" s="357"/>
      <c r="M3308" s="356"/>
      <c r="N3308" s="352"/>
      <c r="O3308" s="369"/>
    </row>
    <row r="3309" spans="1:15" hidden="1" x14ac:dyDescent="0.2">
      <c r="A3309" s="351">
        <v>3306</v>
      </c>
      <c r="B3309" s="352"/>
      <c r="C3309" s="353"/>
      <c r="D3309" s="354"/>
      <c r="E3309" s="178"/>
      <c r="F3309" s="355"/>
      <c r="G3309" s="354"/>
      <c r="H3309" s="354"/>
      <c r="I3309" s="178"/>
      <c r="J3309" s="390" t="e">
        <f>IF(#REF!="","",IF(LEN(#REF!)&gt;14,IF(ISBLANK(#REF!),"",#REF!),REPLACE(REPLACE(#REF!,1,3,"XXX"),13,2,"XX")))</f>
        <v>#REF!</v>
      </c>
      <c r="K3309" s="356"/>
      <c r="L3309" s="357"/>
      <c r="M3309" s="356"/>
      <c r="N3309" s="352"/>
      <c r="O3309" s="369"/>
    </row>
    <row r="3310" spans="1:15" hidden="1" x14ac:dyDescent="0.2">
      <c r="A3310" s="351">
        <v>3307</v>
      </c>
      <c r="B3310" s="352"/>
      <c r="C3310" s="353"/>
      <c r="D3310" s="354"/>
      <c r="E3310" s="178"/>
      <c r="F3310" s="355"/>
      <c r="G3310" s="354"/>
      <c r="H3310" s="354"/>
      <c r="I3310" s="178"/>
      <c r="J3310" s="390" t="e">
        <f>IF(#REF!="","",IF(LEN(#REF!)&gt;14,IF(ISBLANK(#REF!),"",#REF!),REPLACE(REPLACE(#REF!,1,3,"XXX"),13,2,"XX")))</f>
        <v>#REF!</v>
      </c>
      <c r="K3310" s="356"/>
      <c r="L3310" s="357"/>
      <c r="M3310" s="356"/>
      <c r="N3310" s="352"/>
      <c r="O3310" s="369"/>
    </row>
    <row r="3311" spans="1:15" hidden="1" x14ac:dyDescent="0.2">
      <c r="A3311" s="351">
        <v>3308</v>
      </c>
      <c r="B3311" s="352"/>
      <c r="C3311" s="353"/>
      <c r="D3311" s="354"/>
      <c r="E3311" s="178"/>
      <c r="F3311" s="355"/>
      <c r="G3311" s="354"/>
      <c r="H3311" s="354"/>
      <c r="I3311" s="178"/>
      <c r="J3311" s="390" t="e">
        <f>IF(#REF!="","",IF(LEN(#REF!)&gt;14,IF(ISBLANK(#REF!),"",#REF!),REPLACE(REPLACE(#REF!,1,3,"XXX"),13,2,"XX")))</f>
        <v>#REF!</v>
      </c>
      <c r="K3311" s="356"/>
      <c r="L3311" s="357"/>
      <c r="M3311" s="356"/>
      <c r="N3311" s="352"/>
      <c r="O3311" s="369"/>
    </row>
    <row r="3312" spans="1:15" hidden="1" x14ac:dyDescent="0.2">
      <c r="A3312" s="351">
        <v>3309</v>
      </c>
      <c r="B3312" s="352"/>
      <c r="C3312" s="353"/>
      <c r="D3312" s="354"/>
      <c r="E3312" s="178"/>
      <c r="F3312" s="355"/>
      <c r="G3312" s="354"/>
      <c r="H3312" s="354"/>
      <c r="I3312" s="178"/>
      <c r="J3312" s="390" t="e">
        <f>IF(#REF!="","",IF(LEN(#REF!)&gt;14,IF(ISBLANK(#REF!),"",#REF!),REPLACE(REPLACE(#REF!,1,3,"XXX"),13,2,"XX")))</f>
        <v>#REF!</v>
      </c>
      <c r="K3312" s="356"/>
      <c r="L3312" s="357"/>
      <c r="M3312" s="356"/>
      <c r="N3312" s="352"/>
      <c r="O3312" s="369"/>
    </row>
    <row r="3313" spans="1:15" hidden="1" x14ac:dyDescent="0.2">
      <c r="A3313" s="351">
        <v>3310</v>
      </c>
      <c r="B3313" s="352"/>
      <c r="C3313" s="353"/>
      <c r="D3313" s="354"/>
      <c r="E3313" s="178"/>
      <c r="F3313" s="355"/>
      <c r="G3313" s="354"/>
      <c r="H3313" s="354"/>
      <c r="I3313" s="178"/>
      <c r="J3313" s="390" t="e">
        <f>IF(#REF!="","",IF(LEN(#REF!)&gt;14,IF(ISBLANK(#REF!),"",#REF!),REPLACE(REPLACE(#REF!,1,3,"XXX"),13,2,"XX")))</f>
        <v>#REF!</v>
      </c>
      <c r="K3313" s="356"/>
      <c r="L3313" s="357"/>
      <c r="M3313" s="356"/>
      <c r="N3313" s="352"/>
      <c r="O3313" s="369"/>
    </row>
    <row r="3314" spans="1:15" hidden="1" x14ac:dyDescent="0.2">
      <c r="A3314" s="351">
        <v>3311</v>
      </c>
      <c r="B3314" s="352"/>
      <c r="C3314" s="353"/>
      <c r="D3314" s="354"/>
      <c r="E3314" s="178"/>
      <c r="F3314" s="355"/>
      <c r="G3314" s="354"/>
      <c r="H3314" s="354"/>
      <c r="I3314" s="178"/>
      <c r="J3314" s="390" t="e">
        <f>IF(#REF!="","",IF(LEN(#REF!)&gt;14,IF(ISBLANK(#REF!),"",#REF!),REPLACE(REPLACE(#REF!,1,3,"XXX"),13,2,"XX")))</f>
        <v>#REF!</v>
      </c>
      <c r="K3314" s="356"/>
      <c r="L3314" s="357"/>
      <c r="M3314" s="356"/>
      <c r="N3314" s="352"/>
      <c r="O3314" s="369"/>
    </row>
    <row r="3315" spans="1:15" hidden="1" x14ac:dyDescent="0.2">
      <c r="A3315" s="351">
        <v>3312</v>
      </c>
      <c r="B3315" s="352"/>
      <c r="C3315" s="353"/>
      <c r="D3315" s="354"/>
      <c r="E3315" s="178"/>
      <c r="F3315" s="355"/>
      <c r="G3315" s="354"/>
      <c r="H3315" s="354"/>
      <c r="I3315" s="178"/>
      <c r="J3315" s="390" t="e">
        <f>IF(#REF!="","",IF(LEN(#REF!)&gt;14,IF(ISBLANK(#REF!),"",#REF!),REPLACE(REPLACE(#REF!,1,3,"XXX"),13,2,"XX")))</f>
        <v>#REF!</v>
      </c>
      <c r="K3315" s="356"/>
      <c r="L3315" s="357"/>
      <c r="M3315" s="356"/>
      <c r="N3315" s="352"/>
      <c r="O3315" s="369"/>
    </row>
    <row r="3316" spans="1:15" hidden="1" x14ac:dyDescent="0.2">
      <c r="A3316" s="351">
        <v>3313</v>
      </c>
      <c r="B3316" s="352"/>
      <c r="C3316" s="353"/>
      <c r="D3316" s="354"/>
      <c r="E3316" s="178"/>
      <c r="F3316" s="355"/>
      <c r="G3316" s="354"/>
      <c r="H3316" s="354"/>
      <c r="I3316" s="178"/>
      <c r="J3316" s="390" t="e">
        <f>IF(#REF!="","",IF(LEN(#REF!)&gt;14,IF(ISBLANK(#REF!),"",#REF!),REPLACE(REPLACE(#REF!,1,3,"XXX"),13,2,"XX")))</f>
        <v>#REF!</v>
      </c>
      <c r="K3316" s="356"/>
      <c r="L3316" s="357"/>
      <c r="M3316" s="356"/>
      <c r="N3316" s="352"/>
      <c r="O3316" s="369"/>
    </row>
    <row r="3317" spans="1:15" hidden="1" x14ac:dyDescent="0.2">
      <c r="A3317" s="351">
        <v>3314</v>
      </c>
      <c r="B3317" s="352"/>
      <c r="C3317" s="353"/>
      <c r="D3317" s="354"/>
      <c r="E3317" s="178"/>
      <c r="F3317" s="355"/>
      <c r="G3317" s="354"/>
      <c r="H3317" s="354"/>
      <c r="I3317" s="178"/>
      <c r="J3317" s="390" t="e">
        <f>IF(#REF!="","",IF(LEN(#REF!)&gt;14,IF(ISBLANK(#REF!),"",#REF!),REPLACE(REPLACE(#REF!,1,3,"XXX"),13,2,"XX")))</f>
        <v>#REF!</v>
      </c>
      <c r="K3317" s="356"/>
      <c r="L3317" s="357"/>
      <c r="M3317" s="356"/>
      <c r="N3317" s="352"/>
      <c r="O3317" s="369"/>
    </row>
    <row r="3318" spans="1:15" hidden="1" x14ac:dyDescent="0.2">
      <c r="A3318" s="351">
        <v>3315</v>
      </c>
      <c r="B3318" s="352"/>
      <c r="C3318" s="353"/>
      <c r="D3318" s="354"/>
      <c r="E3318" s="178"/>
      <c r="F3318" s="355"/>
      <c r="G3318" s="354"/>
      <c r="H3318" s="354"/>
      <c r="I3318" s="178"/>
      <c r="J3318" s="390" t="e">
        <f>IF(#REF!="","",IF(LEN(#REF!)&gt;14,IF(ISBLANK(#REF!),"",#REF!),REPLACE(REPLACE(#REF!,1,3,"XXX"),13,2,"XX")))</f>
        <v>#REF!</v>
      </c>
      <c r="K3318" s="356"/>
      <c r="L3318" s="357"/>
      <c r="M3318" s="356"/>
      <c r="N3318" s="352"/>
      <c r="O3318" s="369"/>
    </row>
    <row r="3319" spans="1:15" hidden="1" x14ac:dyDescent="0.2">
      <c r="A3319" s="351">
        <v>3316</v>
      </c>
      <c r="B3319" s="352"/>
      <c r="C3319" s="353"/>
      <c r="D3319" s="354"/>
      <c r="E3319" s="178"/>
      <c r="F3319" s="355"/>
      <c r="G3319" s="354"/>
      <c r="H3319" s="354"/>
      <c r="I3319" s="178"/>
      <c r="J3319" s="390" t="e">
        <f>IF(#REF!="","",IF(LEN(#REF!)&gt;14,IF(ISBLANK(#REF!),"",#REF!),REPLACE(REPLACE(#REF!,1,3,"XXX"),13,2,"XX")))</f>
        <v>#REF!</v>
      </c>
      <c r="K3319" s="356"/>
      <c r="L3319" s="357"/>
      <c r="M3319" s="356"/>
      <c r="N3319" s="352"/>
      <c r="O3319" s="369"/>
    </row>
    <row r="3320" spans="1:15" hidden="1" x14ac:dyDescent="0.2">
      <c r="A3320" s="351">
        <v>3317</v>
      </c>
      <c r="B3320" s="352"/>
      <c r="C3320" s="353"/>
      <c r="D3320" s="354"/>
      <c r="E3320" s="178"/>
      <c r="F3320" s="355"/>
      <c r="G3320" s="354"/>
      <c r="H3320" s="354"/>
      <c r="I3320" s="178"/>
      <c r="J3320" s="390" t="e">
        <f>IF(#REF!="","",IF(LEN(#REF!)&gt;14,IF(ISBLANK(#REF!),"",#REF!),REPLACE(REPLACE(#REF!,1,3,"XXX"),13,2,"XX")))</f>
        <v>#REF!</v>
      </c>
      <c r="K3320" s="356"/>
      <c r="L3320" s="357"/>
      <c r="M3320" s="356"/>
      <c r="N3320" s="352"/>
      <c r="O3320" s="369"/>
    </row>
    <row r="3321" spans="1:15" hidden="1" x14ac:dyDescent="0.2">
      <c r="A3321" s="351">
        <v>3318</v>
      </c>
      <c r="B3321" s="352"/>
      <c r="C3321" s="353"/>
      <c r="D3321" s="354"/>
      <c r="E3321" s="178"/>
      <c r="F3321" s="355"/>
      <c r="G3321" s="354"/>
      <c r="H3321" s="354"/>
      <c r="I3321" s="178"/>
      <c r="J3321" s="390" t="e">
        <f>IF(#REF!="","",IF(LEN(#REF!)&gt;14,IF(ISBLANK(#REF!),"",#REF!),REPLACE(REPLACE(#REF!,1,3,"XXX"),13,2,"XX")))</f>
        <v>#REF!</v>
      </c>
      <c r="K3321" s="356"/>
      <c r="L3321" s="357"/>
      <c r="M3321" s="356"/>
      <c r="N3321" s="352"/>
      <c r="O3321" s="369"/>
    </row>
    <row r="3322" spans="1:15" hidden="1" x14ac:dyDescent="0.2">
      <c r="A3322" s="351">
        <v>3319</v>
      </c>
      <c r="B3322" s="352"/>
      <c r="C3322" s="353"/>
      <c r="D3322" s="354"/>
      <c r="E3322" s="178"/>
      <c r="F3322" s="355"/>
      <c r="G3322" s="354"/>
      <c r="H3322" s="354"/>
      <c r="I3322" s="178"/>
      <c r="J3322" s="390" t="e">
        <f>IF(#REF!="","",IF(LEN(#REF!)&gt;14,IF(ISBLANK(#REF!),"",#REF!),REPLACE(REPLACE(#REF!,1,3,"XXX"),13,2,"XX")))</f>
        <v>#REF!</v>
      </c>
      <c r="K3322" s="356"/>
      <c r="L3322" s="357"/>
      <c r="M3322" s="356"/>
      <c r="N3322" s="352"/>
      <c r="O3322" s="369"/>
    </row>
    <row r="3323" spans="1:15" hidden="1" x14ac:dyDescent="0.2">
      <c r="A3323" s="351">
        <v>3320</v>
      </c>
      <c r="B3323" s="352"/>
      <c r="C3323" s="353"/>
      <c r="D3323" s="354"/>
      <c r="E3323" s="178"/>
      <c r="F3323" s="355"/>
      <c r="G3323" s="354"/>
      <c r="H3323" s="354"/>
      <c r="I3323" s="178"/>
      <c r="J3323" s="390" t="e">
        <f>IF(#REF!="","",IF(LEN(#REF!)&gt;14,IF(ISBLANK(#REF!),"",#REF!),REPLACE(REPLACE(#REF!,1,3,"XXX"),13,2,"XX")))</f>
        <v>#REF!</v>
      </c>
      <c r="K3323" s="356"/>
      <c r="L3323" s="357"/>
      <c r="M3323" s="356"/>
      <c r="N3323" s="352"/>
      <c r="O3323" s="369"/>
    </row>
    <row r="3324" spans="1:15" hidden="1" x14ac:dyDescent="0.2">
      <c r="A3324" s="351">
        <v>3321</v>
      </c>
      <c r="B3324" s="352"/>
      <c r="C3324" s="353"/>
      <c r="D3324" s="354"/>
      <c r="E3324" s="178"/>
      <c r="F3324" s="355"/>
      <c r="G3324" s="354"/>
      <c r="H3324" s="354"/>
      <c r="I3324" s="178"/>
      <c r="J3324" s="390" t="e">
        <f>IF(#REF!="","",IF(LEN(#REF!)&gt;14,IF(ISBLANK(#REF!),"",#REF!),REPLACE(REPLACE(#REF!,1,3,"XXX"),13,2,"XX")))</f>
        <v>#REF!</v>
      </c>
      <c r="K3324" s="356"/>
      <c r="L3324" s="357"/>
      <c r="M3324" s="356"/>
      <c r="N3324" s="352"/>
      <c r="O3324" s="369"/>
    </row>
    <row r="3325" spans="1:15" hidden="1" x14ac:dyDescent="0.2">
      <c r="A3325" s="351">
        <v>3322</v>
      </c>
      <c r="B3325" s="352"/>
      <c r="C3325" s="353"/>
      <c r="D3325" s="354"/>
      <c r="E3325" s="178"/>
      <c r="F3325" s="355"/>
      <c r="G3325" s="354"/>
      <c r="H3325" s="354"/>
      <c r="I3325" s="178"/>
      <c r="J3325" s="390" t="e">
        <f>IF(#REF!="","",IF(LEN(#REF!)&gt;14,IF(ISBLANK(#REF!),"",#REF!),REPLACE(REPLACE(#REF!,1,3,"XXX"),13,2,"XX")))</f>
        <v>#REF!</v>
      </c>
      <c r="K3325" s="356"/>
      <c r="L3325" s="357"/>
      <c r="M3325" s="356"/>
      <c r="N3325" s="352"/>
      <c r="O3325" s="369"/>
    </row>
    <row r="3326" spans="1:15" hidden="1" x14ac:dyDescent="0.2">
      <c r="A3326" s="351">
        <v>3323</v>
      </c>
      <c r="B3326" s="352"/>
      <c r="C3326" s="353"/>
      <c r="D3326" s="354"/>
      <c r="E3326" s="178"/>
      <c r="F3326" s="355"/>
      <c r="G3326" s="354"/>
      <c r="H3326" s="354"/>
      <c r="I3326" s="178"/>
      <c r="J3326" s="390" t="e">
        <f>IF(#REF!="","",IF(LEN(#REF!)&gt;14,IF(ISBLANK(#REF!),"",#REF!),REPLACE(REPLACE(#REF!,1,3,"XXX"),13,2,"XX")))</f>
        <v>#REF!</v>
      </c>
      <c r="K3326" s="356"/>
      <c r="L3326" s="357"/>
      <c r="M3326" s="356"/>
      <c r="N3326" s="352"/>
      <c r="O3326" s="369"/>
    </row>
    <row r="3327" spans="1:15" hidden="1" x14ac:dyDescent="0.2">
      <c r="A3327" s="351">
        <v>3324</v>
      </c>
      <c r="B3327" s="352"/>
      <c r="C3327" s="353"/>
      <c r="D3327" s="354"/>
      <c r="E3327" s="178"/>
      <c r="F3327" s="355"/>
      <c r="G3327" s="354"/>
      <c r="H3327" s="354"/>
      <c r="I3327" s="178"/>
      <c r="J3327" s="390" t="e">
        <f>IF(#REF!="","",IF(LEN(#REF!)&gt;14,IF(ISBLANK(#REF!),"",#REF!),REPLACE(REPLACE(#REF!,1,3,"XXX"),13,2,"XX")))</f>
        <v>#REF!</v>
      </c>
      <c r="K3327" s="356"/>
      <c r="L3327" s="357"/>
      <c r="M3327" s="356"/>
      <c r="N3327" s="352"/>
      <c r="O3327" s="369"/>
    </row>
    <row r="3328" spans="1:15" hidden="1" x14ac:dyDescent="0.2">
      <c r="A3328" s="351">
        <v>3325</v>
      </c>
      <c r="B3328" s="352"/>
      <c r="C3328" s="353"/>
      <c r="D3328" s="354"/>
      <c r="E3328" s="178"/>
      <c r="F3328" s="355"/>
      <c r="G3328" s="354"/>
      <c r="H3328" s="354"/>
      <c r="I3328" s="178"/>
      <c r="J3328" s="390" t="e">
        <f>IF(#REF!="","",IF(LEN(#REF!)&gt;14,IF(ISBLANK(#REF!),"",#REF!),REPLACE(REPLACE(#REF!,1,3,"XXX"),13,2,"XX")))</f>
        <v>#REF!</v>
      </c>
      <c r="K3328" s="356"/>
      <c r="L3328" s="357"/>
      <c r="M3328" s="356"/>
      <c r="N3328" s="352"/>
      <c r="O3328" s="369"/>
    </row>
    <row r="3329" spans="1:15" hidden="1" x14ac:dyDescent="0.2">
      <c r="A3329" s="351">
        <v>3326</v>
      </c>
      <c r="B3329" s="352"/>
      <c r="C3329" s="353"/>
      <c r="D3329" s="354"/>
      <c r="E3329" s="178"/>
      <c r="F3329" s="355"/>
      <c r="G3329" s="354"/>
      <c r="H3329" s="354"/>
      <c r="I3329" s="178"/>
      <c r="J3329" s="390" t="e">
        <f>IF(#REF!="","",IF(LEN(#REF!)&gt;14,IF(ISBLANK(#REF!),"",#REF!),REPLACE(REPLACE(#REF!,1,3,"XXX"),13,2,"XX")))</f>
        <v>#REF!</v>
      </c>
      <c r="K3329" s="356"/>
      <c r="L3329" s="357"/>
      <c r="M3329" s="356"/>
      <c r="N3329" s="352"/>
      <c r="O3329" s="369"/>
    </row>
    <row r="3330" spans="1:15" hidden="1" x14ac:dyDescent="0.2">
      <c r="A3330" s="351">
        <v>3327</v>
      </c>
      <c r="B3330" s="352"/>
      <c r="C3330" s="353"/>
      <c r="D3330" s="354"/>
      <c r="E3330" s="178"/>
      <c r="F3330" s="355"/>
      <c r="G3330" s="354"/>
      <c r="H3330" s="354"/>
      <c r="I3330" s="178"/>
      <c r="J3330" s="390" t="e">
        <f>IF(#REF!="","",IF(LEN(#REF!)&gt;14,IF(ISBLANK(#REF!),"",#REF!),REPLACE(REPLACE(#REF!,1,3,"XXX"),13,2,"XX")))</f>
        <v>#REF!</v>
      </c>
      <c r="K3330" s="356"/>
      <c r="L3330" s="357"/>
      <c r="M3330" s="356"/>
      <c r="N3330" s="352"/>
      <c r="O3330" s="369"/>
    </row>
    <row r="3331" spans="1:15" hidden="1" x14ac:dyDescent="0.2">
      <c r="A3331" s="351">
        <v>3328</v>
      </c>
      <c r="B3331" s="352"/>
      <c r="C3331" s="353"/>
      <c r="D3331" s="354"/>
      <c r="E3331" s="178"/>
      <c r="F3331" s="355"/>
      <c r="G3331" s="354"/>
      <c r="H3331" s="354"/>
      <c r="I3331" s="178"/>
      <c r="J3331" s="390" t="e">
        <f>IF(#REF!="","",IF(LEN(#REF!)&gt;14,IF(ISBLANK(#REF!),"",#REF!),REPLACE(REPLACE(#REF!,1,3,"XXX"),13,2,"XX")))</f>
        <v>#REF!</v>
      </c>
      <c r="K3331" s="356"/>
      <c r="L3331" s="357"/>
      <c r="M3331" s="356"/>
      <c r="N3331" s="352"/>
      <c r="O3331" s="369"/>
    </row>
    <row r="3332" spans="1:15" hidden="1" x14ac:dyDescent="0.2">
      <c r="A3332" s="351">
        <v>3329</v>
      </c>
      <c r="B3332" s="352"/>
      <c r="C3332" s="353"/>
      <c r="D3332" s="354"/>
      <c r="E3332" s="178"/>
      <c r="F3332" s="355"/>
      <c r="G3332" s="354"/>
      <c r="H3332" s="354"/>
      <c r="I3332" s="178"/>
      <c r="J3332" s="390" t="e">
        <f>IF(#REF!="","",IF(LEN(#REF!)&gt;14,IF(ISBLANK(#REF!),"",#REF!),REPLACE(REPLACE(#REF!,1,3,"XXX"),13,2,"XX")))</f>
        <v>#REF!</v>
      </c>
      <c r="K3332" s="356"/>
      <c r="L3332" s="357"/>
      <c r="M3332" s="356"/>
      <c r="N3332" s="352"/>
      <c r="O3332" s="369"/>
    </row>
    <row r="3333" spans="1:15" hidden="1" x14ac:dyDescent="0.2">
      <c r="A3333" s="351">
        <v>3330</v>
      </c>
      <c r="B3333" s="352"/>
      <c r="C3333" s="353"/>
      <c r="D3333" s="354"/>
      <c r="E3333" s="178"/>
      <c r="F3333" s="355"/>
      <c r="G3333" s="354"/>
      <c r="H3333" s="354"/>
      <c r="I3333" s="178"/>
      <c r="J3333" s="390" t="e">
        <f>IF(#REF!="","",IF(LEN(#REF!)&gt;14,IF(ISBLANK(#REF!),"",#REF!),REPLACE(REPLACE(#REF!,1,3,"XXX"),13,2,"XX")))</f>
        <v>#REF!</v>
      </c>
      <c r="K3333" s="356"/>
      <c r="L3333" s="357"/>
      <c r="M3333" s="356"/>
      <c r="N3333" s="352"/>
      <c r="O3333" s="369"/>
    </row>
    <row r="3334" spans="1:15" hidden="1" x14ac:dyDescent="0.2">
      <c r="A3334" s="351">
        <v>3331</v>
      </c>
      <c r="B3334" s="352"/>
      <c r="C3334" s="353"/>
      <c r="D3334" s="354"/>
      <c r="E3334" s="178"/>
      <c r="F3334" s="355"/>
      <c r="G3334" s="354"/>
      <c r="H3334" s="354"/>
      <c r="I3334" s="178"/>
      <c r="J3334" s="390" t="e">
        <f>IF(#REF!="","",IF(LEN(#REF!)&gt;14,IF(ISBLANK(#REF!),"",#REF!),REPLACE(REPLACE(#REF!,1,3,"XXX"),13,2,"XX")))</f>
        <v>#REF!</v>
      </c>
      <c r="K3334" s="356"/>
      <c r="L3334" s="357"/>
      <c r="M3334" s="356"/>
      <c r="N3334" s="352"/>
      <c r="O3334" s="369"/>
    </row>
    <row r="3335" spans="1:15" hidden="1" x14ac:dyDescent="0.2">
      <c r="A3335" s="351">
        <v>3332</v>
      </c>
      <c r="B3335" s="352"/>
      <c r="C3335" s="353"/>
      <c r="D3335" s="354"/>
      <c r="E3335" s="178"/>
      <c r="F3335" s="355"/>
      <c r="G3335" s="354"/>
      <c r="H3335" s="354"/>
      <c r="I3335" s="178"/>
      <c r="J3335" s="390" t="e">
        <f>IF(#REF!="","",IF(LEN(#REF!)&gt;14,IF(ISBLANK(#REF!),"",#REF!),REPLACE(REPLACE(#REF!,1,3,"XXX"),13,2,"XX")))</f>
        <v>#REF!</v>
      </c>
      <c r="K3335" s="356"/>
      <c r="L3335" s="357"/>
      <c r="M3335" s="356"/>
      <c r="N3335" s="352"/>
      <c r="O3335" s="369"/>
    </row>
    <row r="3336" spans="1:15" hidden="1" x14ac:dyDescent="0.2">
      <c r="A3336" s="351">
        <v>3333</v>
      </c>
      <c r="B3336" s="352"/>
      <c r="C3336" s="353"/>
      <c r="D3336" s="354"/>
      <c r="E3336" s="178"/>
      <c r="F3336" s="355"/>
      <c r="G3336" s="354"/>
      <c r="H3336" s="354"/>
      <c r="I3336" s="178"/>
      <c r="J3336" s="390" t="e">
        <f>IF(#REF!="","",IF(LEN(#REF!)&gt;14,IF(ISBLANK(#REF!),"",#REF!),REPLACE(REPLACE(#REF!,1,3,"XXX"),13,2,"XX")))</f>
        <v>#REF!</v>
      </c>
      <c r="K3336" s="356"/>
      <c r="L3336" s="357"/>
      <c r="M3336" s="356"/>
      <c r="N3336" s="352"/>
      <c r="O3336" s="369"/>
    </row>
    <row r="3337" spans="1:15" hidden="1" x14ac:dyDescent="0.2">
      <c r="A3337" s="351">
        <v>3334</v>
      </c>
      <c r="B3337" s="352"/>
      <c r="C3337" s="353"/>
      <c r="D3337" s="354"/>
      <c r="E3337" s="178"/>
      <c r="F3337" s="355"/>
      <c r="G3337" s="354"/>
      <c r="H3337" s="354"/>
      <c r="I3337" s="178"/>
      <c r="J3337" s="390" t="e">
        <f>IF(#REF!="","",IF(LEN(#REF!)&gt;14,IF(ISBLANK(#REF!),"",#REF!),REPLACE(REPLACE(#REF!,1,3,"XXX"),13,2,"XX")))</f>
        <v>#REF!</v>
      </c>
      <c r="K3337" s="356"/>
      <c r="L3337" s="357"/>
      <c r="M3337" s="356"/>
      <c r="N3337" s="352"/>
      <c r="O3337" s="369"/>
    </row>
    <row r="3338" spans="1:15" hidden="1" x14ac:dyDescent="0.2">
      <c r="A3338" s="351">
        <v>3335</v>
      </c>
      <c r="B3338" s="352"/>
      <c r="C3338" s="353"/>
      <c r="D3338" s="354"/>
      <c r="E3338" s="178"/>
      <c r="F3338" s="355"/>
      <c r="G3338" s="354"/>
      <c r="H3338" s="354"/>
      <c r="I3338" s="178"/>
      <c r="J3338" s="390" t="e">
        <f>IF(#REF!="","",IF(LEN(#REF!)&gt;14,IF(ISBLANK(#REF!),"",#REF!),REPLACE(REPLACE(#REF!,1,3,"XXX"),13,2,"XX")))</f>
        <v>#REF!</v>
      </c>
      <c r="K3338" s="356"/>
      <c r="L3338" s="357"/>
      <c r="M3338" s="356"/>
      <c r="N3338" s="352"/>
      <c r="O3338" s="369"/>
    </row>
    <row r="3339" spans="1:15" hidden="1" x14ac:dyDescent="0.2">
      <c r="A3339" s="351">
        <v>3336</v>
      </c>
      <c r="B3339" s="352"/>
      <c r="C3339" s="353"/>
      <c r="D3339" s="354"/>
      <c r="E3339" s="178"/>
      <c r="F3339" s="355"/>
      <c r="G3339" s="354"/>
      <c r="H3339" s="354"/>
      <c r="I3339" s="178"/>
      <c r="J3339" s="390" t="e">
        <f>IF(#REF!="","",IF(LEN(#REF!)&gt;14,IF(ISBLANK(#REF!),"",#REF!),REPLACE(REPLACE(#REF!,1,3,"XXX"),13,2,"XX")))</f>
        <v>#REF!</v>
      </c>
      <c r="K3339" s="356"/>
      <c r="L3339" s="357"/>
      <c r="M3339" s="356"/>
      <c r="N3339" s="352"/>
      <c r="O3339" s="369"/>
    </row>
    <row r="3340" spans="1:15" hidden="1" x14ac:dyDescent="0.2">
      <c r="A3340" s="351">
        <v>3337</v>
      </c>
      <c r="B3340" s="352"/>
      <c r="C3340" s="353"/>
      <c r="D3340" s="354"/>
      <c r="E3340" s="178"/>
      <c r="F3340" s="355"/>
      <c r="G3340" s="354"/>
      <c r="H3340" s="354"/>
      <c r="I3340" s="178"/>
      <c r="J3340" s="390" t="e">
        <f>IF(#REF!="","",IF(LEN(#REF!)&gt;14,IF(ISBLANK(#REF!),"",#REF!),REPLACE(REPLACE(#REF!,1,3,"XXX"),13,2,"XX")))</f>
        <v>#REF!</v>
      </c>
      <c r="K3340" s="356"/>
      <c r="L3340" s="357"/>
      <c r="M3340" s="356"/>
      <c r="N3340" s="352"/>
      <c r="O3340" s="369"/>
    </row>
    <row r="3341" spans="1:15" hidden="1" x14ac:dyDescent="0.2">
      <c r="A3341" s="351">
        <v>3338</v>
      </c>
      <c r="B3341" s="352"/>
      <c r="C3341" s="353"/>
      <c r="D3341" s="354"/>
      <c r="E3341" s="178"/>
      <c r="F3341" s="355"/>
      <c r="G3341" s="354"/>
      <c r="H3341" s="354"/>
      <c r="I3341" s="178"/>
      <c r="J3341" s="390" t="e">
        <f>IF(#REF!="","",IF(LEN(#REF!)&gt;14,IF(ISBLANK(#REF!),"",#REF!),REPLACE(REPLACE(#REF!,1,3,"XXX"),13,2,"XX")))</f>
        <v>#REF!</v>
      </c>
      <c r="K3341" s="356"/>
      <c r="L3341" s="357"/>
      <c r="M3341" s="356"/>
      <c r="N3341" s="352"/>
      <c r="O3341" s="369"/>
    </row>
    <row r="3342" spans="1:15" hidden="1" x14ac:dyDescent="0.2">
      <c r="A3342" s="351">
        <v>3339</v>
      </c>
      <c r="B3342" s="352"/>
      <c r="C3342" s="353"/>
      <c r="D3342" s="354"/>
      <c r="E3342" s="178"/>
      <c r="F3342" s="355"/>
      <c r="G3342" s="354"/>
      <c r="H3342" s="354"/>
      <c r="I3342" s="178"/>
      <c r="J3342" s="390" t="e">
        <f>IF(#REF!="","",IF(LEN(#REF!)&gt;14,IF(ISBLANK(#REF!),"",#REF!),REPLACE(REPLACE(#REF!,1,3,"XXX"),13,2,"XX")))</f>
        <v>#REF!</v>
      </c>
      <c r="K3342" s="356"/>
      <c r="L3342" s="357"/>
      <c r="M3342" s="356"/>
      <c r="N3342" s="352"/>
      <c r="O3342" s="369"/>
    </row>
    <row r="3343" spans="1:15" hidden="1" x14ac:dyDescent="0.2">
      <c r="A3343" s="351">
        <v>3340</v>
      </c>
      <c r="B3343" s="352"/>
      <c r="C3343" s="353"/>
      <c r="D3343" s="354"/>
      <c r="E3343" s="178"/>
      <c r="F3343" s="355"/>
      <c r="G3343" s="354"/>
      <c r="H3343" s="354"/>
      <c r="I3343" s="178"/>
      <c r="J3343" s="390" t="e">
        <f>IF(#REF!="","",IF(LEN(#REF!)&gt;14,IF(ISBLANK(#REF!),"",#REF!),REPLACE(REPLACE(#REF!,1,3,"XXX"),13,2,"XX")))</f>
        <v>#REF!</v>
      </c>
      <c r="K3343" s="356"/>
      <c r="L3343" s="357"/>
      <c r="M3343" s="356"/>
      <c r="N3343" s="352"/>
      <c r="O3343" s="369"/>
    </row>
    <row r="3344" spans="1:15" hidden="1" x14ac:dyDescent="0.2">
      <c r="A3344" s="351">
        <v>3341</v>
      </c>
      <c r="B3344" s="352"/>
      <c r="C3344" s="353"/>
      <c r="D3344" s="354"/>
      <c r="E3344" s="178"/>
      <c r="F3344" s="355"/>
      <c r="G3344" s="354"/>
      <c r="H3344" s="354"/>
      <c r="I3344" s="178"/>
      <c r="J3344" s="390" t="e">
        <f>IF(#REF!="","",IF(LEN(#REF!)&gt;14,IF(ISBLANK(#REF!),"",#REF!),REPLACE(REPLACE(#REF!,1,3,"XXX"),13,2,"XX")))</f>
        <v>#REF!</v>
      </c>
      <c r="K3344" s="356"/>
      <c r="L3344" s="357"/>
      <c r="M3344" s="356"/>
      <c r="N3344" s="352"/>
      <c r="O3344" s="369"/>
    </row>
    <row r="3345" spans="1:15" hidden="1" x14ac:dyDescent="0.2">
      <c r="A3345" s="351">
        <v>3342</v>
      </c>
      <c r="B3345" s="352"/>
      <c r="C3345" s="353"/>
      <c r="D3345" s="354"/>
      <c r="E3345" s="178"/>
      <c r="F3345" s="355"/>
      <c r="G3345" s="354"/>
      <c r="H3345" s="354"/>
      <c r="I3345" s="178"/>
      <c r="J3345" s="390" t="e">
        <f>IF(#REF!="","",IF(LEN(#REF!)&gt;14,IF(ISBLANK(#REF!),"",#REF!),REPLACE(REPLACE(#REF!,1,3,"XXX"),13,2,"XX")))</f>
        <v>#REF!</v>
      </c>
      <c r="K3345" s="356"/>
      <c r="L3345" s="357"/>
      <c r="M3345" s="356"/>
      <c r="N3345" s="352"/>
      <c r="O3345" s="369"/>
    </row>
    <row r="3346" spans="1:15" hidden="1" x14ac:dyDescent="0.2">
      <c r="A3346" s="351">
        <v>3343</v>
      </c>
      <c r="B3346" s="352"/>
      <c r="C3346" s="353"/>
      <c r="D3346" s="354"/>
      <c r="E3346" s="178"/>
      <c r="F3346" s="355"/>
      <c r="G3346" s="354"/>
      <c r="H3346" s="354"/>
      <c r="I3346" s="178"/>
      <c r="J3346" s="390" t="e">
        <f>IF(#REF!="","",IF(LEN(#REF!)&gt;14,IF(ISBLANK(#REF!),"",#REF!),REPLACE(REPLACE(#REF!,1,3,"XXX"),13,2,"XX")))</f>
        <v>#REF!</v>
      </c>
      <c r="K3346" s="356"/>
      <c r="L3346" s="357"/>
      <c r="M3346" s="356"/>
      <c r="N3346" s="352"/>
      <c r="O3346" s="369"/>
    </row>
    <row r="3347" spans="1:15" hidden="1" x14ac:dyDescent="0.2">
      <c r="A3347" s="351">
        <v>3344</v>
      </c>
      <c r="B3347" s="352"/>
      <c r="C3347" s="353"/>
      <c r="D3347" s="354"/>
      <c r="E3347" s="178"/>
      <c r="F3347" s="355"/>
      <c r="G3347" s="354"/>
      <c r="H3347" s="354"/>
      <c r="I3347" s="178"/>
      <c r="J3347" s="390" t="e">
        <f>IF(#REF!="","",IF(LEN(#REF!)&gt;14,IF(ISBLANK(#REF!),"",#REF!),REPLACE(REPLACE(#REF!,1,3,"XXX"),13,2,"XX")))</f>
        <v>#REF!</v>
      </c>
      <c r="K3347" s="356"/>
      <c r="L3347" s="357"/>
      <c r="M3347" s="356"/>
      <c r="N3347" s="352"/>
      <c r="O3347" s="369"/>
    </row>
    <row r="3348" spans="1:15" hidden="1" x14ac:dyDescent="0.2">
      <c r="A3348" s="351">
        <v>3345</v>
      </c>
      <c r="B3348" s="352"/>
      <c r="C3348" s="353"/>
      <c r="D3348" s="354"/>
      <c r="E3348" s="178"/>
      <c r="F3348" s="355"/>
      <c r="G3348" s="354"/>
      <c r="H3348" s="354"/>
      <c r="I3348" s="178"/>
      <c r="J3348" s="390" t="e">
        <f>IF(#REF!="","",IF(LEN(#REF!)&gt;14,IF(ISBLANK(#REF!),"",#REF!),REPLACE(REPLACE(#REF!,1,3,"XXX"),13,2,"XX")))</f>
        <v>#REF!</v>
      </c>
      <c r="K3348" s="356"/>
      <c r="L3348" s="357"/>
      <c r="M3348" s="356"/>
      <c r="N3348" s="352"/>
      <c r="O3348" s="369"/>
    </row>
    <row r="3349" spans="1:15" hidden="1" x14ac:dyDescent="0.2">
      <c r="A3349" s="351">
        <v>3346</v>
      </c>
      <c r="B3349" s="352"/>
      <c r="C3349" s="353"/>
      <c r="D3349" s="354"/>
      <c r="E3349" s="178"/>
      <c r="F3349" s="355"/>
      <c r="G3349" s="354"/>
      <c r="H3349" s="354"/>
      <c r="I3349" s="178"/>
      <c r="J3349" s="390" t="e">
        <f>IF(#REF!="","",IF(LEN(#REF!)&gt;14,IF(ISBLANK(#REF!),"",#REF!),REPLACE(REPLACE(#REF!,1,3,"XXX"),13,2,"XX")))</f>
        <v>#REF!</v>
      </c>
      <c r="K3349" s="356"/>
      <c r="L3349" s="357"/>
      <c r="M3349" s="356"/>
      <c r="N3349" s="352"/>
      <c r="O3349" s="369"/>
    </row>
    <row r="3350" spans="1:15" hidden="1" x14ac:dyDescent="0.2">
      <c r="A3350" s="351">
        <v>3347</v>
      </c>
      <c r="B3350" s="352"/>
      <c r="C3350" s="353"/>
      <c r="D3350" s="354"/>
      <c r="E3350" s="178"/>
      <c r="F3350" s="355"/>
      <c r="G3350" s="354"/>
      <c r="H3350" s="354"/>
      <c r="I3350" s="178"/>
      <c r="J3350" s="390" t="e">
        <f>IF(#REF!="","",IF(LEN(#REF!)&gt;14,IF(ISBLANK(#REF!),"",#REF!),REPLACE(REPLACE(#REF!,1,3,"XXX"),13,2,"XX")))</f>
        <v>#REF!</v>
      </c>
      <c r="K3350" s="356"/>
      <c r="L3350" s="357"/>
      <c r="M3350" s="356"/>
      <c r="N3350" s="352"/>
      <c r="O3350" s="369"/>
    </row>
    <row r="3351" spans="1:15" hidden="1" x14ac:dyDescent="0.2">
      <c r="A3351" s="351">
        <v>3348</v>
      </c>
      <c r="B3351" s="352"/>
      <c r="C3351" s="353"/>
      <c r="D3351" s="354"/>
      <c r="E3351" s="178"/>
      <c r="F3351" s="355"/>
      <c r="G3351" s="354"/>
      <c r="H3351" s="354"/>
      <c r="I3351" s="178"/>
      <c r="J3351" s="390" t="e">
        <f>IF(#REF!="","",IF(LEN(#REF!)&gt;14,IF(ISBLANK(#REF!),"",#REF!),REPLACE(REPLACE(#REF!,1,3,"XXX"),13,2,"XX")))</f>
        <v>#REF!</v>
      </c>
      <c r="K3351" s="356"/>
      <c r="L3351" s="357"/>
      <c r="M3351" s="356"/>
      <c r="N3351" s="352"/>
      <c r="O3351" s="369"/>
    </row>
    <row r="3352" spans="1:15" hidden="1" x14ac:dyDescent="0.2">
      <c r="A3352" s="351">
        <v>3349</v>
      </c>
      <c r="B3352" s="352"/>
      <c r="C3352" s="353"/>
      <c r="D3352" s="354"/>
      <c r="E3352" s="178"/>
      <c r="F3352" s="355"/>
      <c r="G3352" s="354"/>
      <c r="H3352" s="354"/>
      <c r="I3352" s="178"/>
      <c r="J3352" s="390" t="e">
        <f>IF(#REF!="","",IF(LEN(#REF!)&gt;14,IF(ISBLANK(#REF!),"",#REF!),REPLACE(REPLACE(#REF!,1,3,"XXX"),13,2,"XX")))</f>
        <v>#REF!</v>
      </c>
      <c r="K3352" s="356"/>
      <c r="L3352" s="357"/>
      <c r="M3352" s="356"/>
      <c r="N3352" s="352"/>
      <c r="O3352" s="369"/>
    </row>
    <row r="3353" spans="1:15" hidden="1" x14ac:dyDescent="0.2">
      <c r="A3353" s="351">
        <v>3350</v>
      </c>
      <c r="B3353" s="352"/>
      <c r="C3353" s="353"/>
      <c r="D3353" s="354"/>
      <c r="E3353" s="178"/>
      <c r="F3353" s="355"/>
      <c r="G3353" s="354"/>
      <c r="H3353" s="354"/>
      <c r="I3353" s="178"/>
      <c r="J3353" s="390" t="e">
        <f>IF(#REF!="","",IF(LEN(#REF!)&gt;14,IF(ISBLANK(#REF!),"",#REF!),REPLACE(REPLACE(#REF!,1,3,"XXX"),13,2,"XX")))</f>
        <v>#REF!</v>
      </c>
      <c r="K3353" s="356"/>
      <c r="L3353" s="357"/>
      <c r="M3353" s="356"/>
      <c r="N3353" s="352"/>
      <c r="O3353" s="369"/>
    </row>
    <row r="3354" spans="1:15" hidden="1" x14ac:dyDescent="0.2">
      <c r="A3354" s="351">
        <v>3351</v>
      </c>
      <c r="B3354" s="352"/>
      <c r="C3354" s="353"/>
      <c r="D3354" s="354"/>
      <c r="E3354" s="178"/>
      <c r="F3354" s="355"/>
      <c r="G3354" s="354"/>
      <c r="H3354" s="354"/>
      <c r="I3354" s="178"/>
      <c r="J3354" s="390" t="e">
        <f>IF(#REF!="","",IF(LEN(#REF!)&gt;14,IF(ISBLANK(#REF!),"",#REF!),REPLACE(REPLACE(#REF!,1,3,"XXX"),13,2,"XX")))</f>
        <v>#REF!</v>
      </c>
      <c r="K3354" s="356"/>
      <c r="L3354" s="357"/>
      <c r="M3354" s="356"/>
      <c r="N3354" s="352"/>
      <c r="O3354" s="369"/>
    </row>
    <row r="3355" spans="1:15" hidden="1" x14ac:dyDescent="0.2">
      <c r="A3355" s="351">
        <v>3352</v>
      </c>
      <c r="B3355" s="352"/>
      <c r="C3355" s="353"/>
      <c r="D3355" s="354"/>
      <c r="E3355" s="178"/>
      <c r="F3355" s="355"/>
      <c r="G3355" s="354"/>
      <c r="H3355" s="354"/>
      <c r="I3355" s="178"/>
      <c r="J3355" s="390" t="e">
        <f>IF(#REF!="","",IF(LEN(#REF!)&gt;14,IF(ISBLANK(#REF!),"",#REF!),REPLACE(REPLACE(#REF!,1,3,"XXX"),13,2,"XX")))</f>
        <v>#REF!</v>
      </c>
      <c r="K3355" s="356"/>
      <c r="L3355" s="357"/>
      <c r="M3355" s="356"/>
      <c r="N3355" s="352"/>
      <c r="O3355" s="369"/>
    </row>
    <row r="3356" spans="1:15" hidden="1" x14ac:dyDescent="0.2">
      <c r="A3356" s="351">
        <v>3353</v>
      </c>
      <c r="B3356" s="352"/>
      <c r="C3356" s="353"/>
      <c r="D3356" s="354"/>
      <c r="E3356" s="178"/>
      <c r="F3356" s="355"/>
      <c r="G3356" s="354"/>
      <c r="H3356" s="354"/>
      <c r="I3356" s="178"/>
      <c r="J3356" s="390" t="e">
        <f>IF(#REF!="","",IF(LEN(#REF!)&gt;14,IF(ISBLANK(#REF!),"",#REF!),REPLACE(REPLACE(#REF!,1,3,"XXX"),13,2,"XX")))</f>
        <v>#REF!</v>
      </c>
      <c r="K3356" s="356"/>
      <c r="L3356" s="357"/>
      <c r="M3356" s="356"/>
      <c r="N3356" s="352"/>
      <c r="O3356" s="369"/>
    </row>
    <row r="3357" spans="1:15" hidden="1" x14ac:dyDescent="0.2">
      <c r="A3357" s="351">
        <v>3354</v>
      </c>
      <c r="B3357" s="352"/>
      <c r="C3357" s="353"/>
      <c r="D3357" s="354"/>
      <c r="E3357" s="178"/>
      <c r="F3357" s="355"/>
      <c r="G3357" s="354"/>
      <c r="H3357" s="354"/>
      <c r="I3357" s="178"/>
      <c r="J3357" s="390" t="e">
        <f>IF(#REF!="","",IF(LEN(#REF!)&gt;14,IF(ISBLANK(#REF!),"",#REF!),REPLACE(REPLACE(#REF!,1,3,"XXX"),13,2,"XX")))</f>
        <v>#REF!</v>
      </c>
      <c r="K3357" s="356"/>
      <c r="L3357" s="357"/>
      <c r="M3357" s="356"/>
      <c r="N3357" s="352"/>
      <c r="O3357" s="369"/>
    </row>
    <row r="3358" spans="1:15" hidden="1" x14ac:dyDescent="0.2">
      <c r="A3358" s="351">
        <v>3355</v>
      </c>
      <c r="B3358" s="352"/>
      <c r="C3358" s="353"/>
      <c r="D3358" s="354"/>
      <c r="E3358" s="178"/>
      <c r="F3358" s="355"/>
      <c r="G3358" s="354"/>
      <c r="H3358" s="354"/>
      <c r="I3358" s="178"/>
      <c r="J3358" s="390" t="e">
        <f>IF(#REF!="","",IF(LEN(#REF!)&gt;14,IF(ISBLANK(#REF!),"",#REF!),REPLACE(REPLACE(#REF!,1,3,"XXX"),13,2,"XX")))</f>
        <v>#REF!</v>
      </c>
      <c r="K3358" s="356"/>
      <c r="L3358" s="357"/>
      <c r="M3358" s="356"/>
      <c r="N3358" s="352"/>
      <c r="O3358" s="369"/>
    </row>
    <row r="3359" spans="1:15" hidden="1" x14ac:dyDescent="0.2">
      <c r="A3359" s="351">
        <v>3356</v>
      </c>
      <c r="B3359" s="352"/>
      <c r="C3359" s="353"/>
      <c r="D3359" s="354"/>
      <c r="E3359" s="178"/>
      <c r="F3359" s="355"/>
      <c r="G3359" s="354"/>
      <c r="H3359" s="354"/>
      <c r="I3359" s="178"/>
      <c r="J3359" s="390" t="e">
        <f>IF(#REF!="","",IF(LEN(#REF!)&gt;14,IF(ISBLANK(#REF!),"",#REF!),REPLACE(REPLACE(#REF!,1,3,"XXX"),13,2,"XX")))</f>
        <v>#REF!</v>
      </c>
      <c r="K3359" s="356"/>
      <c r="L3359" s="357"/>
      <c r="M3359" s="356"/>
      <c r="N3359" s="352"/>
      <c r="O3359" s="369"/>
    </row>
    <row r="3360" spans="1:15" hidden="1" x14ac:dyDescent="0.2">
      <c r="A3360" s="351">
        <v>3357</v>
      </c>
      <c r="B3360" s="352"/>
      <c r="C3360" s="353"/>
      <c r="D3360" s="354"/>
      <c r="E3360" s="178"/>
      <c r="F3360" s="355"/>
      <c r="G3360" s="354"/>
      <c r="H3360" s="354"/>
      <c r="I3360" s="178"/>
      <c r="J3360" s="390" t="e">
        <f>IF(#REF!="","",IF(LEN(#REF!)&gt;14,IF(ISBLANK(#REF!),"",#REF!),REPLACE(REPLACE(#REF!,1,3,"XXX"),13,2,"XX")))</f>
        <v>#REF!</v>
      </c>
      <c r="K3360" s="356"/>
      <c r="L3360" s="357"/>
      <c r="M3360" s="356"/>
      <c r="N3360" s="352"/>
      <c r="O3360" s="369"/>
    </row>
    <row r="3361" spans="1:15" hidden="1" x14ac:dyDescent="0.2">
      <c r="A3361" s="351">
        <v>3358</v>
      </c>
      <c r="B3361" s="352"/>
      <c r="C3361" s="353"/>
      <c r="D3361" s="354"/>
      <c r="E3361" s="178"/>
      <c r="F3361" s="355"/>
      <c r="G3361" s="354"/>
      <c r="H3361" s="354"/>
      <c r="I3361" s="178"/>
      <c r="J3361" s="390" t="e">
        <f>IF(#REF!="","",IF(LEN(#REF!)&gt;14,IF(ISBLANK(#REF!),"",#REF!),REPLACE(REPLACE(#REF!,1,3,"XXX"),13,2,"XX")))</f>
        <v>#REF!</v>
      </c>
      <c r="K3361" s="356"/>
      <c r="L3361" s="357"/>
      <c r="M3361" s="356"/>
      <c r="N3361" s="352"/>
      <c r="O3361" s="369"/>
    </row>
    <row r="3362" spans="1:15" hidden="1" x14ac:dyDescent="0.2">
      <c r="A3362" s="351">
        <v>3359</v>
      </c>
      <c r="B3362" s="352"/>
      <c r="C3362" s="353"/>
      <c r="D3362" s="354"/>
      <c r="E3362" s="178"/>
      <c r="F3362" s="355"/>
      <c r="G3362" s="354"/>
      <c r="H3362" s="354"/>
      <c r="I3362" s="178"/>
      <c r="J3362" s="390" t="e">
        <f>IF(#REF!="","",IF(LEN(#REF!)&gt;14,IF(ISBLANK(#REF!),"",#REF!),REPLACE(REPLACE(#REF!,1,3,"XXX"),13,2,"XX")))</f>
        <v>#REF!</v>
      </c>
      <c r="K3362" s="356"/>
      <c r="L3362" s="357"/>
      <c r="M3362" s="356"/>
      <c r="N3362" s="352"/>
      <c r="O3362" s="369"/>
    </row>
    <row r="3363" spans="1:15" hidden="1" x14ac:dyDescent="0.2">
      <c r="A3363" s="351">
        <v>3360</v>
      </c>
      <c r="B3363" s="352"/>
      <c r="C3363" s="353"/>
      <c r="D3363" s="354"/>
      <c r="E3363" s="178"/>
      <c r="F3363" s="355"/>
      <c r="G3363" s="354"/>
      <c r="H3363" s="354"/>
      <c r="I3363" s="178"/>
      <c r="J3363" s="390" t="e">
        <f>IF(#REF!="","",IF(LEN(#REF!)&gt;14,IF(ISBLANK(#REF!),"",#REF!),REPLACE(REPLACE(#REF!,1,3,"XXX"),13,2,"XX")))</f>
        <v>#REF!</v>
      </c>
      <c r="K3363" s="356"/>
      <c r="L3363" s="357"/>
      <c r="M3363" s="356"/>
      <c r="N3363" s="352"/>
      <c r="O3363" s="369"/>
    </row>
    <row r="3364" spans="1:15" hidden="1" x14ac:dyDescent="0.2">
      <c r="A3364" s="351">
        <v>3361</v>
      </c>
      <c r="B3364" s="352"/>
      <c r="C3364" s="353"/>
      <c r="D3364" s="354"/>
      <c r="E3364" s="178"/>
      <c r="F3364" s="355"/>
      <c r="G3364" s="354"/>
      <c r="H3364" s="354"/>
      <c r="I3364" s="178"/>
      <c r="J3364" s="390" t="e">
        <f>IF(#REF!="","",IF(LEN(#REF!)&gt;14,IF(ISBLANK(#REF!),"",#REF!),REPLACE(REPLACE(#REF!,1,3,"XXX"),13,2,"XX")))</f>
        <v>#REF!</v>
      </c>
      <c r="K3364" s="356"/>
      <c r="L3364" s="357"/>
      <c r="M3364" s="356"/>
      <c r="N3364" s="352"/>
      <c r="O3364" s="369"/>
    </row>
    <row r="3365" spans="1:15" hidden="1" x14ac:dyDescent="0.2">
      <c r="A3365" s="351">
        <v>3362</v>
      </c>
      <c r="B3365" s="352"/>
      <c r="C3365" s="353"/>
      <c r="D3365" s="354"/>
      <c r="E3365" s="178"/>
      <c r="F3365" s="355"/>
      <c r="G3365" s="354"/>
      <c r="H3365" s="354"/>
      <c r="I3365" s="178"/>
      <c r="J3365" s="390" t="e">
        <f>IF(#REF!="","",IF(LEN(#REF!)&gt;14,IF(ISBLANK(#REF!),"",#REF!),REPLACE(REPLACE(#REF!,1,3,"XXX"),13,2,"XX")))</f>
        <v>#REF!</v>
      </c>
      <c r="K3365" s="356"/>
      <c r="L3365" s="357"/>
      <c r="M3365" s="356"/>
      <c r="N3365" s="352"/>
      <c r="O3365" s="369"/>
    </row>
    <row r="3366" spans="1:15" hidden="1" x14ac:dyDescent="0.2">
      <c r="A3366" s="351">
        <v>3363</v>
      </c>
      <c r="B3366" s="352"/>
      <c r="C3366" s="353"/>
      <c r="D3366" s="354"/>
      <c r="E3366" s="178"/>
      <c r="F3366" s="355"/>
      <c r="G3366" s="354"/>
      <c r="H3366" s="354"/>
      <c r="I3366" s="178"/>
      <c r="J3366" s="390" t="e">
        <f>IF(#REF!="","",IF(LEN(#REF!)&gt;14,IF(ISBLANK(#REF!),"",#REF!),REPLACE(REPLACE(#REF!,1,3,"XXX"),13,2,"XX")))</f>
        <v>#REF!</v>
      </c>
      <c r="K3366" s="356"/>
      <c r="L3366" s="357"/>
      <c r="M3366" s="356"/>
      <c r="N3366" s="352"/>
      <c r="O3366" s="369"/>
    </row>
    <row r="3367" spans="1:15" hidden="1" x14ac:dyDescent="0.2">
      <c r="A3367" s="351">
        <v>3364</v>
      </c>
      <c r="B3367" s="352"/>
      <c r="C3367" s="353"/>
      <c r="D3367" s="354"/>
      <c r="E3367" s="178"/>
      <c r="F3367" s="355"/>
      <c r="G3367" s="354"/>
      <c r="H3367" s="354"/>
      <c r="I3367" s="178"/>
      <c r="J3367" s="390" t="e">
        <f>IF(#REF!="","",IF(LEN(#REF!)&gt;14,IF(ISBLANK(#REF!),"",#REF!),REPLACE(REPLACE(#REF!,1,3,"XXX"),13,2,"XX")))</f>
        <v>#REF!</v>
      </c>
      <c r="K3367" s="356"/>
      <c r="L3367" s="357"/>
      <c r="M3367" s="356"/>
      <c r="N3367" s="352"/>
      <c r="O3367" s="369"/>
    </row>
    <row r="3368" spans="1:15" hidden="1" x14ac:dyDescent="0.2">
      <c r="A3368" s="351">
        <v>3365</v>
      </c>
      <c r="B3368" s="352"/>
      <c r="C3368" s="353"/>
      <c r="D3368" s="354"/>
      <c r="E3368" s="178"/>
      <c r="F3368" s="355"/>
      <c r="G3368" s="354"/>
      <c r="H3368" s="354"/>
      <c r="I3368" s="178"/>
      <c r="J3368" s="390" t="e">
        <f>IF(#REF!="","",IF(LEN(#REF!)&gt;14,IF(ISBLANK(#REF!),"",#REF!),REPLACE(REPLACE(#REF!,1,3,"XXX"),13,2,"XX")))</f>
        <v>#REF!</v>
      </c>
      <c r="K3368" s="356"/>
      <c r="L3368" s="357"/>
      <c r="M3368" s="356"/>
      <c r="N3368" s="352"/>
      <c r="O3368" s="369"/>
    </row>
    <row r="3369" spans="1:15" hidden="1" x14ac:dyDescent="0.2">
      <c r="A3369" s="351">
        <v>3366</v>
      </c>
      <c r="B3369" s="352"/>
      <c r="C3369" s="353"/>
      <c r="D3369" s="354"/>
      <c r="E3369" s="178"/>
      <c r="F3369" s="355"/>
      <c r="G3369" s="354"/>
      <c r="H3369" s="354"/>
      <c r="I3369" s="178"/>
      <c r="J3369" s="390" t="e">
        <f>IF(#REF!="","",IF(LEN(#REF!)&gt;14,IF(ISBLANK(#REF!),"",#REF!),REPLACE(REPLACE(#REF!,1,3,"XXX"),13,2,"XX")))</f>
        <v>#REF!</v>
      </c>
      <c r="K3369" s="356"/>
      <c r="L3369" s="357"/>
      <c r="M3369" s="356"/>
      <c r="N3369" s="352"/>
      <c r="O3369" s="369"/>
    </row>
    <row r="3370" spans="1:15" hidden="1" x14ac:dyDescent="0.2">
      <c r="A3370" s="351">
        <v>3367</v>
      </c>
      <c r="B3370" s="352"/>
      <c r="C3370" s="353"/>
      <c r="D3370" s="354"/>
      <c r="E3370" s="178"/>
      <c r="F3370" s="355"/>
      <c r="G3370" s="354"/>
      <c r="H3370" s="354"/>
      <c r="I3370" s="178"/>
      <c r="J3370" s="390" t="e">
        <f>IF(#REF!="","",IF(LEN(#REF!)&gt;14,IF(ISBLANK(#REF!),"",#REF!),REPLACE(REPLACE(#REF!,1,3,"XXX"),13,2,"XX")))</f>
        <v>#REF!</v>
      </c>
      <c r="K3370" s="356"/>
      <c r="L3370" s="357"/>
      <c r="M3370" s="356"/>
      <c r="N3370" s="352"/>
      <c r="O3370" s="369"/>
    </row>
    <row r="3371" spans="1:15" hidden="1" x14ac:dyDescent="0.2">
      <c r="A3371" s="351">
        <v>3368</v>
      </c>
      <c r="B3371" s="352"/>
      <c r="C3371" s="353"/>
      <c r="D3371" s="354"/>
      <c r="E3371" s="178"/>
      <c r="F3371" s="355"/>
      <c r="G3371" s="354"/>
      <c r="H3371" s="354"/>
      <c r="I3371" s="178"/>
      <c r="J3371" s="390" t="e">
        <f>IF(#REF!="","",IF(LEN(#REF!)&gt;14,IF(ISBLANK(#REF!),"",#REF!),REPLACE(REPLACE(#REF!,1,3,"XXX"),13,2,"XX")))</f>
        <v>#REF!</v>
      </c>
      <c r="K3371" s="356"/>
      <c r="L3371" s="357"/>
      <c r="M3371" s="356"/>
      <c r="N3371" s="352"/>
      <c r="O3371" s="369"/>
    </row>
    <row r="3372" spans="1:15" hidden="1" x14ac:dyDescent="0.2">
      <c r="A3372" s="351">
        <v>3369</v>
      </c>
      <c r="B3372" s="352"/>
      <c r="C3372" s="353"/>
      <c r="D3372" s="354"/>
      <c r="E3372" s="178"/>
      <c r="F3372" s="355"/>
      <c r="G3372" s="354"/>
      <c r="H3372" s="354"/>
      <c r="I3372" s="178"/>
      <c r="J3372" s="390" t="e">
        <f>IF(#REF!="","",IF(LEN(#REF!)&gt;14,IF(ISBLANK(#REF!),"",#REF!),REPLACE(REPLACE(#REF!,1,3,"XXX"),13,2,"XX")))</f>
        <v>#REF!</v>
      </c>
      <c r="K3372" s="356"/>
      <c r="L3372" s="357"/>
      <c r="M3372" s="356"/>
      <c r="N3372" s="352"/>
      <c r="O3372" s="369"/>
    </row>
    <row r="3373" spans="1:15" hidden="1" x14ac:dyDescent="0.2">
      <c r="A3373" s="351">
        <v>3370</v>
      </c>
      <c r="B3373" s="352"/>
      <c r="C3373" s="353"/>
      <c r="D3373" s="354"/>
      <c r="E3373" s="178"/>
      <c r="F3373" s="355"/>
      <c r="G3373" s="354"/>
      <c r="H3373" s="354"/>
      <c r="I3373" s="178"/>
      <c r="J3373" s="390" t="e">
        <f>IF(#REF!="","",IF(LEN(#REF!)&gt;14,IF(ISBLANK(#REF!),"",#REF!),REPLACE(REPLACE(#REF!,1,3,"XXX"),13,2,"XX")))</f>
        <v>#REF!</v>
      </c>
      <c r="K3373" s="356"/>
      <c r="L3373" s="357"/>
      <c r="M3373" s="356"/>
      <c r="N3373" s="352"/>
      <c r="O3373" s="369"/>
    </row>
    <row r="3374" spans="1:15" hidden="1" x14ac:dyDescent="0.2">
      <c r="A3374" s="351">
        <v>3371</v>
      </c>
      <c r="B3374" s="352"/>
      <c r="C3374" s="353"/>
      <c r="D3374" s="354"/>
      <c r="E3374" s="178"/>
      <c r="F3374" s="355"/>
      <c r="G3374" s="354"/>
      <c r="H3374" s="354"/>
      <c r="I3374" s="178"/>
      <c r="J3374" s="390" t="e">
        <f>IF(#REF!="","",IF(LEN(#REF!)&gt;14,IF(ISBLANK(#REF!),"",#REF!),REPLACE(REPLACE(#REF!,1,3,"XXX"),13,2,"XX")))</f>
        <v>#REF!</v>
      </c>
      <c r="K3374" s="356"/>
      <c r="L3374" s="357"/>
      <c r="M3374" s="356"/>
      <c r="N3374" s="352"/>
      <c r="O3374" s="369"/>
    </row>
    <row r="3375" spans="1:15" hidden="1" x14ac:dyDescent="0.2">
      <c r="A3375" s="351">
        <v>3372</v>
      </c>
      <c r="B3375" s="352"/>
      <c r="C3375" s="353"/>
      <c r="D3375" s="354"/>
      <c r="E3375" s="178"/>
      <c r="F3375" s="355"/>
      <c r="G3375" s="354"/>
      <c r="H3375" s="354"/>
      <c r="I3375" s="178"/>
      <c r="J3375" s="390" t="e">
        <f>IF(#REF!="","",IF(LEN(#REF!)&gt;14,IF(ISBLANK(#REF!),"",#REF!),REPLACE(REPLACE(#REF!,1,3,"XXX"),13,2,"XX")))</f>
        <v>#REF!</v>
      </c>
      <c r="K3375" s="356"/>
      <c r="L3375" s="357"/>
      <c r="M3375" s="356"/>
      <c r="N3375" s="352"/>
      <c r="O3375" s="369"/>
    </row>
    <row r="3376" spans="1:15" hidden="1" x14ac:dyDescent="0.2">
      <c r="A3376" s="351">
        <v>3373</v>
      </c>
      <c r="B3376" s="352"/>
      <c r="C3376" s="353"/>
      <c r="D3376" s="354"/>
      <c r="E3376" s="178"/>
      <c r="F3376" s="355"/>
      <c r="G3376" s="354"/>
      <c r="H3376" s="354"/>
      <c r="I3376" s="178"/>
      <c r="J3376" s="390" t="e">
        <f>IF(#REF!="","",IF(LEN(#REF!)&gt;14,IF(ISBLANK(#REF!),"",#REF!),REPLACE(REPLACE(#REF!,1,3,"XXX"),13,2,"XX")))</f>
        <v>#REF!</v>
      </c>
      <c r="K3376" s="356"/>
      <c r="L3376" s="357"/>
      <c r="M3376" s="356"/>
      <c r="N3376" s="352"/>
      <c r="O3376" s="369"/>
    </row>
    <row r="3377" spans="1:15" hidden="1" x14ac:dyDescent="0.2">
      <c r="A3377" s="351">
        <v>3374</v>
      </c>
      <c r="B3377" s="352"/>
      <c r="C3377" s="353"/>
      <c r="D3377" s="354"/>
      <c r="E3377" s="178"/>
      <c r="F3377" s="355"/>
      <c r="G3377" s="354"/>
      <c r="H3377" s="354"/>
      <c r="I3377" s="178"/>
      <c r="J3377" s="390" t="e">
        <f>IF(#REF!="","",IF(LEN(#REF!)&gt;14,IF(ISBLANK(#REF!),"",#REF!),REPLACE(REPLACE(#REF!,1,3,"XXX"),13,2,"XX")))</f>
        <v>#REF!</v>
      </c>
      <c r="K3377" s="356"/>
      <c r="L3377" s="357"/>
      <c r="M3377" s="356"/>
      <c r="N3377" s="352"/>
      <c r="O3377" s="369"/>
    </row>
    <row r="3378" spans="1:15" hidden="1" x14ac:dyDescent="0.2">
      <c r="A3378" s="351">
        <v>3375</v>
      </c>
      <c r="B3378" s="352"/>
      <c r="C3378" s="353"/>
      <c r="D3378" s="354"/>
      <c r="E3378" s="178"/>
      <c r="F3378" s="355"/>
      <c r="G3378" s="354"/>
      <c r="H3378" s="354"/>
      <c r="I3378" s="178"/>
      <c r="J3378" s="390" t="e">
        <f>IF(#REF!="","",IF(LEN(#REF!)&gt;14,IF(ISBLANK(#REF!),"",#REF!),REPLACE(REPLACE(#REF!,1,3,"XXX"),13,2,"XX")))</f>
        <v>#REF!</v>
      </c>
      <c r="K3378" s="356"/>
      <c r="L3378" s="357"/>
      <c r="M3378" s="356"/>
      <c r="N3378" s="352"/>
      <c r="O3378" s="369"/>
    </row>
    <row r="3379" spans="1:15" hidden="1" x14ac:dyDescent="0.2">
      <c r="A3379" s="351">
        <v>3376</v>
      </c>
      <c r="B3379" s="352"/>
      <c r="C3379" s="353"/>
      <c r="D3379" s="354"/>
      <c r="E3379" s="178"/>
      <c r="F3379" s="355"/>
      <c r="G3379" s="354"/>
      <c r="H3379" s="354"/>
      <c r="I3379" s="178"/>
      <c r="J3379" s="390" t="e">
        <f>IF(#REF!="","",IF(LEN(#REF!)&gt;14,IF(ISBLANK(#REF!),"",#REF!),REPLACE(REPLACE(#REF!,1,3,"XXX"),13,2,"XX")))</f>
        <v>#REF!</v>
      </c>
      <c r="K3379" s="356"/>
      <c r="L3379" s="357"/>
      <c r="M3379" s="356"/>
      <c r="N3379" s="352"/>
      <c r="O3379" s="369"/>
    </row>
    <row r="3380" spans="1:15" hidden="1" x14ac:dyDescent="0.2">
      <c r="A3380" s="351">
        <v>3377</v>
      </c>
      <c r="B3380" s="352"/>
      <c r="C3380" s="353"/>
      <c r="D3380" s="354"/>
      <c r="E3380" s="178"/>
      <c r="F3380" s="355"/>
      <c r="G3380" s="354"/>
      <c r="H3380" s="354"/>
      <c r="I3380" s="178"/>
      <c r="J3380" s="390" t="e">
        <f>IF(#REF!="","",IF(LEN(#REF!)&gt;14,IF(ISBLANK(#REF!),"",#REF!),REPLACE(REPLACE(#REF!,1,3,"XXX"),13,2,"XX")))</f>
        <v>#REF!</v>
      </c>
      <c r="K3380" s="356"/>
      <c r="L3380" s="357"/>
      <c r="M3380" s="356"/>
      <c r="N3380" s="352"/>
      <c r="O3380" s="369"/>
    </row>
    <row r="3381" spans="1:15" hidden="1" x14ac:dyDescent="0.2">
      <c r="A3381" s="351">
        <v>3378</v>
      </c>
      <c r="B3381" s="352"/>
      <c r="C3381" s="353"/>
      <c r="D3381" s="354"/>
      <c r="E3381" s="178"/>
      <c r="F3381" s="355"/>
      <c r="G3381" s="354"/>
      <c r="H3381" s="354"/>
      <c r="I3381" s="178"/>
      <c r="J3381" s="390" t="e">
        <f>IF(#REF!="","",IF(LEN(#REF!)&gt;14,IF(ISBLANK(#REF!),"",#REF!),REPLACE(REPLACE(#REF!,1,3,"XXX"),13,2,"XX")))</f>
        <v>#REF!</v>
      </c>
      <c r="K3381" s="356"/>
      <c r="L3381" s="357"/>
      <c r="M3381" s="356"/>
      <c r="N3381" s="352"/>
      <c r="O3381" s="369"/>
    </row>
    <row r="3382" spans="1:15" hidden="1" x14ac:dyDescent="0.2">
      <c r="A3382" s="351">
        <v>3379</v>
      </c>
      <c r="B3382" s="352"/>
      <c r="C3382" s="353"/>
      <c r="D3382" s="354"/>
      <c r="E3382" s="178"/>
      <c r="F3382" s="355"/>
      <c r="G3382" s="354"/>
      <c r="H3382" s="354"/>
      <c r="I3382" s="178"/>
      <c r="J3382" s="390" t="e">
        <f>IF(#REF!="","",IF(LEN(#REF!)&gt;14,IF(ISBLANK(#REF!),"",#REF!),REPLACE(REPLACE(#REF!,1,3,"XXX"),13,2,"XX")))</f>
        <v>#REF!</v>
      </c>
      <c r="K3382" s="356"/>
      <c r="L3382" s="357"/>
      <c r="M3382" s="356"/>
      <c r="N3382" s="352"/>
      <c r="O3382" s="369"/>
    </row>
    <row r="3383" spans="1:15" hidden="1" x14ac:dyDescent="0.2">
      <c r="A3383" s="351">
        <v>3380</v>
      </c>
      <c r="B3383" s="352"/>
      <c r="C3383" s="353"/>
      <c r="D3383" s="354"/>
      <c r="E3383" s="178"/>
      <c r="F3383" s="355"/>
      <c r="G3383" s="354"/>
      <c r="H3383" s="354"/>
      <c r="I3383" s="178"/>
      <c r="J3383" s="390" t="e">
        <f>IF(#REF!="","",IF(LEN(#REF!)&gt;14,IF(ISBLANK(#REF!),"",#REF!),REPLACE(REPLACE(#REF!,1,3,"XXX"),13,2,"XX")))</f>
        <v>#REF!</v>
      </c>
      <c r="K3383" s="356"/>
      <c r="L3383" s="357"/>
      <c r="M3383" s="356"/>
      <c r="N3383" s="352"/>
      <c r="O3383" s="369"/>
    </row>
    <row r="3384" spans="1:15" hidden="1" x14ac:dyDescent="0.2">
      <c r="A3384" s="351">
        <v>3381</v>
      </c>
      <c r="B3384" s="352"/>
      <c r="C3384" s="353"/>
      <c r="D3384" s="354"/>
      <c r="E3384" s="178"/>
      <c r="F3384" s="355"/>
      <c r="G3384" s="354"/>
      <c r="H3384" s="354"/>
      <c r="I3384" s="178"/>
      <c r="J3384" s="390" t="e">
        <f>IF(#REF!="","",IF(LEN(#REF!)&gt;14,IF(ISBLANK(#REF!),"",#REF!),REPLACE(REPLACE(#REF!,1,3,"XXX"),13,2,"XX")))</f>
        <v>#REF!</v>
      </c>
      <c r="K3384" s="356"/>
      <c r="L3384" s="357"/>
      <c r="M3384" s="356"/>
      <c r="N3384" s="352"/>
      <c r="O3384" s="369"/>
    </row>
    <row r="3385" spans="1:15" hidden="1" x14ac:dyDescent="0.2">
      <c r="A3385" s="351">
        <v>3382</v>
      </c>
      <c r="B3385" s="352"/>
      <c r="C3385" s="353"/>
      <c r="D3385" s="354"/>
      <c r="E3385" s="178"/>
      <c r="F3385" s="355"/>
      <c r="G3385" s="354"/>
      <c r="H3385" s="354"/>
      <c r="I3385" s="178"/>
      <c r="J3385" s="390" t="e">
        <f>IF(#REF!="","",IF(LEN(#REF!)&gt;14,IF(ISBLANK(#REF!),"",#REF!),REPLACE(REPLACE(#REF!,1,3,"XXX"),13,2,"XX")))</f>
        <v>#REF!</v>
      </c>
      <c r="K3385" s="356"/>
      <c r="L3385" s="357"/>
      <c r="M3385" s="356"/>
      <c r="N3385" s="352"/>
      <c r="O3385" s="369"/>
    </row>
    <row r="3386" spans="1:15" hidden="1" x14ac:dyDescent="0.2">
      <c r="A3386" s="351">
        <v>3383</v>
      </c>
      <c r="B3386" s="352"/>
      <c r="C3386" s="353"/>
      <c r="D3386" s="354"/>
      <c r="E3386" s="178"/>
      <c r="F3386" s="355"/>
      <c r="G3386" s="354"/>
      <c r="H3386" s="354"/>
      <c r="I3386" s="178"/>
      <c r="J3386" s="390" t="e">
        <f>IF(#REF!="","",IF(LEN(#REF!)&gt;14,IF(ISBLANK(#REF!),"",#REF!),REPLACE(REPLACE(#REF!,1,3,"XXX"),13,2,"XX")))</f>
        <v>#REF!</v>
      </c>
      <c r="K3386" s="356"/>
      <c r="L3386" s="357"/>
      <c r="M3386" s="356"/>
      <c r="N3386" s="352"/>
      <c r="O3386" s="369"/>
    </row>
    <row r="3387" spans="1:15" hidden="1" x14ac:dyDescent="0.2">
      <c r="A3387" s="351">
        <v>3384</v>
      </c>
      <c r="B3387" s="352"/>
      <c r="C3387" s="353"/>
      <c r="D3387" s="354"/>
      <c r="E3387" s="178"/>
      <c r="F3387" s="355"/>
      <c r="G3387" s="354"/>
      <c r="H3387" s="354"/>
      <c r="I3387" s="178"/>
      <c r="J3387" s="390" t="e">
        <f>IF(#REF!="","",IF(LEN(#REF!)&gt;14,IF(ISBLANK(#REF!),"",#REF!),REPLACE(REPLACE(#REF!,1,3,"XXX"),13,2,"XX")))</f>
        <v>#REF!</v>
      </c>
      <c r="K3387" s="356"/>
      <c r="L3387" s="357"/>
      <c r="M3387" s="356"/>
      <c r="N3387" s="352"/>
      <c r="O3387" s="369"/>
    </row>
    <row r="3388" spans="1:15" hidden="1" x14ac:dyDescent="0.2">
      <c r="A3388" s="351">
        <v>3385</v>
      </c>
      <c r="B3388" s="352"/>
      <c r="C3388" s="353"/>
      <c r="D3388" s="354"/>
      <c r="E3388" s="178"/>
      <c r="F3388" s="355"/>
      <c r="G3388" s="354"/>
      <c r="H3388" s="354"/>
      <c r="I3388" s="178"/>
      <c r="J3388" s="390" t="e">
        <f>IF(#REF!="","",IF(LEN(#REF!)&gt;14,IF(ISBLANK(#REF!),"",#REF!),REPLACE(REPLACE(#REF!,1,3,"XXX"),13,2,"XX")))</f>
        <v>#REF!</v>
      </c>
      <c r="K3388" s="356"/>
      <c r="L3388" s="357"/>
      <c r="M3388" s="356"/>
      <c r="N3388" s="352"/>
      <c r="O3388" s="369"/>
    </row>
    <row r="3389" spans="1:15" hidden="1" x14ac:dyDescent="0.2">
      <c r="A3389" s="351">
        <v>3386</v>
      </c>
      <c r="B3389" s="352"/>
      <c r="C3389" s="353"/>
      <c r="D3389" s="354"/>
      <c r="E3389" s="178"/>
      <c r="F3389" s="355"/>
      <c r="G3389" s="354"/>
      <c r="H3389" s="354"/>
      <c r="I3389" s="178"/>
      <c r="J3389" s="390" t="e">
        <f>IF(#REF!="","",IF(LEN(#REF!)&gt;14,IF(ISBLANK(#REF!),"",#REF!),REPLACE(REPLACE(#REF!,1,3,"XXX"),13,2,"XX")))</f>
        <v>#REF!</v>
      </c>
      <c r="K3389" s="356"/>
      <c r="L3389" s="357"/>
      <c r="M3389" s="356"/>
      <c r="N3389" s="352"/>
      <c r="O3389" s="369"/>
    </row>
    <row r="3390" spans="1:15" hidden="1" x14ac:dyDescent="0.2">
      <c r="A3390" s="351">
        <v>3387</v>
      </c>
      <c r="B3390" s="352"/>
      <c r="C3390" s="353"/>
      <c r="D3390" s="354"/>
      <c r="E3390" s="178"/>
      <c r="F3390" s="355"/>
      <c r="G3390" s="354"/>
      <c r="H3390" s="354"/>
      <c r="I3390" s="178"/>
      <c r="J3390" s="390" t="e">
        <f>IF(#REF!="","",IF(LEN(#REF!)&gt;14,IF(ISBLANK(#REF!),"",#REF!),REPLACE(REPLACE(#REF!,1,3,"XXX"),13,2,"XX")))</f>
        <v>#REF!</v>
      </c>
      <c r="K3390" s="356"/>
      <c r="L3390" s="357"/>
      <c r="M3390" s="356"/>
      <c r="N3390" s="352"/>
      <c r="O3390" s="369"/>
    </row>
    <row r="3391" spans="1:15" hidden="1" x14ac:dyDescent="0.2">
      <c r="A3391" s="351">
        <v>3388</v>
      </c>
      <c r="B3391" s="352"/>
      <c r="C3391" s="353"/>
      <c r="D3391" s="354"/>
      <c r="E3391" s="178"/>
      <c r="F3391" s="355"/>
      <c r="G3391" s="354"/>
      <c r="H3391" s="354"/>
      <c r="I3391" s="178"/>
      <c r="J3391" s="390" t="e">
        <f>IF(#REF!="","",IF(LEN(#REF!)&gt;14,IF(ISBLANK(#REF!),"",#REF!),REPLACE(REPLACE(#REF!,1,3,"XXX"),13,2,"XX")))</f>
        <v>#REF!</v>
      </c>
      <c r="K3391" s="356"/>
      <c r="L3391" s="357"/>
      <c r="M3391" s="356"/>
      <c r="N3391" s="352"/>
      <c r="O3391" s="369"/>
    </row>
    <row r="3392" spans="1:15" hidden="1" x14ac:dyDescent="0.2">
      <c r="A3392" s="351">
        <v>3389</v>
      </c>
      <c r="B3392" s="352"/>
      <c r="C3392" s="353"/>
      <c r="D3392" s="354"/>
      <c r="E3392" s="178"/>
      <c r="F3392" s="355"/>
      <c r="G3392" s="354"/>
      <c r="H3392" s="354"/>
      <c r="I3392" s="178"/>
      <c r="J3392" s="390" t="e">
        <f>IF(#REF!="","",IF(LEN(#REF!)&gt;14,IF(ISBLANK(#REF!),"",#REF!),REPLACE(REPLACE(#REF!,1,3,"XXX"),13,2,"XX")))</f>
        <v>#REF!</v>
      </c>
      <c r="K3392" s="356"/>
      <c r="L3392" s="357"/>
      <c r="M3392" s="356"/>
      <c r="N3392" s="352"/>
      <c r="O3392" s="369"/>
    </row>
    <row r="3393" spans="1:15" hidden="1" x14ac:dyDescent="0.2">
      <c r="A3393" s="351">
        <v>3390</v>
      </c>
      <c r="B3393" s="352"/>
      <c r="C3393" s="353"/>
      <c r="D3393" s="354"/>
      <c r="E3393" s="178"/>
      <c r="F3393" s="355"/>
      <c r="G3393" s="354"/>
      <c r="H3393" s="354"/>
      <c r="I3393" s="178"/>
      <c r="J3393" s="390" t="e">
        <f>IF(#REF!="","",IF(LEN(#REF!)&gt;14,IF(ISBLANK(#REF!),"",#REF!),REPLACE(REPLACE(#REF!,1,3,"XXX"),13,2,"XX")))</f>
        <v>#REF!</v>
      </c>
      <c r="K3393" s="356"/>
      <c r="L3393" s="357"/>
      <c r="M3393" s="356"/>
      <c r="N3393" s="352"/>
      <c r="O3393" s="369"/>
    </row>
    <row r="3394" spans="1:15" hidden="1" x14ac:dyDescent="0.2">
      <c r="A3394" s="351">
        <v>3391</v>
      </c>
      <c r="B3394" s="352"/>
      <c r="C3394" s="353"/>
      <c r="D3394" s="354"/>
      <c r="E3394" s="178"/>
      <c r="F3394" s="355"/>
      <c r="G3394" s="354"/>
      <c r="H3394" s="354"/>
      <c r="I3394" s="178"/>
      <c r="J3394" s="390" t="e">
        <f>IF(#REF!="","",IF(LEN(#REF!)&gt;14,IF(ISBLANK(#REF!),"",#REF!),REPLACE(REPLACE(#REF!,1,3,"XXX"),13,2,"XX")))</f>
        <v>#REF!</v>
      </c>
      <c r="K3394" s="356"/>
      <c r="L3394" s="357"/>
      <c r="M3394" s="356"/>
      <c r="N3394" s="352"/>
      <c r="O3394" s="369"/>
    </row>
    <row r="3395" spans="1:15" hidden="1" x14ac:dyDescent="0.2">
      <c r="A3395" s="351">
        <v>3392</v>
      </c>
      <c r="B3395" s="352"/>
      <c r="C3395" s="353"/>
      <c r="D3395" s="354"/>
      <c r="E3395" s="178"/>
      <c r="F3395" s="355"/>
      <c r="G3395" s="354"/>
      <c r="H3395" s="354"/>
      <c r="I3395" s="178"/>
      <c r="J3395" s="390" t="e">
        <f>IF(#REF!="","",IF(LEN(#REF!)&gt;14,IF(ISBLANK(#REF!),"",#REF!),REPLACE(REPLACE(#REF!,1,3,"XXX"),13,2,"XX")))</f>
        <v>#REF!</v>
      </c>
      <c r="K3395" s="356"/>
      <c r="L3395" s="357"/>
      <c r="M3395" s="356"/>
      <c r="N3395" s="352"/>
      <c r="O3395" s="369"/>
    </row>
    <row r="3396" spans="1:15" hidden="1" x14ac:dyDescent="0.2">
      <c r="A3396" s="351">
        <v>3393</v>
      </c>
      <c r="B3396" s="352"/>
      <c r="C3396" s="353"/>
      <c r="D3396" s="354"/>
      <c r="E3396" s="178"/>
      <c r="F3396" s="355"/>
      <c r="G3396" s="354"/>
      <c r="H3396" s="354"/>
      <c r="I3396" s="178"/>
      <c r="J3396" s="390" t="e">
        <f>IF(#REF!="","",IF(LEN(#REF!)&gt;14,IF(ISBLANK(#REF!),"",#REF!),REPLACE(REPLACE(#REF!,1,3,"XXX"),13,2,"XX")))</f>
        <v>#REF!</v>
      </c>
      <c r="K3396" s="356"/>
      <c r="L3396" s="357"/>
      <c r="M3396" s="356"/>
      <c r="N3396" s="352"/>
      <c r="O3396" s="369"/>
    </row>
    <row r="3397" spans="1:15" hidden="1" x14ac:dyDescent="0.2">
      <c r="A3397" s="351">
        <v>3394</v>
      </c>
      <c r="B3397" s="352"/>
      <c r="C3397" s="353"/>
      <c r="D3397" s="354"/>
      <c r="E3397" s="178"/>
      <c r="F3397" s="355"/>
      <c r="G3397" s="354"/>
      <c r="H3397" s="354"/>
      <c r="I3397" s="178"/>
      <c r="J3397" s="390" t="e">
        <f>IF(#REF!="","",IF(LEN(#REF!)&gt;14,IF(ISBLANK(#REF!),"",#REF!),REPLACE(REPLACE(#REF!,1,3,"XXX"),13,2,"XX")))</f>
        <v>#REF!</v>
      </c>
      <c r="K3397" s="356"/>
      <c r="L3397" s="357"/>
      <c r="M3397" s="356"/>
      <c r="N3397" s="352"/>
      <c r="O3397" s="369"/>
    </row>
    <row r="3398" spans="1:15" hidden="1" x14ac:dyDescent="0.2">
      <c r="A3398" s="351">
        <v>3395</v>
      </c>
      <c r="B3398" s="352"/>
      <c r="C3398" s="353"/>
      <c r="D3398" s="354"/>
      <c r="E3398" s="178"/>
      <c r="F3398" s="355"/>
      <c r="G3398" s="354"/>
      <c r="H3398" s="354"/>
      <c r="I3398" s="178"/>
      <c r="J3398" s="390" t="e">
        <f>IF(#REF!="","",IF(LEN(#REF!)&gt;14,IF(ISBLANK(#REF!),"",#REF!),REPLACE(REPLACE(#REF!,1,3,"XXX"),13,2,"XX")))</f>
        <v>#REF!</v>
      </c>
      <c r="K3398" s="356"/>
      <c r="L3398" s="357"/>
      <c r="M3398" s="356"/>
      <c r="N3398" s="352"/>
      <c r="O3398" s="369"/>
    </row>
    <row r="3399" spans="1:15" hidden="1" x14ac:dyDescent="0.2">
      <c r="A3399" s="351">
        <v>3396</v>
      </c>
      <c r="B3399" s="352"/>
      <c r="C3399" s="353"/>
      <c r="D3399" s="354"/>
      <c r="E3399" s="178"/>
      <c r="F3399" s="355"/>
      <c r="G3399" s="354"/>
      <c r="H3399" s="354"/>
      <c r="I3399" s="178"/>
      <c r="J3399" s="390" t="e">
        <f>IF(#REF!="","",IF(LEN(#REF!)&gt;14,IF(ISBLANK(#REF!),"",#REF!),REPLACE(REPLACE(#REF!,1,3,"XXX"),13,2,"XX")))</f>
        <v>#REF!</v>
      </c>
      <c r="K3399" s="356"/>
      <c r="L3399" s="357"/>
      <c r="M3399" s="356"/>
      <c r="N3399" s="352"/>
      <c r="O3399" s="369"/>
    </row>
    <row r="3400" spans="1:15" hidden="1" x14ac:dyDescent="0.2">
      <c r="A3400" s="351">
        <v>3397</v>
      </c>
      <c r="B3400" s="352"/>
      <c r="C3400" s="353"/>
      <c r="D3400" s="354"/>
      <c r="E3400" s="178"/>
      <c r="F3400" s="355"/>
      <c r="G3400" s="354"/>
      <c r="H3400" s="354"/>
      <c r="I3400" s="178"/>
      <c r="J3400" s="390" t="e">
        <f>IF(#REF!="","",IF(LEN(#REF!)&gt;14,IF(ISBLANK(#REF!),"",#REF!),REPLACE(REPLACE(#REF!,1,3,"XXX"),13,2,"XX")))</f>
        <v>#REF!</v>
      </c>
      <c r="K3400" s="356"/>
      <c r="L3400" s="357"/>
      <c r="M3400" s="356"/>
      <c r="N3400" s="352"/>
      <c r="O3400" s="369"/>
    </row>
    <row r="3401" spans="1:15" hidden="1" x14ac:dyDescent="0.2">
      <c r="A3401" s="351">
        <v>3398</v>
      </c>
      <c r="B3401" s="352"/>
      <c r="C3401" s="353"/>
      <c r="D3401" s="354"/>
      <c r="E3401" s="178"/>
      <c r="F3401" s="355"/>
      <c r="G3401" s="354"/>
      <c r="H3401" s="354"/>
      <c r="I3401" s="178"/>
      <c r="J3401" s="390" t="e">
        <f>IF(#REF!="","",IF(LEN(#REF!)&gt;14,IF(ISBLANK(#REF!),"",#REF!),REPLACE(REPLACE(#REF!,1,3,"XXX"),13,2,"XX")))</f>
        <v>#REF!</v>
      </c>
      <c r="K3401" s="356"/>
      <c r="L3401" s="357"/>
      <c r="M3401" s="356"/>
      <c r="N3401" s="352"/>
      <c r="O3401" s="369"/>
    </row>
    <row r="3402" spans="1:15" hidden="1" x14ac:dyDescent="0.2">
      <c r="A3402" s="351">
        <v>3399</v>
      </c>
      <c r="B3402" s="352"/>
      <c r="C3402" s="353"/>
      <c r="D3402" s="354"/>
      <c r="E3402" s="178"/>
      <c r="F3402" s="355"/>
      <c r="G3402" s="354"/>
      <c r="H3402" s="354"/>
      <c r="I3402" s="178"/>
      <c r="J3402" s="390" t="e">
        <f>IF(#REF!="","",IF(LEN(#REF!)&gt;14,IF(ISBLANK(#REF!),"",#REF!),REPLACE(REPLACE(#REF!,1,3,"XXX"),13,2,"XX")))</f>
        <v>#REF!</v>
      </c>
      <c r="K3402" s="356"/>
      <c r="L3402" s="357"/>
      <c r="M3402" s="356"/>
      <c r="N3402" s="352"/>
      <c r="O3402" s="369"/>
    </row>
    <row r="3403" spans="1:15" hidden="1" x14ac:dyDescent="0.2">
      <c r="A3403" s="351">
        <v>3400</v>
      </c>
      <c r="B3403" s="352"/>
      <c r="C3403" s="353"/>
      <c r="D3403" s="354"/>
      <c r="E3403" s="178"/>
      <c r="F3403" s="355"/>
      <c r="G3403" s="354"/>
      <c r="H3403" s="354"/>
      <c r="I3403" s="178"/>
      <c r="J3403" s="390" t="e">
        <f>IF(#REF!="","",IF(LEN(#REF!)&gt;14,IF(ISBLANK(#REF!),"",#REF!),REPLACE(REPLACE(#REF!,1,3,"XXX"),13,2,"XX")))</f>
        <v>#REF!</v>
      </c>
      <c r="K3403" s="356"/>
      <c r="L3403" s="357"/>
      <c r="M3403" s="356"/>
      <c r="N3403" s="352"/>
      <c r="O3403" s="369"/>
    </row>
    <row r="3404" spans="1:15" hidden="1" x14ac:dyDescent="0.2">
      <c r="A3404" s="351">
        <v>3401</v>
      </c>
      <c r="B3404" s="352"/>
      <c r="C3404" s="353"/>
      <c r="D3404" s="354"/>
      <c r="E3404" s="178"/>
      <c r="F3404" s="355"/>
      <c r="G3404" s="354"/>
      <c r="H3404" s="354"/>
      <c r="I3404" s="178"/>
      <c r="J3404" s="390" t="e">
        <f>IF(#REF!="","",IF(LEN(#REF!)&gt;14,IF(ISBLANK(#REF!),"",#REF!),REPLACE(REPLACE(#REF!,1,3,"XXX"),13,2,"XX")))</f>
        <v>#REF!</v>
      </c>
      <c r="K3404" s="356"/>
      <c r="L3404" s="357"/>
      <c r="M3404" s="356"/>
      <c r="N3404" s="352"/>
      <c r="O3404" s="369"/>
    </row>
    <row r="3405" spans="1:15" hidden="1" x14ac:dyDescent="0.2">
      <c r="A3405" s="351">
        <v>3402</v>
      </c>
      <c r="B3405" s="352"/>
      <c r="C3405" s="353"/>
      <c r="D3405" s="354"/>
      <c r="E3405" s="178"/>
      <c r="F3405" s="355"/>
      <c r="G3405" s="354"/>
      <c r="H3405" s="354"/>
      <c r="I3405" s="178"/>
      <c r="J3405" s="390" t="e">
        <f>IF(#REF!="","",IF(LEN(#REF!)&gt;14,IF(ISBLANK(#REF!),"",#REF!),REPLACE(REPLACE(#REF!,1,3,"XXX"),13,2,"XX")))</f>
        <v>#REF!</v>
      </c>
      <c r="K3405" s="356"/>
      <c r="L3405" s="357"/>
      <c r="M3405" s="356"/>
      <c r="N3405" s="352"/>
      <c r="O3405" s="369"/>
    </row>
    <row r="3406" spans="1:15" hidden="1" x14ac:dyDescent="0.2">
      <c r="A3406" s="351">
        <v>3403</v>
      </c>
      <c r="B3406" s="352"/>
      <c r="C3406" s="353"/>
      <c r="D3406" s="354"/>
      <c r="E3406" s="178"/>
      <c r="F3406" s="355"/>
      <c r="G3406" s="354"/>
      <c r="H3406" s="354"/>
      <c r="I3406" s="178"/>
      <c r="J3406" s="390" t="e">
        <f>IF(#REF!="","",IF(LEN(#REF!)&gt;14,IF(ISBLANK(#REF!),"",#REF!),REPLACE(REPLACE(#REF!,1,3,"XXX"),13,2,"XX")))</f>
        <v>#REF!</v>
      </c>
      <c r="K3406" s="356"/>
      <c r="L3406" s="357"/>
      <c r="M3406" s="356"/>
      <c r="N3406" s="352"/>
      <c r="O3406" s="369"/>
    </row>
    <row r="3407" spans="1:15" hidden="1" x14ac:dyDescent="0.2">
      <c r="A3407" s="351">
        <v>3404</v>
      </c>
      <c r="B3407" s="352"/>
      <c r="C3407" s="353"/>
      <c r="D3407" s="354"/>
      <c r="E3407" s="178"/>
      <c r="F3407" s="355"/>
      <c r="G3407" s="354"/>
      <c r="H3407" s="354"/>
      <c r="I3407" s="178"/>
      <c r="J3407" s="390" t="e">
        <f>IF(#REF!="","",IF(LEN(#REF!)&gt;14,IF(ISBLANK(#REF!),"",#REF!),REPLACE(REPLACE(#REF!,1,3,"XXX"),13,2,"XX")))</f>
        <v>#REF!</v>
      </c>
      <c r="K3407" s="356"/>
      <c r="L3407" s="357"/>
      <c r="M3407" s="356"/>
      <c r="N3407" s="352"/>
      <c r="O3407" s="369"/>
    </row>
    <row r="3408" spans="1:15" hidden="1" x14ac:dyDescent="0.2">
      <c r="A3408" s="351">
        <v>3405</v>
      </c>
      <c r="B3408" s="352"/>
      <c r="C3408" s="353"/>
      <c r="D3408" s="354"/>
      <c r="E3408" s="178"/>
      <c r="F3408" s="355"/>
      <c r="G3408" s="354"/>
      <c r="H3408" s="354"/>
      <c r="I3408" s="178"/>
      <c r="J3408" s="390" t="e">
        <f>IF(#REF!="","",IF(LEN(#REF!)&gt;14,IF(ISBLANK(#REF!),"",#REF!),REPLACE(REPLACE(#REF!,1,3,"XXX"),13,2,"XX")))</f>
        <v>#REF!</v>
      </c>
      <c r="K3408" s="356"/>
      <c r="L3408" s="357"/>
      <c r="M3408" s="356"/>
      <c r="N3408" s="352"/>
      <c r="O3408" s="369"/>
    </row>
    <row r="3409" spans="1:15" hidden="1" x14ac:dyDescent="0.2">
      <c r="A3409" s="351">
        <v>3406</v>
      </c>
      <c r="B3409" s="352"/>
      <c r="C3409" s="353"/>
      <c r="D3409" s="354"/>
      <c r="E3409" s="178"/>
      <c r="F3409" s="355"/>
      <c r="G3409" s="354"/>
      <c r="H3409" s="354"/>
      <c r="I3409" s="178"/>
      <c r="J3409" s="390" t="e">
        <f>IF(#REF!="","",IF(LEN(#REF!)&gt;14,IF(ISBLANK(#REF!),"",#REF!),REPLACE(REPLACE(#REF!,1,3,"XXX"),13,2,"XX")))</f>
        <v>#REF!</v>
      </c>
      <c r="K3409" s="356"/>
      <c r="L3409" s="357"/>
      <c r="M3409" s="356"/>
      <c r="N3409" s="352"/>
      <c r="O3409" s="369"/>
    </row>
    <row r="3410" spans="1:15" hidden="1" x14ac:dyDescent="0.2">
      <c r="A3410" s="351">
        <v>3407</v>
      </c>
      <c r="B3410" s="352"/>
      <c r="C3410" s="353"/>
      <c r="D3410" s="354"/>
      <c r="E3410" s="178"/>
      <c r="F3410" s="355"/>
      <c r="G3410" s="354"/>
      <c r="H3410" s="354"/>
      <c r="I3410" s="178"/>
      <c r="J3410" s="390" t="e">
        <f>IF(#REF!="","",IF(LEN(#REF!)&gt;14,IF(ISBLANK(#REF!),"",#REF!),REPLACE(REPLACE(#REF!,1,3,"XXX"),13,2,"XX")))</f>
        <v>#REF!</v>
      </c>
      <c r="K3410" s="356"/>
      <c r="L3410" s="357"/>
      <c r="M3410" s="356"/>
      <c r="N3410" s="352"/>
      <c r="O3410" s="369"/>
    </row>
    <row r="3411" spans="1:15" hidden="1" x14ac:dyDescent="0.2">
      <c r="A3411" s="351">
        <v>3408</v>
      </c>
      <c r="B3411" s="352"/>
      <c r="C3411" s="353"/>
      <c r="D3411" s="354"/>
      <c r="E3411" s="178"/>
      <c r="F3411" s="355"/>
      <c r="G3411" s="354"/>
      <c r="H3411" s="354"/>
      <c r="I3411" s="178"/>
      <c r="J3411" s="390" t="e">
        <f>IF(#REF!="","",IF(LEN(#REF!)&gt;14,IF(ISBLANK(#REF!),"",#REF!),REPLACE(REPLACE(#REF!,1,3,"XXX"),13,2,"XX")))</f>
        <v>#REF!</v>
      </c>
      <c r="K3411" s="356"/>
      <c r="L3411" s="357"/>
      <c r="M3411" s="356"/>
      <c r="N3411" s="352"/>
      <c r="O3411" s="369"/>
    </row>
    <row r="3412" spans="1:15" hidden="1" x14ac:dyDescent="0.2">
      <c r="A3412" s="351">
        <v>3409</v>
      </c>
      <c r="B3412" s="352"/>
      <c r="C3412" s="353"/>
      <c r="D3412" s="354"/>
      <c r="E3412" s="178"/>
      <c r="F3412" s="355"/>
      <c r="G3412" s="354"/>
      <c r="H3412" s="354"/>
      <c r="I3412" s="178"/>
      <c r="J3412" s="390" t="e">
        <f>IF(#REF!="","",IF(LEN(#REF!)&gt;14,IF(ISBLANK(#REF!),"",#REF!),REPLACE(REPLACE(#REF!,1,3,"XXX"),13,2,"XX")))</f>
        <v>#REF!</v>
      </c>
      <c r="K3412" s="356"/>
      <c r="L3412" s="357"/>
      <c r="M3412" s="356"/>
      <c r="N3412" s="352"/>
      <c r="O3412" s="369"/>
    </row>
    <row r="3413" spans="1:15" hidden="1" x14ac:dyDescent="0.2">
      <c r="A3413" s="351">
        <v>3410</v>
      </c>
      <c r="B3413" s="352"/>
      <c r="C3413" s="353"/>
      <c r="D3413" s="354"/>
      <c r="E3413" s="178"/>
      <c r="F3413" s="355"/>
      <c r="G3413" s="354"/>
      <c r="H3413" s="354"/>
      <c r="I3413" s="178"/>
      <c r="J3413" s="390" t="e">
        <f>IF(#REF!="","",IF(LEN(#REF!)&gt;14,IF(ISBLANK(#REF!),"",#REF!),REPLACE(REPLACE(#REF!,1,3,"XXX"),13,2,"XX")))</f>
        <v>#REF!</v>
      </c>
      <c r="K3413" s="356"/>
      <c r="L3413" s="357"/>
      <c r="M3413" s="356"/>
      <c r="N3413" s="352"/>
      <c r="O3413" s="369"/>
    </row>
    <row r="3414" spans="1:15" hidden="1" x14ac:dyDescent="0.2">
      <c r="A3414" s="351">
        <v>3411</v>
      </c>
      <c r="B3414" s="352"/>
      <c r="C3414" s="353"/>
      <c r="D3414" s="354"/>
      <c r="E3414" s="178"/>
      <c r="F3414" s="355"/>
      <c r="G3414" s="354"/>
      <c r="H3414" s="354"/>
      <c r="I3414" s="178"/>
      <c r="J3414" s="390" t="e">
        <f>IF(#REF!="","",IF(LEN(#REF!)&gt;14,IF(ISBLANK(#REF!),"",#REF!),REPLACE(REPLACE(#REF!,1,3,"XXX"),13,2,"XX")))</f>
        <v>#REF!</v>
      </c>
      <c r="K3414" s="356"/>
      <c r="L3414" s="357"/>
      <c r="M3414" s="356"/>
      <c r="N3414" s="352"/>
      <c r="O3414" s="369"/>
    </row>
    <row r="3415" spans="1:15" hidden="1" x14ac:dyDescent="0.2">
      <c r="A3415" s="351">
        <v>3412</v>
      </c>
      <c r="B3415" s="352"/>
      <c r="C3415" s="353"/>
      <c r="D3415" s="354"/>
      <c r="E3415" s="178"/>
      <c r="F3415" s="355"/>
      <c r="G3415" s="354"/>
      <c r="H3415" s="354"/>
      <c r="I3415" s="178"/>
      <c r="J3415" s="390" t="e">
        <f>IF(#REF!="","",IF(LEN(#REF!)&gt;14,IF(ISBLANK(#REF!),"",#REF!),REPLACE(REPLACE(#REF!,1,3,"XXX"),13,2,"XX")))</f>
        <v>#REF!</v>
      </c>
      <c r="K3415" s="356"/>
      <c r="L3415" s="357"/>
      <c r="M3415" s="356"/>
      <c r="N3415" s="352"/>
      <c r="O3415" s="369"/>
    </row>
    <row r="3416" spans="1:15" hidden="1" x14ac:dyDescent="0.2">
      <c r="A3416" s="351">
        <v>3413</v>
      </c>
      <c r="B3416" s="352"/>
      <c r="C3416" s="353"/>
      <c r="D3416" s="354"/>
      <c r="E3416" s="178"/>
      <c r="F3416" s="355"/>
      <c r="G3416" s="354"/>
      <c r="H3416" s="354"/>
      <c r="I3416" s="178"/>
      <c r="J3416" s="390" t="e">
        <f>IF(#REF!="","",IF(LEN(#REF!)&gt;14,IF(ISBLANK(#REF!),"",#REF!),REPLACE(REPLACE(#REF!,1,3,"XXX"),13,2,"XX")))</f>
        <v>#REF!</v>
      </c>
      <c r="K3416" s="356"/>
      <c r="L3416" s="357"/>
      <c r="M3416" s="356"/>
      <c r="N3416" s="352"/>
      <c r="O3416" s="369"/>
    </row>
    <row r="3417" spans="1:15" hidden="1" x14ac:dyDescent="0.2">
      <c r="A3417" s="351">
        <v>3414</v>
      </c>
      <c r="B3417" s="352"/>
      <c r="C3417" s="353"/>
      <c r="D3417" s="354"/>
      <c r="E3417" s="178"/>
      <c r="F3417" s="355"/>
      <c r="G3417" s="354"/>
      <c r="H3417" s="354"/>
      <c r="I3417" s="178"/>
      <c r="J3417" s="390" t="e">
        <f>IF(#REF!="","",IF(LEN(#REF!)&gt;14,IF(ISBLANK(#REF!),"",#REF!),REPLACE(REPLACE(#REF!,1,3,"XXX"),13,2,"XX")))</f>
        <v>#REF!</v>
      </c>
      <c r="K3417" s="356"/>
      <c r="L3417" s="357"/>
      <c r="M3417" s="356"/>
      <c r="N3417" s="352"/>
      <c r="O3417" s="369"/>
    </row>
    <row r="3418" spans="1:15" hidden="1" x14ac:dyDescent="0.2">
      <c r="A3418" s="351">
        <v>3415</v>
      </c>
      <c r="B3418" s="352"/>
      <c r="C3418" s="353"/>
      <c r="D3418" s="354"/>
      <c r="E3418" s="178"/>
      <c r="F3418" s="355"/>
      <c r="G3418" s="354"/>
      <c r="H3418" s="354"/>
      <c r="I3418" s="178"/>
      <c r="J3418" s="390" t="e">
        <f>IF(#REF!="","",IF(LEN(#REF!)&gt;14,IF(ISBLANK(#REF!),"",#REF!),REPLACE(REPLACE(#REF!,1,3,"XXX"),13,2,"XX")))</f>
        <v>#REF!</v>
      </c>
      <c r="K3418" s="356"/>
      <c r="L3418" s="357"/>
      <c r="M3418" s="356"/>
      <c r="N3418" s="352"/>
      <c r="O3418" s="369"/>
    </row>
    <row r="3419" spans="1:15" hidden="1" x14ac:dyDescent="0.2">
      <c r="A3419" s="351">
        <v>3416</v>
      </c>
      <c r="B3419" s="352"/>
      <c r="C3419" s="353"/>
      <c r="D3419" s="354"/>
      <c r="E3419" s="178"/>
      <c r="F3419" s="355"/>
      <c r="G3419" s="354"/>
      <c r="H3419" s="354"/>
      <c r="I3419" s="178"/>
      <c r="J3419" s="390" t="e">
        <f>IF(#REF!="","",IF(LEN(#REF!)&gt;14,IF(ISBLANK(#REF!),"",#REF!),REPLACE(REPLACE(#REF!,1,3,"XXX"),13,2,"XX")))</f>
        <v>#REF!</v>
      </c>
      <c r="K3419" s="356"/>
      <c r="L3419" s="357"/>
      <c r="M3419" s="356"/>
      <c r="N3419" s="352"/>
      <c r="O3419" s="369"/>
    </row>
    <row r="3420" spans="1:15" hidden="1" x14ac:dyDescent="0.2">
      <c r="A3420" s="351">
        <v>3417</v>
      </c>
      <c r="B3420" s="352"/>
      <c r="C3420" s="353"/>
      <c r="D3420" s="354"/>
      <c r="E3420" s="178"/>
      <c r="F3420" s="355"/>
      <c r="G3420" s="354"/>
      <c r="H3420" s="354"/>
      <c r="I3420" s="178"/>
      <c r="J3420" s="390" t="e">
        <f>IF(#REF!="","",IF(LEN(#REF!)&gt;14,IF(ISBLANK(#REF!),"",#REF!),REPLACE(REPLACE(#REF!,1,3,"XXX"),13,2,"XX")))</f>
        <v>#REF!</v>
      </c>
      <c r="K3420" s="356"/>
      <c r="L3420" s="357"/>
      <c r="M3420" s="356"/>
      <c r="N3420" s="352"/>
      <c r="O3420" s="369"/>
    </row>
    <row r="3421" spans="1:15" hidden="1" x14ac:dyDescent="0.2">
      <c r="A3421" s="351">
        <v>3418</v>
      </c>
      <c r="B3421" s="352"/>
      <c r="C3421" s="353"/>
      <c r="D3421" s="354"/>
      <c r="E3421" s="178"/>
      <c r="F3421" s="355"/>
      <c r="G3421" s="354"/>
      <c r="H3421" s="354"/>
      <c r="I3421" s="178"/>
      <c r="J3421" s="390" t="e">
        <f>IF(#REF!="","",IF(LEN(#REF!)&gt;14,IF(ISBLANK(#REF!),"",#REF!),REPLACE(REPLACE(#REF!,1,3,"XXX"),13,2,"XX")))</f>
        <v>#REF!</v>
      </c>
      <c r="K3421" s="356"/>
      <c r="L3421" s="357"/>
      <c r="M3421" s="356"/>
      <c r="N3421" s="352"/>
      <c r="O3421" s="369"/>
    </row>
    <row r="3422" spans="1:15" hidden="1" x14ac:dyDescent="0.2">
      <c r="A3422" s="351">
        <v>3419</v>
      </c>
      <c r="B3422" s="352"/>
      <c r="C3422" s="353"/>
      <c r="D3422" s="354"/>
      <c r="E3422" s="178"/>
      <c r="F3422" s="355"/>
      <c r="G3422" s="354"/>
      <c r="H3422" s="354"/>
      <c r="I3422" s="178"/>
      <c r="J3422" s="390" t="e">
        <f>IF(#REF!="","",IF(LEN(#REF!)&gt;14,IF(ISBLANK(#REF!),"",#REF!),REPLACE(REPLACE(#REF!,1,3,"XXX"),13,2,"XX")))</f>
        <v>#REF!</v>
      </c>
      <c r="K3422" s="356"/>
      <c r="L3422" s="357"/>
      <c r="M3422" s="356"/>
      <c r="N3422" s="352"/>
      <c r="O3422" s="369"/>
    </row>
    <row r="3423" spans="1:15" hidden="1" x14ac:dyDescent="0.2">
      <c r="A3423" s="351">
        <v>3420</v>
      </c>
      <c r="B3423" s="352"/>
      <c r="C3423" s="353"/>
      <c r="D3423" s="354"/>
      <c r="E3423" s="178"/>
      <c r="F3423" s="355"/>
      <c r="G3423" s="354"/>
      <c r="H3423" s="354"/>
      <c r="I3423" s="178"/>
      <c r="J3423" s="390" t="e">
        <f>IF(#REF!="","",IF(LEN(#REF!)&gt;14,IF(ISBLANK(#REF!),"",#REF!),REPLACE(REPLACE(#REF!,1,3,"XXX"),13,2,"XX")))</f>
        <v>#REF!</v>
      </c>
      <c r="K3423" s="356"/>
      <c r="L3423" s="357"/>
      <c r="M3423" s="356"/>
      <c r="N3423" s="352"/>
      <c r="O3423" s="369"/>
    </row>
    <row r="3424" spans="1:15" hidden="1" x14ac:dyDescent="0.2">
      <c r="A3424" s="351">
        <v>3421</v>
      </c>
      <c r="B3424" s="352"/>
      <c r="C3424" s="353"/>
      <c r="D3424" s="354"/>
      <c r="E3424" s="178"/>
      <c r="F3424" s="355"/>
      <c r="G3424" s="354"/>
      <c r="H3424" s="354"/>
      <c r="I3424" s="178"/>
      <c r="J3424" s="390" t="e">
        <f>IF(#REF!="","",IF(LEN(#REF!)&gt;14,IF(ISBLANK(#REF!),"",#REF!),REPLACE(REPLACE(#REF!,1,3,"XXX"),13,2,"XX")))</f>
        <v>#REF!</v>
      </c>
      <c r="K3424" s="356"/>
      <c r="L3424" s="357"/>
      <c r="M3424" s="356"/>
      <c r="N3424" s="352"/>
      <c r="O3424" s="369"/>
    </row>
    <row r="3425" spans="1:15" hidden="1" x14ac:dyDescent="0.2">
      <c r="A3425" s="351">
        <v>3422</v>
      </c>
      <c r="B3425" s="352"/>
      <c r="C3425" s="353"/>
      <c r="D3425" s="354"/>
      <c r="E3425" s="178"/>
      <c r="F3425" s="355"/>
      <c r="G3425" s="354"/>
      <c r="H3425" s="354"/>
      <c r="I3425" s="178"/>
      <c r="J3425" s="390" t="e">
        <f>IF(#REF!="","",IF(LEN(#REF!)&gt;14,IF(ISBLANK(#REF!),"",#REF!),REPLACE(REPLACE(#REF!,1,3,"XXX"),13,2,"XX")))</f>
        <v>#REF!</v>
      </c>
      <c r="K3425" s="356"/>
      <c r="L3425" s="357"/>
      <c r="M3425" s="356"/>
      <c r="N3425" s="352"/>
      <c r="O3425" s="369"/>
    </row>
    <row r="3426" spans="1:15" hidden="1" x14ac:dyDescent="0.2">
      <c r="A3426" s="351">
        <v>3423</v>
      </c>
      <c r="B3426" s="352"/>
      <c r="C3426" s="353"/>
      <c r="D3426" s="354"/>
      <c r="E3426" s="178"/>
      <c r="F3426" s="355"/>
      <c r="G3426" s="354"/>
      <c r="H3426" s="354"/>
      <c r="I3426" s="178"/>
      <c r="J3426" s="390" t="e">
        <f>IF(#REF!="","",IF(LEN(#REF!)&gt;14,IF(ISBLANK(#REF!),"",#REF!),REPLACE(REPLACE(#REF!,1,3,"XXX"),13,2,"XX")))</f>
        <v>#REF!</v>
      </c>
      <c r="K3426" s="356"/>
      <c r="L3426" s="357"/>
      <c r="M3426" s="356"/>
      <c r="N3426" s="352"/>
      <c r="O3426" s="369"/>
    </row>
    <row r="3427" spans="1:15" hidden="1" x14ac:dyDescent="0.2">
      <c r="A3427" s="351">
        <v>3424</v>
      </c>
      <c r="B3427" s="352"/>
      <c r="C3427" s="353"/>
      <c r="D3427" s="354"/>
      <c r="E3427" s="178"/>
      <c r="F3427" s="355"/>
      <c r="G3427" s="354"/>
      <c r="H3427" s="354"/>
      <c r="I3427" s="178"/>
      <c r="J3427" s="390" t="e">
        <f>IF(#REF!="","",IF(LEN(#REF!)&gt;14,IF(ISBLANK(#REF!),"",#REF!),REPLACE(REPLACE(#REF!,1,3,"XXX"),13,2,"XX")))</f>
        <v>#REF!</v>
      </c>
      <c r="K3427" s="356"/>
      <c r="L3427" s="357"/>
      <c r="M3427" s="356"/>
      <c r="N3427" s="352"/>
      <c r="O3427" s="369"/>
    </row>
    <row r="3428" spans="1:15" hidden="1" x14ac:dyDescent="0.2">
      <c r="A3428" s="351">
        <v>3425</v>
      </c>
      <c r="B3428" s="352"/>
      <c r="C3428" s="353"/>
      <c r="D3428" s="354"/>
      <c r="E3428" s="178"/>
      <c r="F3428" s="355"/>
      <c r="G3428" s="354"/>
      <c r="H3428" s="354"/>
      <c r="I3428" s="178"/>
      <c r="J3428" s="390" t="e">
        <f>IF(#REF!="","",IF(LEN(#REF!)&gt;14,IF(ISBLANK(#REF!),"",#REF!),REPLACE(REPLACE(#REF!,1,3,"XXX"),13,2,"XX")))</f>
        <v>#REF!</v>
      </c>
      <c r="K3428" s="356"/>
      <c r="L3428" s="357"/>
      <c r="M3428" s="356"/>
      <c r="N3428" s="352"/>
      <c r="O3428" s="369"/>
    </row>
    <row r="3429" spans="1:15" hidden="1" x14ac:dyDescent="0.2">
      <c r="A3429" s="351">
        <v>3426</v>
      </c>
      <c r="B3429" s="352"/>
      <c r="C3429" s="353"/>
      <c r="D3429" s="354"/>
      <c r="E3429" s="178"/>
      <c r="F3429" s="355"/>
      <c r="G3429" s="354"/>
      <c r="H3429" s="354"/>
      <c r="I3429" s="178"/>
      <c r="J3429" s="390" t="e">
        <f>IF(#REF!="","",IF(LEN(#REF!)&gt;14,IF(ISBLANK(#REF!),"",#REF!),REPLACE(REPLACE(#REF!,1,3,"XXX"),13,2,"XX")))</f>
        <v>#REF!</v>
      </c>
      <c r="K3429" s="356"/>
      <c r="L3429" s="357"/>
      <c r="M3429" s="356"/>
      <c r="N3429" s="352"/>
      <c r="O3429" s="369"/>
    </row>
    <row r="3430" spans="1:15" hidden="1" x14ac:dyDescent="0.2">
      <c r="A3430" s="351">
        <v>3427</v>
      </c>
      <c r="B3430" s="352"/>
      <c r="C3430" s="353"/>
      <c r="D3430" s="354"/>
      <c r="E3430" s="178"/>
      <c r="F3430" s="355"/>
      <c r="G3430" s="354"/>
      <c r="H3430" s="354"/>
      <c r="I3430" s="178"/>
      <c r="J3430" s="390" t="e">
        <f>IF(#REF!="","",IF(LEN(#REF!)&gt;14,IF(ISBLANK(#REF!),"",#REF!),REPLACE(REPLACE(#REF!,1,3,"XXX"),13,2,"XX")))</f>
        <v>#REF!</v>
      </c>
      <c r="K3430" s="356"/>
      <c r="L3430" s="357"/>
      <c r="M3430" s="356"/>
      <c r="N3430" s="352"/>
      <c r="O3430" s="369"/>
    </row>
    <row r="3431" spans="1:15" hidden="1" x14ac:dyDescent="0.2">
      <c r="A3431" s="351">
        <v>3428</v>
      </c>
      <c r="B3431" s="352"/>
      <c r="C3431" s="353"/>
      <c r="D3431" s="354"/>
      <c r="E3431" s="178"/>
      <c r="F3431" s="355"/>
      <c r="G3431" s="354"/>
      <c r="H3431" s="354"/>
      <c r="I3431" s="178"/>
      <c r="J3431" s="390" t="e">
        <f>IF(#REF!="","",IF(LEN(#REF!)&gt;14,IF(ISBLANK(#REF!),"",#REF!),REPLACE(REPLACE(#REF!,1,3,"XXX"),13,2,"XX")))</f>
        <v>#REF!</v>
      </c>
      <c r="K3431" s="356"/>
      <c r="L3431" s="357"/>
      <c r="M3431" s="356"/>
      <c r="N3431" s="352"/>
      <c r="O3431" s="369"/>
    </row>
    <row r="3432" spans="1:15" hidden="1" x14ac:dyDescent="0.2">
      <c r="A3432" s="351">
        <v>3429</v>
      </c>
      <c r="B3432" s="352"/>
      <c r="C3432" s="353"/>
      <c r="D3432" s="354"/>
      <c r="E3432" s="178"/>
      <c r="F3432" s="355"/>
      <c r="G3432" s="354"/>
      <c r="H3432" s="354"/>
      <c r="I3432" s="178"/>
      <c r="J3432" s="390" t="e">
        <f>IF(#REF!="","",IF(LEN(#REF!)&gt;14,IF(ISBLANK(#REF!),"",#REF!),REPLACE(REPLACE(#REF!,1,3,"XXX"),13,2,"XX")))</f>
        <v>#REF!</v>
      </c>
      <c r="K3432" s="356"/>
      <c r="L3432" s="357"/>
      <c r="M3432" s="356"/>
      <c r="N3432" s="352"/>
      <c r="O3432" s="369"/>
    </row>
    <row r="3433" spans="1:15" hidden="1" x14ac:dyDescent="0.2">
      <c r="A3433" s="351">
        <v>3430</v>
      </c>
      <c r="B3433" s="352"/>
      <c r="C3433" s="353"/>
      <c r="D3433" s="354"/>
      <c r="E3433" s="178"/>
      <c r="F3433" s="355"/>
      <c r="G3433" s="354"/>
      <c r="H3433" s="354"/>
      <c r="I3433" s="178"/>
      <c r="J3433" s="390" t="e">
        <f>IF(#REF!="","",IF(LEN(#REF!)&gt;14,IF(ISBLANK(#REF!),"",#REF!),REPLACE(REPLACE(#REF!,1,3,"XXX"),13,2,"XX")))</f>
        <v>#REF!</v>
      </c>
      <c r="K3433" s="356"/>
      <c r="L3433" s="357"/>
      <c r="M3433" s="356"/>
      <c r="N3433" s="352"/>
      <c r="O3433" s="369"/>
    </row>
    <row r="3434" spans="1:15" hidden="1" x14ac:dyDescent="0.2">
      <c r="A3434" s="351">
        <v>3431</v>
      </c>
      <c r="B3434" s="352"/>
      <c r="C3434" s="353"/>
      <c r="D3434" s="354"/>
      <c r="E3434" s="178"/>
      <c r="F3434" s="355"/>
      <c r="G3434" s="354"/>
      <c r="H3434" s="354"/>
      <c r="I3434" s="178"/>
      <c r="J3434" s="390" t="e">
        <f>IF(#REF!="","",IF(LEN(#REF!)&gt;14,IF(ISBLANK(#REF!),"",#REF!),REPLACE(REPLACE(#REF!,1,3,"XXX"),13,2,"XX")))</f>
        <v>#REF!</v>
      </c>
      <c r="K3434" s="356"/>
      <c r="L3434" s="357"/>
      <c r="M3434" s="356"/>
      <c r="N3434" s="352"/>
      <c r="O3434" s="369"/>
    </row>
    <row r="3435" spans="1:15" hidden="1" x14ac:dyDescent="0.2">
      <c r="A3435" s="351">
        <v>3432</v>
      </c>
      <c r="B3435" s="352"/>
      <c r="C3435" s="353"/>
      <c r="D3435" s="354"/>
      <c r="E3435" s="178"/>
      <c r="F3435" s="355"/>
      <c r="G3435" s="354"/>
      <c r="H3435" s="354"/>
      <c r="I3435" s="178"/>
      <c r="J3435" s="390" t="e">
        <f>IF(#REF!="","",IF(LEN(#REF!)&gt;14,IF(ISBLANK(#REF!),"",#REF!),REPLACE(REPLACE(#REF!,1,3,"XXX"),13,2,"XX")))</f>
        <v>#REF!</v>
      </c>
      <c r="K3435" s="356"/>
      <c r="L3435" s="357"/>
      <c r="M3435" s="356"/>
      <c r="N3435" s="352"/>
      <c r="O3435" s="369"/>
    </row>
    <row r="3436" spans="1:15" hidden="1" x14ac:dyDescent="0.2">
      <c r="A3436" s="351">
        <v>3433</v>
      </c>
      <c r="B3436" s="352"/>
      <c r="C3436" s="353"/>
      <c r="D3436" s="354"/>
      <c r="E3436" s="178"/>
      <c r="F3436" s="355"/>
      <c r="G3436" s="354"/>
      <c r="H3436" s="354"/>
      <c r="I3436" s="178"/>
      <c r="J3436" s="390" t="e">
        <f>IF(#REF!="","",IF(LEN(#REF!)&gt;14,IF(ISBLANK(#REF!),"",#REF!),REPLACE(REPLACE(#REF!,1,3,"XXX"),13,2,"XX")))</f>
        <v>#REF!</v>
      </c>
      <c r="K3436" s="356"/>
      <c r="L3436" s="357"/>
      <c r="M3436" s="356"/>
      <c r="N3436" s="352"/>
      <c r="O3436" s="369"/>
    </row>
    <row r="3437" spans="1:15" hidden="1" x14ac:dyDescent="0.2">
      <c r="A3437" s="351">
        <v>3434</v>
      </c>
      <c r="B3437" s="352"/>
      <c r="C3437" s="353"/>
      <c r="D3437" s="354"/>
      <c r="E3437" s="178"/>
      <c r="F3437" s="355"/>
      <c r="G3437" s="354"/>
      <c r="H3437" s="354"/>
      <c r="I3437" s="178"/>
      <c r="J3437" s="390" t="e">
        <f>IF(#REF!="","",IF(LEN(#REF!)&gt;14,IF(ISBLANK(#REF!),"",#REF!),REPLACE(REPLACE(#REF!,1,3,"XXX"),13,2,"XX")))</f>
        <v>#REF!</v>
      </c>
      <c r="K3437" s="356"/>
      <c r="L3437" s="357"/>
      <c r="M3437" s="356"/>
      <c r="N3437" s="352"/>
      <c r="O3437" s="369"/>
    </row>
    <row r="3438" spans="1:15" hidden="1" x14ac:dyDescent="0.2">
      <c r="A3438" s="351">
        <v>3435</v>
      </c>
      <c r="B3438" s="352"/>
      <c r="C3438" s="353"/>
      <c r="D3438" s="354"/>
      <c r="E3438" s="178"/>
      <c r="F3438" s="355"/>
      <c r="G3438" s="354"/>
      <c r="H3438" s="354"/>
      <c r="I3438" s="178"/>
      <c r="J3438" s="390" t="e">
        <f>IF(#REF!="","",IF(LEN(#REF!)&gt;14,IF(ISBLANK(#REF!),"",#REF!),REPLACE(REPLACE(#REF!,1,3,"XXX"),13,2,"XX")))</f>
        <v>#REF!</v>
      </c>
      <c r="K3438" s="356"/>
      <c r="L3438" s="357"/>
      <c r="M3438" s="356"/>
      <c r="N3438" s="352"/>
      <c r="O3438" s="369"/>
    </row>
    <row r="3439" spans="1:15" hidden="1" x14ac:dyDescent="0.2">
      <c r="A3439" s="351">
        <v>3436</v>
      </c>
      <c r="B3439" s="352"/>
      <c r="C3439" s="353"/>
      <c r="D3439" s="354"/>
      <c r="E3439" s="178"/>
      <c r="F3439" s="355"/>
      <c r="G3439" s="354"/>
      <c r="H3439" s="354"/>
      <c r="I3439" s="178"/>
      <c r="J3439" s="390" t="e">
        <f>IF(#REF!="","",IF(LEN(#REF!)&gt;14,IF(ISBLANK(#REF!),"",#REF!),REPLACE(REPLACE(#REF!,1,3,"XXX"),13,2,"XX")))</f>
        <v>#REF!</v>
      </c>
      <c r="K3439" s="356"/>
      <c r="L3439" s="357"/>
      <c r="M3439" s="356"/>
      <c r="N3439" s="352"/>
      <c r="O3439" s="369"/>
    </row>
    <row r="3440" spans="1:15" hidden="1" x14ac:dyDescent="0.2">
      <c r="A3440" s="351">
        <v>3437</v>
      </c>
      <c r="B3440" s="352"/>
      <c r="C3440" s="353"/>
      <c r="D3440" s="354"/>
      <c r="E3440" s="178"/>
      <c r="F3440" s="355"/>
      <c r="G3440" s="354"/>
      <c r="H3440" s="354"/>
      <c r="I3440" s="178"/>
      <c r="J3440" s="390" t="e">
        <f>IF(#REF!="","",IF(LEN(#REF!)&gt;14,IF(ISBLANK(#REF!),"",#REF!),REPLACE(REPLACE(#REF!,1,3,"XXX"),13,2,"XX")))</f>
        <v>#REF!</v>
      </c>
      <c r="K3440" s="356"/>
      <c r="L3440" s="357"/>
      <c r="M3440" s="356"/>
      <c r="N3440" s="352"/>
      <c r="O3440" s="369"/>
    </row>
    <row r="3441" spans="1:15" hidden="1" x14ac:dyDescent="0.2">
      <c r="A3441" s="351">
        <v>3438</v>
      </c>
      <c r="B3441" s="352"/>
      <c r="C3441" s="353"/>
      <c r="D3441" s="354"/>
      <c r="E3441" s="178"/>
      <c r="F3441" s="355"/>
      <c r="G3441" s="354"/>
      <c r="H3441" s="354"/>
      <c r="I3441" s="178"/>
      <c r="J3441" s="390" t="e">
        <f>IF(#REF!="","",IF(LEN(#REF!)&gt;14,IF(ISBLANK(#REF!),"",#REF!),REPLACE(REPLACE(#REF!,1,3,"XXX"),13,2,"XX")))</f>
        <v>#REF!</v>
      </c>
      <c r="K3441" s="356"/>
      <c r="L3441" s="357"/>
      <c r="M3441" s="356"/>
      <c r="N3441" s="352"/>
      <c r="O3441" s="369"/>
    </row>
    <row r="3442" spans="1:15" hidden="1" x14ac:dyDescent="0.2">
      <c r="A3442" s="351">
        <v>3439</v>
      </c>
      <c r="B3442" s="352"/>
      <c r="C3442" s="353"/>
      <c r="D3442" s="354"/>
      <c r="E3442" s="178"/>
      <c r="F3442" s="355"/>
      <c r="G3442" s="354"/>
      <c r="H3442" s="354"/>
      <c r="I3442" s="178"/>
      <c r="J3442" s="390" t="e">
        <f>IF(#REF!="","",IF(LEN(#REF!)&gt;14,IF(ISBLANK(#REF!),"",#REF!),REPLACE(REPLACE(#REF!,1,3,"XXX"),13,2,"XX")))</f>
        <v>#REF!</v>
      </c>
      <c r="K3442" s="356"/>
      <c r="L3442" s="357"/>
      <c r="M3442" s="356"/>
      <c r="N3442" s="352"/>
      <c r="O3442" s="369"/>
    </row>
    <row r="3443" spans="1:15" hidden="1" x14ac:dyDescent="0.2">
      <c r="A3443" s="351">
        <v>3440</v>
      </c>
      <c r="B3443" s="352"/>
      <c r="C3443" s="353"/>
      <c r="D3443" s="354"/>
      <c r="E3443" s="178"/>
      <c r="F3443" s="355"/>
      <c r="G3443" s="354"/>
      <c r="H3443" s="354"/>
      <c r="I3443" s="178"/>
      <c r="J3443" s="390" t="e">
        <f>IF(#REF!="","",IF(LEN(#REF!)&gt;14,IF(ISBLANK(#REF!),"",#REF!),REPLACE(REPLACE(#REF!,1,3,"XXX"),13,2,"XX")))</f>
        <v>#REF!</v>
      </c>
      <c r="K3443" s="356"/>
      <c r="L3443" s="357"/>
      <c r="M3443" s="356"/>
      <c r="N3443" s="352"/>
      <c r="O3443" s="369"/>
    </row>
    <row r="3444" spans="1:15" hidden="1" x14ac:dyDescent="0.2">
      <c r="A3444" s="351">
        <v>3441</v>
      </c>
      <c r="B3444" s="352"/>
      <c r="C3444" s="353"/>
      <c r="D3444" s="354"/>
      <c r="E3444" s="178"/>
      <c r="F3444" s="355"/>
      <c r="G3444" s="354"/>
      <c r="H3444" s="354"/>
      <c r="I3444" s="178"/>
      <c r="J3444" s="390" t="e">
        <f>IF(#REF!="","",IF(LEN(#REF!)&gt;14,IF(ISBLANK(#REF!),"",#REF!),REPLACE(REPLACE(#REF!,1,3,"XXX"),13,2,"XX")))</f>
        <v>#REF!</v>
      </c>
      <c r="K3444" s="356"/>
      <c r="L3444" s="357"/>
      <c r="M3444" s="356"/>
      <c r="N3444" s="352"/>
      <c r="O3444" s="369"/>
    </row>
    <row r="3445" spans="1:15" hidden="1" x14ac:dyDescent="0.2">
      <c r="A3445" s="351">
        <v>3442</v>
      </c>
      <c r="B3445" s="352"/>
      <c r="C3445" s="353"/>
      <c r="D3445" s="354"/>
      <c r="E3445" s="178"/>
      <c r="F3445" s="355"/>
      <c r="G3445" s="354"/>
      <c r="H3445" s="354"/>
      <c r="I3445" s="178"/>
      <c r="J3445" s="390" t="e">
        <f>IF(#REF!="","",IF(LEN(#REF!)&gt;14,IF(ISBLANK(#REF!),"",#REF!),REPLACE(REPLACE(#REF!,1,3,"XXX"),13,2,"XX")))</f>
        <v>#REF!</v>
      </c>
      <c r="K3445" s="356"/>
      <c r="L3445" s="357"/>
      <c r="M3445" s="356"/>
      <c r="N3445" s="352"/>
      <c r="O3445" s="369"/>
    </row>
    <row r="3446" spans="1:15" hidden="1" x14ac:dyDescent="0.2">
      <c r="A3446" s="351">
        <v>3443</v>
      </c>
      <c r="B3446" s="352"/>
      <c r="C3446" s="353"/>
      <c r="D3446" s="354"/>
      <c r="E3446" s="178"/>
      <c r="F3446" s="355"/>
      <c r="G3446" s="354"/>
      <c r="H3446" s="354"/>
      <c r="I3446" s="178"/>
      <c r="J3446" s="390" t="e">
        <f>IF(#REF!="","",IF(LEN(#REF!)&gt;14,IF(ISBLANK(#REF!),"",#REF!),REPLACE(REPLACE(#REF!,1,3,"XXX"),13,2,"XX")))</f>
        <v>#REF!</v>
      </c>
      <c r="K3446" s="356"/>
      <c r="L3446" s="357"/>
      <c r="M3446" s="356"/>
      <c r="N3446" s="352"/>
      <c r="O3446" s="369"/>
    </row>
    <row r="3447" spans="1:15" hidden="1" x14ac:dyDescent="0.2">
      <c r="A3447" s="351">
        <v>3444</v>
      </c>
      <c r="B3447" s="352"/>
      <c r="C3447" s="353"/>
      <c r="D3447" s="354"/>
      <c r="E3447" s="178"/>
      <c r="F3447" s="355"/>
      <c r="G3447" s="354"/>
      <c r="H3447" s="354"/>
      <c r="I3447" s="178"/>
      <c r="J3447" s="390" t="e">
        <f>IF(#REF!="","",IF(LEN(#REF!)&gt;14,IF(ISBLANK(#REF!),"",#REF!),REPLACE(REPLACE(#REF!,1,3,"XXX"),13,2,"XX")))</f>
        <v>#REF!</v>
      </c>
      <c r="K3447" s="356"/>
      <c r="L3447" s="357"/>
      <c r="M3447" s="356"/>
      <c r="N3447" s="352"/>
      <c r="O3447" s="369"/>
    </row>
    <row r="3448" spans="1:15" hidden="1" x14ac:dyDescent="0.2">
      <c r="A3448" s="351">
        <v>3445</v>
      </c>
      <c r="B3448" s="352"/>
      <c r="C3448" s="353"/>
      <c r="D3448" s="354"/>
      <c r="E3448" s="178"/>
      <c r="F3448" s="355"/>
      <c r="G3448" s="354"/>
      <c r="H3448" s="354"/>
      <c r="I3448" s="178"/>
      <c r="J3448" s="390" t="e">
        <f>IF(#REF!="","",IF(LEN(#REF!)&gt;14,IF(ISBLANK(#REF!),"",#REF!),REPLACE(REPLACE(#REF!,1,3,"XXX"),13,2,"XX")))</f>
        <v>#REF!</v>
      </c>
      <c r="K3448" s="356"/>
      <c r="L3448" s="357"/>
      <c r="M3448" s="356"/>
      <c r="N3448" s="352"/>
      <c r="O3448" s="369"/>
    </row>
    <row r="3449" spans="1:15" hidden="1" x14ac:dyDescent="0.2">
      <c r="A3449" s="351">
        <v>3446</v>
      </c>
      <c r="B3449" s="352"/>
      <c r="C3449" s="353"/>
      <c r="D3449" s="354"/>
      <c r="E3449" s="178"/>
      <c r="F3449" s="355"/>
      <c r="G3449" s="354"/>
      <c r="H3449" s="354"/>
      <c r="I3449" s="178"/>
      <c r="J3449" s="390" t="e">
        <f>IF(#REF!="","",IF(LEN(#REF!)&gt;14,IF(ISBLANK(#REF!),"",#REF!),REPLACE(REPLACE(#REF!,1,3,"XXX"),13,2,"XX")))</f>
        <v>#REF!</v>
      </c>
      <c r="K3449" s="356"/>
      <c r="L3449" s="357"/>
      <c r="M3449" s="356"/>
      <c r="N3449" s="352"/>
      <c r="O3449" s="369"/>
    </row>
    <row r="3450" spans="1:15" hidden="1" x14ac:dyDescent="0.2">
      <c r="A3450" s="351">
        <v>3447</v>
      </c>
      <c r="B3450" s="352"/>
      <c r="C3450" s="353"/>
      <c r="D3450" s="354"/>
      <c r="E3450" s="178"/>
      <c r="F3450" s="355"/>
      <c r="G3450" s="354"/>
      <c r="H3450" s="354"/>
      <c r="I3450" s="178"/>
      <c r="J3450" s="390" t="e">
        <f>IF(#REF!="","",IF(LEN(#REF!)&gt;14,IF(ISBLANK(#REF!),"",#REF!),REPLACE(REPLACE(#REF!,1,3,"XXX"),13,2,"XX")))</f>
        <v>#REF!</v>
      </c>
      <c r="K3450" s="356"/>
      <c r="L3450" s="357"/>
      <c r="M3450" s="356"/>
      <c r="N3450" s="352"/>
      <c r="O3450" s="369"/>
    </row>
    <row r="3451" spans="1:15" hidden="1" x14ac:dyDescent="0.2">
      <c r="A3451" s="351">
        <v>3448</v>
      </c>
      <c r="B3451" s="352"/>
      <c r="C3451" s="353"/>
      <c r="D3451" s="354"/>
      <c r="E3451" s="178"/>
      <c r="F3451" s="355"/>
      <c r="G3451" s="354"/>
      <c r="H3451" s="354"/>
      <c r="I3451" s="178"/>
      <c r="J3451" s="390" t="e">
        <f>IF(#REF!="","",IF(LEN(#REF!)&gt;14,IF(ISBLANK(#REF!),"",#REF!),REPLACE(REPLACE(#REF!,1,3,"XXX"),13,2,"XX")))</f>
        <v>#REF!</v>
      </c>
      <c r="K3451" s="356"/>
      <c r="L3451" s="357"/>
      <c r="M3451" s="356"/>
      <c r="N3451" s="352"/>
      <c r="O3451" s="369"/>
    </row>
    <row r="3452" spans="1:15" hidden="1" x14ac:dyDescent="0.2">
      <c r="A3452" s="351">
        <v>3449</v>
      </c>
      <c r="B3452" s="352"/>
      <c r="C3452" s="353"/>
      <c r="D3452" s="354"/>
      <c r="E3452" s="178"/>
      <c r="F3452" s="355"/>
      <c r="G3452" s="354"/>
      <c r="H3452" s="354"/>
      <c r="I3452" s="178"/>
      <c r="J3452" s="390" t="e">
        <f>IF(#REF!="","",IF(LEN(#REF!)&gt;14,IF(ISBLANK(#REF!),"",#REF!),REPLACE(REPLACE(#REF!,1,3,"XXX"),13,2,"XX")))</f>
        <v>#REF!</v>
      </c>
      <c r="K3452" s="356"/>
      <c r="L3452" s="357"/>
      <c r="M3452" s="356"/>
      <c r="N3452" s="352"/>
      <c r="O3452" s="369"/>
    </row>
    <row r="3453" spans="1:15" hidden="1" x14ac:dyDescent="0.2">
      <c r="A3453" s="351">
        <v>3450</v>
      </c>
      <c r="B3453" s="352"/>
      <c r="C3453" s="353"/>
      <c r="D3453" s="354"/>
      <c r="E3453" s="178"/>
      <c r="F3453" s="355"/>
      <c r="G3453" s="354"/>
      <c r="H3453" s="354"/>
      <c r="I3453" s="178"/>
      <c r="J3453" s="390" t="e">
        <f>IF(#REF!="","",IF(LEN(#REF!)&gt;14,IF(ISBLANK(#REF!),"",#REF!),REPLACE(REPLACE(#REF!,1,3,"XXX"),13,2,"XX")))</f>
        <v>#REF!</v>
      </c>
      <c r="K3453" s="356"/>
      <c r="L3453" s="357"/>
      <c r="M3453" s="356"/>
      <c r="N3453" s="352"/>
      <c r="O3453" s="369"/>
    </row>
    <row r="3454" spans="1:15" hidden="1" x14ac:dyDescent="0.2">
      <c r="A3454" s="351">
        <v>3451</v>
      </c>
      <c r="B3454" s="352"/>
      <c r="C3454" s="353"/>
      <c r="D3454" s="354"/>
      <c r="E3454" s="178"/>
      <c r="F3454" s="355"/>
      <c r="G3454" s="354"/>
      <c r="H3454" s="354"/>
      <c r="I3454" s="178"/>
      <c r="J3454" s="390" t="e">
        <f>IF(#REF!="","",IF(LEN(#REF!)&gt;14,IF(ISBLANK(#REF!),"",#REF!),REPLACE(REPLACE(#REF!,1,3,"XXX"),13,2,"XX")))</f>
        <v>#REF!</v>
      </c>
      <c r="K3454" s="356"/>
      <c r="L3454" s="357"/>
      <c r="M3454" s="356"/>
      <c r="N3454" s="352"/>
      <c r="O3454" s="369"/>
    </row>
    <row r="3455" spans="1:15" hidden="1" x14ac:dyDescent="0.2">
      <c r="A3455" s="351">
        <v>3452</v>
      </c>
      <c r="B3455" s="352"/>
      <c r="C3455" s="353"/>
      <c r="D3455" s="354"/>
      <c r="E3455" s="178"/>
      <c r="F3455" s="355"/>
      <c r="G3455" s="354"/>
      <c r="H3455" s="354"/>
      <c r="I3455" s="178"/>
      <c r="J3455" s="390" t="e">
        <f>IF(#REF!="","",IF(LEN(#REF!)&gt;14,IF(ISBLANK(#REF!),"",#REF!),REPLACE(REPLACE(#REF!,1,3,"XXX"),13,2,"XX")))</f>
        <v>#REF!</v>
      </c>
      <c r="K3455" s="356"/>
      <c r="L3455" s="357"/>
      <c r="M3455" s="356"/>
      <c r="N3455" s="352"/>
      <c r="O3455" s="369"/>
    </row>
    <row r="3456" spans="1:15" hidden="1" x14ac:dyDescent="0.2">
      <c r="A3456" s="351">
        <v>3453</v>
      </c>
      <c r="B3456" s="352"/>
      <c r="C3456" s="353"/>
      <c r="D3456" s="354"/>
      <c r="E3456" s="178"/>
      <c r="F3456" s="355"/>
      <c r="G3456" s="354"/>
      <c r="H3456" s="354"/>
      <c r="I3456" s="178"/>
      <c r="J3456" s="390" t="e">
        <f>IF(#REF!="","",IF(LEN(#REF!)&gt;14,IF(ISBLANK(#REF!),"",#REF!),REPLACE(REPLACE(#REF!,1,3,"XXX"),13,2,"XX")))</f>
        <v>#REF!</v>
      </c>
      <c r="K3456" s="356"/>
      <c r="L3456" s="357"/>
      <c r="M3456" s="356"/>
      <c r="N3456" s="352"/>
      <c r="O3456" s="369"/>
    </row>
    <row r="3457" spans="1:15" hidden="1" x14ac:dyDescent="0.2">
      <c r="A3457" s="351">
        <v>3454</v>
      </c>
      <c r="B3457" s="352"/>
      <c r="C3457" s="353"/>
      <c r="D3457" s="354"/>
      <c r="E3457" s="178"/>
      <c r="F3457" s="355"/>
      <c r="G3457" s="354"/>
      <c r="H3457" s="354"/>
      <c r="I3457" s="178"/>
      <c r="J3457" s="390" t="e">
        <f>IF(#REF!="","",IF(LEN(#REF!)&gt;14,IF(ISBLANK(#REF!),"",#REF!),REPLACE(REPLACE(#REF!,1,3,"XXX"),13,2,"XX")))</f>
        <v>#REF!</v>
      </c>
      <c r="K3457" s="356"/>
      <c r="L3457" s="357"/>
      <c r="M3457" s="356"/>
      <c r="N3457" s="352"/>
      <c r="O3457" s="369"/>
    </row>
    <row r="3458" spans="1:15" hidden="1" x14ac:dyDescent="0.2">
      <c r="A3458" s="351">
        <v>3455</v>
      </c>
      <c r="B3458" s="352"/>
      <c r="C3458" s="353"/>
      <c r="D3458" s="354"/>
      <c r="E3458" s="178"/>
      <c r="F3458" s="355"/>
      <c r="G3458" s="354"/>
      <c r="H3458" s="354"/>
      <c r="I3458" s="178"/>
      <c r="J3458" s="390" t="e">
        <f>IF(#REF!="","",IF(LEN(#REF!)&gt;14,IF(ISBLANK(#REF!),"",#REF!),REPLACE(REPLACE(#REF!,1,3,"XXX"),13,2,"XX")))</f>
        <v>#REF!</v>
      </c>
      <c r="K3458" s="356"/>
      <c r="L3458" s="357"/>
      <c r="M3458" s="356"/>
      <c r="N3458" s="352"/>
      <c r="O3458" s="369"/>
    </row>
    <row r="3459" spans="1:15" hidden="1" x14ac:dyDescent="0.2">
      <c r="A3459" s="351">
        <v>3456</v>
      </c>
      <c r="B3459" s="352"/>
      <c r="C3459" s="353"/>
      <c r="D3459" s="354"/>
      <c r="E3459" s="178"/>
      <c r="F3459" s="355"/>
      <c r="G3459" s="354"/>
      <c r="H3459" s="354"/>
      <c r="I3459" s="178"/>
      <c r="J3459" s="390" t="e">
        <f>IF(#REF!="","",IF(LEN(#REF!)&gt;14,IF(ISBLANK(#REF!),"",#REF!),REPLACE(REPLACE(#REF!,1,3,"XXX"),13,2,"XX")))</f>
        <v>#REF!</v>
      </c>
      <c r="K3459" s="356"/>
      <c r="L3459" s="357"/>
      <c r="M3459" s="356"/>
      <c r="N3459" s="352"/>
      <c r="O3459" s="369"/>
    </row>
    <row r="3460" spans="1:15" hidden="1" x14ac:dyDescent="0.2">
      <c r="A3460" s="351">
        <v>3457</v>
      </c>
      <c r="B3460" s="352"/>
      <c r="C3460" s="353"/>
      <c r="D3460" s="354"/>
      <c r="E3460" s="178"/>
      <c r="F3460" s="355"/>
      <c r="G3460" s="354"/>
      <c r="H3460" s="354"/>
      <c r="I3460" s="178"/>
      <c r="J3460" s="390" t="e">
        <f>IF(#REF!="","",IF(LEN(#REF!)&gt;14,IF(ISBLANK(#REF!),"",#REF!),REPLACE(REPLACE(#REF!,1,3,"XXX"),13,2,"XX")))</f>
        <v>#REF!</v>
      </c>
      <c r="K3460" s="356"/>
      <c r="L3460" s="357"/>
      <c r="M3460" s="356"/>
      <c r="N3460" s="352"/>
      <c r="O3460" s="369"/>
    </row>
    <row r="3461" spans="1:15" hidden="1" x14ac:dyDescent="0.2">
      <c r="A3461" s="351">
        <v>3458</v>
      </c>
      <c r="B3461" s="352"/>
      <c r="C3461" s="353"/>
      <c r="D3461" s="354"/>
      <c r="E3461" s="178"/>
      <c r="F3461" s="355"/>
      <c r="G3461" s="354"/>
      <c r="H3461" s="354"/>
      <c r="I3461" s="178"/>
      <c r="J3461" s="390" t="e">
        <f>IF(#REF!="","",IF(LEN(#REF!)&gt;14,IF(ISBLANK(#REF!),"",#REF!),REPLACE(REPLACE(#REF!,1,3,"XXX"),13,2,"XX")))</f>
        <v>#REF!</v>
      </c>
      <c r="K3461" s="356"/>
      <c r="L3461" s="357"/>
      <c r="M3461" s="356"/>
      <c r="N3461" s="352"/>
      <c r="O3461" s="369"/>
    </row>
    <row r="3462" spans="1:15" hidden="1" x14ac:dyDescent="0.2">
      <c r="A3462" s="351">
        <v>3459</v>
      </c>
      <c r="B3462" s="352"/>
      <c r="C3462" s="353"/>
      <c r="D3462" s="354"/>
      <c r="E3462" s="178"/>
      <c r="F3462" s="355"/>
      <c r="G3462" s="354"/>
      <c r="H3462" s="354"/>
      <c r="I3462" s="178"/>
      <c r="J3462" s="390" t="e">
        <f>IF(#REF!="","",IF(LEN(#REF!)&gt;14,IF(ISBLANK(#REF!),"",#REF!),REPLACE(REPLACE(#REF!,1,3,"XXX"),13,2,"XX")))</f>
        <v>#REF!</v>
      </c>
      <c r="K3462" s="356"/>
      <c r="L3462" s="357"/>
      <c r="M3462" s="356"/>
      <c r="N3462" s="352"/>
      <c r="O3462" s="369"/>
    </row>
    <row r="3463" spans="1:15" hidden="1" x14ac:dyDescent="0.2">
      <c r="A3463" s="351">
        <v>3460</v>
      </c>
      <c r="B3463" s="352"/>
      <c r="C3463" s="353"/>
      <c r="D3463" s="354"/>
      <c r="E3463" s="178"/>
      <c r="F3463" s="355"/>
      <c r="G3463" s="354"/>
      <c r="H3463" s="354"/>
      <c r="I3463" s="178"/>
      <c r="J3463" s="390" t="e">
        <f>IF(#REF!="","",IF(LEN(#REF!)&gt;14,IF(ISBLANK(#REF!),"",#REF!),REPLACE(REPLACE(#REF!,1,3,"XXX"),13,2,"XX")))</f>
        <v>#REF!</v>
      </c>
      <c r="K3463" s="356"/>
      <c r="L3463" s="357"/>
      <c r="M3463" s="356"/>
      <c r="N3463" s="352"/>
      <c r="O3463" s="369"/>
    </row>
    <row r="3464" spans="1:15" hidden="1" x14ac:dyDescent="0.2">
      <c r="A3464" s="351">
        <v>3461</v>
      </c>
      <c r="B3464" s="352"/>
      <c r="C3464" s="353"/>
      <c r="D3464" s="354"/>
      <c r="E3464" s="178"/>
      <c r="F3464" s="355"/>
      <c r="G3464" s="354"/>
      <c r="H3464" s="354"/>
      <c r="I3464" s="178"/>
      <c r="J3464" s="390" t="e">
        <f>IF(#REF!="","",IF(LEN(#REF!)&gt;14,IF(ISBLANK(#REF!),"",#REF!),REPLACE(REPLACE(#REF!,1,3,"XXX"),13,2,"XX")))</f>
        <v>#REF!</v>
      </c>
      <c r="K3464" s="356"/>
      <c r="L3464" s="357"/>
      <c r="M3464" s="356"/>
      <c r="N3464" s="352"/>
      <c r="O3464" s="369"/>
    </row>
    <row r="3465" spans="1:15" hidden="1" x14ac:dyDescent="0.2">
      <c r="A3465" s="351">
        <v>3462</v>
      </c>
      <c r="B3465" s="352"/>
      <c r="C3465" s="353"/>
      <c r="D3465" s="354"/>
      <c r="E3465" s="178"/>
      <c r="F3465" s="355"/>
      <c r="G3465" s="354"/>
      <c r="H3465" s="354"/>
      <c r="I3465" s="178"/>
      <c r="J3465" s="390" t="e">
        <f>IF(#REF!="","",IF(LEN(#REF!)&gt;14,IF(ISBLANK(#REF!),"",#REF!),REPLACE(REPLACE(#REF!,1,3,"XXX"),13,2,"XX")))</f>
        <v>#REF!</v>
      </c>
      <c r="K3465" s="356"/>
      <c r="L3465" s="357"/>
      <c r="M3465" s="356"/>
      <c r="N3465" s="352"/>
      <c r="O3465" s="369"/>
    </row>
    <row r="3466" spans="1:15" hidden="1" x14ac:dyDescent="0.2">
      <c r="A3466" s="351">
        <v>3463</v>
      </c>
      <c r="B3466" s="352"/>
      <c r="C3466" s="353"/>
      <c r="D3466" s="354"/>
      <c r="E3466" s="178"/>
      <c r="F3466" s="355"/>
      <c r="G3466" s="354"/>
      <c r="H3466" s="354"/>
      <c r="I3466" s="178"/>
      <c r="J3466" s="390" t="e">
        <f>IF(#REF!="","",IF(LEN(#REF!)&gt;14,IF(ISBLANK(#REF!),"",#REF!),REPLACE(REPLACE(#REF!,1,3,"XXX"),13,2,"XX")))</f>
        <v>#REF!</v>
      </c>
      <c r="K3466" s="356"/>
      <c r="L3466" s="357"/>
      <c r="M3466" s="356"/>
      <c r="N3466" s="352"/>
      <c r="O3466" s="369"/>
    </row>
    <row r="3467" spans="1:15" hidden="1" x14ac:dyDescent="0.2">
      <c r="A3467" s="351">
        <v>3464</v>
      </c>
      <c r="B3467" s="352"/>
      <c r="C3467" s="353"/>
      <c r="D3467" s="354"/>
      <c r="E3467" s="178"/>
      <c r="F3467" s="355"/>
      <c r="G3467" s="354"/>
      <c r="H3467" s="354"/>
      <c r="I3467" s="178"/>
      <c r="J3467" s="390" t="e">
        <f>IF(#REF!="","",IF(LEN(#REF!)&gt;14,IF(ISBLANK(#REF!),"",#REF!),REPLACE(REPLACE(#REF!,1,3,"XXX"),13,2,"XX")))</f>
        <v>#REF!</v>
      </c>
      <c r="K3467" s="356"/>
      <c r="L3467" s="357"/>
      <c r="M3467" s="356"/>
      <c r="N3467" s="352"/>
      <c r="O3467" s="369"/>
    </row>
    <row r="3468" spans="1:15" hidden="1" x14ac:dyDescent="0.2">
      <c r="A3468" s="351">
        <v>3465</v>
      </c>
      <c r="B3468" s="352"/>
      <c r="C3468" s="353"/>
      <c r="D3468" s="354"/>
      <c r="E3468" s="178"/>
      <c r="F3468" s="355"/>
      <c r="G3468" s="354"/>
      <c r="H3468" s="354"/>
      <c r="I3468" s="178"/>
      <c r="J3468" s="390" t="e">
        <f>IF(#REF!="","",IF(LEN(#REF!)&gt;14,IF(ISBLANK(#REF!),"",#REF!),REPLACE(REPLACE(#REF!,1,3,"XXX"),13,2,"XX")))</f>
        <v>#REF!</v>
      </c>
      <c r="K3468" s="356"/>
      <c r="L3468" s="357"/>
      <c r="M3468" s="356"/>
      <c r="N3468" s="352"/>
      <c r="O3468" s="369"/>
    </row>
    <row r="3469" spans="1:15" hidden="1" x14ac:dyDescent="0.2">
      <c r="A3469" s="351">
        <v>3466</v>
      </c>
      <c r="B3469" s="352"/>
      <c r="C3469" s="353"/>
      <c r="D3469" s="354"/>
      <c r="E3469" s="178"/>
      <c r="F3469" s="355"/>
      <c r="G3469" s="354"/>
      <c r="H3469" s="354"/>
      <c r="I3469" s="178"/>
      <c r="J3469" s="390" t="e">
        <f>IF(#REF!="","",IF(LEN(#REF!)&gt;14,IF(ISBLANK(#REF!),"",#REF!),REPLACE(REPLACE(#REF!,1,3,"XXX"),13,2,"XX")))</f>
        <v>#REF!</v>
      </c>
      <c r="K3469" s="356"/>
      <c r="L3469" s="357"/>
      <c r="M3469" s="356"/>
      <c r="N3469" s="352"/>
      <c r="O3469" s="369"/>
    </row>
    <row r="3470" spans="1:15" hidden="1" x14ac:dyDescent="0.2">
      <c r="A3470" s="351">
        <v>3467</v>
      </c>
      <c r="B3470" s="352"/>
      <c r="C3470" s="353"/>
      <c r="D3470" s="354"/>
      <c r="E3470" s="178"/>
      <c r="F3470" s="355"/>
      <c r="G3470" s="354"/>
      <c r="H3470" s="354"/>
      <c r="I3470" s="178"/>
      <c r="J3470" s="390" t="e">
        <f>IF(#REF!="","",IF(LEN(#REF!)&gt;14,IF(ISBLANK(#REF!),"",#REF!),REPLACE(REPLACE(#REF!,1,3,"XXX"),13,2,"XX")))</f>
        <v>#REF!</v>
      </c>
      <c r="K3470" s="356"/>
      <c r="L3470" s="357"/>
      <c r="M3470" s="356"/>
      <c r="N3470" s="352"/>
      <c r="O3470" s="369"/>
    </row>
    <row r="3471" spans="1:15" hidden="1" x14ac:dyDescent="0.2">
      <c r="A3471" s="351">
        <v>3468</v>
      </c>
      <c r="B3471" s="352"/>
      <c r="C3471" s="353"/>
      <c r="D3471" s="354"/>
      <c r="E3471" s="178"/>
      <c r="F3471" s="355"/>
      <c r="G3471" s="354"/>
      <c r="H3471" s="354"/>
      <c r="I3471" s="178"/>
      <c r="J3471" s="390" t="e">
        <f>IF(#REF!="","",IF(LEN(#REF!)&gt;14,IF(ISBLANK(#REF!),"",#REF!),REPLACE(REPLACE(#REF!,1,3,"XXX"),13,2,"XX")))</f>
        <v>#REF!</v>
      </c>
      <c r="K3471" s="356"/>
      <c r="L3471" s="357"/>
      <c r="M3471" s="356"/>
      <c r="N3471" s="352"/>
      <c r="O3471" s="369"/>
    </row>
    <row r="3472" spans="1:15" hidden="1" x14ac:dyDescent="0.2">
      <c r="A3472" s="351">
        <v>3469</v>
      </c>
      <c r="B3472" s="352"/>
      <c r="C3472" s="353"/>
      <c r="D3472" s="354"/>
      <c r="E3472" s="178"/>
      <c r="F3472" s="355"/>
      <c r="G3472" s="354"/>
      <c r="H3472" s="354"/>
      <c r="I3472" s="178"/>
      <c r="J3472" s="390" t="e">
        <f>IF(#REF!="","",IF(LEN(#REF!)&gt;14,IF(ISBLANK(#REF!),"",#REF!),REPLACE(REPLACE(#REF!,1,3,"XXX"),13,2,"XX")))</f>
        <v>#REF!</v>
      </c>
      <c r="K3472" s="356"/>
      <c r="L3472" s="357"/>
      <c r="M3472" s="356"/>
      <c r="N3472" s="352"/>
      <c r="O3472" s="369"/>
    </row>
    <row r="3473" spans="1:15" hidden="1" x14ac:dyDescent="0.2">
      <c r="A3473" s="351">
        <v>3470</v>
      </c>
      <c r="B3473" s="352"/>
      <c r="C3473" s="353"/>
      <c r="D3473" s="354"/>
      <c r="E3473" s="178"/>
      <c r="F3473" s="355"/>
      <c r="G3473" s="354"/>
      <c r="H3473" s="354"/>
      <c r="I3473" s="178"/>
      <c r="J3473" s="390" t="e">
        <f>IF(#REF!="","",IF(LEN(#REF!)&gt;14,IF(ISBLANK(#REF!),"",#REF!),REPLACE(REPLACE(#REF!,1,3,"XXX"),13,2,"XX")))</f>
        <v>#REF!</v>
      </c>
      <c r="K3473" s="356"/>
      <c r="L3473" s="357"/>
      <c r="M3473" s="356"/>
      <c r="N3473" s="352"/>
      <c r="O3473" s="369"/>
    </row>
    <row r="3474" spans="1:15" hidden="1" x14ac:dyDescent="0.2">
      <c r="A3474" s="351">
        <v>3471</v>
      </c>
      <c r="B3474" s="352"/>
      <c r="C3474" s="353"/>
      <c r="D3474" s="354"/>
      <c r="E3474" s="178"/>
      <c r="F3474" s="355"/>
      <c r="G3474" s="354"/>
      <c r="H3474" s="354"/>
      <c r="I3474" s="178"/>
      <c r="J3474" s="390" t="e">
        <f>IF(#REF!="","",IF(LEN(#REF!)&gt;14,IF(ISBLANK(#REF!),"",#REF!),REPLACE(REPLACE(#REF!,1,3,"XXX"),13,2,"XX")))</f>
        <v>#REF!</v>
      </c>
      <c r="K3474" s="356"/>
      <c r="L3474" s="357"/>
      <c r="M3474" s="356"/>
      <c r="N3474" s="352"/>
      <c r="O3474" s="369"/>
    </row>
    <row r="3475" spans="1:15" hidden="1" x14ac:dyDescent="0.2">
      <c r="A3475" s="351">
        <v>3472</v>
      </c>
      <c r="B3475" s="352"/>
      <c r="C3475" s="353"/>
      <c r="D3475" s="354"/>
      <c r="E3475" s="178"/>
      <c r="F3475" s="355"/>
      <c r="G3475" s="354"/>
      <c r="H3475" s="354"/>
      <c r="I3475" s="178"/>
      <c r="J3475" s="390" t="e">
        <f>IF(#REF!="","",IF(LEN(#REF!)&gt;14,IF(ISBLANK(#REF!),"",#REF!),REPLACE(REPLACE(#REF!,1,3,"XXX"),13,2,"XX")))</f>
        <v>#REF!</v>
      </c>
      <c r="K3475" s="356"/>
      <c r="L3475" s="357"/>
      <c r="M3475" s="356"/>
      <c r="N3475" s="352"/>
      <c r="O3475" s="369"/>
    </row>
    <row r="3476" spans="1:15" hidden="1" x14ac:dyDescent="0.2">
      <c r="A3476" s="351">
        <v>3473</v>
      </c>
      <c r="B3476" s="352"/>
      <c r="C3476" s="353"/>
      <c r="D3476" s="354"/>
      <c r="E3476" s="178"/>
      <c r="F3476" s="355"/>
      <c r="G3476" s="354"/>
      <c r="H3476" s="354"/>
      <c r="I3476" s="178"/>
      <c r="J3476" s="390" t="e">
        <f>IF(#REF!="","",IF(LEN(#REF!)&gt;14,IF(ISBLANK(#REF!),"",#REF!),REPLACE(REPLACE(#REF!,1,3,"XXX"),13,2,"XX")))</f>
        <v>#REF!</v>
      </c>
      <c r="K3476" s="356"/>
      <c r="L3476" s="357"/>
      <c r="M3476" s="356"/>
      <c r="N3476" s="352"/>
      <c r="O3476" s="369"/>
    </row>
    <row r="3477" spans="1:15" hidden="1" x14ac:dyDescent="0.2">
      <c r="A3477" s="351">
        <v>3474</v>
      </c>
      <c r="B3477" s="352"/>
      <c r="C3477" s="353"/>
      <c r="D3477" s="354"/>
      <c r="E3477" s="178"/>
      <c r="F3477" s="355"/>
      <c r="G3477" s="354"/>
      <c r="H3477" s="354"/>
      <c r="I3477" s="178"/>
      <c r="J3477" s="390" t="e">
        <f>IF(#REF!="","",IF(LEN(#REF!)&gt;14,IF(ISBLANK(#REF!),"",#REF!),REPLACE(REPLACE(#REF!,1,3,"XXX"),13,2,"XX")))</f>
        <v>#REF!</v>
      </c>
      <c r="K3477" s="356"/>
      <c r="L3477" s="357"/>
      <c r="M3477" s="356"/>
      <c r="N3477" s="352"/>
      <c r="O3477" s="369"/>
    </row>
    <row r="3478" spans="1:15" hidden="1" x14ac:dyDescent="0.2">
      <c r="A3478" s="351">
        <v>3475</v>
      </c>
      <c r="B3478" s="352"/>
      <c r="C3478" s="353"/>
      <c r="D3478" s="354"/>
      <c r="E3478" s="178"/>
      <c r="F3478" s="355"/>
      <c r="G3478" s="354"/>
      <c r="H3478" s="354"/>
      <c r="I3478" s="178"/>
      <c r="J3478" s="390" t="e">
        <f>IF(#REF!="","",IF(LEN(#REF!)&gt;14,IF(ISBLANK(#REF!),"",#REF!),REPLACE(REPLACE(#REF!,1,3,"XXX"),13,2,"XX")))</f>
        <v>#REF!</v>
      </c>
      <c r="K3478" s="356"/>
      <c r="L3478" s="357"/>
      <c r="M3478" s="356"/>
      <c r="N3478" s="352"/>
      <c r="O3478" s="369"/>
    </row>
    <row r="3479" spans="1:15" hidden="1" x14ac:dyDescent="0.2">
      <c r="A3479" s="351">
        <v>3476</v>
      </c>
      <c r="B3479" s="352"/>
      <c r="C3479" s="353"/>
      <c r="D3479" s="354"/>
      <c r="E3479" s="178"/>
      <c r="F3479" s="355"/>
      <c r="G3479" s="354"/>
      <c r="H3479" s="354"/>
      <c r="I3479" s="178"/>
      <c r="J3479" s="390" t="e">
        <f>IF(#REF!="","",IF(LEN(#REF!)&gt;14,IF(ISBLANK(#REF!),"",#REF!),REPLACE(REPLACE(#REF!,1,3,"XXX"),13,2,"XX")))</f>
        <v>#REF!</v>
      </c>
      <c r="K3479" s="356"/>
      <c r="L3479" s="357"/>
      <c r="M3479" s="356"/>
      <c r="N3479" s="352"/>
      <c r="O3479" s="369"/>
    </row>
    <row r="3480" spans="1:15" hidden="1" x14ac:dyDescent="0.2">
      <c r="A3480" s="351">
        <v>3477</v>
      </c>
      <c r="B3480" s="352"/>
      <c r="C3480" s="353"/>
      <c r="D3480" s="354"/>
      <c r="E3480" s="178"/>
      <c r="F3480" s="355"/>
      <c r="G3480" s="354"/>
      <c r="H3480" s="354"/>
      <c r="I3480" s="178"/>
      <c r="J3480" s="390" t="e">
        <f>IF(#REF!="","",IF(LEN(#REF!)&gt;14,IF(ISBLANK(#REF!),"",#REF!),REPLACE(REPLACE(#REF!,1,3,"XXX"),13,2,"XX")))</f>
        <v>#REF!</v>
      </c>
      <c r="K3480" s="356"/>
      <c r="L3480" s="357"/>
      <c r="M3480" s="356"/>
      <c r="N3480" s="352"/>
      <c r="O3480" s="369"/>
    </row>
    <row r="3481" spans="1:15" hidden="1" x14ac:dyDescent="0.2">
      <c r="A3481" s="351">
        <v>3478</v>
      </c>
      <c r="B3481" s="352"/>
      <c r="C3481" s="353"/>
      <c r="D3481" s="354"/>
      <c r="E3481" s="178"/>
      <c r="F3481" s="355"/>
      <c r="G3481" s="354"/>
      <c r="H3481" s="354"/>
      <c r="I3481" s="178"/>
      <c r="J3481" s="390" t="e">
        <f>IF(#REF!="","",IF(LEN(#REF!)&gt;14,IF(ISBLANK(#REF!),"",#REF!),REPLACE(REPLACE(#REF!,1,3,"XXX"),13,2,"XX")))</f>
        <v>#REF!</v>
      </c>
      <c r="K3481" s="356"/>
      <c r="L3481" s="357"/>
      <c r="M3481" s="356"/>
      <c r="N3481" s="352"/>
      <c r="O3481" s="369"/>
    </row>
    <row r="3482" spans="1:15" hidden="1" x14ac:dyDescent="0.2">
      <c r="A3482" s="351">
        <v>3479</v>
      </c>
      <c r="B3482" s="352"/>
      <c r="C3482" s="353"/>
      <c r="D3482" s="354"/>
      <c r="E3482" s="178"/>
      <c r="F3482" s="355"/>
      <c r="G3482" s="354"/>
      <c r="H3482" s="354"/>
      <c r="I3482" s="178"/>
      <c r="J3482" s="390" t="e">
        <f>IF(#REF!="","",IF(LEN(#REF!)&gt;14,IF(ISBLANK(#REF!),"",#REF!),REPLACE(REPLACE(#REF!,1,3,"XXX"),13,2,"XX")))</f>
        <v>#REF!</v>
      </c>
      <c r="K3482" s="356"/>
      <c r="L3482" s="357"/>
      <c r="M3482" s="356"/>
      <c r="N3482" s="352"/>
      <c r="O3482" s="369"/>
    </row>
    <row r="3483" spans="1:15" hidden="1" x14ac:dyDescent="0.2">
      <c r="A3483" s="351">
        <v>3480</v>
      </c>
      <c r="B3483" s="352"/>
      <c r="C3483" s="353"/>
      <c r="D3483" s="354"/>
      <c r="E3483" s="178"/>
      <c r="F3483" s="355"/>
      <c r="G3483" s="354"/>
      <c r="H3483" s="354"/>
      <c r="I3483" s="178"/>
      <c r="J3483" s="390" t="e">
        <f>IF(#REF!="","",IF(LEN(#REF!)&gt;14,IF(ISBLANK(#REF!),"",#REF!),REPLACE(REPLACE(#REF!,1,3,"XXX"),13,2,"XX")))</f>
        <v>#REF!</v>
      </c>
      <c r="K3483" s="356"/>
      <c r="L3483" s="357"/>
      <c r="M3483" s="356"/>
      <c r="N3483" s="352"/>
      <c r="O3483" s="369"/>
    </row>
    <row r="3484" spans="1:15" hidden="1" x14ac:dyDescent="0.2">
      <c r="A3484" s="351">
        <v>3481</v>
      </c>
      <c r="B3484" s="352"/>
      <c r="C3484" s="353"/>
      <c r="D3484" s="354"/>
      <c r="E3484" s="178"/>
      <c r="F3484" s="355"/>
      <c r="G3484" s="354"/>
      <c r="H3484" s="354"/>
      <c r="I3484" s="178"/>
      <c r="J3484" s="390" t="e">
        <f>IF(#REF!="","",IF(LEN(#REF!)&gt;14,IF(ISBLANK(#REF!),"",#REF!),REPLACE(REPLACE(#REF!,1,3,"XXX"),13,2,"XX")))</f>
        <v>#REF!</v>
      </c>
      <c r="K3484" s="356"/>
      <c r="L3484" s="357"/>
      <c r="M3484" s="356"/>
      <c r="N3484" s="352"/>
      <c r="O3484" s="369"/>
    </row>
    <row r="3485" spans="1:15" hidden="1" x14ac:dyDescent="0.2">
      <c r="A3485" s="351">
        <v>3482</v>
      </c>
      <c r="B3485" s="352"/>
      <c r="C3485" s="353"/>
      <c r="D3485" s="354"/>
      <c r="E3485" s="178"/>
      <c r="F3485" s="355"/>
      <c r="G3485" s="354"/>
      <c r="H3485" s="354"/>
      <c r="I3485" s="178"/>
      <c r="J3485" s="390" t="e">
        <f>IF(#REF!="","",IF(LEN(#REF!)&gt;14,IF(ISBLANK(#REF!),"",#REF!),REPLACE(REPLACE(#REF!,1,3,"XXX"),13,2,"XX")))</f>
        <v>#REF!</v>
      </c>
      <c r="K3485" s="356"/>
      <c r="L3485" s="357"/>
      <c r="M3485" s="356"/>
      <c r="N3485" s="352"/>
      <c r="O3485" s="369"/>
    </row>
    <row r="3486" spans="1:15" hidden="1" x14ac:dyDescent="0.2">
      <c r="A3486" s="351">
        <v>3483</v>
      </c>
      <c r="B3486" s="352"/>
      <c r="C3486" s="353"/>
      <c r="D3486" s="354"/>
      <c r="E3486" s="178"/>
      <c r="F3486" s="355"/>
      <c r="G3486" s="354"/>
      <c r="H3486" s="354"/>
      <c r="I3486" s="178"/>
      <c r="J3486" s="390" t="e">
        <f>IF(#REF!="","",IF(LEN(#REF!)&gt;14,IF(ISBLANK(#REF!),"",#REF!),REPLACE(REPLACE(#REF!,1,3,"XXX"),13,2,"XX")))</f>
        <v>#REF!</v>
      </c>
      <c r="K3486" s="356"/>
      <c r="L3486" s="357"/>
      <c r="M3486" s="356"/>
      <c r="N3486" s="352"/>
      <c r="O3486" s="369"/>
    </row>
    <row r="3487" spans="1:15" hidden="1" x14ac:dyDescent="0.2">
      <c r="A3487" s="351">
        <v>3484</v>
      </c>
      <c r="B3487" s="352"/>
      <c r="C3487" s="353"/>
      <c r="D3487" s="354"/>
      <c r="E3487" s="178"/>
      <c r="F3487" s="355"/>
      <c r="G3487" s="354"/>
      <c r="H3487" s="354"/>
      <c r="I3487" s="178"/>
      <c r="J3487" s="390" t="e">
        <f>IF(#REF!="","",IF(LEN(#REF!)&gt;14,IF(ISBLANK(#REF!),"",#REF!),REPLACE(REPLACE(#REF!,1,3,"XXX"),13,2,"XX")))</f>
        <v>#REF!</v>
      </c>
      <c r="K3487" s="356"/>
      <c r="L3487" s="357"/>
      <c r="M3487" s="356"/>
      <c r="N3487" s="352"/>
      <c r="O3487" s="369"/>
    </row>
    <row r="3488" spans="1:15" hidden="1" x14ac:dyDescent="0.2">
      <c r="A3488" s="351">
        <v>3485</v>
      </c>
      <c r="B3488" s="352"/>
      <c r="C3488" s="353"/>
      <c r="D3488" s="354"/>
      <c r="E3488" s="178"/>
      <c r="F3488" s="355"/>
      <c r="G3488" s="354"/>
      <c r="H3488" s="354"/>
      <c r="I3488" s="178"/>
      <c r="J3488" s="390" t="e">
        <f>IF(#REF!="","",IF(LEN(#REF!)&gt;14,IF(ISBLANK(#REF!),"",#REF!),REPLACE(REPLACE(#REF!,1,3,"XXX"),13,2,"XX")))</f>
        <v>#REF!</v>
      </c>
      <c r="K3488" s="356"/>
      <c r="L3488" s="357"/>
      <c r="M3488" s="356"/>
      <c r="N3488" s="352"/>
      <c r="O3488" s="369"/>
    </row>
    <row r="3489" spans="1:15" hidden="1" x14ac:dyDescent="0.2">
      <c r="A3489" s="351">
        <v>3486</v>
      </c>
      <c r="B3489" s="352"/>
      <c r="C3489" s="353"/>
      <c r="D3489" s="354"/>
      <c r="E3489" s="178"/>
      <c r="F3489" s="355"/>
      <c r="G3489" s="354"/>
      <c r="H3489" s="354"/>
      <c r="I3489" s="178"/>
      <c r="J3489" s="390" t="e">
        <f>IF(#REF!="","",IF(LEN(#REF!)&gt;14,IF(ISBLANK(#REF!),"",#REF!),REPLACE(REPLACE(#REF!,1,3,"XXX"),13,2,"XX")))</f>
        <v>#REF!</v>
      </c>
      <c r="K3489" s="356"/>
      <c r="L3489" s="357"/>
      <c r="M3489" s="356"/>
      <c r="N3489" s="352"/>
      <c r="O3489" s="369"/>
    </row>
    <row r="3490" spans="1:15" hidden="1" x14ac:dyDescent="0.2">
      <c r="A3490" s="351">
        <v>3487</v>
      </c>
      <c r="B3490" s="352"/>
      <c r="C3490" s="353"/>
      <c r="D3490" s="354"/>
      <c r="E3490" s="178"/>
      <c r="F3490" s="355"/>
      <c r="G3490" s="354"/>
      <c r="H3490" s="354"/>
      <c r="I3490" s="178"/>
      <c r="J3490" s="390" t="e">
        <f>IF(#REF!="","",IF(LEN(#REF!)&gt;14,IF(ISBLANK(#REF!),"",#REF!),REPLACE(REPLACE(#REF!,1,3,"XXX"),13,2,"XX")))</f>
        <v>#REF!</v>
      </c>
      <c r="K3490" s="356"/>
      <c r="L3490" s="357"/>
      <c r="M3490" s="356"/>
      <c r="N3490" s="352"/>
      <c r="O3490" s="369"/>
    </row>
    <row r="3491" spans="1:15" hidden="1" x14ac:dyDescent="0.2">
      <c r="A3491" s="351">
        <v>3488</v>
      </c>
      <c r="B3491" s="352"/>
      <c r="C3491" s="353"/>
      <c r="D3491" s="354"/>
      <c r="E3491" s="178"/>
      <c r="F3491" s="355"/>
      <c r="G3491" s="354"/>
      <c r="H3491" s="354"/>
      <c r="I3491" s="178"/>
      <c r="J3491" s="390" t="e">
        <f>IF(#REF!="","",IF(LEN(#REF!)&gt;14,IF(ISBLANK(#REF!),"",#REF!),REPLACE(REPLACE(#REF!,1,3,"XXX"),13,2,"XX")))</f>
        <v>#REF!</v>
      </c>
      <c r="K3491" s="356"/>
      <c r="L3491" s="357"/>
      <c r="M3491" s="356"/>
      <c r="N3491" s="352"/>
      <c r="O3491" s="369"/>
    </row>
    <row r="3492" spans="1:15" hidden="1" x14ac:dyDescent="0.2">
      <c r="A3492" s="351">
        <v>3489</v>
      </c>
      <c r="B3492" s="352"/>
      <c r="C3492" s="353"/>
      <c r="D3492" s="354"/>
      <c r="E3492" s="178"/>
      <c r="F3492" s="355"/>
      <c r="G3492" s="354"/>
      <c r="H3492" s="354"/>
      <c r="I3492" s="178"/>
      <c r="J3492" s="390" t="e">
        <f>IF(#REF!="","",IF(LEN(#REF!)&gt;14,IF(ISBLANK(#REF!),"",#REF!),REPLACE(REPLACE(#REF!,1,3,"XXX"),13,2,"XX")))</f>
        <v>#REF!</v>
      </c>
      <c r="K3492" s="356"/>
      <c r="L3492" s="357"/>
      <c r="M3492" s="356"/>
      <c r="N3492" s="352"/>
      <c r="O3492" s="369"/>
    </row>
    <row r="3493" spans="1:15" hidden="1" x14ac:dyDescent="0.2">
      <c r="A3493" s="351">
        <v>3490</v>
      </c>
      <c r="B3493" s="352"/>
      <c r="C3493" s="353"/>
      <c r="D3493" s="354"/>
      <c r="E3493" s="178"/>
      <c r="F3493" s="355"/>
      <c r="G3493" s="354"/>
      <c r="H3493" s="354"/>
      <c r="I3493" s="178"/>
      <c r="J3493" s="390" t="e">
        <f>IF(#REF!="","",IF(LEN(#REF!)&gt;14,IF(ISBLANK(#REF!),"",#REF!),REPLACE(REPLACE(#REF!,1,3,"XXX"),13,2,"XX")))</f>
        <v>#REF!</v>
      </c>
      <c r="K3493" s="356"/>
      <c r="L3493" s="357"/>
      <c r="M3493" s="356"/>
      <c r="N3493" s="352"/>
      <c r="O3493" s="369"/>
    </row>
    <row r="3494" spans="1:15" hidden="1" x14ac:dyDescent="0.2">
      <c r="A3494" s="351">
        <v>3491</v>
      </c>
      <c r="B3494" s="352"/>
      <c r="C3494" s="353"/>
      <c r="D3494" s="354"/>
      <c r="E3494" s="178"/>
      <c r="F3494" s="355"/>
      <c r="G3494" s="354"/>
      <c r="H3494" s="354"/>
      <c r="I3494" s="178"/>
      <c r="J3494" s="390" t="e">
        <f>IF(#REF!="","",IF(LEN(#REF!)&gt;14,IF(ISBLANK(#REF!),"",#REF!),REPLACE(REPLACE(#REF!,1,3,"XXX"),13,2,"XX")))</f>
        <v>#REF!</v>
      </c>
      <c r="K3494" s="356"/>
      <c r="L3494" s="357"/>
      <c r="M3494" s="356"/>
      <c r="N3494" s="352"/>
      <c r="O3494" s="369"/>
    </row>
    <row r="3495" spans="1:15" hidden="1" x14ac:dyDescent="0.2">
      <c r="A3495" s="351">
        <v>3492</v>
      </c>
      <c r="B3495" s="352"/>
      <c r="C3495" s="353"/>
      <c r="D3495" s="354"/>
      <c r="E3495" s="178"/>
      <c r="F3495" s="355"/>
      <c r="G3495" s="354"/>
      <c r="H3495" s="354"/>
      <c r="I3495" s="178"/>
      <c r="J3495" s="390" t="e">
        <f>IF(#REF!="","",IF(LEN(#REF!)&gt;14,IF(ISBLANK(#REF!),"",#REF!),REPLACE(REPLACE(#REF!,1,3,"XXX"),13,2,"XX")))</f>
        <v>#REF!</v>
      </c>
      <c r="K3495" s="356"/>
      <c r="L3495" s="357"/>
      <c r="M3495" s="356"/>
      <c r="N3495" s="352"/>
      <c r="O3495" s="369"/>
    </row>
    <row r="3496" spans="1:15" hidden="1" x14ac:dyDescent="0.2">
      <c r="A3496" s="351">
        <v>3493</v>
      </c>
      <c r="B3496" s="352"/>
      <c r="C3496" s="353"/>
      <c r="D3496" s="354"/>
      <c r="E3496" s="178"/>
      <c r="F3496" s="355"/>
      <c r="G3496" s="354"/>
      <c r="H3496" s="354"/>
      <c r="I3496" s="178"/>
      <c r="J3496" s="390" t="e">
        <f>IF(#REF!="","",IF(LEN(#REF!)&gt;14,IF(ISBLANK(#REF!),"",#REF!),REPLACE(REPLACE(#REF!,1,3,"XXX"),13,2,"XX")))</f>
        <v>#REF!</v>
      </c>
      <c r="K3496" s="356"/>
      <c r="L3496" s="357"/>
      <c r="M3496" s="356"/>
      <c r="N3496" s="352"/>
      <c r="O3496" s="369"/>
    </row>
    <row r="3497" spans="1:15" hidden="1" x14ac:dyDescent="0.2">
      <c r="A3497" s="351">
        <v>3494</v>
      </c>
      <c r="B3497" s="352"/>
      <c r="C3497" s="353"/>
      <c r="D3497" s="354"/>
      <c r="E3497" s="178"/>
      <c r="F3497" s="355"/>
      <c r="G3497" s="354"/>
      <c r="H3497" s="354"/>
      <c r="I3497" s="178"/>
      <c r="J3497" s="390" t="e">
        <f>IF(#REF!="","",IF(LEN(#REF!)&gt;14,IF(ISBLANK(#REF!),"",#REF!),REPLACE(REPLACE(#REF!,1,3,"XXX"),13,2,"XX")))</f>
        <v>#REF!</v>
      </c>
      <c r="K3497" s="356"/>
      <c r="L3497" s="357"/>
      <c r="M3497" s="356"/>
      <c r="N3497" s="352"/>
      <c r="O3497" s="369"/>
    </row>
    <row r="3498" spans="1:15" hidden="1" x14ac:dyDescent="0.2">
      <c r="A3498" s="351">
        <v>3495</v>
      </c>
      <c r="B3498" s="352"/>
      <c r="C3498" s="353"/>
      <c r="D3498" s="354"/>
      <c r="E3498" s="178"/>
      <c r="F3498" s="355"/>
      <c r="G3498" s="354"/>
      <c r="H3498" s="354"/>
      <c r="I3498" s="178"/>
      <c r="J3498" s="390" t="e">
        <f>IF(#REF!="","",IF(LEN(#REF!)&gt;14,IF(ISBLANK(#REF!),"",#REF!),REPLACE(REPLACE(#REF!,1,3,"XXX"),13,2,"XX")))</f>
        <v>#REF!</v>
      </c>
      <c r="K3498" s="356"/>
      <c r="L3498" s="357"/>
      <c r="M3498" s="356"/>
      <c r="N3498" s="352"/>
      <c r="O3498" s="369"/>
    </row>
    <row r="3499" spans="1:15" hidden="1" x14ac:dyDescent="0.2">
      <c r="A3499" s="351">
        <v>3496</v>
      </c>
      <c r="B3499" s="352"/>
      <c r="C3499" s="353"/>
      <c r="D3499" s="354"/>
      <c r="E3499" s="178"/>
      <c r="F3499" s="355"/>
      <c r="G3499" s="354"/>
      <c r="H3499" s="354"/>
      <c r="I3499" s="178"/>
      <c r="J3499" s="390" t="e">
        <f>IF(#REF!="","",IF(LEN(#REF!)&gt;14,IF(ISBLANK(#REF!),"",#REF!),REPLACE(REPLACE(#REF!,1,3,"XXX"),13,2,"XX")))</f>
        <v>#REF!</v>
      </c>
      <c r="K3499" s="356"/>
      <c r="L3499" s="357"/>
      <c r="M3499" s="356"/>
      <c r="N3499" s="352"/>
      <c r="O3499" s="369"/>
    </row>
    <row r="3500" spans="1:15" hidden="1" x14ac:dyDescent="0.2">
      <c r="A3500" s="351">
        <v>3497</v>
      </c>
      <c r="B3500" s="352"/>
      <c r="C3500" s="353"/>
      <c r="D3500" s="354"/>
      <c r="E3500" s="178"/>
      <c r="F3500" s="355"/>
      <c r="G3500" s="354"/>
      <c r="H3500" s="354"/>
      <c r="I3500" s="178"/>
      <c r="J3500" s="390" t="e">
        <f>IF(#REF!="","",IF(LEN(#REF!)&gt;14,IF(ISBLANK(#REF!),"",#REF!),REPLACE(REPLACE(#REF!,1,3,"XXX"),13,2,"XX")))</f>
        <v>#REF!</v>
      </c>
      <c r="K3500" s="356"/>
      <c r="L3500" s="357"/>
      <c r="M3500" s="356"/>
      <c r="N3500" s="352"/>
      <c r="O3500" s="369"/>
    </row>
    <row r="3501" spans="1:15" hidden="1" x14ac:dyDescent="0.2">
      <c r="A3501" s="351">
        <v>3498</v>
      </c>
      <c r="B3501" s="352"/>
      <c r="C3501" s="353"/>
      <c r="D3501" s="354"/>
      <c r="E3501" s="178"/>
      <c r="F3501" s="355"/>
      <c r="G3501" s="354"/>
      <c r="H3501" s="354"/>
      <c r="I3501" s="178"/>
      <c r="J3501" s="390" t="e">
        <f>IF(#REF!="","",IF(LEN(#REF!)&gt;14,IF(ISBLANK(#REF!),"",#REF!),REPLACE(REPLACE(#REF!,1,3,"XXX"),13,2,"XX")))</f>
        <v>#REF!</v>
      </c>
      <c r="K3501" s="356"/>
      <c r="L3501" s="357"/>
      <c r="M3501" s="356"/>
      <c r="N3501" s="352"/>
      <c r="O3501" s="369"/>
    </row>
    <row r="3502" spans="1:15" hidden="1" x14ac:dyDescent="0.2">
      <c r="A3502" s="351">
        <v>3499</v>
      </c>
      <c r="B3502" s="352"/>
      <c r="C3502" s="353"/>
      <c r="D3502" s="354"/>
      <c r="E3502" s="178"/>
      <c r="F3502" s="355"/>
      <c r="G3502" s="354"/>
      <c r="H3502" s="354"/>
      <c r="I3502" s="178"/>
      <c r="J3502" s="390" t="e">
        <f>IF(#REF!="","",IF(LEN(#REF!)&gt;14,IF(ISBLANK(#REF!),"",#REF!),REPLACE(REPLACE(#REF!,1,3,"XXX"),13,2,"XX")))</f>
        <v>#REF!</v>
      </c>
      <c r="K3502" s="356"/>
      <c r="L3502" s="357"/>
      <c r="M3502" s="356"/>
      <c r="N3502" s="352"/>
      <c r="O3502" s="369"/>
    </row>
    <row r="3503" spans="1:15" hidden="1" x14ac:dyDescent="0.2">
      <c r="A3503" s="351">
        <v>3500</v>
      </c>
      <c r="B3503" s="352"/>
      <c r="C3503" s="353"/>
      <c r="D3503" s="354"/>
      <c r="E3503" s="178"/>
      <c r="F3503" s="355"/>
      <c r="G3503" s="354"/>
      <c r="H3503" s="354"/>
      <c r="I3503" s="178"/>
      <c r="J3503" s="390" t="e">
        <f>IF(#REF!="","",IF(LEN(#REF!)&gt;14,IF(ISBLANK(#REF!),"",#REF!),REPLACE(REPLACE(#REF!,1,3,"XXX"),13,2,"XX")))</f>
        <v>#REF!</v>
      </c>
      <c r="K3503" s="356"/>
      <c r="L3503" s="357"/>
      <c r="M3503" s="356"/>
      <c r="N3503" s="352"/>
      <c r="O3503" s="369"/>
    </row>
    <row r="3504" spans="1:15" hidden="1" x14ac:dyDescent="0.2">
      <c r="A3504" s="351">
        <v>3501</v>
      </c>
      <c r="B3504" s="352"/>
      <c r="C3504" s="353"/>
      <c r="D3504" s="354"/>
      <c r="E3504" s="178"/>
      <c r="F3504" s="355"/>
      <c r="G3504" s="354"/>
      <c r="H3504" s="354"/>
      <c r="I3504" s="178"/>
      <c r="J3504" s="390" t="e">
        <f>IF(#REF!="","",IF(LEN(#REF!)&gt;14,IF(ISBLANK(#REF!),"",#REF!),REPLACE(REPLACE(#REF!,1,3,"XXX"),13,2,"XX")))</f>
        <v>#REF!</v>
      </c>
      <c r="K3504" s="356"/>
      <c r="L3504" s="357"/>
      <c r="M3504" s="356"/>
      <c r="N3504" s="352"/>
      <c r="O3504" s="369"/>
    </row>
    <row r="3505" spans="1:15" hidden="1" x14ac:dyDescent="0.2">
      <c r="A3505" s="351">
        <v>3502</v>
      </c>
      <c r="B3505" s="352"/>
      <c r="C3505" s="353"/>
      <c r="D3505" s="354"/>
      <c r="E3505" s="178"/>
      <c r="F3505" s="355"/>
      <c r="G3505" s="354"/>
      <c r="H3505" s="354"/>
      <c r="I3505" s="178"/>
      <c r="J3505" s="390" t="e">
        <f>IF(#REF!="","",IF(LEN(#REF!)&gt;14,IF(ISBLANK(#REF!),"",#REF!),REPLACE(REPLACE(#REF!,1,3,"XXX"),13,2,"XX")))</f>
        <v>#REF!</v>
      </c>
      <c r="K3505" s="356"/>
      <c r="L3505" s="357"/>
      <c r="M3505" s="356"/>
      <c r="N3505" s="352"/>
      <c r="O3505" s="369"/>
    </row>
    <row r="3506" spans="1:15" hidden="1" x14ac:dyDescent="0.2">
      <c r="A3506" s="351">
        <v>3503</v>
      </c>
      <c r="B3506" s="352"/>
      <c r="C3506" s="353"/>
      <c r="D3506" s="354"/>
      <c r="E3506" s="178"/>
      <c r="F3506" s="355"/>
      <c r="G3506" s="354"/>
      <c r="H3506" s="354"/>
      <c r="I3506" s="178"/>
      <c r="J3506" s="390" t="e">
        <f>IF(#REF!="","",IF(LEN(#REF!)&gt;14,IF(ISBLANK(#REF!),"",#REF!),REPLACE(REPLACE(#REF!,1,3,"XXX"),13,2,"XX")))</f>
        <v>#REF!</v>
      </c>
      <c r="K3506" s="356"/>
      <c r="L3506" s="357"/>
      <c r="M3506" s="356"/>
      <c r="N3506" s="352"/>
      <c r="O3506" s="369"/>
    </row>
    <row r="3507" spans="1:15" hidden="1" x14ac:dyDescent="0.2">
      <c r="A3507" s="351">
        <v>3504</v>
      </c>
      <c r="B3507" s="352"/>
      <c r="C3507" s="353"/>
      <c r="D3507" s="354"/>
      <c r="E3507" s="178"/>
      <c r="F3507" s="355"/>
      <c r="G3507" s="354"/>
      <c r="H3507" s="354"/>
      <c r="I3507" s="178"/>
      <c r="J3507" s="390" t="e">
        <f>IF(#REF!="","",IF(LEN(#REF!)&gt;14,IF(ISBLANK(#REF!),"",#REF!),REPLACE(REPLACE(#REF!,1,3,"XXX"),13,2,"XX")))</f>
        <v>#REF!</v>
      </c>
      <c r="K3507" s="356"/>
      <c r="L3507" s="357"/>
      <c r="M3507" s="356"/>
      <c r="N3507" s="352"/>
      <c r="O3507" s="369"/>
    </row>
    <row r="3508" spans="1:15" hidden="1" x14ac:dyDescent="0.2">
      <c r="A3508" s="351">
        <v>3505</v>
      </c>
      <c r="B3508" s="352"/>
      <c r="C3508" s="353"/>
      <c r="D3508" s="354"/>
      <c r="E3508" s="178"/>
      <c r="F3508" s="355"/>
      <c r="G3508" s="354"/>
      <c r="H3508" s="354"/>
      <c r="I3508" s="178"/>
      <c r="J3508" s="390" t="e">
        <f>IF(#REF!="","",IF(LEN(#REF!)&gt;14,IF(ISBLANK(#REF!),"",#REF!),REPLACE(REPLACE(#REF!,1,3,"XXX"),13,2,"XX")))</f>
        <v>#REF!</v>
      </c>
      <c r="K3508" s="356"/>
      <c r="L3508" s="357"/>
      <c r="M3508" s="356"/>
      <c r="N3508" s="352"/>
      <c r="O3508" s="369"/>
    </row>
    <row r="3509" spans="1:15" hidden="1" x14ac:dyDescent="0.2">
      <c r="A3509" s="351">
        <v>3506</v>
      </c>
      <c r="B3509" s="352"/>
      <c r="C3509" s="353"/>
      <c r="D3509" s="354"/>
      <c r="E3509" s="178"/>
      <c r="F3509" s="355"/>
      <c r="G3509" s="354"/>
      <c r="H3509" s="354"/>
      <c r="I3509" s="178"/>
      <c r="J3509" s="390" t="e">
        <f>IF(#REF!="","",IF(LEN(#REF!)&gt;14,IF(ISBLANK(#REF!),"",#REF!),REPLACE(REPLACE(#REF!,1,3,"XXX"),13,2,"XX")))</f>
        <v>#REF!</v>
      </c>
      <c r="K3509" s="356"/>
      <c r="L3509" s="357"/>
      <c r="M3509" s="356"/>
      <c r="N3509" s="352"/>
      <c r="O3509" s="369"/>
    </row>
    <row r="3510" spans="1:15" hidden="1" x14ac:dyDescent="0.2">
      <c r="A3510" s="351">
        <v>3507</v>
      </c>
      <c r="B3510" s="352"/>
      <c r="C3510" s="353"/>
      <c r="D3510" s="354"/>
      <c r="E3510" s="178"/>
      <c r="F3510" s="355"/>
      <c r="G3510" s="354"/>
      <c r="H3510" s="354"/>
      <c r="I3510" s="178"/>
      <c r="J3510" s="390" t="e">
        <f>IF(#REF!="","",IF(LEN(#REF!)&gt;14,IF(ISBLANK(#REF!),"",#REF!),REPLACE(REPLACE(#REF!,1,3,"XXX"),13,2,"XX")))</f>
        <v>#REF!</v>
      </c>
      <c r="K3510" s="356"/>
      <c r="L3510" s="357"/>
      <c r="M3510" s="356"/>
      <c r="N3510" s="352"/>
      <c r="O3510" s="369"/>
    </row>
    <row r="3511" spans="1:15" hidden="1" x14ac:dyDescent="0.2">
      <c r="A3511" s="351">
        <v>3508</v>
      </c>
      <c r="B3511" s="352"/>
      <c r="C3511" s="353"/>
      <c r="D3511" s="354"/>
      <c r="E3511" s="178"/>
      <c r="F3511" s="355"/>
      <c r="G3511" s="354"/>
      <c r="H3511" s="354"/>
      <c r="I3511" s="178"/>
      <c r="J3511" s="390" t="e">
        <f>IF(#REF!="","",IF(LEN(#REF!)&gt;14,IF(ISBLANK(#REF!),"",#REF!),REPLACE(REPLACE(#REF!,1,3,"XXX"),13,2,"XX")))</f>
        <v>#REF!</v>
      </c>
      <c r="K3511" s="356"/>
      <c r="L3511" s="357"/>
      <c r="M3511" s="356"/>
      <c r="N3511" s="352"/>
      <c r="O3511" s="369"/>
    </row>
    <row r="3512" spans="1:15" hidden="1" x14ac:dyDescent="0.2">
      <c r="A3512" s="351">
        <v>3509</v>
      </c>
      <c r="B3512" s="352"/>
      <c r="C3512" s="353"/>
      <c r="D3512" s="354"/>
      <c r="E3512" s="178"/>
      <c r="F3512" s="355"/>
      <c r="G3512" s="354"/>
      <c r="H3512" s="354"/>
      <c r="I3512" s="178"/>
      <c r="J3512" s="390" t="e">
        <f>IF(#REF!="","",IF(LEN(#REF!)&gt;14,IF(ISBLANK(#REF!),"",#REF!),REPLACE(REPLACE(#REF!,1,3,"XXX"),13,2,"XX")))</f>
        <v>#REF!</v>
      </c>
      <c r="K3512" s="356"/>
      <c r="L3512" s="357"/>
      <c r="M3512" s="356"/>
      <c r="N3512" s="352"/>
      <c r="O3512" s="369"/>
    </row>
    <row r="3513" spans="1:15" hidden="1" x14ac:dyDescent="0.2">
      <c r="A3513" s="351">
        <v>3510</v>
      </c>
      <c r="B3513" s="352"/>
      <c r="C3513" s="353"/>
      <c r="D3513" s="354"/>
      <c r="E3513" s="178"/>
      <c r="F3513" s="355"/>
      <c r="G3513" s="354"/>
      <c r="H3513" s="354"/>
      <c r="I3513" s="178"/>
      <c r="J3513" s="390" t="e">
        <f>IF(#REF!="","",IF(LEN(#REF!)&gt;14,IF(ISBLANK(#REF!),"",#REF!),REPLACE(REPLACE(#REF!,1,3,"XXX"),13,2,"XX")))</f>
        <v>#REF!</v>
      </c>
      <c r="K3513" s="356"/>
      <c r="L3513" s="357"/>
      <c r="M3513" s="356"/>
      <c r="N3513" s="352"/>
      <c r="O3513" s="369"/>
    </row>
    <row r="3514" spans="1:15" hidden="1" x14ac:dyDescent="0.2">
      <c r="A3514" s="351">
        <v>3511</v>
      </c>
      <c r="B3514" s="352"/>
      <c r="C3514" s="353"/>
      <c r="D3514" s="354"/>
      <c r="E3514" s="178"/>
      <c r="F3514" s="355"/>
      <c r="G3514" s="354"/>
      <c r="H3514" s="354"/>
      <c r="I3514" s="178"/>
      <c r="J3514" s="390" t="e">
        <f>IF(#REF!="","",IF(LEN(#REF!)&gt;14,IF(ISBLANK(#REF!),"",#REF!),REPLACE(REPLACE(#REF!,1,3,"XXX"),13,2,"XX")))</f>
        <v>#REF!</v>
      </c>
      <c r="K3514" s="356"/>
      <c r="L3514" s="357"/>
      <c r="M3514" s="356"/>
      <c r="N3514" s="352"/>
      <c r="O3514" s="369"/>
    </row>
    <row r="3515" spans="1:15" hidden="1" x14ac:dyDescent="0.2">
      <c r="A3515" s="351">
        <v>3512</v>
      </c>
      <c r="B3515" s="352"/>
      <c r="C3515" s="353"/>
      <c r="D3515" s="354"/>
      <c r="E3515" s="178"/>
      <c r="F3515" s="355"/>
      <c r="G3515" s="354"/>
      <c r="H3515" s="354"/>
      <c r="I3515" s="178"/>
      <c r="J3515" s="390" t="e">
        <f>IF(#REF!="","",IF(LEN(#REF!)&gt;14,IF(ISBLANK(#REF!),"",#REF!),REPLACE(REPLACE(#REF!,1,3,"XXX"),13,2,"XX")))</f>
        <v>#REF!</v>
      </c>
      <c r="K3515" s="356"/>
      <c r="L3515" s="357"/>
      <c r="M3515" s="356"/>
      <c r="N3515" s="352"/>
      <c r="O3515" s="369"/>
    </row>
    <row r="3516" spans="1:15" hidden="1" x14ac:dyDescent="0.2">
      <c r="A3516" s="351">
        <v>3513</v>
      </c>
      <c r="B3516" s="352"/>
      <c r="C3516" s="353"/>
      <c r="D3516" s="354"/>
      <c r="E3516" s="178"/>
      <c r="F3516" s="355"/>
      <c r="G3516" s="354"/>
      <c r="H3516" s="354"/>
      <c r="I3516" s="178"/>
      <c r="J3516" s="390" t="e">
        <f>IF(#REF!="","",IF(LEN(#REF!)&gt;14,IF(ISBLANK(#REF!),"",#REF!),REPLACE(REPLACE(#REF!,1,3,"XXX"),13,2,"XX")))</f>
        <v>#REF!</v>
      </c>
      <c r="K3516" s="356"/>
      <c r="L3516" s="357"/>
      <c r="M3516" s="356"/>
      <c r="N3516" s="352"/>
      <c r="O3516" s="369"/>
    </row>
    <row r="3517" spans="1:15" hidden="1" x14ac:dyDescent="0.2">
      <c r="A3517" s="351">
        <v>3514</v>
      </c>
      <c r="B3517" s="352"/>
      <c r="C3517" s="353"/>
      <c r="D3517" s="354"/>
      <c r="E3517" s="178"/>
      <c r="F3517" s="355"/>
      <c r="G3517" s="354"/>
      <c r="H3517" s="354"/>
      <c r="I3517" s="178"/>
      <c r="J3517" s="390" t="e">
        <f>IF(#REF!="","",IF(LEN(#REF!)&gt;14,IF(ISBLANK(#REF!),"",#REF!),REPLACE(REPLACE(#REF!,1,3,"XXX"),13,2,"XX")))</f>
        <v>#REF!</v>
      </c>
      <c r="K3517" s="356"/>
      <c r="L3517" s="357"/>
      <c r="M3517" s="356"/>
      <c r="N3517" s="352"/>
      <c r="O3517" s="369"/>
    </row>
    <row r="3518" spans="1:15" hidden="1" x14ac:dyDescent="0.2">
      <c r="A3518" s="351">
        <v>3515</v>
      </c>
      <c r="B3518" s="352"/>
      <c r="C3518" s="353"/>
      <c r="D3518" s="354"/>
      <c r="E3518" s="178"/>
      <c r="F3518" s="355"/>
      <c r="G3518" s="354"/>
      <c r="H3518" s="354"/>
      <c r="I3518" s="178"/>
      <c r="J3518" s="390" t="e">
        <f>IF(#REF!="","",IF(LEN(#REF!)&gt;14,IF(ISBLANK(#REF!),"",#REF!),REPLACE(REPLACE(#REF!,1,3,"XXX"),13,2,"XX")))</f>
        <v>#REF!</v>
      </c>
      <c r="K3518" s="356"/>
      <c r="L3518" s="357"/>
      <c r="M3518" s="356"/>
      <c r="N3518" s="352"/>
      <c r="O3518" s="369"/>
    </row>
    <row r="3519" spans="1:15" hidden="1" x14ac:dyDescent="0.2">
      <c r="A3519" s="351">
        <v>3516</v>
      </c>
      <c r="B3519" s="352"/>
      <c r="C3519" s="353"/>
      <c r="D3519" s="354"/>
      <c r="E3519" s="178"/>
      <c r="F3519" s="355"/>
      <c r="G3519" s="354"/>
      <c r="H3519" s="354"/>
      <c r="I3519" s="178"/>
      <c r="J3519" s="390" t="e">
        <f>IF(#REF!="","",IF(LEN(#REF!)&gt;14,IF(ISBLANK(#REF!),"",#REF!),REPLACE(REPLACE(#REF!,1,3,"XXX"),13,2,"XX")))</f>
        <v>#REF!</v>
      </c>
      <c r="K3519" s="356"/>
      <c r="L3519" s="357"/>
      <c r="M3519" s="356"/>
      <c r="N3519" s="352"/>
      <c r="O3519" s="369"/>
    </row>
    <row r="3520" spans="1:15" hidden="1" x14ac:dyDescent="0.2">
      <c r="A3520" s="351">
        <v>3517</v>
      </c>
      <c r="B3520" s="352"/>
      <c r="C3520" s="353"/>
      <c r="D3520" s="354"/>
      <c r="E3520" s="178"/>
      <c r="F3520" s="355"/>
      <c r="G3520" s="354"/>
      <c r="H3520" s="354"/>
      <c r="I3520" s="178"/>
      <c r="J3520" s="390" t="e">
        <f>IF(#REF!="","",IF(LEN(#REF!)&gt;14,IF(ISBLANK(#REF!),"",#REF!),REPLACE(REPLACE(#REF!,1,3,"XXX"),13,2,"XX")))</f>
        <v>#REF!</v>
      </c>
      <c r="K3520" s="356"/>
      <c r="L3520" s="357"/>
      <c r="M3520" s="356"/>
      <c r="N3520" s="352"/>
      <c r="O3520" s="369"/>
    </row>
    <row r="3521" spans="1:15" hidden="1" x14ac:dyDescent="0.2">
      <c r="A3521" s="351">
        <v>3518</v>
      </c>
      <c r="B3521" s="352"/>
      <c r="C3521" s="353"/>
      <c r="D3521" s="354"/>
      <c r="E3521" s="178"/>
      <c r="F3521" s="355"/>
      <c r="G3521" s="354"/>
      <c r="H3521" s="354"/>
      <c r="I3521" s="178"/>
      <c r="J3521" s="390" t="e">
        <f>IF(#REF!="","",IF(LEN(#REF!)&gt;14,IF(ISBLANK(#REF!),"",#REF!),REPLACE(REPLACE(#REF!,1,3,"XXX"),13,2,"XX")))</f>
        <v>#REF!</v>
      </c>
      <c r="K3521" s="356"/>
      <c r="L3521" s="357"/>
      <c r="M3521" s="356"/>
      <c r="N3521" s="352"/>
      <c r="O3521" s="369"/>
    </row>
    <row r="3522" spans="1:15" hidden="1" x14ac:dyDescent="0.2">
      <c r="A3522" s="351">
        <v>3519</v>
      </c>
      <c r="B3522" s="352"/>
      <c r="C3522" s="353"/>
      <c r="D3522" s="354"/>
      <c r="E3522" s="178"/>
      <c r="F3522" s="355"/>
      <c r="G3522" s="354"/>
      <c r="H3522" s="354"/>
      <c r="I3522" s="178"/>
      <c r="J3522" s="390" t="e">
        <f>IF(#REF!="","",IF(LEN(#REF!)&gt;14,IF(ISBLANK(#REF!),"",#REF!),REPLACE(REPLACE(#REF!,1,3,"XXX"),13,2,"XX")))</f>
        <v>#REF!</v>
      </c>
      <c r="K3522" s="356"/>
      <c r="L3522" s="357"/>
      <c r="M3522" s="356"/>
      <c r="N3522" s="352"/>
      <c r="O3522" s="369"/>
    </row>
    <row r="3523" spans="1:15" hidden="1" x14ac:dyDescent="0.2">
      <c r="A3523" s="351">
        <v>3520</v>
      </c>
      <c r="B3523" s="352"/>
      <c r="C3523" s="353"/>
      <c r="D3523" s="354"/>
      <c r="E3523" s="178"/>
      <c r="F3523" s="355"/>
      <c r="G3523" s="354"/>
      <c r="H3523" s="354"/>
      <c r="I3523" s="178"/>
      <c r="J3523" s="390" t="e">
        <f>IF(#REF!="","",IF(LEN(#REF!)&gt;14,IF(ISBLANK(#REF!),"",#REF!),REPLACE(REPLACE(#REF!,1,3,"XXX"),13,2,"XX")))</f>
        <v>#REF!</v>
      </c>
      <c r="K3523" s="356"/>
      <c r="L3523" s="357"/>
      <c r="M3523" s="356"/>
      <c r="N3523" s="352"/>
      <c r="O3523" s="369"/>
    </row>
    <row r="3524" spans="1:15" hidden="1" x14ac:dyDescent="0.2">
      <c r="A3524" s="351">
        <v>3521</v>
      </c>
      <c r="B3524" s="352"/>
      <c r="C3524" s="353"/>
      <c r="D3524" s="354"/>
      <c r="E3524" s="178"/>
      <c r="F3524" s="355"/>
      <c r="G3524" s="354"/>
      <c r="H3524" s="354"/>
      <c r="I3524" s="178"/>
      <c r="J3524" s="390" t="e">
        <f>IF(#REF!="","",IF(LEN(#REF!)&gt;14,IF(ISBLANK(#REF!),"",#REF!),REPLACE(REPLACE(#REF!,1,3,"XXX"),13,2,"XX")))</f>
        <v>#REF!</v>
      </c>
      <c r="K3524" s="356"/>
      <c r="L3524" s="357"/>
      <c r="M3524" s="356"/>
      <c r="N3524" s="352"/>
      <c r="O3524" s="369"/>
    </row>
    <row r="3525" spans="1:15" hidden="1" x14ac:dyDescent="0.2">
      <c r="A3525" s="351">
        <v>3522</v>
      </c>
      <c r="B3525" s="352"/>
      <c r="C3525" s="353"/>
      <c r="D3525" s="354"/>
      <c r="E3525" s="178"/>
      <c r="F3525" s="355"/>
      <c r="G3525" s="354"/>
      <c r="H3525" s="354"/>
      <c r="I3525" s="178"/>
      <c r="J3525" s="390" t="e">
        <f>IF(#REF!="","",IF(LEN(#REF!)&gt;14,IF(ISBLANK(#REF!),"",#REF!),REPLACE(REPLACE(#REF!,1,3,"XXX"),13,2,"XX")))</f>
        <v>#REF!</v>
      </c>
      <c r="K3525" s="356"/>
      <c r="L3525" s="357"/>
      <c r="M3525" s="356"/>
      <c r="N3525" s="352"/>
      <c r="O3525" s="369"/>
    </row>
    <row r="3526" spans="1:15" hidden="1" x14ac:dyDescent="0.2">
      <c r="A3526" s="351">
        <v>3523</v>
      </c>
      <c r="B3526" s="352"/>
      <c r="C3526" s="353"/>
      <c r="D3526" s="354"/>
      <c r="E3526" s="178"/>
      <c r="F3526" s="355"/>
      <c r="G3526" s="354"/>
      <c r="H3526" s="354"/>
      <c r="I3526" s="178"/>
      <c r="J3526" s="390" t="e">
        <f>IF(#REF!="","",IF(LEN(#REF!)&gt;14,IF(ISBLANK(#REF!),"",#REF!),REPLACE(REPLACE(#REF!,1,3,"XXX"),13,2,"XX")))</f>
        <v>#REF!</v>
      </c>
      <c r="K3526" s="356"/>
      <c r="L3526" s="357"/>
      <c r="M3526" s="356"/>
      <c r="N3526" s="352"/>
      <c r="O3526" s="369"/>
    </row>
    <row r="3527" spans="1:15" hidden="1" x14ac:dyDescent="0.2">
      <c r="A3527" s="351">
        <v>3524</v>
      </c>
      <c r="B3527" s="352"/>
      <c r="C3527" s="353"/>
      <c r="D3527" s="354"/>
      <c r="E3527" s="178"/>
      <c r="F3527" s="355"/>
      <c r="G3527" s="354"/>
      <c r="H3527" s="354"/>
      <c r="I3527" s="178"/>
      <c r="J3527" s="390" t="e">
        <f>IF(#REF!="","",IF(LEN(#REF!)&gt;14,IF(ISBLANK(#REF!),"",#REF!),REPLACE(REPLACE(#REF!,1,3,"XXX"),13,2,"XX")))</f>
        <v>#REF!</v>
      </c>
      <c r="K3527" s="356"/>
      <c r="L3527" s="357"/>
      <c r="M3527" s="356"/>
      <c r="N3527" s="352"/>
      <c r="O3527" s="369"/>
    </row>
    <row r="3528" spans="1:15" hidden="1" x14ac:dyDescent="0.2">
      <c r="A3528" s="351">
        <v>3525</v>
      </c>
      <c r="B3528" s="352"/>
      <c r="C3528" s="353"/>
      <c r="D3528" s="354"/>
      <c r="E3528" s="178"/>
      <c r="F3528" s="355"/>
      <c r="G3528" s="354"/>
      <c r="H3528" s="354"/>
      <c r="I3528" s="178"/>
      <c r="J3528" s="390" t="e">
        <f>IF(#REF!="","",IF(LEN(#REF!)&gt;14,IF(ISBLANK(#REF!),"",#REF!),REPLACE(REPLACE(#REF!,1,3,"XXX"),13,2,"XX")))</f>
        <v>#REF!</v>
      </c>
      <c r="K3528" s="356"/>
      <c r="L3528" s="357"/>
      <c r="M3528" s="356"/>
      <c r="N3528" s="352"/>
      <c r="O3528" s="369"/>
    </row>
    <row r="3529" spans="1:15" hidden="1" x14ac:dyDescent="0.2">
      <c r="A3529" s="351">
        <v>3526</v>
      </c>
      <c r="B3529" s="352"/>
      <c r="C3529" s="353"/>
      <c r="D3529" s="354"/>
      <c r="E3529" s="178"/>
      <c r="F3529" s="355"/>
      <c r="G3529" s="354"/>
      <c r="H3529" s="354"/>
      <c r="I3529" s="178"/>
      <c r="J3529" s="390" t="e">
        <f>IF(#REF!="","",IF(LEN(#REF!)&gt;14,IF(ISBLANK(#REF!),"",#REF!),REPLACE(REPLACE(#REF!,1,3,"XXX"),13,2,"XX")))</f>
        <v>#REF!</v>
      </c>
      <c r="K3529" s="356"/>
      <c r="L3529" s="357"/>
      <c r="M3529" s="356"/>
      <c r="N3529" s="352"/>
      <c r="O3529" s="369"/>
    </row>
    <row r="3530" spans="1:15" hidden="1" x14ac:dyDescent="0.2">
      <c r="A3530" s="351">
        <v>3527</v>
      </c>
      <c r="B3530" s="352"/>
      <c r="C3530" s="353"/>
      <c r="D3530" s="354"/>
      <c r="E3530" s="178"/>
      <c r="F3530" s="355"/>
      <c r="G3530" s="354"/>
      <c r="H3530" s="354"/>
      <c r="I3530" s="178"/>
      <c r="J3530" s="390" t="e">
        <f>IF(#REF!="","",IF(LEN(#REF!)&gt;14,IF(ISBLANK(#REF!),"",#REF!),REPLACE(REPLACE(#REF!,1,3,"XXX"),13,2,"XX")))</f>
        <v>#REF!</v>
      </c>
      <c r="K3530" s="356"/>
      <c r="L3530" s="357"/>
      <c r="M3530" s="356"/>
      <c r="N3530" s="352"/>
      <c r="O3530" s="369"/>
    </row>
    <row r="3531" spans="1:15" hidden="1" x14ac:dyDescent="0.2">
      <c r="A3531" s="351">
        <v>3528</v>
      </c>
      <c r="B3531" s="352"/>
      <c r="C3531" s="353"/>
      <c r="D3531" s="354"/>
      <c r="E3531" s="178"/>
      <c r="F3531" s="355"/>
      <c r="G3531" s="354"/>
      <c r="H3531" s="354"/>
      <c r="I3531" s="178"/>
      <c r="J3531" s="390" t="e">
        <f>IF(#REF!="","",IF(LEN(#REF!)&gt;14,IF(ISBLANK(#REF!),"",#REF!),REPLACE(REPLACE(#REF!,1,3,"XXX"),13,2,"XX")))</f>
        <v>#REF!</v>
      </c>
      <c r="K3531" s="356"/>
      <c r="L3531" s="357"/>
      <c r="M3531" s="356"/>
      <c r="N3531" s="352"/>
      <c r="O3531" s="369"/>
    </row>
    <row r="3532" spans="1:15" hidden="1" x14ac:dyDescent="0.2">
      <c r="A3532" s="351">
        <v>3529</v>
      </c>
      <c r="B3532" s="352"/>
      <c r="C3532" s="353"/>
      <c r="D3532" s="354"/>
      <c r="E3532" s="178"/>
      <c r="F3532" s="355"/>
      <c r="G3532" s="354"/>
      <c r="H3532" s="354"/>
      <c r="I3532" s="178"/>
      <c r="J3532" s="390" t="e">
        <f>IF(#REF!="","",IF(LEN(#REF!)&gt;14,IF(ISBLANK(#REF!),"",#REF!),REPLACE(REPLACE(#REF!,1,3,"XXX"),13,2,"XX")))</f>
        <v>#REF!</v>
      </c>
      <c r="K3532" s="356"/>
      <c r="L3532" s="357"/>
      <c r="M3532" s="356"/>
      <c r="N3532" s="352"/>
      <c r="O3532" s="369"/>
    </row>
    <row r="3533" spans="1:15" hidden="1" x14ac:dyDescent="0.2">
      <c r="A3533" s="351">
        <v>3530</v>
      </c>
      <c r="B3533" s="352"/>
      <c r="C3533" s="353"/>
      <c r="D3533" s="354"/>
      <c r="E3533" s="178"/>
      <c r="F3533" s="355"/>
      <c r="G3533" s="354"/>
      <c r="H3533" s="354"/>
      <c r="I3533" s="178"/>
      <c r="J3533" s="390" t="e">
        <f>IF(#REF!="","",IF(LEN(#REF!)&gt;14,IF(ISBLANK(#REF!),"",#REF!),REPLACE(REPLACE(#REF!,1,3,"XXX"),13,2,"XX")))</f>
        <v>#REF!</v>
      </c>
      <c r="K3533" s="356"/>
      <c r="L3533" s="357"/>
      <c r="M3533" s="356"/>
      <c r="N3533" s="352"/>
      <c r="O3533" s="369"/>
    </row>
    <row r="3534" spans="1:15" hidden="1" x14ac:dyDescent="0.2">
      <c r="A3534" s="351">
        <v>3531</v>
      </c>
      <c r="B3534" s="352"/>
      <c r="C3534" s="353"/>
      <c r="D3534" s="354"/>
      <c r="E3534" s="178"/>
      <c r="F3534" s="355"/>
      <c r="G3534" s="354"/>
      <c r="H3534" s="354"/>
      <c r="I3534" s="178"/>
      <c r="J3534" s="390" t="e">
        <f>IF(#REF!="","",IF(LEN(#REF!)&gt;14,IF(ISBLANK(#REF!),"",#REF!),REPLACE(REPLACE(#REF!,1,3,"XXX"),13,2,"XX")))</f>
        <v>#REF!</v>
      </c>
      <c r="K3534" s="356"/>
      <c r="L3534" s="357"/>
      <c r="M3534" s="356"/>
      <c r="N3534" s="352"/>
      <c r="O3534" s="369"/>
    </row>
    <row r="3535" spans="1:15" hidden="1" x14ac:dyDescent="0.2">
      <c r="A3535" s="351">
        <v>3532</v>
      </c>
      <c r="B3535" s="352"/>
      <c r="C3535" s="353"/>
      <c r="D3535" s="354"/>
      <c r="E3535" s="178"/>
      <c r="F3535" s="355"/>
      <c r="G3535" s="354"/>
      <c r="H3535" s="354"/>
      <c r="I3535" s="178"/>
      <c r="J3535" s="390" t="e">
        <f>IF(#REF!="","",IF(LEN(#REF!)&gt;14,IF(ISBLANK(#REF!),"",#REF!),REPLACE(REPLACE(#REF!,1,3,"XXX"),13,2,"XX")))</f>
        <v>#REF!</v>
      </c>
      <c r="K3535" s="356"/>
      <c r="L3535" s="357"/>
      <c r="M3535" s="356"/>
      <c r="N3535" s="352"/>
      <c r="O3535" s="369"/>
    </row>
    <row r="3536" spans="1:15" hidden="1" x14ac:dyDescent="0.2">
      <c r="A3536" s="351">
        <v>3533</v>
      </c>
      <c r="B3536" s="352"/>
      <c r="C3536" s="353"/>
      <c r="D3536" s="354"/>
      <c r="E3536" s="178"/>
      <c r="F3536" s="355"/>
      <c r="G3536" s="354"/>
      <c r="H3536" s="354"/>
      <c r="I3536" s="178"/>
      <c r="J3536" s="390" t="e">
        <f>IF(#REF!="","",IF(LEN(#REF!)&gt;14,IF(ISBLANK(#REF!),"",#REF!),REPLACE(REPLACE(#REF!,1,3,"XXX"),13,2,"XX")))</f>
        <v>#REF!</v>
      </c>
      <c r="K3536" s="356"/>
      <c r="L3536" s="357"/>
      <c r="M3536" s="356"/>
      <c r="N3536" s="352"/>
      <c r="O3536" s="369"/>
    </row>
    <row r="3537" spans="1:15" hidden="1" x14ac:dyDescent="0.2">
      <c r="A3537" s="351">
        <v>3534</v>
      </c>
      <c r="B3537" s="352"/>
      <c r="C3537" s="353"/>
      <c r="D3537" s="354"/>
      <c r="E3537" s="178"/>
      <c r="F3537" s="355"/>
      <c r="G3537" s="354"/>
      <c r="H3537" s="354"/>
      <c r="I3537" s="178"/>
      <c r="J3537" s="390" t="e">
        <f>IF(#REF!="","",IF(LEN(#REF!)&gt;14,IF(ISBLANK(#REF!),"",#REF!),REPLACE(REPLACE(#REF!,1,3,"XXX"),13,2,"XX")))</f>
        <v>#REF!</v>
      </c>
      <c r="K3537" s="356"/>
      <c r="L3537" s="357"/>
      <c r="M3537" s="356"/>
      <c r="N3537" s="352"/>
      <c r="O3537" s="369"/>
    </row>
    <row r="3538" spans="1:15" hidden="1" x14ac:dyDescent="0.2">
      <c r="A3538" s="351">
        <v>3535</v>
      </c>
      <c r="B3538" s="352"/>
      <c r="C3538" s="353"/>
      <c r="D3538" s="354"/>
      <c r="E3538" s="178"/>
      <c r="F3538" s="355"/>
      <c r="G3538" s="354"/>
      <c r="H3538" s="354"/>
      <c r="I3538" s="178"/>
      <c r="J3538" s="390" t="e">
        <f>IF(#REF!="","",IF(LEN(#REF!)&gt;14,IF(ISBLANK(#REF!),"",#REF!),REPLACE(REPLACE(#REF!,1,3,"XXX"),13,2,"XX")))</f>
        <v>#REF!</v>
      </c>
      <c r="K3538" s="356"/>
      <c r="L3538" s="357"/>
      <c r="M3538" s="356"/>
      <c r="N3538" s="352"/>
      <c r="O3538" s="369"/>
    </row>
    <row r="3539" spans="1:15" hidden="1" x14ac:dyDescent="0.2">
      <c r="A3539" s="351">
        <v>3536</v>
      </c>
      <c r="B3539" s="352"/>
      <c r="C3539" s="353"/>
      <c r="D3539" s="354"/>
      <c r="E3539" s="178"/>
      <c r="F3539" s="355"/>
      <c r="G3539" s="354"/>
      <c r="H3539" s="354"/>
      <c r="I3539" s="178"/>
      <c r="J3539" s="390" t="e">
        <f>IF(#REF!="","",IF(LEN(#REF!)&gt;14,IF(ISBLANK(#REF!),"",#REF!),REPLACE(REPLACE(#REF!,1,3,"XXX"),13,2,"XX")))</f>
        <v>#REF!</v>
      </c>
      <c r="K3539" s="356"/>
      <c r="L3539" s="357"/>
      <c r="M3539" s="356"/>
      <c r="N3539" s="352"/>
      <c r="O3539" s="369"/>
    </row>
    <row r="3540" spans="1:15" hidden="1" x14ac:dyDescent="0.2">
      <c r="A3540" s="351">
        <v>3537</v>
      </c>
      <c r="B3540" s="352"/>
      <c r="C3540" s="353"/>
      <c r="D3540" s="354"/>
      <c r="E3540" s="178"/>
      <c r="F3540" s="355"/>
      <c r="G3540" s="354"/>
      <c r="H3540" s="354"/>
      <c r="I3540" s="178"/>
      <c r="J3540" s="390" t="e">
        <f>IF(#REF!="","",IF(LEN(#REF!)&gt;14,IF(ISBLANK(#REF!),"",#REF!),REPLACE(REPLACE(#REF!,1,3,"XXX"),13,2,"XX")))</f>
        <v>#REF!</v>
      </c>
      <c r="K3540" s="356"/>
      <c r="L3540" s="357"/>
      <c r="M3540" s="356"/>
      <c r="N3540" s="352"/>
      <c r="O3540" s="369"/>
    </row>
    <row r="3541" spans="1:15" hidden="1" x14ac:dyDescent="0.2">
      <c r="A3541" s="351">
        <v>3538</v>
      </c>
      <c r="B3541" s="352"/>
      <c r="C3541" s="353"/>
      <c r="D3541" s="354"/>
      <c r="E3541" s="178"/>
      <c r="F3541" s="355"/>
      <c r="G3541" s="354"/>
      <c r="H3541" s="354"/>
      <c r="I3541" s="178"/>
      <c r="J3541" s="390" t="e">
        <f>IF(#REF!="","",IF(LEN(#REF!)&gt;14,IF(ISBLANK(#REF!),"",#REF!),REPLACE(REPLACE(#REF!,1,3,"XXX"),13,2,"XX")))</f>
        <v>#REF!</v>
      </c>
      <c r="K3541" s="356"/>
      <c r="L3541" s="357"/>
      <c r="M3541" s="356"/>
      <c r="N3541" s="352"/>
      <c r="O3541" s="369"/>
    </row>
    <row r="3542" spans="1:15" hidden="1" x14ac:dyDescent="0.2">
      <c r="A3542" s="351">
        <v>3539</v>
      </c>
      <c r="B3542" s="352"/>
      <c r="C3542" s="353"/>
      <c r="D3542" s="354"/>
      <c r="E3542" s="178"/>
      <c r="F3542" s="355"/>
      <c r="G3542" s="354"/>
      <c r="H3542" s="354"/>
      <c r="I3542" s="178"/>
      <c r="J3542" s="390" t="e">
        <f>IF(#REF!="","",IF(LEN(#REF!)&gt;14,IF(ISBLANK(#REF!),"",#REF!),REPLACE(REPLACE(#REF!,1,3,"XXX"),13,2,"XX")))</f>
        <v>#REF!</v>
      </c>
      <c r="K3542" s="356"/>
      <c r="L3542" s="357"/>
      <c r="M3542" s="356"/>
      <c r="N3542" s="352"/>
      <c r="O3542" s="369"/>
    </row>
    <row r="3543" spans="1:15" hidden="1" x14ac:dyDescent="0.2">
      <c r="A3543" s="351">
        <v>3540</v>
      </c>
      <c r="B3543" s="352"/>
      <c r="C3543" s="353"/>
      <c r="D3543" s="354"/>
      <c r="E3543" s="178"/>
      <c r="F3543" s="355"/>
      <c r="G3543" s="354"/>
      <c r="H3543" s="354"/>
      <c r="I3543" s="178"/>
      <c r="J3543" s="390" t="e">
        <f>IF(#REF!="","",IF(LEN(#REF!)&gt;14,IF(ISBLANK(#REF!),"",#REF!),REPLACE(REPLACE(#REF!,1,3,"XXX"),13,2,"XX")))</f>
        <v>#REF!</v>
      </c>
      <c r="K3543" s="356"/>
      <c r="L3543" s="357"/>
      <c r="M3543" s="356"/>
      <c r="N3543" s="352"/>
      <c r="O3543" s="369"/>
    </row>
    <row r="3544" spans="1:15" hidden="1" x14ac:dyDescent="0.2">
      <c r="A3544" s="351">
        <v>3541</v>
      </c>
      <c r="B3544" s="352"/>
      <c r="C3544" s="353"/>
      <c r="D3544" s="354"/>
      <c r="E3544" s="178"/>
      <c r="F3544" s="355"/>
      <c r="G3544" s="354"/>
      <c r="H3544" s="354"/>
      <c r="I3544" s="178"/>
      <c r="J3544" s="390" t="e">
        <f>IF(#REF!="","",IF(LEN(#REF!)&gt;14,IF(ISBLANK(#REF!),"",#REF!),REPLACE(REPLACE(#REF!,1,3,"XXX"),13,2,"XX")))</f>
        <v>#REF!</v>
      </c>
      <c r="K3544" s="356"/>
      <c r="L3544" s="357"/>
      <c r="M3544" s="356"/>
      <c r="N3544" s="352"/>
      <c r="O3544" s="369"/>
    </row>
    <row r="3545" spans="1:15" hidden="1" x14ac:dyDescent="0.2">
      <c r="A3545" s="351">
        <v>3542</v>
      </c>
      <c r="B3545" s="352"/>
      <c r="C3545" s="353"/>
      <c r="D3545" s="354"/>
      <c r="E3545" s="178"/>
      <c r="F3545" s="355"/>
      <c r="G3545" s="354"/>
      <c r="H3545" s="354"/>
      <c r="I3545" s="178"/>
      <c r="J3545" s="390" t="e">
        <f>IF(#REF!="","",IF(LEN(#REF!)&gt;14,IF(ISBLANK(#REF!),"",#REF!),REPLACE(REPLACE(#REF!,1,3,"XXX"),13,2,"XX")))</f>
        <v>#REF!</v>
      </c>
      <c r="K3545" s="356"/>
      <c r="L3545" s="357"/>
      <c r="M3545" s="356"/>
      <c r="N3545" s="352"/>
      <c r="O3545" s="369"/>
    </row>
    <row r="3546" spans="1:15" hidden="1" x14ac:dyDescent="0.2">
      <c r="A3546" s="351">
        <v>3543</v>
      </c>
      <c r="B3546" s="352"/>
      <c r="C3546" s="353"/>
      <c r="D3546" s="354"/>
      <c r="E3546" s="178"/>
      <c r="F3546" s="355"/>
      <c r="G3546" s="354"/>
      <c r="H3546" s="354"/>
      <c r="I3546" s="178"/>
      <c r="J3546" s="390" t="e">
        <f>IF(#REF!="","",IF(LEN(#REF!)&gt;14,IF(ISBLANK(#REF!),"",#REF!),REPLACE(REPLACE(#REF!,1,3,"XXX"),13,2,"XX")))</f>
        <v>#REF!</v>
      </c>
      <c r="K3546" s="356"/>
      <c r="L3546" s="357"/>
      <c r="M3546" s="356"/>
      <c r="N3546" s="352"/>
      <c r="O3546" s="369"/>
    </row>
    <row r="3547" spans="1:15" hidden="1" x14ac:dyDescent="0.2">
      <c r="A3547" s="351">
        <v>3544</v>
      </c>
      <c r="B3547" s="352"/>
      <c r="C3547" s="353"/>
      <c r="D3547" s="354"/>
      <c r="E3547" s="178"/>
      <c r="F3547" s="355"/>
      <c r="G3547" s="354"/>
      <c r="H3547" s="354"/>
      <c r="I3547" s="178"/>
      <c r="J3547" s="390" t="e">
        <f>IF(#REF!="","",IF(LEN(#REF!)&gt;14,IF(ISBLANK(#REF!),"",#REF!),REPLACE(REPLACE(#REF!,1,3,"XXX"),13,2,"XX")))</f>
        <v>#REF!</v>
      </c>
      <c r="K3547" s="356"/>
      <c r="L3547" s="357"/>
      <c r="M3547" s="356"/>
      <c r="N3547" s="352"/>
      <c r="O3547" s="369"/>
    </row>
    <row r="3548" spans="1:15" hidden="1" x14ac:dyDescent="0.2">
      <c r="A3548" s="351">
        <v>3545</v>
      </c>
      <c r="B3548" s="352"/>
      <c r="C3548" s="353"/>
      <c r="D3548" s="354"/>
      <c r="E3548" s="178"/>
      <c r="F3548" s="355"/>
      <c r="G3548" s="354"/>
      <c r="H3548" s="354"/>
      <c r="I3548" s="178"/>
      <c r="J3548" s="390" t="e">
        <f>IF(#REF!="","",IF(LEN(#REF!)&gt;14,IF(ISBLANK(#REF!),"",#REF!),REPLACE(REPLACE(#REF!,1,3,"XXX"),13,2,"XX")))</f>
        <v>#REF!</v>
      </c>
      <c r="K3548" s="356"/>
      <c r="L3548" s="357"/>
      <c r="M3548" s="356"/>
      <c r="N3548" s="352"/>
      <c r="O3548" s="369"/>
    </row>
    <row r="3549" spans="1:15" hidden="1" x14ac:dyDescent="0.2">
      <c r="A3549" s="351">
        <v>3546</v>
      </c>
      <c r="B3549" s="352"/>
      <c r="C3549" s="353"/>
      <c r="D3549" s="354"/>
      <c r="E3549" s="178"/>
      <c r="F3549" s="355"/>
      <c r="G3549" s="354"/>
      <c r="H3549" s="354"/>
      <c r="I3549" s="178"/>
      <c r="J3549" s="390" t="e">
        <f>IF(#REF!="","",IF(LEN(#REF!)&gt;14,IF(ISBLANK(#REF!),"",#REF!),REPLACE(REPLACE(#REF!,1,3,"XXX"),13,2,"XX")))</f>
        <v>#REF!</v>
      </c>
      <c r="K3549" s="356"/>
      <c r="L3549" s="357"/>
      <c r="M3549" s="356"/>
      <c r="N3549" s="352"/>
      <c r="O3549" s="369"/>
    </row>
    <row r="3550" spans="1:15" hidden="1" x14ac:dyDescent="0.2">
      <c r="A3550" s="351">
        <v>3547</v>
      </c>
      <c r="B3550" s="352"/>
      <c r="C3550" s="353"/>
      <c r="D3550" s="354"/>
      <c r="E3550" s="178"/>
      <c r="F3550" s="355"/>
      <c r="G3550" s="354"/>
      <c r="H3550" s="354"/>
      <c r="I3550" s="178"/>
      <c r="J3550" s="390" t="e">
        <f>IF(#REF!="","",IF(LEN(#REF!)&gt;14,IF(ISBLANK(#REF!),"",#REF!),REPLACE(REPLACE(#REF!,1,3,"XXX"),13,2,"XX")))</f>
        <v>#REF!</v>
      </c>
      <c r="K3550" s="356"/>
      <c r="L3550" s="357"/>
      <c r="M3550" s="356"/>
      <c r="N3550" s="352"/>
      <c r="O3550" s="369"/>
    </row>
    <row r="3551" spans="1:15" hidden="1" x14ac:dyDescent="0.2">
      <c r="A3551" s="351">
        <v>3548</v>
      </c>
      <c r="B3551" s="352"/>
      <c r="C3551" s="353"/>
      <c r="D3551" s="354"/>
      <c r="E3551" s="178"/>
      <c r="F3551" s="355"/>
      <c r="G3551" s="354"/>
      <c r="H3551" s="354"/>
      <c r="I3551" s="178"/>
      <c r="J3551" s="390" t="e">
        <f>IF(#REF!="","",IF(LEN(#REF!)&gt;14,IF(ISBLANK(#REF!),"",#REF!),REPLACE(REPLACE(#REF!,1,3,"XXX"),13,2,"XX")))</f>
        <v>#REF!</v>
      </c>
      <c r="K3551" s="356"/>
      <c r="L3551" s="357"/>
      <c r="M3551" s="356"/>
      <c r="N3551" s="352"/>
      <c r="O3551" s="369"/>
    </row>
    <row r="3552" spans="1:15" hidden="1" x14ac:dyDescent="0.2">
      <c r="A3552" s="351">
        <v>3549</v>
      </c>
      <c r="B3552" s="352"/>
      <c r="C3552" s="353"/>
      <c r="D3552" s="354"/>
      <c r="E3552" s="178"/>
      <c r="F3552" s="355"/>
      <c r="G3552" s="354"/>
      <c r="H3552" s="354"/>
      <c r="I3552" s="178"/>
      <c r="J3552" s="390" t="e">
        <f>IF(#REF!="","",IF(LEN(#REF!)&gt;14,IF(ISBLANK(#REF!),"",#REF!),REPLACE(REPLACE(#REF!,1,3,"XXX"),13,2,"XX")))</f>
        <v>#REF!</v>
      </c>
      <c r="K3552" s="356"/>
      <c r="L3552" s="357"/>
      <c r="M3552" s="356"/>
      <c r="N3552" s="352"/>
      <c r="O3552" s="369"/>
    </row>
    <row r="3553" spans="1:15" hidden="1" x14ac:dyDescent="0.2">
      <c r="A3553" s="351">
        <v>3550</v>
      </c>
      <c r="B3553" s="352"/>
      <c r="C3553" s="353"/>
      <c r="D3553" s="354"/>
      <c r="E3553" s="178"/>
      <c r="F3553" s="355"/>
      <c r="G3553" s="354"/>
      <c r="H3553" s="354"/>
      <c r="I3553" s="178"/>
      <c r="J3553" s="390" t="e">
        <f>IF(#REF!="","",IF(LEN(#REF!)&gt;14,IF(ISBLANK(#REF!),"",#REF!),REPLACE(REPLACE(#REF!,1,3,"XXX"),13,2,"XX")))</f>
        <v>#REF!</v>
      </c>
      <c r="K3553" s="356"/>
      <c r="L3553" s="357"/>
      <c r="M3553" s="356"/>
      <c r="N3553" s="352"/>
      <c r="O3553" s="369"/>
    </row>
    <row r="3554" spans="1:15" hidden="1" x14ac:dyDescent="0.2">
      <c r="A3554" s="351">
        <v>3551</v>
      </c>
      <c r="B3554" s="352"/>
      <c r="C3554" s="353"/>
      <c r="D3554" s="354"/>
      <c r="E3554" s="178"/>
      <c r="F3554" s="355"/>
      <c r="G3554" s="354"/>
      <c r="H3554" s="354"/>
      <c r="I3554" s="178"/>
      <c r="J3554" s="390" t="e">
        <f>IF(#REF!="","",IF(LEN(#REF!)&gt;14,IF(ISBLANK(#REF!),"",#REF!),REPLACE(REPLACE(#REF!,1,3,"XXX"),13,2,"XX")))</f>
        <v>#REF!</v>
      </c>
      <c r="K3554" s="356"/>
      <c r="L3554" s="357"/>
      <c r="M3554" s="356"/>
      <c r="N3554" s="352"/>
      <c r="O3554" s="369"/>
    </row>
    <row r="3555" spans="1:15" hidden="1" x14ac:dyDescent="0.2">
      <c r="A3555" s="351">
        <v>3552</v>
      </c>
      <c r="B3555" s="352"/>
      <c r="C3555" s="353"/>
      <c r="D3555" s="354"/>
      <c r="E3555" s="178"/>
      <c r="F3555" s="355"/>
      <c r="G3555" s="354"/>
      <c r="H3555" s="354"/>
      <c r="I3555" s="178"/>
      <c r="J3555" s="390" t="e">
        <f>IF(#REF!="","",IF(LEN(#REF!)&gt;14,IF(ISBLANK(#REF!),"",#REF!),REPLACE(REPLACE(#REF!,1,3,"XXX"),13,2,"XX")))</f>
        <v>#REF!</v>
      </c>
      <c r="K3555" s="356"/>
      <c r="L3555" s="357"/>
      <c r="M3555" s="356"/>
      <c r="N3555" s="352"/>
      <c r="O3555" s="369"/>
    </row>
    <row r="3556" spans="1:15" hidden="1" x14ac:dyDescent="0.2">
      <c r="A3556" s="351">
        <v>3553</v>
      </c>
      <c r="B3556" s="352"/>
      <c r="C3556" s="353"/>
      <c r="D3556" s="354"/>
      <c r="E3556" s="178"/>
      <c r="F3556" s="355"/>
      <c r="G3556" s="354"/>
      <c r="H3556" s="354"/>
      <c r="I3556" s="178"/>
      <c r="J3556" s="390" t="e">
        <f>IF(#REF!="","",IF(LEN(#REF!)&gt;14,IF(ISBLANK(#REF!),"",#REF!),REPLACE(REPLACE(#REF!,1,3,"XXX"),13,2,"XX")))</f>
        <v>#REF!</v>
      </c>
      <c r="K3556" s="356"/>
      <c r="L3556" s="357"/>
      <c r="M3556" s="356"/>
      <c r="N3556" s="352"/>
      <c r="O3556" s="369"/>
    </row>
    <row r="3557" spans="1:15" hidden="1" x14ac:dyDescent="0.2">
      <c r="A3557" s="351">
        <v>3554</v>
      </c>
      <c r="B3557" s="352"/>
      <c r="C3557" s="353"/>
      <c r="D3557" s="354"/>
      <c r="E3557" s="178"/>
      <c r="F3557" s="355"/>
      <c r="G3557" s="354"/>
      <c r="H3557" s="354"/>
      <c r="I3557" s="178"/>
      <c r="J3557" s="390" t="e">
        <f>IF(#REF!="","",IF(LEN(#REF!)&gt;14,IF(ISBLANK(#REF!),"",#REF!),REPLACE(REPLACE(#REF!,1,3,"XXX"),13,2,"XX")))</f>
        <v>#REF!</v>
      </c>
      <c r="K3557" s="356"/>
      <c r="L3557" s="357"/>
      <c r="M3557" s="356"/>
      <c r="N3557" s="352"/>
      <c r="O3557" s="369"/>
    </row>
    <row r="3558" spans="1:15" hidden="1" x14ac:dyDescent="0.2">
      <c r="A3558" s="351">
        <v>3555</v>
      </c>
      <c r="B3558" s="352"/>
      <c r="C3558" s="353"/>
      <c r="D3558" s="354"/>
      <c r="E3558" s="178"/>
      <c r="F3558" s="355"/>
      <c r="G3558" s="354"/>
      <c r="H3558" s="354"/>
      <c r="I3558" s="178"/>
      <c r="J3558" s="390" t="e">
        <f>IF(#REF!="","",IF(LEN(#REF!)&gt;14,IF(ISBLANK(#REF!),"",#REF!),REPLACE(REPLACE(#REF!,1,3,"XXX"),13,2,"XX")))</f>
        <v>#REF!</v>
      </c>
      <c r="K3558" s="356"/>
      <c r="L3558" s="357"/>
      <c r="M3558" s="356"/>
      <c r="N3558" s="352"/>
      <c r="O3558" s="369"/>
    </row>
    <row r="3559" spans="1:15" hidden="1" x14ac:dyDescent="0.2">
      <c r="A3559" s="351">
        <v>3556</v>
      </c>
      <c r="B3559" s="352"/>
      <c r="C3559" s="353"/>
      <c r="D3559" s="354"/>
      <c r="E3559" s="178"/>
      <c r="F3559" s="355"/>
      <c r="G3559" s="354"/>
      <c r="H3559" s="354"/>
      <c r="I3559" s="178"/>
      <c r="J3559" s="390" t="e">
        <f>IF(#REF!="","",IF(LEN(#REF!)&gt;14,IF(ISBLANK(#REF!),"",#REF!),REPLACE(REPLACE(#REF!,1,3,"XXX"),13,2,"XX")))</f>
        <v>#REF!</v>
      </c>
      <c r="K3559" s="356"/>
      <c r="L3559" s="357"/>
      <c r="M3559" s="356"/>
      <c r="N3559" s="352"/>
      <c r="O3559" s="369"/>
    </row>
    <row r="3560" spans="1:15" hidden="1" x14ac:dyDescent="0.2">
      <c r="A3560" s="351">
        <v>3557</v>
      </c>
      <c r="B3560" s="352"/>
      <c r="C3560" s="353"/>
      <c r="D3560" s="354"/>
      <c r="E3560" s="178"/>
      <c r="F3560" s="355"/>
      <c r="G3560" s="354"/>
      <c r="H3560" s="354"/>
      <c r="I3560" s="178"/>
      <c r="J3560" s="390" t="e">
        <f>IF(#REF!="","",IF(LEN(#REF!)&gt;14,IF(ISBLANK(#REF!),"",#REF!),REPLACE(REPLACE(#REF!,1,3,"XXX"),13,2,"XX")))</f>
        <v>#REF!</v>
      </c>
      <c r="K3560" s="356"/>
      <c r="L3560" s="357"/>
      <c r="M3560" s="356"/>
      <c r="N3560" s="352"/>
      <c r="O3560" s="369"/>
    </row>
    <row r="3561" spans="1:15" hidden="1" x14ac:dyDescent="0.2">
      <c r="A3561" s="351">
        <v>3558</v>
      </c>
      <c r="B3561" s="352"/>
      <c r="C3561" s="353"/>
      <c r="D3561" s="354"/>
      <c r="E3561" s="178"/>
      <c r="F3561" s="355"/>
      <c r="G3561" s="354"/>
      <c r="H3561" s="354"/>
      <c r="I3561" s="178"/>
      <c r="J3561" s="390" t="e">
        <f>IF(#REF!="","",IF(LEN(#REF!)&gt;14,IF(ISBLANK(#REF!),"",#REF!),REPLACE(REPLACE(#REF!,1,3,"XXX"),13,2,"XX")))</f>
        <v>#REF!</v>
      </c>
      <c r="K3561" s="356"/>
      <c r="L3561" s="357"/>
      <c r="M3561" s="356"/>
      <c r="N3561" s="352"/>
      <c r="O3561" s="369"/>
    </row>
    <row r="3562" spans="1:15" hidden="1" x14ac:dyDescent="0.2">
      <c r="A3562" s="351">
        <v>3559</v>
      </c>
      <c r="B3562" s="352"/>
      <c r="C3562" s="353"/>
      <c r="D3562" s="354"/>
      <c r="E3562" s="178"/>
      <c r="F3562" s="355"/>
      <c r="G3562" s="354"/>
      <c r="H3562" s="354"/>
      <c r="I3562" s="178"/>
      <c r="J3562" s="390" t="e">
        <f>IF(#REF!="","",IF(LEN(#REF!)&gt;14,IF(ISBLANK(#REF!),"",#REF!),REPLACE(REPLACE(#REF!,1,3,"XXX"),13,2,"XX")))</f>
        <v>#REF!</v>
      </c>
      <c r="K3562" s="356"/>
      <c r="L3562" s="357"/>
      <c r="M3562" s="356"/>
      <c r="N3562" s="352"/>
      <c r="O3562" s="369"/>
    </row>
    <row r="3563" spans="1:15" hidden="1" x14ac:dyDescent="0.2">
      <c r="A3563" s="351">
        <v>3560</v>
      </c>
      <c r="B3563" s="352"/>
      <c r="C3563" s="353"/>
      <c r="D3563" s="354"/>
      <c r="E3563" s="178"/>
      <c r="F3563" s="355"/>
      <c r="G3563" s="354"/>
      <c r="H3563" s="354"/>
      <c r="I3563" s="178"/>
      <c r="J3563" s="390" t="e">
        <f>IF(#REF!="","",IF(LEN(#REF!)&gt;14,IF(ISBLANK(#REF!),"",#REF!),REPLACE(REPLACE(#REF!,1,3,"XXX"),13,2,"XX")))</f>
        <v>#REF!</v>
      </c>
      <c r="K3563" s="356"/>
      <c r="L3563" s="357"/>
      <c r="M3563" s="356"/>
      <c r="N3563" s="352"/>
      <c r="O3563" s="369"/>
    </row>
    <row r="3564" spans="1:15" hidden="1" x14ac:dyDescent="0.2">
      <c r="A3564" s="351">
        <v>3561</v>
      </c>
      <c r="B3564" s="352"/>
      <c r="C3564" s="353"/>
      <c r="D3564" s="354"/>
      <c r="E3564" s="178"/>
      <c r="F3564" s="355"/>
      <c r="G3564" s="354"/>
      <c r="H3564" s="354"/>
      <c r="I3564" s="178"/>
      <c r="J3564" s="390" t="e">
        <f>IF(#REF!="","",IF(LEN(#REF!)&gt;14,IF(ISBLANK(#REF!),"",#REF!),REPLACE(REPLACE(#REF!,1,3,"XXX"),13,2,"XX")))</f>
        <v>#REF!</v>
      </c>
      <c r="K3564" s="356"/>
      <c r="L3564" s="357"/>
      <c r="M3564" s="356"/>
      <c r="N3564" s="352"/>
      <c r="O3564" s="369"/>
    </row>
    <row r="3565" spans="1:15" hidden="1" x14ac:dyDescent="0.2">
      <c r="A3565" s="351">
        <v>3562</v>
      </c>
      <c r="B3565" s="352"/>
      <c r="C3565" s="353"/>
      <c r="D3565" s="354"/>
      <c r="E3565" s="178"/>
      <c r="F3565" s="355"/>
      <c r="G3565" s="354"/>
      <c r="H3565" s="354"/>
      <c r="I3565" s="178"/>
      <c r="J3565" s="390" t="e">
        <f>IF(#REF!="","",IF(LEN(#REF!)&gt;14,IF(ISBLANK(#REF!),"",#REF!),REPLACE(REPLACE(#REF!,1,3,"XXX"),13,2,"XX")))</f>
        <v>#REF!</v>
      </c>
      <c r="K3565" s="356"/>
      <c r="L3565" s="357"/>
      <c r="M3565" s="356"/>
      <c r="N3565" s="352"/>
      <c r="O3565" s="369"/>
    </row>
    <row r="3566" spans="1:15" hidden="1" x14ac:dyDescent="0.2">
      <c r="A3566" s="351">
        <v>3563</v>
      </c>
      <c r="B3566" s="352"/>
      <c r="C3566" s="353"/>
      <c r="D3566" s="354"/>
      <c r="E3566" s="178"/>
      <c r="F3566" s="355"/>
      <c r="G3566" s="354"/>
      <c r="H3566" s="354"/>
      <c r="I3566" s="178"/>
      <c r="J3566" s="390" t="e">
        <f>IF(#REF!="","",IF(LEN(#REF!)&gt;14,IF(ISBLANK(#REF!),"",#REF!),REPLACE(REPLACE(#REF!,1,3,"XXX"),13,2,"XX")))</f>
        <v>#REF!</v>
      </c>
      <c r="K3566" s="356"/>
      <c r="L3566" s="357"/>
      <c r="M3566" s="356"/>
      <c r="N3566" s="352"/>
      <c r="O3566" s="369"/>
    </row>
    <row r="3567" spans="1:15" hidden="1" x14ac:dyDescent="0.2">
      <c r="A3567" s="351">
        <v>3564</v>
      </c>
      <c r="B3567" s="352"/>
      <c r="C3567" s="353"/>
      <c r="D3567" s="354"/>
      <c r="E3567" s="178"/>
      <c r="F3567" s="355"/>
      <c r="G3567" s="354"/>
      <c r="H3567" s="354"/>
      <c r="I3567" s="178"/>
      <c r="J3567" s="390" t="e">
        <f>IF(#REF!="","",IF(LEN(#REF!)&gt;14,IF(ISBLANK(#REF!),"",#REF!),REPLACE(REPLACE(#REF!,1,3,"XXX"),13,2,"XX")))</f>
        <v>#REF!</v>
      </c>
      <c r="K3567" s="356"/>
      <c r="L3567" s="357"/>
      <c r="M3567" s="356"/>
      <c r="N3567" s="352"/>
      <c r="O3567" s="369"/>
    </row>
    <row r="3568" spans="1:15" hidden="1" x14ac:dyDescent="0.2">
      <c r="A3568" s="351">
        <v>3565</v>
      </c>
      <c r="B3568" s="352"/>
      <c r="C3568" s="353"/>
      <c r="D3568" s="354"/>
      <c r="E3568" s="178"/>
      <c r="F3568" s="355"/>
      <c r="G3568" s="354"/>
      <c r="H3568" s="354"/>
      <c r="I3568" s="178"/>
      <c r="J3568" s="390" t="e">
        <f>IF(#REF!="","",IF(LEN(#REF!)&gt;14,IF(ISBLANK(#REF!),"",#REF!),REPLACE(REPLACE(#REF!,1,3,"XXX"),13,2,"XX")))</f>
        <v>#REF!</v>
      </c>
      <c r="K3568" s="356"/>
      <c r="L3568" s="357"/>
      <c r="M3568" s="356"/>
      <c r="N3568" s="352"/>
      <c r="O3568" s="369"/>
    </row>
    <row r="3569" spans="1:15" hidden="1" x14ac:dyDescent="0.2">
      <c r="A3569" s="351">
        <v>3566</v>
      </c>
      <c r="B3569" s="352"/>
      <c r="C3569" s="353"/>
      <c r="D3569" s="354"/>
      <c r="E3569" s="178"/>
      <c r="F3569" s="355"/>
      <c r="G3569" s="354"/>
      <c r="H3569" s="354"/>
      <c r="I3569" s="178"/>
      <c r="J3569" s="390" t="e">
        <f>IF(#REF!="","",IF(LEN(#REF!)&gt;14,IF(ISBLANK(#REF!),"",#REF!),REPLACE(REPLACE(#REF!,1,3,"XXX"),13,2,"XX")))</f>
        <v>#REF!</v>
      </c>
      <c r="K3569" s="356"/>
      <c r="L3569" s="357"/>
      <c r="M3569" s="356"/>
      <c r="N3569" s="352"/>
      <c r="O3569" s="369"/>
    </row>
    <row r="3570" spans="1:15" hidden="1" x14ac:dyDescent="0.2">
      <c r="A3570" s="351">
        <v>3567</v>
      </c>
      <c r="B3570" s="352"/>
      <c r="C3570" s="353"/>
      <c r="D3570" s="354"/>
      <c r="E3570" s="178"/>
      <c r="F3570" s="355"/>
      <c r="G3570" s="354"/>
      <c r="H3570" s="354"/>
      <c r="I3570" s="178"/>
      <c r="J3570" s="390" t="e">
        <f>IF(#REF!="","",IF(LEN(#REF!)&gt;14,IF(ISBLANK(#REF!),"",#REF!),REPLACE(REPLACE(#REF!,1,3,"XXX"),13,2,"XX")))</f>
        <v>#REF!</v>
      </c>
      <c r="K3570" s="356"/>
      <c r="L3570" s="357"/>
      <c r="M3570" s="356"/>
      <c r="N3570" s="352"/>
      <c r="O3570" s="369"/>
    </row>
    <row r="3571" spans="1:15" hidden="1" x14ac:dyDescent="0.2">
      <c r="A3571" s="351">
        <v>3568</v>
      </c>
      <c r="B3571" s="352"/>
      <c r="C3571" s="353"/>
      <c r="D3571" s="354"/>
      <c r="E3571" s="178"/>
      <c r="F3571" s="355"/>
      <c r="G3571" s="354"/>
      <c r="H3571" s="354"/>
      <c r="I3571" s="178"/>
      <c r="J3571" s="390" t="e">
        <f>IF(#REF!="","",IF(LEN(#REF!)&gt;14,IF(ISBLANK(#REF!),"",#REF!),REPLACE(REPLACE(#REF!,1,3,"XXX"),13,2,"XX")))</f>
        <v>#REF!</v>
      </c>
      <c r="K3571" s="356"/>
      <c r="L3571" s="357"/>
      <c r="M3571" s="356"/>
      <c r="N3571" s="352"/>
      <c r="O3571" s="369"/>
    </row>
    <row r="3572" spans="1:15" hidden="1" x14ac:dyDescent="0.2">
      <c r="A3572" s="351">
        <v>3569</v>
      </c>
      <c r="B3572" s="352"/>
      <c r="C3572" s="353"/>
      <c r="D3572" s="354"/>
      <c r="E3572" s="178"/>
      <c r="F3572" s="355"/>
      <c r="G3572" s="354"/>
      <c r="H3572" s="354"/>
      <c r="I3572" s="178"/>
      <c r="J3572" s="390" t="e">
        <f>IF(#REF!="","",IF(LEN(#REF!)&gt;14,IF(ISBLANK(#REF!),"",#REF!),REPLACE(REPLACE(#REF!,1,3,"XXX"),13,2,"XX")))</f>
        <v>#REF!</v>
      </c>
      <c r="K3572" s="356"/>
      <c r="L3572" s="357"/>
      <c r="M3572" s="356"/>
      <c r="N3572" s="352"/>
      <c r="O3572" s="369"/>
    </row>
    <row r="3573" spans="1:15" hidden="1" x14ac:dyDescent="0.2">
      <c r="A3573" s="351">
        <v>3570</v>
      </c>
      <c r="B3573" s="352"/>
      <c r="C3573" s="353"/>
      <c r="D3573" s="354"/>
      <c r="E3573" s="178"/>
      <c r="F3573" s="355"/>
      <c r="G3573" s="354"/>
      <c r="H3573" s="354"/>
      <c r="I3573" s="178"/>
      <c r="J3573" s="390" t="e">
        <f>IF(#REF!="","",IF(LEN(#REF!)&gt;14,IF(ISBLANK(#REF!),"",#REF!),REPLACE(REPLACE(#REF!,1,3,"XXX"),13,2,"XX")))</f>
        <v>#REF!</v>
      </c>
      <c r="K3573" s="356"/>
      <c r="L3573" s="357"/>
      <c r="M3573" s="356"/>
      <c r="N3573" s="352"/>
      <c r="O3573" s="369"/>
    </row>
    <row r="3574" spans="1:15" hidden="1" x14ac:dyDescent="0.2">
      <c r="A3574" s="351">
        <v>3571</v>
      </c>
      <c r="B3574" s="352"/>
      <c r="C3574" s="353"/>
      <c r="D3574" s="354"/>
      <c r="E3574" s="178"/>
      <c r="F3574" s="355"/>
      <c r="G3574" s="354"/>
      <c r="H3574" s="354"/>
      <c r="I3574" s="178"/>
      <c r="J3574" s="390" t="e">
        <f>IF(#REF!="","",IF(LEN(#REF!)&gt;14,IF(ISBLANK(#REF!),"",#REF!),REPLACE(REPLACE(#REF!,1,3,"XXX"),13,2,"XX")))</f>
        <v>#REF!</v>
      </c>
      <c r="K3574" s="356"/>
      <c r="L3574" s="357"/>
      <c r="M3574" s="356"/>
      <c r="N3574" s="352"/>
      <c r="O3574" s="369"/>
    </row>
    <row r="3575" spans="1:15" hidden="1" x14ac:dyDescent="0.2">
      <c r="A3575" s="351">
        <v>3572</v>
      </c>
      <c r="B3575" s="352"/>
      <c r="C3575" s="353"/>
      <c r="D3575" s="354"/>
      <c r="E3575" s="178"/>
      <c r="F3575" s="355"/>
      <c r="G3575" s="354"/>
      <c r="H3575" s="354"/>
      <c r="I3575" s="178"/>
      <c r="J3575" s="390" t="e">
        <f>IF(#REF!="","",IF(LEN(#REF!)&gt;14,IF(ISBLANK(#REF!),"",#REF!),REPLACE(REPLACE(#REF!,1,3,"XXX"),13,2,"XX")))</f>
        <v>#REF!</v>
      </c>
      <c r="K3575" s="356"/>
      <c r="L3575" s="357"/>
      <c r="M3575" s="356"/>
      <c r="N3575" s="352"/>
      <c r="O3575" s="369"/>
    </row>
    <row r="3576" spans="1:15" hidden="1" x14ac:dyDescent="0.2">
      <c r="A3576" s="351">
        <v>3573</v>
      </c>
      <c r="B3576" s="352"/>
      <c r="C3576" s="353"/>
      <c r="D3576" s="354"/>
      <c r="E3576" s="178"/>
      <c r="F3576" s="355"/>
      <c r="G3576" s="354"/>
      <c r="H3576" s="354"/>
      <c r="I3576" s="178"/>
      <c r="J3576" s="390" t="e">
        <f>IF(#REF!="","",IF(LEN(#REF!)&gt;14,IF(ISBLANK(#REF!),"",#REF!),REPLACE(REPLACE(#REF!,1,3,"XXX"),13,2,"XX")))</f>
        <v>#REF!</v>
      </c>
      <c r="K3576" s="356"/>
      <c r="L3576" s="357"/>
      <c r="M3576" s="356"/>
      <c r="N3576" s="352"/>
      <c r="O3576" s="369"/>
    </row>
    <row r="3577" spans="1:15" hidden="1" x14ac:dyDescent="0.2">
      <c r="A3577" s="351">
        <v>3574</v>
      </c>
      <c r="B3577" s="352"/>
      <c r="C3577" s="353"/>
      <c r="D3577" s="354"/>
      <c r="E3577" s="178"/>
      <c r="F3577" s="355"/>
      <c r="G3577" s="354"/>
      <c r="H3577" s="354"/>
      <c r="I3577" s="178"/>
      <c r="J3577" s="390" t="e">
        <f>IF(#REF!="","",IF(LEN(#REF!)&gt;14,IF(ISBLANK(#REF!),"",#REF!),REPLACE(REPLACE(#REF!,1,3,"XXX"),13,2,"XX")))</f>
        <v>#REF!</v>
      </c>
      <c r="K3577" s="356"/>
      <c r="L3577" s="357"/>
      <c r="M3577" s="356"/>
      <c r="N3577" s="352"/>
      <c r="O3577" s="369"/>
    </row>
    <row r="3578" spans="1:15" hidden="1" x14ac:dyDescent="0.2">
      <c r="A3578" s="351">
        <v>3575</v>
      </c>
      <c r="B3578" s="352"/>
      <c r="C3578" s="353"/>
      <c r="D3578" s="354"/>
      <c r="E3578" s="178"/>
      <c r="F3578" s="355"/>
      <c r="G3578" s="354"/>
      <c r="H3578" s="354"/>
      <c r="I3578" s="178"/>
      <c r="J3578" s="390" t="e">
        <f>IF(#REF!="","",IF(LEN(#REF!)&gt;14,IF(ISBLANK(#REF!),"",#REF!),REPLACE(REPLACE(#REF!,1,3,"XXX"),13,2,"XX")))</f>
        <v>#REF!</v>
      </c>
      <c r="K3578" s="356"/>
      <c r="L3578" s="357"/>
      <c r="M3578" s="356"/>
      <c r="N3578" s="352"/>
      <c r="O3578" s="369"/>
    </row>
    <row r="3579" spans="1:15" hidden="1" x14ac:dyDescent="0.2">
      <c r="A3579" s="351">
        <v>3576</v>
      </c>
      <c r="B3579" s="352"/>
      <c r="C3579" s="353"/>
      <c r="D3579" s="354"/>
      <c r="E3579" s="178"/>
      <c r="F3579" s="355"/>
      <c r="G3579" s="354"/>
      <c r="H3579" s="354"/>
      <c r="I3579" s="178"/>
      <c r="J3579" s="390" t="e">
        <f>IF(#REF!="","",IF(LEN(#REF!)&gt;14,IF(ISBLANK(#REF!),"",#REF!),REPLACE(REPLACE(#REF!,1,3,"XXX"),13,2,"XX")))</f>
        <v>#REF!</v>
      </c>
      <c r="K3579" s="356"/>
      <c r="L3579" s="357"/>
      <c r="M3579" s="356"/>
      <c r="N3579" s="352"/>
      <c r="O3579" s="369"/>
    </row>
    <row r="3580" spans="1:15" hidden="1" x14ac:dyDescent="0.2">
      <c r="A3580" s="351">
        <v>3577</v>
      </c>
      <c r="B3580" s="352"/>
      <c r="C3580" s="353"/>
      <c r="D3580" s="354"/>
      <c r="E3580" s="178"/>
      <c r="F3580" s="355"/>
      <c r="G3580" s="354"/>
      <c r="H3580" s="354"/>
      <c r="I3580" s="178"/>
      <c r="J3580" s="390" t="e">
        <f>IF(#REF!="","",IF(LEN(#REF!)&gt;14,IF(ISBLANK(#REF!),"",#REF!),REPLACE(REPLACE(#REF!,1,3,"XXX"),13,2,"XX")))</f>
        <v>#REF!</v>
      </c>
      <c r="K3580" s="356"/>
      <c r="L3580" s="357"/>
      <c r="M3580" s="356"/>
      <c r="N3580" s="352"/>
      <c r="O3580" s="369"/>
    </row>
    <row r="3581" spans="1:15" hidden="1" x14ac:dyDescent="0.2">
      <c r="A3581" s="351">
        <v>3578</v>
      </c>
      <c r="B3581" s="352"/>
      <c r="C3581" s="353"/>
      <c r="D3581" s="354"/>
      <c r="E3581" s="178"/>
      <c r="F3581" s="355"/>
      <c r="G3581" s="354"/>
      <c r="H3581" s="354"/>
      <c r="I3581" s="178"/>
      <c r="J3581" s="390" t="e">
        <f>IF(#REF!="","",IF(LEN(#REF!)&gt;14,IF(ISBLANK(#REF!),"",#REF!),REPLACE(REPLACE(#REF!,1,3,"XXX"),13,2,"XX")))</f>
        <v>#REF!</v>
      </c>
      <c r="K3581" s="356"/>
      <c r="L3581" s="357"/>
      <c r="M3581" s="356"/>
      <c r="N3581" s="352"/>
      <c r="O3581" s="369"/>
    </row>
    <row r="3582" spans="1:15" hidden="1" x14ac:dyDescent="0.2">
      <c r="A3582" s="351">
        <v>3579</v>
      </c>
      <c r="B3582" s="352"/>
      <c r="C3582" s="353"/>
      <c r="D3582" s="354"/>
      <c r="E3582" s="178"/>
      <c r="F3582" s="355"/>
      <c r="G3582" s="354"/>
      <c r="H3582" s="354"/>
      <c r="I3582" s="178"/>
      <c r="J3582" s="390" t="e">
        <f>IF(#REF!="","",IF(LEN(#REF!)&gt;14,IF(ISBLANK(#REF!),"",#REF!),REPLACE(REPLACE(#REF!,1,3,"XXX"),13,2,"XX")))</f>
        <v>#REF!</v>
      </c>
      <c r="K3582" s="356"/>
      <c r="L3582" s="357"/>
      <c r="M3582" s="356"/>
      <c r="N3582" s="352"/>
      <c r="O3582" s="369"/>
    </row>
    <row r="3583" spans="1:15" hidden="1" x14ac:dyDescent="0.2">
      <c r="A3583" s="351">
        <v>3580</v>
      </c>
      <c r="B3583" s="352"/>
      <c r="C3583" s="353"/>
      <c r="D3583" s="354"/>
      <c r="E3583" s="178"/>
      <c r="F3583" s="355"/>
      <c r="G3583" s="354"/>
      <c r="H3583" s="354"/>
      <c r="I3583" s="178"/>
      <c r="J3583" s="390" t="e">
        <f>IF(#REF!="","",IF(LEN(#REF!)&gt;14,IF(ISBLANK(#REF!),"",#REF!),REPLACE(REPLACE(#REF!,1,3,"XXX"),13,2,"XX")))</f>
        <v>#REF!</v>
      </c>
      <c r="K3583" s="356"/>
      <c r="L3583" s="357"/>
      <c r="M3583" s="356"/>
      <c r="N3583" s="352"/>
      <c r="O3583" s="369"/>
    </row>
    <row r="3584" spans="1:15" hidden="1" x14ac:dyDescent="0.2">
      <c r="A3584" s="351">
        <v>3581</v>
      </c>
      <c r="B3584" s="352"/>
      <c r="C3584" s="353"/>
      <c r="D3584" s="354"/>
      <c r="E3584" s="178"/>
      <c r="F3584" s="355"/>
      <c r="G3584" s="354"/>
      <c r="H3584" s="354"/>
      <c r="I3584" s="178"/>
      <c r="J3584" s="390" t="e">
        <f>IF(#REF!="","",IF(LEN(#REF!)&gt;14,IF(ISBLANK(#REF!),"",#REF!),REPLACE(REPLACE(#REF!,1,3,"XXX"),13,2,"XX")))</f>
        <v>#REF!</v>
      </c>
      <c r="K3584" s="356"/>
      <c r="L3584" s="357"/>
      <c r="M3584" s="356"/>
      <c r="N3584" s="352"/>
      <c r="O3584" s="369"/>
    </row>
    <row r="3585" spans="1:15" hidden="1" x14ac:dyDescent="0.2">
      <c r="A3585" s="351">
        <v>3582</v>
      </c>
      <c r="B3585" s="352"/>
      <c r="C3585" s="353"/>
      <c r="D3585" s="354"/>
      <c r="E3585" s="178"/>
      <c r="F3585" s="355"/>
      <c r="G3585" s="354"/>
      <c r="H3585" s="354"/>
      <c r="I3585" s="178"/>
      <c r="J3585" s="390" t="e">
        <f>IF(#REF!="","",IF(LEN(#REF!)&gt;14,IF(ISBLANK(#REF!),"",#REF!),REPLACE(REPLACE(#REF!,1,3,"XXX"),13,2,"XX")))</f>
        <v>#REF!</v>
      </c>
      <c r="K3585" s="356"/>
      <c r="L3585" s="357"/>
      <c r="M3585" s="356"/>
      <c r="N3585" s="352"/>
      <c r="O3585" s="369"/>
    </row>
    <row r="3586" spans="1:15" hidden="1" x14ac:dyDescent="0.2">
      <c r="A3586" s="351">
        <v>3583</v>
      </c>
      <c r="B3586" s="352"/>
      <c r="C3586" s="353"/>
      <c r="D3586" s="354"/>
      <c r="E3586" s="178"/>
      <c r="F3586" s="355"/>
      <c r="G3586" s="354"/>
      <c r="H3586" s="354"/>
      <c r="I3586" s="178"/>
      <c r="J3586" s="390" t="e">
        <f>IF(#REF!="","",IF(LEN(#REF!)&gt;14,IF(ISBLANK(#REF!),"",#REF!),REPLACE(REPLACE(#REF!,1,3,"XXX"),13,2,"XX")))</f>
        <v>#REF!</v>
      </c>
      <c r="K3586" s="356"/>
      <c r="L3586" s="357"/>
      <c r="M3586" s="356"/>
      <c r="N3586" s="352"/>
      <c r="O3586" s="369"/>
    </row>
    <row r="3587" spans="1:15" hidden="1" x14ac:dyDescent="0.2">
      <c r="A3587" s="351">
        <v>3584</v>
      </c>
      <c r="B3587" s="352"/>
      <c r="C3587" s="353"/>
      <c r="D3587" s="354"/>
      <c r="E3587" s="178"/>
      <c r="F3587" s="355"/>
      <c r="G3587" s="354"/>
      <c r="H3587" s="354"/>
      <c r="I3587" s="178"/>
      <c r="J3587" s="390" t="e">
        <f>IF(#REF!="","",IF(LEN(#REF!)&gt;14,IF(ISBLANK(#REF!),"",#REF!),REPLACE(REPLACE(#REF!,1,3,"XXX"),13,2,"XX")))</f>
        <v>#REF!</v>
      </c>
      <c r="K3587" s="356"/>
      <c r="L3587" s="357"/>
      <c r="M3587" s="356"/>
      <c r="N3587" s="352"/>
      <c r="O3587" s="369"/>
    </row>
    <row r="3588" spans="1:15" hidden="1" x14ac:dyDescent="0.2">
      <c r="A3588" s="351">
        <v>3585</v>
      </c>
      <c r="B3588" s="352"/>
      <c r="C3588" s="353"/>
      <c r="D3588" s="354"/>
      <c r="E3588" s="178"/>
      <c r="F3588" s="355"/>
      <c r="G3588" s="354"/>
      <c r="H3588" s="354"/>
      <c r="I3588" s="178"/>
      <c r="J3588" s="390" t="e">
        <f>IF(#REF!="","",IF(LEN(#REF!)&gt;14,IF(ISBLANK(#REF!),"",#REF!),REPLACE(REPLACE(#REF!,1,3,"XXX"),13,2,"XX")))</f>
        <v>#REF!</v>
      </c>
      <c r="K3588" s="356"/>
      <c r="L3588" s="357"/>
      <c r="M3588" s="356"/>
      <c r="N3588" s="352"/>
      <c r="O3588" s="369"/>
    </row>
    <row r="3589" spans="1:15" hidden="1" x14ac:dyDescent="0.2">
      <c r="A3589" s="351">
        <v>3586</v>
      </c>
      <c r="B3589" s="352"/>
      <c r="C3589" s="353"/>
      <c r="D3589" s="354"/>
      <c r="E3589" s="178"/>
      <c r="F3589" s="355"/>
      <c r="G3589" s="354"/>
      <c r="H3589" s="354"/>
      <c r="I3589" s="178"/>
      <c r="J3589" s="390" t="e">
        <f>IF(#REF!="","",IF(LEN(#REF!)&gt;14,IF(ISBLANK(#REF!),"",#REF!),REPLACE(REPLACE(#REF!,1,3,"XXX"),13,2,"XX")))</f>
        <v>#REF!</v>
      </c>
      <c r="K3589" s="356"/>
      <c r="L3589" s="357"/>
      <c r="M3589" s="356"/>
      <c r="N3589" s="352"/>
      <c r="O3589" s="369"/>
    </row>
    <row r="3590" spans="1:15" hidden="1" x14ac:dyDescent="0.2">
      <c r="A3590" s="351">
        <v>3587</v>
      </c>
      <c r="B3590" s="352"/>
      <c r="C3590" s="353"/>
      <c r="D3590" s="354"/>
      <c r="E3590" s="178"/>
      <c r="F3590" s="355"/>
      <c r="G3590" s="354"/>
      <c r="H3590" s="354"/>
      <c r="I3590" s="178"/>
      <c r="J3590" s="390" t="e">
        <f>IF(#REF!="","",IF(LEN(#REF!)&gt;14,IF(ISBLANK(#REF!),"",#REF!),REPLACE(REPLACE(#REF!,1,3,"XXX"),13,2,"XX")))</f>
        <v>#REF!</v>
      </c>
      <c r="K3590" s="356"/>
      <c r="L3590" s="357"/>
      <c r="M3590" s="356"/>
      <c r="N3590" s="352"/>
      <c r="O3590" s="369"/>
    </row>
    <row r="3591" spans="1:15" hidden="1" x14ac:dyDescent="0.2">
      <c r="A3591" s="351">
        <v>3588</v>
      </c>
      <c r="B3591" s="352"/>
      <c r="C3591" s="353"/>
      <c r="D3591" s="354"/>
      <c r="E3591" s="178"/>
      <c r="F3591" s="355"/>
      <c r="G3591" s="354"/>
      <c r="H3591" s="354"/>
      <c r="I3591" s="178"/>
      <c r="J3591" s="390" t="e">
        <f>IF(#REF!="","",IF(LEN(#REF!)&gt;14,IF(ISBLANK(#REF!),"",#REF!),REPLACE(REPLACE(#REF!,1,3,"XXX"),13,2,"XX")))</f>
        <v>#REF!</v>
      </c>
      <c r="K3591" s="356"/>
      <c r="L3591" s="357"/>
      <c r="M3591" s="356"/>
      <c r="N3591" s="352"/>
      <c r="O3591" s="369"/>
    </row>
    <row r="3592" spans="1:15" hidden="1" x14ac:dyDescent="0.2">
      <c r="A3592" s="351">
        <v>3589</v>
      </c>
      <c r="B3592" s="352"/>
      <c r="C3592" s="353"/>
      <c r="D3592" s="354"/>
      <c r="E3592" s="178"/>
      <c r="F3592" s="355"/>
      <c r="G3592" s="354"/>
      <c r="H3592" s="354"/>
      <c r="I3592" s="178"/>
      <c r="J3592" s="390" t="e">
        <f>IF(#REF!="","",IF(LEN(#REF!)&gt;14,IF(ISBLANK(#REF!),"",#REF!),REPLACE(REPLACE(#REF!,1,3,"XXX"),13,2,"XX")))</f>
        <v>#REF!</v>
      </c>
      <c r="K3592" s="356"/>
      <c r="L3592" s="357"/>
      <c r="M3592" s="356"/>
      <c r="N3592" s="352"/>
      <c r="O3592" s="369"/>
    </row>
    <row r="3593" spans="1:15" hidden="1" x14ac:dyDescent="0.2">
      <c r="A3593" s="351">
        <v>3590</v>
      </c>
      <c r="B3593" s="352"/>
      <c r="C3593" s="353"/>
      <c r="D3593" s="354"/>
      <c r="E3593" s="178"/>
      <c r="F3593" s="355"/>
      <c r="G3593" s="354"/>
      <c r="H3593" s="354"/>
      <c r="I3593" s="178"/>
      <c r="J3593" s="390" t="e">
        <f>IF(#REF!="","",IF(LEN(#REF!)&gt;14,IF(ISBLANK(#REF!),"",#REF!),REPLACE(REPLACE(#REF!,1,3,"XXX"),13,2,"XX")))</f>
        <v>#REF!</v>
      </c>
      <c r="K3593" s="356"/>
      <c r="L3593" s="357"/>
      <c r="M3593" s="356"/>
      <c r="N3593" s="352"/>
      <c r="O3593" s="369"/>
    </row>
    <row r="3594" spans="1:15" hidden="1" x14ac:dyDescent="0.2">
      <c r="A3594" s="351">
        <v>3591</v>
      </c>
      <c r="B3594" s="352"/>
      <c r="C3594" s="353"/>
      <c r="D3594" s="354"/>
      <c r="E3594" s="178"/>
      <c r="F3594" s="355"/>
      <c r="G3594" s="354"/>
      <c r="H3594" s="354"/>
      <c r="I3594" s="178"/>
      <c r="J3594" s="390" t="e">
        <f>IF(#REF!="","",IF(LEN(#REF!)&gt;14,IF(ISBLANK(#REF!),"",#REF!),REPLACE(REPLACE(#REF!,1,3,"XXX"),13,2,"XX")))</f>
        <v>#REF!</v>
      </c>
      <c r="K3594" s="356"/>
      <c r="L3594" s="357"/>
      <c r="M3594" s="356"/>
      <c r="N3594" s="352"/>
      <c r="O3594" s="369"/>
    </row>
    <row r="3595" spans="1:15" hidden="1" x14ac:dyDescent="0.2">
      <c r="A3595" s="351">
        <v>3592</v>
      </c>
      <c r="B3595" s="352"/>
      <c r="C3595" s="353"/>
      <c r="D3595" s="354"/>
      <c r="E3595" s="178"/>
      <c r="F3595" s="355"/>
      <c r="G3595" s="354"/>
      <c r="H3595" s="354"/>
      <c r="I3595" s="178"/>
      <c r="J3595" s="390" t="e">
        <f>IF(#REF!="","",IF(LEN(#REF!)&gt;14,IF(ISBLANK(#REF!),"",#REF!),REPLACE(REPLACE(#REF!,1,3,"XXX"),13,2,"XX")))</f>
        <v>#REF!</v>
      </c>
      <c r="K3595" s="356"/>
      <c r="L3595" s="357"/>
      <c r="M3595" s="356"/>
      <c r="N3595" s="352"/>
      <c r="O3595" s="369"/>
    </row>
    <row r="3596" spans="1:15" hidden="1" x14ac:dyDescent="0.2">
      <c r="A3596" s="351">
        <v>3593</v>
      </c>
      <c r="B3596" s="352"/>
      <c r="C3596" s="353"/>
      <c r="D3596" s="354"/>
      <c r="E3596" s="178"/>
      <c r="F3596" s="355"/>
      <c r="G3596" s="354"/>
      <c r="H3596" s="354"/>
      <c r="I3596" s="178"/>
      <c r="J3596" s="390" t="e">
        <f>IF(#REF!="","",IF(LEN(#REF!)&gt;14,IF(ISBLANK(#REF!),"",#REF!),REPLACE(REPLACE(#REF!,1,3,"XXX"),13,2,"XX")))</f>
        <v>#REF!</v>
      </c>
      <c r="K3596" s="356"/>
      <c r="L3596" s="357"/>
      <c r="M3596" s="356"/>
      <c r="N3596" s="352"/>
      <c r="O3596" s="369"/>
    </row>
    <row r="3597" spans="1:15" hidden="1" x14ac:dyDescent="0.2">
      <c r="A3597" s="351">
        <v>3594</v>
      </c>
      <c r="B3597" s="352"/>
      <c r="C3597" s="353"/>
      <c r="D3597" s="354"/>
      <c r="E3597" s="178"/>
      <c r="F3597" s="355"/>
      <c r="G3597" s="354"/>
      <c r="H3597" s="354"/>
      <c r="I3597" s="178"/>
      <c r="J3597" s="390" t="e">
        <f>IF(#REF!="","",IF(LEN(#REF!)&gt;14,IF(ISBLANK(#REF!),"",#REF!),REPLACE(REPLACE(#REF!,1,3,"XXX"),13,2,"XX")))</f>
        <v>#REF!</v>
      </c>
      <c r="K3597" s="356"/>
      <c r="L3597" s="357"/>
      <c r="M3597" s="356"/>
      <c r="N3597" s="352"/>
      <c r="O3597" s="369"/>
    </row>
    <row r="3598" spans="1:15" hidden="1" x14ac:dyDescent="0.2">
      <c r="A3598" s="351">
        <v>3595</v>
      </c>
      <c r="B3598" s="352"/>
      <c r="C3598" s="353"/>
      <c r="D3598" s="354"/>
      <c r="E3598" s="178"/>
      <c r="F3598" s="355"/>
      <c r="G3598" s="354"/>
      <c r="H3598" s="354"/>
      <c r="I3598" s="178"/>
      <c r="J3598" s="390" t="e">
        <f>IF(#REF!="","",IF(LEN(#REF!)&gt;14,IF(ISBLANK(#REF!),"",#REF!),REPLACE(REPLACE(#REF!,1,3,"XXX"),13,2,"XX")))</f>
        <v>#REF!</v>
      </c>
      <c r="K3598" s="356"/>
      <c r="L3598" s="357"/>
      <c r="M3598" s="356"/>
      <c r="N3598" s="352"/>
      <c r="O3598" s="369"/>
    </row>
    <row r="3599" spans="1:15" hidden="1" x14ac:dyDescent="0.2">
      <c r="A3599" s="351">
        <v>3596</v>
      </c>
      <c r="B3599" s="352"/>
      <c r="C3599" s="353"/>
      <c r="D3599" s="354"/>
      <c r="E3599" s="178"/>
      <c r="F3599" s="355"/>
      <c r="G3599" s="354"/>
      <c r="H3599" s="354"/>
      <c r="I3599" s="178"/>
      <c r="J3599" s="390" t="e">
        <f>IF(#REF!="","",IF(LEN(#REF!)&gt;14,IF(ISBLANK(#REF!),"",#REF!),REPLACE(REPLACE(#REF!,1,3,"XXX"),13,2,"XX")))</f>
        <v>#REF!</v>
      </c>
      <c r="K3599" s="356"/>
      <c r="L3599" s="357"/>
      <c r="M3599" s="356"/>
      <c r="N3599" s="352"/>
      <c r="O3599" s="369"/>
    </row>
    <row r="3600" spans="1:15" hidden="1" x14ac:dyDescent="0.2">
      <c r="A3600" s="351">
        <v>3597</v>
      </c>
      <c r="B3600" s="352"/>
      <c r="C3600" s="353"/>
      <c r="D3600" s="354"/>
      <c r="E3600" s="178"/>
      <c r="F3600" s="355"/>
      <c r="G3600" s="354"/>
      <c r="H3600" s="354"/>
      <c r="I3600" s="178"/>
      <c r="J3600" s="390" t="e">
        <f>IF(#REF!="","",IF(LEN(#REF!)&gt;14,IF(ISBLANK(#REF!),"",#REF!),REPLACE(REPLACE(#REF!,1,3,"XXX"),13,2,"XX")))</f>
        <v>#REF!</v>
      </c>
      <c r="K3600" s="356"/>
      <c r="L3600" s="357"/>
      <c r="M3600" s="356"/>
      <c r="N3600" s="352"/>
      <c r="O3600" s="369"/>
    </row>
    <row r="3601" spans="1:15" hidden="1" x14ac:dyDescent="0.2">
      <c r="A3601" s="351">
        <v>3598</v>
      </c>
      <c r="B3601" s="352"/>
      <c r="C3601" s="353"/>
      <c r="D3601" s="354"/>
      <c r="E3601" s="178"/>
      <c r="F3601" s="355"/>
      <c r="G3601" s="354"/>
      <c r="H3601" s="354"/>
      <c r="I3601" s="178"/>
      <c r="J3601" s="390" t="e">
        <f>IF(#REF!="","",IF(LEN(#REF!)&gt;14,IF(ISBLANK(#REF!),"",#REF!),REPLACE(REPLACE(#REF!,1,3,"XXX"),13,2,"XX")))</f>
        <v>#REF!</v>
      </c>
      <c r="K3601" s="356"/>
      <c r="L3601" s="357"/>
      <c r="M3601" s="356"/>
      <c r="N3601" s="352"/>
      <c r="O3601" s="369"/>
    </row>
    <row r="3602" spans="1:15" hidden="1" x14ac:dyDescent="0.2">
      <c r="A3602" s="351">
        <v>3599</v>
      </c>
      <c r="B3602" s="352"/>
      <c r="C3602" s="353"/>
      <c r="D3602" s="354"/>
      <c r="E3602" s="178"/>
      <c r="F3602" s="355"/>
      <c r="G3602" s="354"/>
      <c r="H3602" s="354"/>
      <c r="I3602" s="178"/>
      <c r="J3602" s="390" t="e">
        <f>IF(#REF!="","",IF(LEN(#REF!)&gt;14,IF(ISBLANK(#REF!),"",#REF!),REPLACE(REPLACE(#REF!,1,3,"XXX"),13,2,"XX")))</f>
        <v>#REF!</v>
      </c>
      <c r="K3602" s="356"/>
      <c r="L3602" s="357"/>
      <c r="M3602" s="356"/>
      <c r="N3602" s="352"/>
      <c r="O3602" s="369"/>
    </row>
    <row r="3603" spans="1:15" hidden="1" x14ac:dyDescent="0.2">
      <c r="A3603" s="351">
        <v>3600</v>
      </c>
      <c r="B3603" s="352"/>
      <c r="C3603" s="353"/>
      <c r="D3603" s="354"/>
      <c r="E3603" s="178"/>
      <c r="F3603" s="355"/>
      <c r="G3603" s="354"/>
      <c r="H3603" s="354"/>
      <c r="I3603" s="178"/>
      <c r="J3603" s="390" t="e">
        <f>IF(#REF!="","",IF(LEN(#REF!)&gt;14,IF(ISBLANK(#REF!),"",#REF!),REPLACE(REPLACE(#REF!,1,3,"XXX"),13,2,"XX")))</f>
        <v>#REF!</v>
      </c>
      <c r="K3603" s="356"/>
      <c r="L3603" s="357"/>
      <c r="M3603" s="356"/>
      <c r="N3603" s="352"/>
      <c r="O3603" s="369"/>
    </row>
    <row r="3604" spans="1:15" hidden="1" x14ac:dyDescent="0.2">
      <c r="A3604" s="351">
        <v>3601</v>
      </c>
      <c r="B3604" s="352"/>
      <c r="C3604" s="353"/>
      <c r="D3604" s="354"/>
      <c r="E3604" s="178"/>
      <c r="F3604" s="355"/>
      <c r="G3604" s="354"/>
      <c r="H3604" s="354"/>
      <c r="I3604" s="178"/>
      <c r="J3604" s="390" t="e">
        <f>IF(#REF!="","",IF(LEN(#REF!)&gt;14,IF(ISBLANK(#REF!),"",#REF!),REPLACE(REPLACE(#REF!,1,3,"XXX"),13,2,"XX")))</f>
        <v>#REF!</v>
      </c>
      <c r="K3604" s="356"/>
      <c r="L3604" s="357"/>
      <c r="M3604" s="356"/>
      <c r="N3604" s="352"/>
      <c r="O3604" s="369"/>
    </row>
    <row r="3605" spans="1:15" hidden="1" x14ac:dyDescent="0.2">
      <c r="A3605" s="351">
        <v>3602</v>
      </c>
      <c r="B3605" s="352"/>
      <c r="C3605" s="353"/>
      <c r="D3605" s="354"/>
      <c r="E3605" s="178"/>
      <c r="F3605" s="355"/>
      <c r="G3605" s="354"/>
      <c r="H3605" s="354"/>
      <c r="I3605" s="178"/>
      <c r="J3605" s="390" t="e">
        <f>IF(#REF!="","",IF(LEN(#REF!)&gt;14,IF(ISBLANK(#REF!),"",#REF!),REPLACE(REPLACE(#REF!,1,3,"XXX"),13,2,"XX")))</f>
        <v>#REF!</v>
      </c>
      <c r="K3605" s="356"/>
      <c r="L3605" s="357"/>
      <c r="M3605" s="356"/>
      <c r="N3605" s="352"/>
      <c r="O3605" s="369"/>
    </row>
    <row r="3606" spans="1:15" hidden="1" x14ac:dyDescent="0.2">
      <c r="A3606" s="351">
        <v>3603</v>
      </c>
      <c r="B3606" s="352"/>
      <c r="C3606" s="353"/>
      <c r="D3606" s="354"/>
      <c r="E3606" s="178"/>
      <c r="F3606" s="355"/>
      <c r="G3606" s="354"/>
      <c r="H3606" s="354"/>
      <c r="I3606" s="178"/>
      <c r="J3606" s="390" t="e">
        <f>IF(#REF!="","",IF(LEN(#REF!)&gt;14,IF(ISBLANK(#REF!),"",#REF!),REPLACE(REPLACE(#REF!,1,3,"XXX"),13,2,"XX")))</f>
        <v>#REF!</v>
      </c>
      <c r="K3606" s="356"/>
      <c r="L3606" s="357"/>
      <c r="M3606" s="356"/>
      <c r="N3606" s="352"/>
      <c r="O3606" s="369"/>
    </row>
    <row r="3607" spans="1:15" hidden="1" x14ac:dyDescent="0.2">
      <c r="A3607" s="351">
        <v>3604</v>
      </c>
      <c r="B3607" s="352"/>
      <c r="C3607" s="353"/>
      <c r="D3607" s="354"/>
      <c r="E3607" s="178"/>
      <c r="F3607" s="355"/>
      <c r="G3607" s="354"/>
      <c r="H3607" s="354"/>
      <c r="I3607" s="178"/>
      <c r="J3607" s="390" t="e">
        <f>IF(#REF!="","",IF(LEN(#REF!)&gt;14,IF(ISBLANK(#REF!),"",#REF!),REPLACE(REPLACE(#REF!,1,3,"XXX"),13,2,"XX")))</f>
        <v>#REF!</v>
      </c>
      <c r="K3607" s="356"/>
      <c r="L3607" s="357"/>
      <c r="M3607" s="356"/>
      <c r="N3607" s="352"/>
      <c r="O3607" s="369"/>
    </row>
    <row r="3608" spans="1:15" hidden="1" x14ac:dyDescent="0.2">
      <c r="A3608" s="351">
        <v>3605</v>
      </c>
      <c r="B3608" s="352"/>
      <c r="C3608" s="353"/>
      <c r="D3608" s="354"/>
      <c r="E3608" s="178"/>
      <c r="F3608" s="355"/>
      <c r="G3608" s="354"/>
      <c r="H3608" s="354"/>
      <c r="I3608" s="178"/>
      <c r="J3608" s="390" t="e">
        <f>IF(#REF!="","",IF(LEN(#REF!)&gt;14,IF(ISBLANK(#REF!),"",#REF!),REPLACE(REPLACE(#REF!,1,3,"XXX"),13,2,"XX")))</f>
        <v>#REF!</v>
      </c>
      <c r="K3608" s="356"/>
      <c r="L3608" s="357"/>
      <c r="M3608" s="356"/>
      <c r="N3608" s="352"/>
      <c r="O3608" s="369"/>
    </row>
    <row r="3609" spans="1:15" hidden="1" x14ac:dyDescent="0.2">
      <c r="A3609" s="351">
        <v>3606</v>
      </c>
      <c r="B3609" s="352"/>
      <c r="C3609" s="353"/>
      <c r="D3609" s="354"/>
      <c r="E3609" s="178"/>
      <c r="F3609" s="355"/>
      <c r="G3609" s="354"/>
      <c r="H3609" s="354"/>
      <c r="I3609" s="178"/>
      <c r="J3609" s="390" t="e">
        <f>IF(#REF!="","",IF(LEN(#REF!)&gt;14,IF(ISBLANK(#REF!),"",#REF!),REPLACE(REPLACE(#REF!,1,3,"XXX"),13,2,"XX")))</f>
        <v>#REF!</v>
      </c>
      <c r="K3609" s="356"/>
      <c r="L3609" s="357"/>
      <c r="M3609" s="356"/>
      <c r="N3609" s="352"/>
      <c r="O3609" s="369"/>
    </row>
    <row r="3610" spans="1:15" hidden="1" x14ac:dyDescent="0.2">
      <c r="A3610" s="351">
        <v>3607</v>
      </c>
      <c r="B3610" s="352"/>
      <c r="C3610" s="353"/>
      <c r="D3610" s="354"/>
      <c r="E3610" s="178"/>
      <c r="F3610" s="355"/>
      <c r="G3610" s="354"/>
      <c r="H3610" s="354"/>
      <c r="I3610" s="178"/>
      <c r="J3610" s="390" t="e">
        <f>IF(#REF!="","",IF(LEN(#REF!)&gt;14,IF(ISBLANK(#REF!),"",#REF!),REPLACE(REPLACE(#REF!,1,3,"XXX"),13,2,"XX")))</f>
        <v>#REF!</v>
      </c>
      <c r="K3610" s="356"/>
      <c r="L3610" s="357"/>
      <c r="M3610" s="356"/>
      <c r="N3610" s="352"/>
      <c r="O3610" s="369"/>
    </row>
    <row r="3611" spans="1:15" hidden="1" x14ac:dyDescent="0.2">
      <c r="A3611" s="351">
        <v>3608</v>
      </c>
      <c r="B3611" s="352"/>
      <c r="C3611" s="353"/>
      <c r="D3611" s="354"/>
      <c r="E3611" s="178"/>
      <c r="F3611" s="355"/>
      <c r="G3611" s="354"/>
      <c r="H3611" s="354"/>
      <c r="I3611" s="178"/>
      <c r="J3611" s="390" t="e">
        <f>IF(#REF!="","",IF(LEN(#REF!)&gt;14,IF(ISBLANK(#REF!),"",#REF!),REPLACE(REPLACE(#REF!,1,3,"XXX"),13,2,"XX")))</f>
        <v>#REF!</v>
      </c>
      <c r="K3611" s="356"/>
      <c r="L3611" s="357"/>
      <c r="M3611" s="356"/>
      <c r="N3611" s="352"/>
      <c r="O3611" s="369"/>
    </row>
    <row r="3612" spans="1:15" hidden="1" x14ac:dyDescent="0.2">
      <c r="A3612" s="351">
        <v>3609</v>
      </c>
      <c r="B3612" s="352"/>
      <c r="C3612" s="353"/>
      <c r="D3612" s="354"/>
      <c r="E3612" s="178"/>
      <c r="F3612" s="355"/>
      <c r="G3612" s="354"/>
      <c r="H3612" s="354"/>
      <c r="I3612" s="178"/>
      <c r="J3612" s="390" t="e">
        <f>IF(#REF!="","",IF(LEN(#REF!)&gt;14,IF(ISBLANK(#REF!),"",#REF!),REPLACE(REPLACE(#REF!,1,3,"XXX"),13,2,"XX")))</f>
        <v>#REF!</v>
      </c>
      <c r="K3612" s="356"/>
      <c r="L3612" s="357"/>
      <c r="M3612" s="356"/>
      <c r="N3612" s="352"/>
      <c r="O3612" s="369"/>
    </row>
    <row r="3613" spans="1:15" hidden="1" x14ac:dyDescent="0.2">
      <c r="A3613" s="351">
        <v>3610</v>
      </c>
      <c r="B3613" s="352"/>
      <c r="C3613" s="353"/>
      <c r="D3613" s="354"/>
      <c r="E3613" s="178"/>
      <c r="F3613" s="355"/>
      <c r="G3613" s="354"/>
      <c r="H3613" s="354"/>
      <c r="I3613" s="178"/>
      <c r="J3613" s="390" t="e">
        <f>IF(#REF!="","",IF(LEN(#REF!)&gt;14,IF(ISBLANK(#REF!),"",#REF!),REPLACE(REPLACE(#REF!,1,3,"XXX"),13,2,"XX")))</f>
        <v>#REF!</v>
      </c>
      <c r="K3613" s="356"/>
      <c r="L3613" s="357"/>
      <c r="M3613" s="356"/>
      <c r="N3613" s="352"/>
      <c r="O3613" s="369"/>
    </row>
    <row r="3614" spans="1:15" hidden="1" x14ac:dyDescent="0.2">
      <c r="A3614" s="351">
        <v>3611</v>
      </c>
      <c r="B3614" s="352"/>
      <c r="C3614" s="353"/>
      <c r="D3614" s="354"/>
      <c r="E3614" s="178"/>
      <c r="F3614" s="355"/>
      <c r="G3614" s="354"/>
      <c r="H3614" s="354"/>
      <c r="I3614" s="178"/>
      <c r="J3614" s="390" t="e">
        <f>IF(#REF!="","",IF(LEN(#REF!)&gt;14,IF(ISBLANK(#REF!),"",#REF!),REPLACE(REPLACE(#REF!,1,3,"XXX"),13,2,"XX")))</f>
        <v>#REF!</v>
      </c>
      <c r="K3614" s="356"/>
      <c r="L3614" s="357"/>
      <c r="M3614" s="356"/>
      <c r="N3614" s="352"/>
      <c r="O3614" s="369"/>
    </row>
    <row r="3615" spans="1:15" hidden="1" x14ac:dyDescent="0.2">
      <c r="A3615" s="351">
        <v>3612</v>
      </c>
      <c r="B3615" s="352"/>
      <c r="C3615" s="353"/>
      <c r="D3615" s="354"/>
      <c r="E3615" s="178"/>
      <c r="F3615" s="355"/>
      <c r="G3615" s="354"/>
      <c r="H3615" s="354"/>
      <c r="I3615" s="178"/>
      <c r="J3615" s="390" t="e">
        <f>IF(#REF!="","",IF(LEN(#REF!)&gt;14,IF(ISBLANK(#REF!),"",#REF!),REPLACE(REPLACE(#REF!,1,3,"XXX"),13,2,"XX")))</f>
        <v>#REF!</v>
      </c>
      <c r="K3615" s="356"/>
      <c r="L3615" s="357"/>
      <c r="M3615" s="356"/>
      <c r="N3615" s="352"/>
      <c r="O3615" s="369"/>
    </row>
    <row r="3616" spans="1:15" hidden="1" x14ac:dyDescent="0.2">
      <c r="A3616" s="351">
        <v>3613</v>
      </c>
      <c r="B3616" s="352"/>
      <c r="C3616" s="353"/>
      <c r="D3616" s="354"/>
      <c r="E3616" s="178"/>
      <c r="F3616" s="355"/>
      <c r="G3616" s="354"/>
      <c r="H3616" s="354"/>
      <c r="I3616" s="178"/>
      <c r="J3616" s="390" t="e">
        <f>IF(#REF!="","",IF(LEN(#REF!)&gt;14,IF(ISBLANK(#REF!),"",#REF!),REPLACE(REPLACE(#REF!,1,3,"XXX"),13,2,"XX")))</f>
        <v>#REF!</v>
      </c>
      <c r="K3616" s="356"/>
      <c r="L3616" s="357"/>
      <c r="M3616" s="356"/>
      <c r="N3616" s="352"/>
      <c r="O3616" s="369"/>
    </row>
    <row r="3617" spans="1:15" hidden="1" x14ac:dyDescent="0.2">
      <c r="A3617" s="351">
        <v>3614</v>
      </c>
      <c r="B3617" s="352"/>
      <c r="C3617" s="353"/>
      <c r="D3617" s="354"/>
      <c r="E3617" s="178"/>
      <c r="F3617" s="355"/>
      <c r="G3617" s="354"/>
      <c r="H3617" s="354"/>
      <c r="I3617" s="178"/>
      <c r="J3617" s="390" t="e">
        <f>IF(#REF!="","",IF(LEN(#REF!)&gt;14,IF(ISBLANK(#REF!),"",#REF!),REPLACE(REPLACE(#REF!,1,3,"XXX"),13,2,"XX")))</f>
        <v>#REF!</v>
      </c>
      <c r="K3617" s="356"/>
      <c r="L3617" s="357"/>
      <c r="M3617" s="356"/>
      <c r="N3617" s="352"/>
      <c r="O3617" s="369"/>
    </row>
    <row r="3618" spans="1:15" hidden="1" x14ac:dyDescent="0.2">
      <c r="A3618" s="351">
        <v>3615</v>
      </c>
      <c r="B3618" s="352"/>
      <c r="C3618" s="353"/>
      <c r="D3618" s="354"/>
      <c r="E3618" s="178"/>
      <c r="F3618" s="355"/>
      <c r="G3618" s="354"/>
      <c r="H3618" s="354"/>
      <c r="I3618" s="178"/>
      <c r="J3618" s="390" t="e">
        <f>IF(#REF!="","",IF(LEN(#REF!)&gt;14,IF(ISBLANK(#REF!),"",#REF!),REPLACE(REPLACE(#REF!,1,3,"XXX"),13,2,"XX")))</f>
        <v>#REF!</v>
      </c>
      <c r="K3618" s="356"/>
      <c r="L3618" s="357"/>
      <c r="M3618" s="356"/>
      <c r="N3618" s="352"/>
      <c r="O3618" s="369"/>
    </row>
    <row r="3619" spans="1:15" hidden="1" x14ac:dyDescent="0.2">
      <c r="A3619" s="351">
        <v>3616</v>
      </c>
      <c r="B3619" s="352"/>
      <c r="C3619" s="353"/>
      <c r="D3619" s="354"/>
      <c r="E3619" s="178"/>
      <c r="F3619" s="355"/>
      <c r="G3619" s="354"/>
      <c r="H3619" s="354"/>
      <c r="I3619" s="178"/>
      <c r="J3619" s="390" t="e">
        <f>IF(#REF!="","",IF(LEN(#REF!)&gt;14,IF(ISBLANK(#REF!),"",#REF!),REPLACE(REPLACE(#REF!,1,3,"XXX"),13,2,"XX")))</f>
        <v>#REF!</v>
      </c>
      <c r="K3619" s="356"/>
      <c r="L3619" s="357"/>
      <c r="M3619" s="356"/>
      <c r="N3619" s="352"/>
      <c r="O3619" s="369"/>
    </row>
    <row r="3620" spans="1:15" hidden="1" x14ac:dyDescent="0.2">
      <c r="A3620" s="351">
        <v>3617</v>
      </c>
      <c r="B3620" s="352"/>
      <c r="C3620" s="353"/>
      <c r="D3620" s="354"/>
      <c r="E3620" s="178"/>
      <c r="F3620" s="355"/>
      <c r="G3620" s="354"/>
      <c r="H3620" s="354"/>
      <c r="I3620" s="178"/>
      <c r="J3620" s="390" t="e">
        <f>IF(#REF!="","",IF(LEN(#REF!)&gt;14,IF(ISBLANK(#REF!),"",#REF!),REPLACE(REPLACE(#REF!,1,3,"XXX"),13,2,"XX")))</f>
        <v>#REF!</v>
      </c>
      <c r="K3620" s="356"/>
      <c r="L3620" s="357"/>
      <c r="M3620" s="356"/>
      <c r="N3620" s="352"/>
      <c r="O3620" s="369"/>
    </row>
    <row r="3621" spans="1:15" hidden="1" x14ac:dyDescent="0.2">
      <c r="A3621" s="351">
        <v>3618</v>
      </c>
      <c r="B3621" s="352"/>
      <c r="C3621" s="353"/>
      <c r="D3621" s="354"/>
      <c r="E3621" s="178"/>
      <c r="F3621" s="355"/>
      <c r="G3621" s="354"/>
      <c r="H3621" s="354"/>
      <c r="I3621" s="178"/>
      <c r="J3621" s="390" t="e">
        <f>IF(#REF!="","",IF(LEN(#REF!)&gt;14,IF(ISBLANK(#REF!),"",#REF!),REPLACE(REPLACE(#REF!,1,3,"XXX"),13,2,"XX")))</f>
        <v>#REF!</v>
      </c>
      <c r="K3621" s="356"/>
      <c r="L3621" s="357"/>
      <c r="M3621" s="356"/>
      <c r="N3621" s="352"/>
      <c r="O3621" s="369"/>
    </row>
    <row r="3622" spans="1:15" hidden="1" x14ac:dyDescent="0.2">
      <c r="A3622" s="351">
        <v>3619</v>
      </c>
      <c r="B3622" s="352"/>
      <c r="C3622" s="353"/>
      <c r="D3622" s="354"/>
      <c r="E3622" s="178"/>
      <c r="F3622" s="355"/>
      <c r="G3622" s="354"/>
      <c r="H3622" s="354"/>
      <c r="I3622" s="178"/>
      <c r="J3622" s="390" t="e">
        <f>IF(#REF!="","",IF(LEN(#REF!)&gt;14,IF(ISBLANK(#REF!),"",#REF!),REPLACE(REPLACE(#REF!,1,3,"XXX"),13,2,"XX")))</f>
        <v>#REF!</v>
      </c>
      <c r="K3622" s="356"/>
      <c r="L3622" s="357"/>
      <c r="M3622" s="356"/>
      <c r="N3622" s="352"/>
      <c r="O3622" s="369"/>
    </row>
    <row r="3623" spans="1:15" hidden="1" x14ac:dyDescent="0.2">
      <c r="A3623" s="351">
        <v>3620</v>
      </c>
      <c r="B3623" s="352"/>
      <c r="C3623" s="353"/>
      <c r="D3623" s="354"/>
      <c r="E3623" s="178"/>
      <c r="F3623" s="355"/>
      <c r="G3623" s="354"/>
      <c r="H3623" s="354"/>
      <c r="I3623" s="178"/>
      <c r="J3623" s="390" t="e">
        <f>IF(#REF!="","",IF(LEN(#REF!)&gt;14,IF(ISBLANK(#REF!),"",#REF!),REPLACE(REPLACE(#REF!,1,3,"XXX"),13,2,"XX")))</f>
        <v>#REF!</v>
      </c>
      <c r="K3623" s="356"/>
      <c r="L3623" s="357"/>
      <c r="M3623" s="356"/>
      <c r="N3623" s="352"/>
      <c r="O3623" s="369"/>
    </row>
    <row r="3624" spans="1:15" hidden="1" x14ac:dyDescent="0.2">
      <c r="A3624" s="351">
        <v>3621</v>
      </c>
      <c r="B3624" s="352"/>
      <c r="C3624" s="353"/>
      <c r="D3624" s="354"/>
      <c r="E3624" s="178"/>
      <c r="F3624" s="355"/>
      <c r="G3624" s="354"/>
      <c r="H3624" s="354"/>
      <c r="I3624" s="178"/>
      <c r="J3624" s="390" t="e">
        <f>IF(#REF!="","",IF(LEN(#REF!)&gt;14,IF(ISBLANK(#REF!),"",#REF!),REPLACE(REPLACE(#REF!,1,3,"XXX"),13,2,"XX")))</f>
        <v>#REF!</v>
      </c>
      <c r="K3624" s="356"/>
      <c r="L3624" s="357"/>
      <c r="M3624" s="356"/>
      <c r="N3624" s="352"/>
      <c r="O3624" s="369"/>
    </row>
    <row r="3625" spans="1:15" hidden="1" x14ac:dyDescent="0.2">
      <c r="A3625" s="351">
        <v>3622</v>
      </c>
      <c r="B3625" s="352"/>
      <c r="C3625" s="353"/>
      <c r="D3625" s="354"/>
      <c r="E3625" s="178"/>
      <c r="F3625" s="355"/>
      <c r="G3625" s="354"/>
      <c r="H3625" s="354"/>
      <c r="I3625" s="178"/>
      <c r="J3625" s="390" t="e">
        <f>IF(#REF!="","",IF(LEN(#REF!)&gt;14,IF(ISBLANK(#REF!),"",#REF!),REPLACE(REPLACE(#REF!,1,3,"XXX"),13,2,"XX")))</f>
        <v>#REF!</v>
      </c>
      <c r="K3625" s="356"/>
      <c r="L3625" s="357"/>
      <c r="M3625" s="356"/>
      <c r="N3625" s="352"/>
      <c r="O3625" s="369"/>
    </row>
    <row r="3626" spans="1:15" hidden="1" x14ac:dyDescent="0.2">
      <c r="A3626" s="351">
        <v>3623</v>
      </c>
      <c r="B3626" s="352"/>
      <c r="C3626" s="353"/>
      <c r="D3626" s="354"/>
      <c r="E3626" s="178"/>
      <c r="F3626" s="355"/>
      <c r="G3626" s="354"/>
      <c r="H3626" s="354"/>
      <c r="I3626" s="178"/>
      <c r="J3626" s="390" t="e">
        <f>IF(#REF!="","",IF(LEN(#REF!)&gt;14,IF(ISBLANK(#REF!),"",#REF!),REPLACE(REPLACE(#REF!,1,3,"XXX"),13,2,"XX")))</f>
        <v>#REF!</v>
      </c>
      <c r="K3626" s="356"/>
      <c r="L3626" s="357"/>
      <c r="M3626" s="356"/>
      <c r="N3626" s="352"/>
      <c r="O3626" s="369"/>
    </row>
    <row r="3627" spans="1:15" hidden="1" x14ac:dyDescent="0.2">
      <c r="A3627" s="351">
        <v>3624</v>
      </c>
      <c r="B3627" s="352"/>
      <c r="C3627" s="353"/>
      <c r="D3627" s="354"/>
      <c r="E3627" s="178"/>
      <c r="F3627" s="355"/>
      <c r="G3627" s="354"/>
      <c r="H3627" s="354"/>
      <c r="I3627" s="178"/>
      <c r="J3627" s="390" t="e">
        <f>IF(#REF!="","",IF(LEN(#REF!)&gt;14,IF(ISBLANK(#REF!),"",#REF!),REPLACE(REPLACE(#REF!,1,3,"XXX"),13,2,"XX")))</f>
        <v>#REF!</v>
      </c>
      <c r="K3627" s="356"/>
      <c r="L3627" s="357"/>
      <c r="M3627" s="356"/>
      <c r="N3627" s="352"/>
      <c r="O3627" s="369"/>
    </row>
    <row r="3628" spans="1:15" hidden="1" x14ac:dyDescent="0.2">
      <c r="A3628" s="351">
        <v>3625</v>
      </c>
      <c r="B3628" s="352"/>
      <c r="C3628" s="353"/>
      <c r="D3628" s="354"/>
      <c r="E3628" s="178"/>
      <c r="F3628" s="355"/>
      <c r="G3628" s="354"/>
      <c r="H3628" s="354"/>
      <c r="I3628" s="178"/>
      <c r="J3628" s="390" t="e">
        <f>IF(#REF!="","",IF(LEN(#REF!)&gt;14,IF(ISBLANK(#REF!),"",#REF!),REPLACE(REPLACE(#REF!,1,3,"XXX"),13,2,"XX")))</f>
        <v>#REF!</v>
      </c>
      <c r="K3628" s="356"/>
      <c r="L3628" s="357"/>
      <c r="M3628" s="356"/>
      <c r="N3628" s="352"/>
      <c r="O3628" s="369"/>
    </row>
    <row r="3629" spans="1:15" hidden="1" x14ac:dyDescent="0.2">
      <c r="A3629" s="351">
        <v>3626</v>
      </c>
      <c r="B3629" s="352"/>
      <c r="C3629" s="353"/>
      <c r="D3629" s="354"/>
      <c r="E3629" s="178"/>
      <c r="F3629" s="355"/>
      <c r="G3629" s="354"/>
      <c r="H3629" s="354"/>
      <c r="I3629" s="178"/>
      <c r="J3629" s="390" t="e">
        <f>IF(#REF!="","",IF(LEN(#REF!)&gt;14,IF(ISBLANK(#REF!),"",#REF!),REPLACE(REPLACE(#REF!,1,3,"XXX"),13,2,"XX")))</f>
        <v>#REF!</v>
      </c>
      <c r="K3629" s="356"/>
      <c r="L3629" s="357"/>
      <c r="M3629" s="356"/>
      <c r="N3629" s="352"/>
      <c r="O3629" s="369"/>
    </row>
    <row r="3630" spans="1:15" hidden="1" x14ac:dyDescent="0.2">
      <c r="A3630" s="351">
        <v>3627</v>
      </c>
      <c r="B3630" s="352"/>
      <c r="C3630" s="353"/>
      <c r="D3630" s="354"/>
      <c r="E3630" s="178"/>
      <c r="F3630" s="355"/>
      <c r="G3630" s="354"/>
      <c r="H3630" s="354"/>
      <c r="I3630" s="178"/>
      <c r="J3630" s="390" t="e">
        <f>IF(#REF!="","",IF(LEN(#REF!)&gt;14,IF(ISBLANK(#REF!),"",#REF!),REPLACE(REPLACE(#REF!,1,3,"XXX"),13,2,"XX")))</f>
        <v>#REF!</v>
      </c>
      <c r="K3630" s="356"/>
      <c r="L3630" s="357"/>
      <c r="M3630" s="356"/>
      <c r="N3630" s="352"/>
      <c r="O3630" s="369"/>
    </row>
    <row r="3631" spans="1:15" hidden="1" x14ac:dyDescent="0.2">
      <c r="A3631" s="351">
        <v>3628</v>
      </c>
      <c r="B3631" s="352"/>
      <c r="C3631" s="353"/>
      <c r="D3631" s="354"/>
      <c r="E3631" s="178"/>
      <c r="F3631" s="355"/>
      <c r="G3631" s="354"/>
      <c r="H3631" s="354"/>
      <c r="I3631" s="178"/>
      <c r="J3631" s="390" t="e">
        <f>IF(#REF!="","",IF(LEN(#REF!)&gt;14,IF(ISBLANK(#REF!),"",#REF!),REPLACE(REPLACE(#REF!,1,3,"XXX"),13,2,"XX")))</f>
        <v>#REF!</v>
      </c>
      <c r="K3631" s="356"/>
      <c r="L3631" s="357"/>
      <c r="M3631" s="356"/>
      <c r="N3631" s="352"/>
      <c r="O3631" s="369"/>
    </row>
    <row r="3632" spans="1:15" hidden="1" x14ac:dyDescent="0.2">
      <c r="A3632" s="351">
        <v>3629</v>
      </c>
      <c r="B3632" s="352"/>
      <c r="C3632" s="353"/>
      <c r="D3632" s="354"/>
      <c r="E3632" s="178"/>
      <c r="F3632" s="355"/>
      <c r="G3632" s="354"/>
      <c r="H3632" s="354"/>
      <c r="I3632" s="178"/>
      <c r="J3632" s="390" t="e">
        <f>IF(#REF!="","",IF(LEN(#REF!)&gt;14,IF(ISBLANK(#REF!),"",#REF!),REPLACE(REPLACE(#REF!,1,3,"XXX"),13,2,"XX")))</f>
        <v>#REF!</v>
      </c>
      <c r="K3632" s="356"/>
      <c r="L3632" s="357"/>
      <c r="M3632" s="356"/>
      <c r="N3632" s="352"/>
      <c r="O3632" s="369"/>
    </row>
    <row r="3633" spans="1:15" hidden="1" x14ac:dyDescent="0.2">
      <c r="A3633" s="351">
        <v>3630</v>
      </c>
      <c r="B3633" s="352"/>
      <c r="C3633" s="353"/>
      <c r="D3633" s="354"/>
      <c r="E3633" s="178"/>
      <c r="F3633" s="355"/>
      <c r="G3633" s="354"/>
      <c r="H3633" s="354"/>
      <c r="I3633" s="178"/>
      <c r="J3633" s="390" t="e">
        <f>IF(#REF!="","",IF(LEN(#REF!)&gt;14,IF(ISBLANK(#REF!),"",#REF!),REPLACE(REPLACE(#REF!,1,3,"XXX"),13,2,"XX")))</f>
        <v>#REF!</v>
      </c>
      <c r="K3633" s="356"/>
      <c r="L3633" s="357"/>
      <c r="M3633" s="356"/>
      <c r="N3633" s="352"/>
      <c r="O3633" s="369"/>
    </row>
    <row r="3634" spans="1:15" hidden="1" x14ac:dyDescent="0.2">
      <c r="A3634" s="351">
        <v>3631</v>
      </c>
      <c r="B3634" s="352"/>
      <c r="C3634" s="353"/>
      <c r="D3634" s="354"/>
      <c r="E3634" s="178"/>
      <c r="F3634" s="355"/>
      <c r="G3634" s="354"/>
      <c r="H3634" s="354"/>
      <c r="I3634" s="178"/>
      <c r="J3634" s="390" t="e">
        <f>IF(#REF!="","",IF(LEN(#REF!)&gt;14,IF(ISBLANK(#REF!),"",#REF!),REPLACE(REPLACE(#REF!,1,3,"XXX"),13,2,"XX")))</f>
        <v>#REF!</v>
      </c>
      <c r="K3634" s="356"/>
      <c r="L3634" s="357"/>
      <c r="M3634" s="356"/>
      <c r="N3634" s="352"/>
      <c r="O3634" s="369"/>
    </row>
    <row r="3635" spans="1:15" hidden="1" x14ac:dyDescent="0.2">
      <c r="A3635" s="351">
        <v>3632</v>
      </c>
      <c r="B3635" s="352"/>
      <c r="C3635" s="353"/>
      <c r="D3635" s="354"/>
      <c r="E3635" s="178"/>
      <c r="F3635" s="355"/>
      <c r="G3635" s="354"/>
      <c r="H3635" s="354"/>
      <c r="I3635" s="178"/>
      <c r="J3635" s="390" t="e">
        <f>IF(#REF!="","",IF(LEN(#REF!)&gt;14,IF(ISBLANK(#REF!),"",#REF!),REPLACE(REPLACE(#REF!,1,3,"XXX"),13,2,"XX")))</f>
        <v>#REF!</v>
      </c>
      <c r="K3635" s="356"/>
      <c r="L3635" s="357"/>
      <c r="M3635" s="356"/>
      <c r="N3635" s="352"/>
      <c r="O3635" s="369"/>
    </row>
    <row r="3636" spans="1:15" hidden="1" x14ac:dyDescent="0.2">
      <c r="A3636" s="351">
        <v>3633</v>
      </c>
      <c r="B3636" s="352"/>
      <c r="C3636" s="353"/>
      <c r="D3636" s="354"/>
      <c r="E3636" s="178"/>
      <c r="F3636" s="355"/>
      <c r="G3636" s="354"/>
      <c r="H3636" s="354"/>
      <c r="I3636" s="178"/>
      <c r="J3636" s="390" t="e">
        <f>IF(#REF!="","",IF(LEN(#REF!)&gt;14,IF(ISBLANK(#REF!),"",#REF!),REPLACE(REPLACE(#REF!,1,3,"XXX"),13,2,"XX")))</f>
        <v>#REF!</v>
      </c>
      <c r="K3636" s="356"/>
      <c r="L3636" s="357"/>
      <c r="M3636" s="356"/>
      <c r="N3636" s="352"/>
      <c r="O3636" s="369"/>
    </row>
    <row r="3637" spans="1:15" hidden="1" x14ac:dyDescent="0.2">
      <c r="A3637" s="351">
        <v>3634</v>
      </c>
      <c r="B3637" s="352"/>
      <c r="C3637" s="353"/>
      <c r="D3637" s="354"/>
      <c r="E3637" s="178"/>
      <c r="F3637" s="355"/>
      <c r="G3637" s="354"/>
      <c r="H3637" s="354"/>
      <c r="I3637" s="178"/>
      <c r="J3637" s="390" t="e">
        <f>IF(#REF!="","",IF(LEN(#REF!)&gt;14,IF(ISBLANK(#REF!),"",#REF!),REPLACE(REPLACE(#REF!,1,3,"XXX"),13,2,"XX")))</f>
        <v>#REF!</v>
      </c>
      <c r="K3637" s="356"/>
      <c r="L3637" s="357"/>
      <c r="M3637" s="356"/>
      <c r="N3637" s="352"/>
      <c r="O3637" s="369"/>
    </row>
    <row r="3638" spans="1:15" hidden="1" x14ac:dyDescent="0.2">
      <c r="A3638" s="351">
        <v>3635</v>
      </c>
      <c r="B3638" s="352"/>
      <c r="C3638" s="353"/>
      <c r="D3638" s="354"/>
      <c r="E3638" s="178"/>
      <c r="F3638" s="355"/>
      <c r="G3638" s="354"/>
      <c r="H3638" s="354"/>
      <c r="I3638" s="178"/>
      <c r="J3638" s="390" t="e">
        <f>IF(#REF!="","",IF(LEN(#REF!)&gt;14,IF(ISBLANK(#REF!),"",#REF!),REPLACE(REPLACE(#REF!,1,3,"XXX"),13,2,"XX")))</f>
        <v>#REF!</v>
      </c>
      <c r="K3638" s="356"/>
      <c r="L3638" s="357"/>
      <c r="M3638" s="356"/>
      <c r="N3638" s="352"/>
      <c r="O3638" s="369"/>
    </row>
    <row r="3639" spans="1:15" hidden="1" x14ac:dyDescent="0.2">
      <c r="A3639" s="351">
        <v>3636</v>
      </c>
      <c r="B3639" s="352"/>
      <c r="C3639" s="353"/>
      <c r="D3639" s="354"/>
      <c r="E3639" s="178"/>
      <c r="F3639" s="355"/>
      <c r="G3639" s="354"/>
      <c r="H3639" s="354"/>
      <c r="I3639" s="178"/>
      <c r="J3639" s="390" t="e">
        <f>IF(#REF!="","",IF(LEN(#REF!)&gt;14,IF(ISBLANK(#REF!),"",#REF!),REPLACE(REPLACE(#REF!,1,3,"XXX"),13,2,"XX")))</f>
        <v>#REF!</v>
      </c>
      <c r="K3639" s="356"/>
      <c r="L3639" s="357"/>
      <c r="M3639" s="356"/>
      <c r="N3639" s="352"/>
      <c r="O3639" s="369"/>
    </row>
    <row r="3640" spans="1:15" hidden="1" x14ac:dyDescent="0.2">
      <c r="A3640" s="351">
        <v>3637</v>
      </c>
      <c r="B3640" s="352"/>
      <c r="C3640" s="353"/>
      <c r="D3640" s="354"/>
      <c r="E3640" s="178"/>
      <c r="F3640" s="355"/>
      <c r="G3640" s="354"/>
      <c r="H3640" s="354"/>
      <c r="I3640" s="178"/>
      <c r="J3640" s="390" t="e">
        <f>IF(#REF!="","",IF(LEN(#REF!)&gt;14,IF(ISBLANK(#REF!),"",#REF!),REPLACE(REPLACE(#REF!,1,3,"XXX"),13,2,"XX")))</f>
        <v>#REF!</v>
      </c>
      <c r="K3640" s="356"/>
      <c r="L3640" s="357"/>
      <c r="M3640" s="356"/>
      <c r="N3640" s="352"/>
      <c r="O3640" s="369"/>
    </row>
    <row r="3641" spans="1:15" hidden="1" x14ac:dyDescent="0.2">
      <c r="A3641" s="351">
        <v>3638</v>
      </c>
      <c r="B3641" s="352"/>
      <c r="C3641" s="353"/>
      <c r="D3641" s="354"/>
      <c r="E3641" s="178"/>
      <c r="F3641" s="355"/>
      <c r="G3641" s="354"/>
      <c r="H3641" s="354"/>
      <c r="I3641" s="178"/>
      <c r="J3641" s="390" t="e">
        <f>IF(#REF!="","",IF(LEN(#REF!)&gt;14,IF(ISBLANK(#REF!),"",#REF!),REPLACE(REPLACE(#REF!,1,3,"XXX"),13,2,"XX")))</f>
        <v>#REF!</v>
      </c>
      <c r="K3641" s="356"/>
      <c r="L3641" s="357"/>
      <c r="M3641" s="356"/>
      <c r="N3641" s="352"/>
      <c r="O3641" s="369"/>
    </row>
    <row r="3642" spans="1:15" hidden="1" x14ac:dyDescent="0.2">
      <c r="A3642" s="351">
        <v>3639</v>
      </c>
      <c r="B3642" s="352"/>
      <c r="C3642" s="353"/>
      <c r="D3642" s="354"/>
      <c r="E3642" s="178"/>
      <c r="F3642" s="355"/>
      <c r="G3642" s="354"/>
      <c r="H3642" s="354"/>
      <c r="I3642" s="178"/>
      <c r="J3642" s="390" t="e">
        <f>IF(#REF!="","",IF(LEN(#REF!)&gt;14,IF(ISBLANK(#REF!),"",#REF!),REPLACE(REPLACE(#REF!,1,3,"XXX"),13,2,"XX")))</f>
        <v>#REF!</v>
      </c>
      <c r="K3642" s="356"/>
      <c r="L3642" s="357"/>
      <c r="M3642" s="356"/>
      <c r="N3642" s="352"/>
      <c r="O3642" s="369"/>
    </row>
    <row r="3643" spans="1:15" hidden="1" x14ac:dyDescent="0.2">
      <c r="A3643" s="351">
        <v>3640</v>
      </c>
      <c r="B3643" s="352"/>
      <c r="C3643" s="353"/>
      <c r="D3643" s="354"/>
      <c r="E3643" s="178"/>
      <c r="F3643" s="355"/>
      <c r="G3643" s="354"/>
      <c r="H3643" s="354"/>
      <c r="I3643" s="178"/>
      <c r="J3643" s="390" t="e">
        <f>IF(#REF!="","",IF(LEN(#REF!)&gt;14,IF(ISBLANK(#REF!),"",#REF!),REPLACE(REPLACE(#REF!,1,3,"XXX"),13,2,"XX")))</f>
        <v>#REF!</v>
      </c>
      <c r="K3643" s="356"/>
      <c r="L3643" s="357"/>
      <c r="M3643" s="356"/>
      <c r="N3643" s="352"/>
      <c r="O3643" s="369"/>
    </row>
    <row r="3644" spans="1:15" hidden="1" x14ac:dyDescent="0.2">
      <c r="A3644" s="351">
        <v>3641</v>
      </c>
      <c r="B3644" s="352"/>
      <c r="C3644" s="353"/>
      <c r="D3644" s="354"/>
      <c r="E3644" s="178"/>
      <c r="F3644" s="355"/>
      <c r="G3644" s="354"/>
      <c r="H3644" s="354"/>
      <c r="I3644" s="178"/>
      <c r="J3644" s="390" t="e">
        <f>IF(#REF!="","",IF(LEN(#REF!)&gt;14,IF(ISBLANK(#REF!),"",#REF!),REPLACE(REPLACE(#REF!,1,3,"XXX"),13,2,"XX")))</f>
        <v>#REF!</v>
      </c>
      <c r="K3644" s="356"/>
      <c r="L3644" s="357"/>
      <c r="M3644" s="356"/>
      <c r="N3644" s="352"/>
      <c r="O3644" s="369"/>
    </row>
    <row r="3645" spans="1:15" hidden="1" x14ac:dyDescent="0.2">
      <c r="A3645" s="351">
        <v>3642</v>
      </c>
      <c r="B3645" s="352"/>
      <c r="C3645" s="353"/>
      <c r="D3645" s="354"/>
      <c r="E3645" s="178"/>
      <c r="F3645" s="355"/>
      <c r="G3645" s="354"/>
      <c r="H3645" s="354"/>
      <c r="I3645" s="178"/>
      <c r="J3645" s="390" t="e">
        <f>IF(#REF!="","",IF(LEN(#REF!)&gt;14,IF(ISBLANK(#REF!),"",#REF!),REPLACE(REPLACE(#REF!,1,3,"XXX"),13,2,"XX")))</f>
        <v>#REF!</v>
      </c>
      <c r="K3645" s="356"/>
      <c r="L3645" s="357"/>
      <c r="M3645" s="356"/>
      <c r="N3645" s="352"/>
      <c r="O3645" s="369"/>
    </row>
    <row r="3646" spans="1:15" hidden="1" x14ac:dyDescent="0.2">
      <c r="A3646" s="351">
        <v>3643</v>
      </c>
      <c r="B3646" s="352"/>
      <c r="C3646" s="353"/>
      <c r="D3646" s="354"/>
      <c r="E3646" s="178"/>
      <c r="F3646" s="355"/>
      <c r="G3646" s="354"/>
      <c r="H3646" s="354"/>
      <c r="I3646" s="178"/>
      <c r="J3646" s="390" t="e">
        <f>IF(#REF!="","",IF(LEN(#REF!)&gt;14,IF(ISBLANK(#REF!),"",#REF!),REPLACE(REPLACE(#REF!,1,3,"XXX"),13,2,"XX")))</f>
        <v>#REF!</v>
      </c>
      <c r="K3646" s="356"/>
      <c r="L3646" s="357"/>
      <c r="M3646" s="356"/>
      <c r="N3646" s="352"/>
      <c r="O3646" s="369"/>
    </row>
    <row r="3647" spans="1:15" hidden="1" x14ac:dyDescent="0.2">
      <c r="A3647" s="351">
        <v>3644</v>
      </c>
      <c r="B3647" s="352"/>
      <c r="C3647" s="353"/>
      <c r="D3647" s="354"/>
      <c r="E3647" s="178"/>
      <c r="F3647" s="355"/>
      <c r="G3647" s="354"/>
      <c r="H3647" s="354"/>
      <c r="I3647" s="178"/>
      <c r="J3647" s="390" t="e">
        <f>IF(#REF!="","",IF(LEN(#REF!)&gt;14,IF(ISBLANK(#REF!),"",#REF!),REPLACE(REPLACE(#REF!,1,3,"XXX"),13,2,"XX")))</f>
        <v>#REF!</v>
      </c>
      <c r="K3647" s="356"/>
      <c r="L3647" s="357"/>
      <c r="M3647" s="356"/>
      <c r="N3647" s="352"/>
      <c r="O3647" s="369"/>
    </row>
    <row r="3648" spans="1:15" hidden="1" x14ac:dyDescent="0.2">
      <c r="A3648" s="351">
        <v>3645</v>
      </c>
      <c r="B3648" s="352"/>
      <c r="C3648" s="353"/>
      <c r="D3648" s="354"/>
      <c r="E3648" s="178"/>
      <c r="F3648" s="355"/>
      <c r="G3648" s="354"/>
      <c r="H3648" s="354"/>
      <c r="I3648" s="178"/>
      <c r="J3648" s="390" t="e">
        <f>IF(#REF!="","",IF(LEN(#REF!)&gt;14,IF(ISBLANK(#REF!),"",#REF!),REPLACE(REPLACE(#REF!,1,3,"XXX"),13,2,"XX")))</f>
        <v>#REF!</v>
      </c>
      <c r="K3648" s="356"/>
      <c r="L3648" s="357"/>
      <c r="M3648" s="356"/>
      <c r="N3648" s="352"/>
      <c r="O3648" s="369"/>
    </row>
    <row r="3649" spans="1:15" hidden="1" x14ac:dyDescent="0.2">
      <c r="A3649" s="351">
        <v>3646</v>
      </c>
      <c r="B3649" s="352"/>
      <c r="C3649" s="353"/>
      <c r="D3649" s="354"/>
      <c r="E3649" s="178"/>
      <c r="F3649" s="355"/>
      <c r="G3649" s="354"/>
      <c r="H3649" s="354"/>
      <c r="I3649" s="178"/>
      <c r="J3649" s="390" t="e">
        <f>IF(#REF!="","",IF(LEN(#REF!)&gt;14,IF(ISBLANK(#REF!),"",#REF!),REPLACE(REPLACE(#REF!,1,3,"XXX"),13,2,"XX")))</f>
        <v>#REF!</v>
      </c>
      <c r="K3649" s="356"/>
      <c r="L3649" s="357"/>
      <c r="M3649" s="356"/>
      <c r="N3649" s="352"/>
      <c r="O3649" s="369"/>
    </row>
    <row r="3650" spans="1:15" hidden="1" x14ac:dyDescent="0.2">
      <c r="A3650" s="351">
        <v>3647</v>
      </c>
      <c r="B3650" s="352"/>
      <c r="C3650" s="353"/>
      <c r="D3650" s="354"/>
      <c r="E3650" s="178"/>
      <c r="F3650" s="355"/>
      <c r="G3650" s="354"/>
      <c r="H3650" s="354"/>
      <c r="I3650" s="178"/>
      <c r="J3650" s="390" t="e">
        <f>IF(#REF!="","",IF(LEN(#REF!)&gt;14,IF(ISBLANK(#REF!),"",#REF!),REPLACE(REPLACE(#REF!,1,3,"XXX"),13,2,"XX")))</f>
        <v>#REF!</v>
      </c>
      <c r="K3650" s="356"/>
      <c r="L3650" s="357"/>
      <c r="M3650" s="356"/>
      <c r="N3650" s="352"/>
      <c r="O3650" s="369"/>
    </row>
    <row r="3651" spans="1:15" hidden="1" x14ac:dyDescent="0.2">
      <c r="A3651" s="351">
        <v>3648</v>
      </c>
      <c r="B3651" s="352"/>
      <c r="C3651" s="353"/>
      <c r="D3651" s="354"/>
      <c r="E3651" s="178"/>
      <c r="F3651" s="355"/>
      <c r="G3651" s="354"/>
      <c r="H3651" s="354"/>
      <c r="I3651" s="178"/>
      <c r="J3651" s="390" t="e">
        <f>IF(#REF!="","",IF(LEN(#REF!)&gt;14,IF(ISBLANK(#REF!),"",#REF!),REPLACE(REPLACE(#REF!,1,3,"XXX"),13,2,"XX")))</f>
        <v>#REF!</v>
      </c>
      <c r="K3651" s="356"/>
      <c r="L3651" s="357"/>
      <c r="M3651" s="356"/>
      <c r="N3651" s="352"/>
      <c r="O3651" s="369"/>
    </row>
    <row r="3652" spans="1:15" hidden="1" x14ac:dyDescent="0.2">
      <c r="A3652" s="351">
        <v>3649</v>
      </c>
      <c r="B3652" s="352"/>
      <c r="C3652" s="353"/>
      <c r="D3652" s="354"/>
      <c r="E3652" s="178"/>
      <c r="F3652" s="355"/>
      <c r="G3652" s="354"/>
      <c r="H3652" s="354"/>
      <c r="I3652" s="178"/>
      <c r="J3652" s="390" t="e">
        <f>IF(#REF!="","",IF(LEN(#REF!)&gt;14,IF(ISBLANK(#REF!),"",#REF!),REPLACE(REPLACE(#REF!,1,3,"XXX"),13,2,"XX")))</f>
        <v>#REF!</v>
      </c>
      <c r="K3652" s="356"/>
      <c r="L3652" s="357"/>
      <c r="M3652" s="356"/>
      <c r="N3652" s="352"/>
      <c r="O3652" s="369"/>
    </row>
    <row r="3653" spans="1:15" hidden="1" x14ac:dyDescent="0.2">
      <c r="A3653" s="351">
        <v>3650</v>
      </c>
      <c r="B3653" s="352"/>
      <c r="C3653" s="353"/>
      <c r="D3653" s="354"/>
      <c r="E3653" s="178"/>
      <c r="F3653" s="355"/>
      <c r="G3653" s="354"/>
      <c r="H3653" s="354"/>
      <c r="I3653" s="178"/>
      <c r="J3653" s="390" t="e">
        <f>IF(#REF!="","",IF(LEN(#REF!)&gt;14,IF(ISBLANK(#REF!),"",#REF!),REPLACE(REPLACE(#REF!,1,3,"XXX"),13,2,"XX")))</f>
        <v>#REF!</v>
      </c>
      <c r="K3653" s="356"/>
      <c r="L3653" s="357"/>
      <c r="M3653" s="356"/>
      <c r="N3653" s="352"/>
      <c r="O3653" s="369"/>
    </row>
    <row r="3654" spans="1:15" hidden="1" x14ac:dyDescent="0.2">
      <c r="A3654" s="351">
        <v>3651</v>
      </c>
      <c r="B3654" s="352"/>
      <c r="C3654" s="353"/>
      <c r="D3654" s="354"/>
      <c r="E3654" s="178"/>
      <c r="F3654" s="355"/>
      <c r="G3654" s="354"/>
      <c r="H3654" s="354"/>
      <c r="I3654" s="178"/>
      <c r="J3654" s="390" t="e">
        <f>IF(#REF!="","",IF(LEN(#REF!)&gt;14,IF(ISBLANK(#REF!),"",#REF!),REPLACE(REPLACE(#REF!,1,3,"XXX"),13,2,"XX")))</f>
        <v>#REF!</v>
      </c>
      <c r="K3654" s="356"/>
      <c r="L3654" s="357"/>
      <c r="M3654" s="356"/>
      <c r="N3654" s="352"/>
      <c r="O3654" s="369"/>
    </row>
    <row r="3655" spans="1:15" hidden="1" x14ac:dyDescent="0.2">
      <c r="A3655" s="351">
        <v>3652</v>
      </c>
      <c r="B3655" s="352"/>
      <c r="C3655" s="353"/>
      <c r="D3655" s="354"/>
      <c r="E3655" s="178"/>
      <c r="F3655" s="355"/>
      <c r="G3655" s="354"/>
      <c r="H3655" s="354"/>
      <c r="I3655" s="178"/>
      <c r="J3655" s="390" t="e">
        <f>IF(#REF!="","",IF(LEN(#REF!)&gt;14,IF(ISBLANK(#REF!),"",#REF!),REPLACE(REPLACE(#REF!,1,3,"XXX"),13,2,"XX")))</f>
        <v>#REF!</v>
      </c>
      <c r="K3655" s="356"/>
      <c r="L3655" s="357"/>
      <c r="M3655" s="356"/>
      <c r="N3655" s="352"/>
      <c r="O3655" s="369"/>
    </row>
    <row r="3656" spans="1:15" hidden="1" x14ac:dyDescent="0.2">
      <c r="A3656" s="351">
        <v>3653</v>
      </c>
      <c r="B3656" s="352"/>
      <c r="C3656" s="353"/>
      <c r="D3656" s="354"/>
      <c r="E3656" s="178"/>
      <c r="F3656" s="355"/>
      <c r="G3656" s="354"/>
      <c r="H3656" s="354"/>
      <c r="I3656" s="178"/>
      <c r="J3656" s="390" t="e">
        <f>IF(#REF!="","",IF(LEN(#REF!)&gt;14,IF(ISBLANK(#REF!),"",#REF!),REPLACE(REPLACE(#REF!,1,3,"XXX"),13,2,"XX")))</f>
        <v>#REF!</v>
      </c>
      <c r="K3656" s="356"/>
      <c r="L3656" s="357"/>
      <c r="M3656" s="356"/>
      <c r="N3656" s="352"/>
      <c r="O3656" s="369"/>
    </row>
    <row r="3657" spans="1:15" hidden="1" x14ac:dyDescent="0.2">
      <c r="A3657" s="351">
        <v>3654</v>
      </c>
      <c r="B3657" s="352"/>
      <c r="C3657" s="353"/>
      <c r="D3657" s="354"/>
      <c r="E3657" s="178"/>
      <c r="F3657" s="355"/>
      <c r="G3657" s="354"/>
      <c r="H3657" s="354"/>
      <c r="I3657" s="178"/>
      <c r="J3657" s="390" t="e">
        <f>IF(#REF!="","",IF(LEN(#REF!)&gt;14,IF(ISBLANK(#REF!),"",#REF!),REPLACE(REPLACE(#REF!,1,3,"XXX"),13,2,"XX")))</f>
        <v>#REF!</v>
      </c>
      <c r="K3657" s="356"/>
      <c r="L3657" s="357"/>
      <c r="M3657" s="356"/>
      <c r="N3657" s="352"/>
      <c r="O3657" s="369"/>
    </row>
    <row r="3658" spans="1:15" hidden="1" x14ac:dyDescent="0.2">
      <c r="A3658" s="351">
        <v>3655</v>
      </c>
      <c r="B3658" s="352"/>
      <c r="C3658" s="353"/>
      <c r="D3658" s="354"/>
      <c r="E3658" s="178"/>
      <c r="F3658" s="355"/>
      <c r="G3658" s="354"/>
      <c r="H3658" s="354"/>
      <c r="I3658" s="178"/>
      <c r="J3658" s="390" t="e">
        <f>IF(#REF!="","",IF(LEN(#REF!)&gt;14,IF(ISBLANK(#REF!),"",#REF!),REPLACE(REPLACE(#REF!,1,3,"XXX"),13,2,"XX")))</f>
        <v>#REF!</v>
      </c>
      <c r="K3658" s="356"/>
      <c r="L3658" s="357"/>
      <c r="M3658" s="356"/>
      <c r="N3658" s="352"/>
      <c r="O3658" s="369"/>
    </row>
    <row r="3659" spans="1:15" hidden="1" x14ac:dyDescent="0.2">
      <c r="A3659" s="351">
        <v>3656</v>
      </c>
      <c r="B3659" s="352"/>
      <c r="C3659" s="353"/>
      <c r="D3659" s="354"/>
      <c r="E3659" s="178"/>
      <c r="F3659" s="355"/>
      <c r="G3659" s="354"/>
      <c r="H3659" s="354"/>
      <c r="I3659" s="178"/>
      <c r="J3659" s="390" t="e">
        <f>IF(#REF!="","",IF(LEN(#REF!)&gt;14,IF(ISBLANK(#REF!),"",#REF!),REPLACE(REPLACE(#REF!,1,3,"XXX"),13,2,"XX")))</f>
        <v>#REF!</v>
      </c>
      <c r="K3659" s="356"/>
      <c r="L3659" s="357"/>
      <c r="M3659" s="356"/>
      <c r="N3659" s="352"/>
      <c r="O3659" s="369"/>
    </row>
    <row r="3660" spans="1:15" hidden="1" x14ac:dyDescent="0.2">
      <c r="A3660" s="351">
        <v>3657</v>
      </c>
      <c r="B3660" s="352"/>
      <c r="C3660" s="353"/>
      <c r="D3660" s="354"/>
      <c r="E3660" s="178"/>
      <c r="F3660" s="355"/>
      <c r="G3660" s="354"/>
      <c r="H3660" s="354"/>
      <c r="I3660" s="178"/>
      <c r="J3660" s="390" t="e">
        <f>IF(#REF!="","",IF(LEN(#REF!)&gt;14,IF(ISBLANK(#REF!),"",#REF!),REPLACE(REPLACE(#REF!,1,3,"XXX"),13,2,"XX")))</f>
        <v>#REF!</v>
      </c>
      <c r="K3660" s="356"/>
      <c r="L3660" s="357"/>
      <c r="M3660" s="356"/>
      <c r="N3660" s="352"/>
      <c r="O3660" s="369"/>
    </row>
    <row r="3661" spans="1:15" hidden="1" x14ac:dyDescent="0.2">
      <c r="A3661" s="351">
        <v>3658</v>
      </c>
      <c r="B3661" s="352"/>
      <c r="C3661" s="353"/>
      <c r="D3661" s="354"/>
      <c r="E3661" s="178"/>
      <c r="F3661" s="355"/>
      <c r="G3661" s="354"/>
      <c r="H3661" s="354"/>
      <c r="I3661" s="178"/>
      <c r="J3661" s="390" t="e">
        <f>IF(#REF!="","",IF(LEN(#REF!)&gt;14,IF(ISBLANK(#REF!),"",#REF!),REPLACE(REPLACE(#REF!,1,3,"XXX"),13,2,"XX")))</f>
        <v>#REF!</v>
      </c>
      <c r="K3661" s="356"/>
      <c r="L3661" s="357"/>
      <c r="M3661" s="356"/>
      <c r="N3661" s="352"/>
      <c r="O3661" s="369"/>
    </row>
    <row r="3662" spans="1:15" hidden="1" x14ac:dyDescent="0.2">
      <c r="A3662" s="351">
        <v>3659</v>
      </c>
      <c r="B3662" s="352"/>
      <c r="C3662" s="353"/>
      <c r="D3662" s="354"/>
      <c r="E3662" s="178"/>
      <c r="F3662" s="355"/>
      <c r="G3662" s="354"/>
      <c r="H3662" s="354"/>
      <c r="I3662" s="178"/>
      <c r="J3662" s="390" t="e">
        <f>IF(#REF!="","",IF(LEN(#REF!)&gt;14,IF(ISBLANK(#REF!),"",#REF!),REPLACE(REPLACE(#REF!,1,3,"XXX"),13,2,"XX")))</f>
        <v>#REF!</v>
      </c>
      <c r="K3662" s="356"/>
      <c r="L3662" s="357"/>
      <c r="M3662" s="356"/>
      <c r="N3662" s="352"/>
      <c r="O3662" s="369"/>
    </row>
    <row r="3663" spans="1:15" hidden="1" x14ac:dyDescent="0.2">
      <c r="A3663" s="351">
        <v>3660</v>
      </c>
      <c r="B3663" s="352"/>
      <c r="C3663" s="353"/>
      <c r="D3663" s="354"/>
      <c r="E3663" s="178"/>
      <c r="F3663" s="355"/>
      <c r="G3663" s="354"/>
      <c r="H3663" s="354"/>
      <c r="I3663" s="178"/>
      <c r="J3663" s="390" t="e">
        <f>IF(#REF!="","",IF(LEN(#REF!)&gt;14,IF(ISBLANK(#REF!),"",#REF!),REPLACE(REPLACE(#REF!,1,3,"XXX"),13,2,"XX")))</f>
        <v>#REF!</v>
      </c>
      <c r="K3663" s="356"/>
      <c r="L3663" s="357"/>
      <c r="M3663" s="356"/>
      <c r="N3663" s="352"/>
      <c r="O3663" s="369"/>
    </row>
    <row r="3664" spans="1:15" hidden="1" x14ac:dyDescent="0.2">
      <c r="A3664" s="351">
        <v>3661</v>
      </c>
      <c r="B3664" s="352"/>
      <c r="C3664" s="353"/>
      <c r="D3664" s="354"/>
      <c r="E3664" s="178"/>
      <c r="F3664" s="355"/>
      <c r="G3664" s="354"/>
      <c r="H3664" s="354"/>
      <c r="I3664" s="178"/>
      <c r="J3664" s="390" t="e">
        <f>IF(#REF!="","",IF(LEN(#REF!)&gt;14,IF(ISBLANK(#REF!),"",#REF!),REPLACE(REPLACE(#REF!,1,3,"XXX"),13,2,"XX")))</f>
        <v>#REF!</v>
      </c>
      <c r="K3664" s="356"/>
      <c r="L3664" s="357"/>
      <c r="M3664" s="356"/>
      <c r="N3664" s="352"/>
      <c r="O3664" s="369"/>
    </row>
    <row r="3665" spans="1:15" hidden="1" x14ac:dyDescent="0.2">
      <c r="A3665" s="351">
        <v>3662</v>
      </c>
      <c r="B3665" s="352"/>
      <c r="C3665" s="353"/>
      <c r="D3665" s="354"/>
      <c r="E3665" s="178"/>
      <c r="F3665" s="355"/>
      <c r="G3665" s="354"/>
      <c r="H3665" s="354"/>
      <c r="I3665" s="178"/>
      <c r="J3665" s="390" t="e">
        <f>IF(#REF!="","",IF(LEN(#REF!)&gt;14,IF(ISBLANK(#REF!),"",#REF!),REPLACE(REPLACE(#REF!,1,3,"XXX"),13,2,"XX")))</f>
        <v>#REF!</v>
      </c>
      <c r="K3665" s="356"/>
      <c r="L3665" s="357"/>
      <c r="M3665" s="356"/>
      <c r="N3665" s="352"/>
      <c r="O3665" s="369"/>
    </row>
    <row r="3666" spans="1:15" hidden="1" x14ac:dyDescent="0.2">
      <c r="A3666" s="351">
        <v>3663</v>
      </c>
      <c r="B3666" s="352"/>
      <c r="C3666" s="353"/>
      <c r="D3666" s="354"/>
      <c r="E3666" s="178"/>
      <c r="F3666" s="355"/>
      <c r="G3666" s="354"/>
      <c r="H3666" s="354"/>
      <c r="I3666" s="178"/>
      <c r="J3666" s="390" t="e">
        <f>IF(#REF!="","",IF(LEN(#REF!)&gt;14,IF(ISBLANK(#REF!),"",#REF!),REPLACE(REPLACE(#REF!,1,3,"XXX"),13,2,"XX")))</f>
        <v>#REF!</v>
      </c>
      <c r="K3666" s="356"/>
      <c r="L3666" s="357"/>
      <c r="M3666" s="356"/>
      <c r="N3666" s="352"/>
      <c r="O3666" s="369"/>
    </row>
    <row r="3667" spans="1:15" hidden="1" x14ac:dyDescent="0.2">
      <c r="A3667" s="351">
        <v>3664</v>
      </c>
      <c r="B3667" s="352"/>
      <c r="C3667" s="353"/>
      <c r="D3667" s="354"/>
      <c r="E3667" s="178"/>
      <c r="F3667" s="355"/>
      <c r="G3667" s="354"/>
      <c r="H3667" s="354"/>
      <c r="I3667" s="178"/>
      <c r="J3667" s="390" t="e">
        <f>IF(#REF!="","",IF(LEN(#REF!)&gt;14,IF(ISBLANK(#REF!),"",#REF!),REPLACE(REPLACE(#REF!,1,3,"XXX"),13,2,"XX")))</f>
        <v>#REF!</v>
      </c>
      <c r="K3667" s="356"/>
      <c r="L3667" s="357"/>
      <c r="M3667" s="356"/>
      <c r="N3667" s="352"/>
      <c r="O3667" s="369"/>
    </row>
    <row r="3668" spans="1:15" hidden="1" x14ac:dyDescent="0.2">
      <c r="A3668" s="351">
        <v>3665</v>
      </c>
      <c r="B3668" s="352"/>
      <c r="C3668" s="353"/>
      <c r="D3668" s="354"/>
      <c r="E3668" s="178"/>
      <c r="F3668" s="355"/>
      <c r="G3668" s="354"/>
      <c r="H3668" s="354"/>
      <c r="I3668" s="178"/>
      <c r="J3668" s="390" t="e">
        <f>IF(#REF!="","",IF(LEN(#REF!)&gt;14,IF(ISBLANK(#REF!),"",#REF!),REPLACE(REPLACE(#REF!,1,3,"XXX"),13,2,"XX")))</f>
        <v>#REF!</v>
      </c>
      <c r="K3668" s="356"/>
      <c r="L3668" s="357"/>
      <c r="M3668" s="356"/>
      <c r="N3668" s="352"/>
      <c r="O3668" s="369"/>
    </row>
    <row r="3669" spans="1:15" hidden="1" x14ac:dyDescent="0.2">
      <c r="A3669" s="351">
        <v>3666</v>
      </c>
      <c r="B3669" s="352"/>
      <c r="C3669" s="353"/>
      <c r="D3669" s="354"/>
      <c r="E3669" s="178"/>
      <c r="F3669" s="355"/>
      <c r="G3669" s="354"/>
      <c r="H3669" s="354"/>
      <c r="I3669" s="178"/>
      <c r="J3669" s="390" t="e">
        <f>IF(#REF!="","",IF(LEN(#REF!)&gt;14,IF(ISBLANK(#REF!),"",#REF!),REPLACE(REPLACE(#REF!,1,3,"XXX"),13,2,"XX")))</f>
        <v>#REF!</v>
      </c>
      <c r="K3669" s="356"/>
      <c r="L3669" s="357"/>
      <c r="M3669" s="356"/>
      <c r="N3669" s="352"/>
      <c r="O3669" s="369"/>
    </row>
    <row r="3670" spans="1:15" hidden="1" x14ac:dyDescent="0.2">
      <c r="A3670" s="351">
        <v>3667</v>
      </c>
      <c r="B3670" s="352"/>
      <c r="C3670" s="353"/>
      <c r="D3670" s="354"/>
      <c r="E3670" s="178"/>
      <c r="F3670" s="355"/>
      <c r="G3670" s="354"/>
      <c r="H3670" s="354"/>
      <c r="I3670" s="178"/>
      <c r="J3670" s="390" t="e">
        <f>IF(#REF!="","",IF(LEN(#REF!)&gt;14,IF(ISBLANK(#REF!),"",#REF!),REPLACE(REPLACE(#REF!,1,3,"XXX"),13,2,"XX")))</f>
        <v>#REF!</v>
      </c>
      <c r="K3670" s="356"/>
      <c r="L3670" s="357"/>
      <c r="M3670" s="356"/>
      <c r="N3670" s="352"/>
      <c r="O3670" s="369"/>
    </row>
    <row r="3671" spans="1:15" hidden="1" x14ac:dyDescent="0.2">
      <c r="A3671" s="351">
        <v>3668</v>
      </c>
      <c r="B3671" s="352"/>
      <c r="C3671" s="353"/>
      <c r="D3671" s="354"/>
      <c r="E3671" s="178"/>
      <c r="F3671" s="355"/>
      <c r="G3671" s="354"/>
      <c r="H3671" s="354"/>
      <c r="I3671" s="178"/>
      <c r="J3671" s="390" t="e">
        <f>IF(#REF!="","",IF(LEN(#REF!)&gt;14,IF(ISBLANK(#REF!),"",#REF!),REPLACE(REPLACE(#REF!,1,3,"XXX"),13,2,"XX")))</f>
        <v>#REF!</v>
      </c>
      <c r="K3671" s="356"/>
      <c r="L3671" s="357"/>
      <c r="M3671" s="356"/>
      <c r="N3671" s="352"/>
      <c r="O3671" s="369"/>
    </row>
    <row r="3672" spans="1:15" hidden="1" x14ac:dyDescent="0.2">
      <c r="A3672" s="351">
        <v>3669</v>
      </c>
      <c r="B3672" s="352"/>
      <c r="C3672" s="353"/>
      <c r="D3672" s="354"/>
      <c r="E3672" s="178"/>
      <c r="F3672" s="355"/>
      <c r="G3672" s="354"/>
      <c r="H3672" s="354"/>
      <c r="I3672" s="178"/>
      <c r="J3672" s="390" t="e">
        <f>IF(#REF!="","",IF(LEN(#REF!)&gt;14,IF(ISBLANK(#REF!),"",#REF!),REPLACE(REPLACE(#REF!,1,3,"XXX"),13,2,"XX")))</f>
        <v>#REF!</v>
      </c>
      <c r="K3672" s="356"/>
      <c r="L3672" s="357"/>
      <c r="M3672" s="356"/>
      <c r="N3672" s="352"/>
      <c r="O3672" s="369"/>
    </row>
    <row r="3673" spans="1:15" hidden="1" x14ac:dyDescent="0.2">
      <c r="A3673" s="351">
        <v>3670</v>
      </c>
      <c r="B3673" s="352"/>
      <c r="C3673" s="353"/>
      <c r="D3673" s="354"/>
      <c r="E3673" s="178"/>
      <c r="F3673" s="360"/>
      <c r="G3673" s="354"/>
      <c r="H3673" s="354"/>
      <c r="I3673" s="178"/>
      <c r="J3673" s="390" t="e">
        <f>IF(#REF!="","",IF(LEN(#REF!)&gt;14,IF(ISBLANK(#REF!),"",#REF!),REPLACE(REPLACE(#REF!,1,3,"XXX"),13,2,"XX")))</f>
        <v>#REF!</v>
      </c>
      <c r="K3673" s="356"/>
      <c r="L3673" s="357"/>
      <c r="M3673" s="356"/>
      <c r="N3673" s="352"/>
      <c r="O3673" s="369"/>
    </row>
    <row r="3674" spans="1:15" hidden="1" x14ac:dyDescent="0.2">
      <c r="A3674" s="351">
        <v>3671</v>
      </c>
      <c r="B3674" s="352"/>
      <c r="C3674" s="353"/>
      <c r="D3674" s="354"/>
      <c r="E3674" s="178"/>
      <c r="F3674" s="355"/>
      <c r="G3674" s="354"/>
      <c r="H3674" s="354"/>
      <c r="I3674" s="178"/>
      <c r="J3674" s="390" t="e">
        <f>IF(#REF!="","",IF(LEN(#REF!)&gt;14,IF(ISBLANK(#REF!),"",#REF!),REPLACE(REPLACE(#REF!,1,3,"XXX"),13,2,"XX")))</f>
        <v>#REF!</v>
      </c>
      <c r="K3674" s="356"/>
      <c r="L3674" s="357"/>
      <c r="M3674" s="356"/>
      <c r="N3674" s="352"/>
      <c r="O3674" s="369"/>
    </row>
    <row r="3675" spans="1:15" hidden="1" x14ac:dyDescent="0.2">
      <c r="A3675" s="351">
        <v>3672</v>
      </c>
      <c r="B3675" s="352"/>
      <c r="C3675" s="353"/>
      <c r="D3675" s="354"/>
      <c r="E3675" s="178"/>
      <c r="F3675" s="355"/>
      <c r="G3675" s="354"/>
      <c r="H3675" s="354"/>
      <c r="I3675" s="178"/>
      <c r="J3675" s="390" t="e">
        <f>IF(#REF!="","",IF(LEN(#REF!)&gt;14,IF(ISBLANK(#REF!),"",#REF!),REPLACE(REPLACE(#REF!,1,3,"XXX"),13,2,"XX")))</f>
        <v>#REF!</v>
      </c>
      <c r="K3675" s="356"/>
      <c r="L3675" s="357"/>
      <c r="M3675" s="356"/>
      <c r="N3675" s="352"/>
      <c r="O3675" s="369"/>
    </row>
    <row r="3676" spans="1:15" hidden="1" x14ac:dyDescent="0.2">
      <c r="A3676" s="351">
        <v>3673</v>
      </c>
      <c r="B3676" s="352"/>
      <c r="C3676" s="353"/>
      <c r="D3676" s="354"/>
      <c r="E3676" s="178"/>
      <c r="F3676" s="355"/>
      <c r="G3676" s="354"/>
      <c r="H3676" s="354"/>
      <c r="I3676" s="178"/>
      <c r="J3676" s="390" t="e">
        <f>IF(#REF!="","",IF(LEN(#REF!)&gt;14,IF(ISBLANK(#REF!),"",#REF!),REPLACE(REPLACE(#REF!,1,3,"XXX"),13,2,"XX")))</f>
        <v>#REF!</v>
      </c>
      <c r="K3676" s="356"/>
      <c r="L3676" s="357"/>
      <c r="M3676" s="356"/>
      <c r="N3676" s="352"/>
      <c r="O3676" s="369"/>
    </row>
    <row r="3677" spans="1:15" hidden="1" x14ac:dyDescent="0.2">
      <c r="A3677" s="351">
        <v>3674</v>
      </c>
      <c r="B3677" s="352"/>
      <c r="C3677" s="353"/>
      <c r="D3677" s="354"/>
      <c r="E3677" s="178"/>
      <c r="F3677" s="355"/>
      <c r="G3677" s="354"/>
      <c r="H3677" s="354"/>
      <c r="I3677" s="178"/>
      <c r="J3677" s="390" t="e">
        <f>IF(#REF!="","",IF(LEN(#REF!)&gt;14,IF(ISBLANK(#REF!),"",#REF!),REPLACE(REPLACE(#REF!,1,3,"XXX"),13,2,"XX")))</f>
        <v>#REF!</v>
      </c>
      <c r="K3677" s="356"/>
      <c r="L3677" s="357"/>
      <c r="M3677" s="356"/>
      <c r="N3677" s="352"/>
      <c r="O3677" s="369"/>
    </row>
    <row r="3678" spans="1:15" hidden="1" x14ac:dyDescent="0.2">
      <c r="A3678" s="351">
        <v>3675</v>
      </c>
      <c r="B3678" s="352"/>
      <c r="C3678" s="353"/>
      <c r="D3678" s="354"/>
      <c r="E3678" s="178"/>
      <c r="F3678" s="355"/>
      <c r="G3678" s="354"/>
      <c r="H3678" s="354"/>
      <c r="I3678" s="178"/>
      <c r="J3678" s="390" t="e">
        <f>IF(#REF!="","",IF(LEN(#REF!)&gt;14,IF(ISBLANK(#REF!),"",#REF!),REPLACE(REPLACE(#REF!,1,3,"XXX"),13,2,"XX")))</f>
        <v>#REF!</v>
      </c>
      <c r="K3678" s="356"/>
      <c r="L3678" s="357"/>
      <c r="M3678" s="356"/>
      <c r="N3678" s="352"/>
      <c r="O3678" s="369"/>
    </row>
    <row r="3679" spans="1:15" hidden="1" x14ac:dyDescent="0.2">
      <c r="A3679" s="351">
        <v>3676</v>
      </c>
      <c r="B3679" s="352"/>
      <c r="C3679" s="353"/>
      <c r="D3679" s="354"/>
      <c r="E3679" s="178"/>
      <c r="F3679" s="355"/>
      <c r="G3679" s="354"/>
      <c r="H3679" s="354"/>
      <c r="I3679" s="178"/>
      <c r="J3679" s="390" t="e">
        <f>IF(#REF!="","",IF(LEN(#REF!)&gt;14,IF(ISBLANK(#REF!),"",#REF!),REPLACE(REPLACE(#REF!,1,3,"XXX"),13,2,"XX")))</f>
        <v>#REF!</v>
      </c>
      <c r="K3679" s="356"/>
      <c r="L3679" s="357"/>
      <c r="M3679" s="356"/>
      <c r="N3679" s="352"/>
      <c r="O3679" s="369"/>
    </row>
    <row r="3680" spans="1:15" hidden="1" x14ac:dyDescent="0.2">
      <c r="A3680" s="351">
        <v>3677</v>
      </c>
      <c r="B3680" s="352"/>
      <c r="C3680" s="353"/>
      <c r="D3680" s="354"/>
      <c r="E3680" s="178"/>
      <c r="F3680" s="355"/>
      <c r="G3680" s="354"/>
      <c r="H3680" s="354"/>
      <c r="I3680" s="178"/>
      <c r="J3680" s="390" t="e">
        <f>IF(#REF!="","",IF(LEN(#REF!)&gt;14,IF(ISBLANK(#REF!),"",#REF!),REPLACE(REPLACE(#REF!,1,3,"XXX"),13,2,"XX")))</f>
        <v>#REF!</v>
      </c>
      <c r="K3680" s="356"/>
      <c r="L3680" s="357"/>
      <c r="M3680" s="356"/>
      <c r="N3680" s="352"/>
      <c r="O3680" s="369"/>
    </row>
    <row r="3681" spans="1:15" hidden="1" x14ac:dyDescent="0.2">
      <c r="A3681" s="351">
        <v>3678</v>
      </c>
      <c r="B3681" s="352"/>
      <c r="C3681" s="353"/>
      <c r="D3681" s="354"/>
      <c r="E3681" s="178"/>
      <c r="F3681" s="355"/>
      <c r="G3681" s="354"/>
      <c r="H3681" s="354"/>
      <c r="I3681" s="178"/>
      <c r="J3681" s="390" t="e">
        <f>IF(#REF!="","",IF(LEN(#REF!)&gt;14,IF(ISBLANK(#REF!),"",#REF!),REPLACE(REPLACE(#REF!,1,3,"XXX"),13,2,"XX")))</f>
        <v>#REF!</v>
      </c>
      <c r="K3681" s="356"/>
      <c r="L3681" s="357"/>
      <c r="M3681" s="356"/>
      <c r="N3681" s="352"/>
      <c r="O3681" s="369"/>
    </row>
    <row r="3682" spans="1:15" hidden="1" x14ac:dyDescent="0.2">
      <c r="A3682" s="351">
        <v>3679</v>
      </c>
      <c r="B3682" s="352"/>
      <c r="C3682" s="353"/>
      <c r="D3682" s="354"/>
      <c r="E3682" s="178"/>
      <c r="F3682" s="355"/>
      <c r="G3682" s="354"/>
      <c r="H3682" s="354"/>
      <c r="I3682" s="178"/>
      <c r="J3682" s="390" t="e">
        <f>IF(#REF!="","",IF(LEN(#REF!)&gt;14,IF(ISBLANK(#REF!),"",#REF!),REPLACE(REPLACE(#REF!,1,3,"XXX"),13,2,"XX")))</f>
        <v>#REF!</v>
      </c>
      <c r="K3682" s="356"/>
      <c r="L3682" s="357"/>
      <c r="M3682" s="356"/>
      <c r="N3682" s="352"/>
      <c r="O3682" s="369"/>
    </row>
    <row r="3683" spans="1:15" hidden="1" x14ac:dyDescent="0.2">
      <c r="A3683" s="351">
        <v>3680</v>
      </c>
      <c r="B3683" s="352"/>
      <c r="C3683" s="353"/>
      <c r="D3683" s="354"/>
      <c r="E3683" s="178"/>
      <c r="F3683" s="355"/>
      <c r="G3683" s="354"/>
      <c r="H3683" s="354"/>
      <c r="I3683" s="178"/>
      <c r="J3683" s="390" t="e">
        <f>IF(#REF!="","",IF(LEN(#REF!)&gt;14,IF(ISBLANK(#REF!),"",#REF!),REPLACE(REPLACE(#REF!,1,3,"XXX"),13,2,"XX")))</f>
        <v>#REF!</v>
      </c>
      <c r="K3683" s="356"/>
      <c r="L3683" s="357"/>
      <c r="M3683" s="356"/>
      <c r="N3683" s="352"/>
      <c r="O3683" s="369"/>
    </row>
    <row r="3684" spans="1:15" hidden="1" x14ac:dyDescent="0.2">
      <c r="A3684" s="351">
        <v>3681</v>
      </c>
      <c r="B3684" s="352"/>
      <c r="C3684" s="353"/>
      <c r="D3684" s="354"/>
      <c r="E3684" s="178"/>
      <c r="F3684" s="355"/>
      <c r="G3684" s="354"/>
      <c r="H3684" s="354"/>
      <c r="I3684" s="178"/>
      <c r="J3684" s="390" t="e">
        <f>IF(#REF!="","",IF(LEN(#REF!)&gt;14,IF(ISBLANK(#REF!),"",#REF!),REPLACE(REPLACE(#REF!,1,3,"XXX"),13,2,"XX")))</f>
        <v>#REF!</v>
      </c>
      <c r="K3684" s="356"/>
      <c r="L3684" s="357"/>
      <c r="M3684" s="356"/>
      <c r="N3684" s="352"/>
      <c r="O3684" s="369"/>
    </row>
    <row r="3685" spans="1:15" hidden="1" x14ac:dyDescent="0.2">
      <c r="A3685" s="351">
        <v>3682</v>
      </c>
      <c r="B3685" s="352"/>
      <c r="C3685" s="353"/>
      <c r="D3685" s="354"/>
      <c r="E3685" s="178"/>
      <c r="F3685" s="355"/>
      <c r="G3685" s="354"/>
      <c r="H3685" s="354"/>
      <c r="I3685" s="178"/>
      <c r="J3685" s="390" t="e">
        <f>IF(#REF!="","",IF(LEN(#REF!)&gt;14,IF(ISBLANK(#REF!),"",#REF!),REPLACE(REPLACE(#REF!,1,3,"XXX"),13,2,"XX")))</f>
        <v>#REF!</v>
      </c>
      <c r="K3685" s="356"/>
      <c r="L3685" s="357"/>
      <c r="M3685" s="356"/>
      <c r="N3685" s="352"/>
      <c r="O3685" s="369"/>
    </row>
    <row r="3686" spans="1:15" hidden="1" x14ac:dyDescent="0.2">
      <c r="A3686" s="351">
        <v>3683</v>
      </c>
      <c r="B3686" s="352"/>
      <c r="C3686" s="353"/>
      <c r="D3686" s="354"/>
      <c r="E3686" s="178"/>
      <c r="F3686" s="355"/>
      <c r="G3686" s="354"/>
      <c r="H3686" s="354"/>
      <c r="I3686" s="178"/>
      <c r="J3686" s="390" t="e">
        <f>IF(#REF!="","",IF(LEN(#REF!)&gt;14,IF(ISBLANK(#REF!),"",#REF!),REPLACE(REPLACE(#REF!,1,3,"XXX"),13,2,"XX")))</f>
        <v>#REF!</v>
      </c>
      <c r="K3686" s="356"/>
      <c r="L3686" s="357"/>
      <c r="M3686" s="356"/>
      <c r="N3686" s="352"/>
      <c r="O3686" s="369"/>
    </row>
    <row r="3687" spans="1:15" hidden="1" x14ac:dyDescent="0.2">
      <c r="A3687" s="351">
        <v>3684</v>
      </c>
      <c r="B3687" s="352"/>
      <c r="C3687" s="353"/>
      <c r="D3687" s="354"/>
      <c r="E3687" s="178"/>
      <c r="F3687" s="355"/>
      <c r="G3687" s="354"/>
      <c r="H3687" s="354"/>
      <c r="I3687" s="178"/>
      <c r="J3687" s="390" t="e">
        <f>IF(#REF!="","",IF(LEN(#REF!)&gt;14,IF(ISBLANK(#REF!),"",#REF!),REPLACE(REPLACE(#REF!,1,3,"XXX"),13,2,"XX")))</f>
        <v>#REF!</v>
      </c>
      <c r="K3687" s="356"/>
      <c r="L3687" s="357"/>
      <c r="M3687" s="356"/>
      <c r="N3687" s="352"/>
      <c r="O3687" s="369"/>
    </row>
    <row r="3688" spans="1:15" hidden="1" x14ac:dyDescent="0.2">
      <c r="A3688" s="351">
        <v>3685</v>
      </c>
      <c r="B3688" s="352"/>
      <c r="C3688" s="353"/>
      <c r="D3688" s="354"/>
      <c r="E3688" s="178"/>
      <c r="F3688" s="355"/>
      <c r="G3688" s="354"/>
      <c r="H3688" s="354"/>
      <c r="I3688" s="178"/>
      <c r="J3688" s="390" t="e">
        <f>IF(#REF!="","",IF(LEN(#REF!)&gt;14,IF(ISBLANK(#REF!),"",#REF!),REPLACE(REPLACE(#REF!,1,3,"XXX"),13,2,"XX")))</f>
        <v>#REF!</v>
      </c>
      <c r="K3688" s="356"/>
      <c r="L3688" s="357"/>
      <c r="M3688" s="356"/>
      <c r="N3688" s="352"/>
      <c r="O3688" s="369"/>
    </row>
    <row r="3689" spans="1:15" hidden="1" x14ac:dyDescent="0.2">
      <c r="A3689" s="351">
        <v>3686</v>
      </c>
      <c r="B3689" s="352"/>
      <c r="C3689" s="353"/>
      <c r="D3689" s="354"/>
      <c r="E3689" s="178"/>
      <c r="F3689" s="355"/>
      <c r="G3689" s="354"/>
      <c r="H3689" s="354"/>
      <c r="I3689" s="178"/>
      <c r="J3689" s="390" t="e">
        <f>IF(#REF!="","",IF(LEN(#REF!)&gt;14,IF(ISBLANK(#REF!),"",#REF!),REPLACE(REPLACE(#REF!,1,3,"XXX"),13,2,"XX")))</f>
        <v>#REF!</v>
      </c>
      <c r="K3689" s="356"/>
      <c r="L3689" s="357"/>
      <c r="M3689" s="356"/>
      <c r="N3689" s="352"/>
      <c r="O3689" s="369"/>
    </row>
    <row r="3690" spans="1:15" hidden="1" x14ac:dyDescent="0.2">
      <c r="A3690" s="351">
        <v>3687</v>
      </c>
      <c r="B3690" s="352"/>
      <c r="C3690" s="353"/>
      <c r="D3690" s="354"/>
      <c r="E3690" s="178"/>
      <c r="F3690" s="355"/>
      <c r="G3690" s="354"/>
      <c r="H3690" s="354"/>
      <c r="I3690" s="178"/>
      <c r="J3690" s="390" t="e">
        <f>IF(#REF!="","",IF(LEN(#REF!)&gt;14,IF(ISBLANK(#REF!),"",#REF!),REPLACE(REPLACE(#REF!,1,3,"XXX"),13,2,"XX")))</f>
        <v>#REF!</v>
      </c>
      <c r="K3690" s="356"/>
      <c r="L3690" s="357"/>
      <c r="M3690" s="356"/>
      <c r="N3690" s="352"/>
      <c r="O3690" s="369"/>
    </row>
    <row r="3691" spans="1:15" hidden="1" x14ac:dyDescent="0.2">
      <c r="A3691" s="351">
        <v>3688</v>
      </c>
      <c r="B3691" s="352"/>
      <c r="C3691" s="353"/>
      <c r="D3691" s="354"/>
      <c r="E3691" s="178"/>
      <c r="F3691" s="355"/>
      <c r="G3691" s="354"/>
      <c r="H3691" s="354"/>
      <c r="I3691" s="178"/>
      <c r="J3691" s="390" t="e">
        <f>IF(#REF!="","",IF(LEN(#REF!)&gt;14,IF(ISBLANK(#REF!),"",#REF!),REPLACE(REPLACE(#REF!,1,3,"XXX"),13,2,"XX")))</f>
        <v>#REF!</v>
      </c>
      <c r="K3691" s="356"/>
      <c r="L3691" s="357"/>
      <c r="M3691" s="356"/>
      <c r="N3691" s="352"/>
      <c r="O3691" s="369"/>
    </row>
    <row r="3692" spans="1:15" hidden="1" x14ac:dyDescent="0.2">
      <c r="A3692" s="351">
        <v>3689</v>
      </c>
      <c r="B3692" s="352"/>
      <c r="C3692" s="353"/>
      <c r="D3692" s="354"/>
      <c r="E3692" s="178"/>
      <c r="F3692" s="355"/>
      <c r="G3692" s="354"/>
      <c r="H3692" s="354"/>
      <c r="I3692" s="178"/>
      <c r="J3692" s="390" t="e">
        <f>IF(#REF!="","",IF(LEN(#REF!)&gt;14,IF(ISBLANK(#REF!),"",#REF!),REPLACE(REPLACE(#REF!,1,3,"XXX"),13,2,"XX")))</f>
        <v>#REF!</v>
      </c>
      <c r="K3692" s="356"/>
      <c r="L3692" s="357"/>
      <c r="M3692" s="356"/>
      <c r="N3692" s="352"/>
      <c r="O3692" s="369"/>
    </row>
    <row r="3693" spans="1:15" hidden="1" x14ac:dyDescent="0.2">
      <c r="A3693" s="351">
        <v>3690</v>
      </c>
      <c r="B3693" s="352"/>
      <c r="C3693" s="353"/>
      <c r="D3693" s="354"/>
      <c r="E3693" s="178"/>
      <c r="F3693" s="355"/>
      <c r="G3693" s="354"/>
      <c r="H3693" s="354"/>
      <c r="I3693" s="178"/>
      <c r="J3693" s="390" t="e">
        <f>IF(#REF!="","",IF(LEN(#REF!)&gt;14,IF(ISBLANK(#REF!),"",#REF!),REPLACE(REPLACE(#REF!,1,3,"XXX"),13,2,"XX")))</f>
        <v>#REF!</v>
      </c>
      <c r="K3693" s="356"/>
      <c r="L3693" s="357"/>
      <c r="M3693" s="356"/>
      <c r="N3693" s="352"/>
      <c r="O3693" s="369"/>
    </row>
    <row r="3694" spans="1:15" hidden="1" x14ac:dyDescent="0.2">
      <c r="A3694" s="351">
        <v>3691</v>
      </c>
      <c r="B3694" s="352"/>
      <c r="C3694" s="353"/>
      <c r="D3694" s="354"/>
      <c r="E3694" s="178"/>
      <c r="F3694" s="355"/>
      <c r="G3694" s="354"/>
      <c r="H3694" s="354"/>
      <c r="I3694" s="178"/>
      <c r="J3694" s="390" t="e">
        <f>IF(#REF!="","",IF(LEN(#REF!)&gt;14,IF(ISBLANK(#REF!),"",#REF!),REPLACE(REPLACE(#REF!,1,3,"XXX"),13,2,"XX")))</f>
        <v>#REF!</v>
      </c>
      <c r="K3694" s="356"/>
      <c r="L3694" s="357"/>
      <c r="M3694" s="356"/>
      <c r="N3694" s="352"/>
      <c r="O3694" s="369"/>
    </row>
    <row r="3695" spans="1:15" hidden="1" x14ac:dyDescent="0.2">
      <c r="A3695" s="351">
        <v>3692</v>
      </c>
      <c r="B3695" s="352"/>
      <c r="C3695" s="353"/>
      <c r="D3695" s="354"/>
      <c r="E3695" s="178"/>
      <c r="F3695" s="355"/>
      <c r="G3695" s="354"/>
      <c r="H3695" s="354"/>
      <c r="I3695" s="178"/>
      <c r="J3695" s="390" t="e">
        <f>IF(#REF!="","",IF(LEN(#REF!)&gt;14,IF(ISBLANK(#REF!),"",#REF!),REPLACE(REPLACE(#REF!,1,3,"XXX"),13,2,"XX")))</f>
        <v>#REF!</v>
      </c>
      <c r="K3695" s="356"/>
      <c r="L3695" s="357"/>
      <c r="M3695" s="356"/>
      <c r="N3695" s="352"/>
      <c r="O3695" s="369"/>
    </row>
    <row r="3696" spans="1:15" hidden="1" x14ac:dyDescent="0.2">
      <c r="A3696" s="351">
        <v>3693</v>
      </c>
      <c r="B3696" s="352"/>
      <c r="C3696" s="353"/>
      <c r="D3696" s="354"/>
      <c r="E3696" s="178"/>
      <c r="F3696" s="355"/>
      <c r="G3696" s="354"/>
      <c r="H3696" s="354"/>
      <c r="I3696" s="178"/>
      <c r="J3696" s="390" t="e">
        <f>IF(#REF!="","",IF(LEN(#REF!)&gt;14,IF(ISBLANK(#REF!),"",#REF!),REPLACE(REPLACE(#REF!,1,3,"XXX"),13,2,"XX")))</f>
        <v>#REF!</v>
      </c>
      <c r="K3696" s="356"/>
      <c r="L3696" s="357"/>
      <c r="M3696" s="356"/>
      <c r="N3696" s="352"/>
      <c r="O3696" s="369"/>
    </row>
    <row r="3697" spans="1:15" hidden="1" x14ac:dyDescent="0.2">
      <c r="A3697" s="351">
        <v>3694</v>
      </c>
      <c r="B3697" s="352"/>
      <c r="C3697" s="353"/>
      <c r="D3697" s="354"/>
      <c r="E3697" s="178"/>
      <c r="F3697" s="355"/>
      <c r="G3697" s="354"/>
      <c r="H3697" s="354"/>
      <c r="I3697" s="178"/>
      <c r="J3697" s="390" t="e">
        <f>IF(#REF!="","",IF(LEN(#REF!)&gt;14,IF(ISBLANK(#REF!),"",#REF!),REPLACE(REPLACE(#REF!,1,3,"XXX"),13,2,"XX")))</f>
        <v>#REF!</v>
      </c>
      <c r="K3697" s="356"/>
      <c r="L3697" s="357"/>
      <c r="M3697" s="356"/>
      <c r="N3697" s="352"/>
      <c r="O3697" s="369"/>
    </row>
    <row r="3698" spans="1:15" hidden="1" x14ac:dyDescent="0.2">
      <c r="A3698" s="351">
        <v>3695</v>
      </c>
      <c r="B3698" s="352"/>
      <c r="C3698" s="353"/>
      <c r="D3698" s="354"/>
      <c r="E3698" s="178"/>
      <c r="F3698" s="355"/>
      <c r="G3698" s="354"/>
      <c r="H3698" s="354"/>
      <c r="I3698" s="178"/>
      <c r="J3698" s="390" t="e">
        <f>IF(#REF!="","",IF(LEN(#REF!)&gt;14,IF(ISBLANK(#REF!),"",#REF!),REPLACE(REPLACE(#REF!,1,3,"XXX"),13,2,"XX")))</f>
        <v>#REF!</v>
      </c>
      <c r="K3698" s="356"/>
      <c r="L3698" s="357"/>
      <c r="M3698" s="356"/>
      <c r="N3698" s="352"/>
      <c r="O3698" s="369"/>
    </row>
    <row r="3699" spans="1:15" hidden="1" x14ac:dyDescent="0.2">
      <c r="A3699" s="351">
        <v>3696</v>
      </c>
      <c r="B3699" s="352"/>
      <c r="C3699" s="353"/>
      <c r="D3699" s="354"/>
      <c r="E3699" s="178"/>
      <c r="F3699" s="355"/>
      <c r="G3699" s="354"/>
      <c r="H3699" s="354"/>
      <c r="I3699" s="178"/>
      <c r="J3699" s="390" t="e">
        <f>IF(#REF!="","",IF(LEN(#REF!)&gt;14,IF(ISBLANK(#REF!),"",#REF!),REPLACE(REPLACE(#REF!,1,3,"XXX"),13,2,"XX")))</f>
        <v>#REF!</v>
      </c>
      <c r="K3699" s="356"/>
      <c r="L3699" s="357"/>
      <c r="M3699" s="356"/>
      <c r="N3699" s="352"/>
      <c r="O3699" s="369"/>
    </row>
    <row r="3700" spans="1:15" hidden="1" x14ac:dyDescent="0.2">
      <c r="A3700" s="351">
        <v>3697</v>
      </c>
      <c r="B3700" s="352"/>
      <c r="C3700" s="353"/>
      <c r="D3700" s="354"/>
      <c r="E3700" s="178"/>
      <c r="F3700" s="355"/>
      <c r="G3700" s="354"/>
      <c r="H3700" s="354"/>
      <c r="I3700" s="178"/>
      <c r="J3700" s="390" t="e">
        <f>IF(#REF!="","",IF(LEN(#REF!)&gt;14,IF(ISBLANK(#REF!),"",#REF!),REPLACE(REPLACE(#REF!,1,3,"XXX"),13,2,"XX")))</f>
        <v>#REF!</v>
      </c>
      <c r="K3700" s="356"/>
      <c r="L3700" s="357"/>
      <c r="M3700" s="356"/>
      <c r="N3700" s="352"/>
      <c r="O3700" s="369"/>
    </row>
    <row r="3701" spans="1:15" hidden="1" x14ac:dyDescent="0.2">
      <c r="A3701" s="351">
        <v>3698</v>
      </c>
      <c r="B3701" s="352"/>
      <c r="C3701" s="353"/>
      <c r="D3701" s="354"/>
      <c r="E3701" s="178"/>
      <c r="F3701" s="355"/>
      <c r="G3701" s="354"/>
      <c r="H3701" s="354"/>
      <c r="I3701" s="178"/>
      <c r="J3701" s="390" t="e">
        <f>IF(#REF!="","",IF(LEN(#REF!)&gt;14,IF(ISBLANK(#REF!),"",#REF!),REPLACE(REPLACE(#REF!,1,3,"XXX"),13,2,"XX")))</f>
        <v>#REF!</v>
      </c>
      <c r="K3701" s="356"/>
      <c r="L3701" s="357"/>
      <c r="M3701" s="356"/>
      <c r="N3701" s="352"/>
      <c r="O3701" s="369"/>
    </row>
    <row r="3702" spans="1:15" hidden="1" x14ac:dyDescent="0.2">
      <c r="A3702" s="351">
        <v>3699</v>
      </c>
      <c r="B3702" s="352"/>
      <c r="C3702" s="353"/>
      <c r="D3702" s="354"/>
      <c r="E3702" s="178"/>
      <c r="F3702" s="355"/>
      <c r="G3702" s="354"/>
      <c r="H3702" s="354"/>
      <c r="I3702" s="178"/>
      <c r="J3702" s="390" t="e">
        <f>IF(#REF!="","",IF(LEN(#REF!)&gt;14,IF(ISBLANK(#REF!),"",#REF!),REPLACE(REPLACE(#REF!,1,3,"XXX"),13,2,"XX")))</f>
        <v>#REF!</v>
      </c>
      <c r="K3702" s="356"/>
      <c r="L3702" s="357"/>
      <c r="M3702" s="356"/>
      <c r="N3702" s="352"/>
      <c r="O3702" s="369"/>
    </row>
    <row r="3703" spans="1:15" hidden="1" x14ac:dyDescent="0.2">
      <c r="A3703" s="351">
        <v>3700</v>
      </c>
      <c r="B3703" s="352"/>
      <c r="C3703" s="353"/>
      <c r="D3703" s="354"/>
      <c r="E3703" s="178"/>
      <c r="F3703" s="355"/>
      <c r="G3703" s="354"/>
      <c r="H3703" s="354"/>
      <c r="I3703" s="178"/>
      <c r="J3703" s="390" t="e">
        <f>IF(#REF!="","",IF(LEN(#REF!)&gt;14,IF(ISBLANK(#REF!),"",#REF!),REPLACE(REPLACE(#REF!,1,3,"XXX"),13,2,"XX")))</f>
        <v>#REF!</v>
      </c>
      <c r="K3703" s="356"/>
      <c r="L3703" s="357"/>
      <c r="M3703" s="356"/>
      <c r="N3703" s="352"/>
      <c r="O3703" s="369"/>
    </row>
    <row r="3704" spans="1:15" hidden="1" x14ac:dyDescent="0.2">
      <c r="A3704" s="351">
        <v>3701</v>
      </c>
      <c r="B3704" s="352"/>
      <c r="C3704" s="353"/>
      <c r="D3704" s="354"/>
      <c r="E3704" s="178"/>
      <c r="F3704" s="355"/>
      <c r="G3704" s="354"/>
      <c r="H3704" s="354"/>
      <c r="I3704" s="178"/>
      <c r="J3704" s="390" t="e">
        <f>IF(#REF!="","",IF(LEN(#REF!)&gt;14,IF(ISBLANK(#REF!),"",#REF!),REPLACE(REPLACE(#REF!,1,3,"XXX"),13,2,"XX")))</f>
        <v>#REF!</v>
      </c>
      <c r="K3704" s="356"/>
      <c r="L3704" s="357"/>
      <c r="M3704" s="356"/>
      <c r="N3704" s="352"/>
      <c r="O3704" s="369"/>
    </row>
    <row r="3705" spans="1:15" hidden="1" x14ac:dyDescent="0.2">
      <c r="A3705" s="351">
        <v>3702</v>
      </c>
      <c r="B3705" s="352"/>
      <c r="C3705" s="353"/>
      <c r="D3705" s="354"/>
      <c r="E3705" s="178"/>
      <c r="F3705" s="355"/>
      <c r="G3705" s="354"/>
      <c r="H3705" s="354"/>
      <c r="I3705" s="178"/>
      <c r="J3705" s="390" t="e">
        <f>IF(#REF!="","",IF(LEN(#REF!)&gt;14,IF(ISBLANK(#REF!),"",#REF!),REPLACE(REPLACE(#REF!,1,3,"XXX"),13,2,"XX")))</f>
        <v>#REF!</v>
      </c>
      <c r="K3705" s="356"/>
      <c r="L3705" s="357"/>
      <c r="M3705" s="356"/>
      <c r="N3705" s="352"/>
      <c r="O3705" s="369"/>
    </row>
    <row r="3706" spans="1:15" hidden="1" x14ac:dyDescent="0.2">
      <c r="A3706" s="351">
        <v>3703</v>
      </c>
      <c r="B3706" s="352"/>
      <c r="C3706" s="353"/>
      <c r="D3706" s="354"/>
      <c r="E3706" s="178"/>
      <c r="F3706" s="355"/>
      <c r="G3706" s="354"/>
      <c r="H3706" s="354"/>
      <c r="I3706" s="178"/>
      <c r="J3706" s="390" t="e">
        <f>IF(#REF!="","",IF(LEN(#REF!)&gt;14,IF(ISBLANK(#REF!),"",#REF!),REPLACE(REPLACE(#REF!,1,3,"XXX"),13,2,"XX")))</f>
        <v>#REF!</v>
      </c>
      <c r="K3706" s="356"/>
      <c r="L3706" s="357"/>
      <c r="M3706" s="356"/>
      <c r="N3706" s="352"/>
      <c r="O3706" s="369"/>
    </row>
    <row r="3707" spans="1:15" hidden="1" x14ac:dyDescent="0.2">
      <c r="A3707" s="351">
        <v>3704</v>
      </c>
      <c r="B3707" s="352"/>
      <c r="C3707" s="353"/>
      <c r="D3707" s="354"/>
      <c r="E3707" s="178"/>
      <c r="F3707" s="355"/>
      <c r="G3707" s="354"/>
      <c r="H3707" s="354"/>
      <c r="I3707" s="178"/>
      <c r="J3707" s="390" t="e">
        <f>IF(#REF!="","",IF(LEN(#REF!)&gt;14,IF(ISBLANK(#REF!),"",#REF!),REPLACE(REPLACE(#REF!,1,3,"XXX"),13,2,"XX")))</f>
        <v>#REF!</v>
      </c>
      <c r="K3707" s="356"/>
      <c r="L3707" s="357"/>
      <c r="M3707" s="356"/>
      <c r="N3707" s="352"/>
      <c r="O3707" s="369"/>
    </row>
    <row r="3708" spans="1:15" hidden="1" x14ac:dyDescent="0.2">
      <c r="A3708" s="351">
        <v>3705</v>
      </c>
      <c r="B3708" s="352"/>
      <c r="C3708" s="353"/>
      <c r="D3708" s="354"/>
      <c r="E3708" s="178"/>
      <c r="F3708" s="355"/>
      <c r="G3708" s="354"/>
      <c r="H3708" s="354"/>
      <c r="I3708" s="178"/>
      <c r="J3708" s="390" t="e">
        <f>IF(#REF!="","",IF(LEN(#REF!)&gt;14,IF(ISBLANK(#REF!),"",#REF!),REPLACE(REPLACE(#REF!,1,3,"XXX"),13,2,"XX")))</f>
        <v>#REF!</v>
      </c>
      <c r="K3708" s="356"/>
      <c r="L3708" s="357"/>
      <c r="M3708" s="356"/>
      <c r="N3708" s="352"/>
      <c r="O3708" s="369"/>
    </row>
    <row r="3709" spans="1:15" hidden="1" x14ac:dyDescent="0.2">
      <c r="A3709" s="351">
        <v>3706</v>
      </c>
      <c r="B3709" s="352"/>
      <c r="C3709" s="353"/>
      <c r="D3709" s="354"/>
      <c r="E3709" s="178"/>
      <c r="F3709" s="355"/>
      <c r="G3709" s="354"/>
      <c r="H3709" s="354"/>
      <c r="I3709" s="178"/>
      <c r="J3709" s="390" t="e">
        <f>IF(#REF!="","",IF(LEN(#REF!)&gt;14,IF(ISBLANK(#REF!),"",#REF!),REPLACE(REPLACE(#REF!,1,3,"XXX"),13,2,"XX")))</f>
        <v>#REF!</v>
      </c>
      <c r="K3709" s="356"/>
      <c r="L3709" s="357"/>
      <c r="M3709" s="356"/>
      <c r="N3709" s="352"/>
      <c r="O3709" s="369"/>
    </row>
    <row r="3710" spans="1:15" hidden="1" x14ac:dyDescent="0.2">
      <c r="A3710" s="351">
        <v>3707</v>
      </c>
      <c r="B3710" s="352"/>
      <c r="C3710" s="353"/>
      <c r="D3710" s="354"/>
      <c r="E3710" s="178"/>
      <c r="F3710" s="355"/>
      <c r="G3710" s="354"/>
      <c r="H3710" s="354"/>
      <c r="I3710" s="178"/>
      <c r="J3710" s="390" t="e">
        <f>IF(#REF!="","",IF(LEN(#REF!)&gt;14,IF(ISBLANK(#REF!),"",#REF!),REPLACE(REPLACE(#REF!,1,3,"XXX"),13,2,"XX")))</f>
        <v>#REF!</v>
      </c>
      <c r="K3710" s="356"/>
      <c r="L3710" s="357"/>
      <c r="M3710" s="356"/>
      <c r="N3710" s="352"/>
      <c r="O3710" s="369"/>
    </row>
    <row r="3711" spans="1:15" hidden="1" x14ac:dyDescent="0.2">
      <c r="A3711" s="351">
        <v>3708</v>
      </c>
      <c r="B3711" s="352"/>
      <c r="C3711" s="353"/>
      <c r="D3711" s="354"/>
      <c r="E3711" s="178"/>
      <c r="F3711" s="355"/>
      <c r="G3711" s="354"/>
      <c r="H3711" s="354"/>
      <c r="I3711" s="178"/>
      <c r="J3711" s="390" t="e">
        <f>IF(#REF!="","",IF(LEN(#REF!)&gt;14,IF(ISBLANK(#REF!),"",#REF!),REPLACE(REPLACE(#REF!,1,3,"XXX"),13,2,"XX")))</f>
        <v>#REF!</v>
      </c>
      <c r="K3711" s="356"/>
      <c r="L3711" s="357"/>
      <c r="M3711" s="356"/>
      <c r="N3711" s="352"/>
      <c r="O3711" s="369"/>
    </row>
    <row r="3712" spans="1:15" hidden="1" x14ac:dyDescent="0.2">
      <c r="A3712" s="351">
        <v>3709</v>
      </c>
      <c r="B3712" s="352"/>
      <c r="C3712" s="353"/>
      <c r="D3712" s="354"/>
      <c r="E3712" s="178"/>
      <c r="F3712" s="355"/>
      <c r="G3712" s="354"/>
      <c r="H3712" s="354"/>
      <c r="I3712" s="178"/>
      <c r="J3712" s="390" t="e">
        <f>IF(#REF!="","",IF(LEN(#REF!)&gt;14,IF(ISBLANK(#REF!),"",#REF!),REPLACE(REPLACE(#REF!,1,3,"XXX"),13,2,"XX")))</f>
        <v>#REF!</v>
      </c>
      <c r="K3712" s="356"/>
      <c r="L3712" s="357"/>
      <c r="M3712" s="356"/>
      <c r="N3712" s="352"/>
      <c r="O3712" s="369"/>
    </row>
    <row r="3713" spans="1:15" hidden="1" x14ac:dyDescent="0.2">
      <c r="A3713" s="351">
        <v>3710</v>
      </c>
      <c r="B3713" s="352"/>
      <c r="C3713" s="353"/>
      <c r="D3713" s="354"/>
      <c r="E3713" s="178"/>
      <c r="F3713" s="355"/>
      <c r="G3713" s="354"/>
      <c r="H3713" s="354"/>
      <c r="I3713" s="178"/>
      <c r="J3713" s="390" t="e">
        <f>IF(#REF!="","",IF(LEN(#REF!)&gt;14,IF(ISBLANK(#REF!),"",#REF!),REPLACE(REPLACE(#REF!,1,3,"XXX"),13,2,"XX")))</f>
        <v>#REF!</v>
      </c>
      <c r="K3713" s="356"/>
      <c r="L3713" s="357"/>
      <c r="M3713" s="356"/>
      <c r="N3713" s="352"/>
      <c r="O3713" s="369"/>
    </row>
    <row r="3714" spans="1:15" hidden="1" x14ac:dyDescent="0.2">
      <c r="A3714" s="351">
        <v>3711</v>
      </c>
      <c r="B3714" s="352"/>
      <c r="C3714" s="353"/>
      <c r="D3714" s="354"/>
      <c r="E3714" s="178"/>
      <c r="F3714" s="355"/>
      <c r="G3714" s="354"/>
      <c r="H3714" s="354"/>
      <c r="I3714" s="178"/>
      <c r="J3714" s="390" t="e">
        <f>IF(#REF!="","",IF(LEN(#REF!)&gt;14,IF(ISBLANK(#REF!),"",#REF!),REPLACE(REPLACE(#REF!,1,3,"XXX"),13,2,"XX")))</f>
        <v>#REF!</v>
      </c>
      <c r="K3714" s="356"/>
      <c r="L3714" s="357"/>
      <c r="M3714" s="356"/>
      <c r="N3714" s="352"/>
      <c r="O3714" s="369"/>
    </row>
    <row r="3715" spans="1:15" hidden="1" x14ac:dyDescent="0.2">
      <c r="A3715" s="351">
        <v>3712</v>
      </c>
      <c r="B3715" s="352"/>
      <c r="C3715" s="353"/>
      <c r="D3715" s="354"/>
      <c r="E3715" s="178"/>
      <c r="F3715" s="355"/>
      <c r="G3715" s="354"/>
      <c r="H3715" s="354"/>
      <c r="I3715" s="178"/>
      <c r="J3715" s="390" t="e">
        <f>IF(#REF!="","",IF(LEN(#REF!)&gt;14,IF(ISBLANK(#REF!),"",#REF!),REPLACE(REPLACE(#REF!,1,3,"XXX"),13,2,"XX")))</f>
        <v>#REF!</v>
      </c>
      <c r="K3715" s="356"/>
      <c r="L3715" s="357"/>
      <c r="M3715" s="356"/>
      <c r="N3715" s="352"/>
      <c r="O3715" s="369"/>
    </row>
    <row r="3716" spans="1:15" hidden="1" x14ac:dyDescent="0.2">
      <c r="A3716" s="351">
        <v>3713</v>
      </c>
      <c r="B3716" s="352"/>
      <c r="C3716" s="353"/>
      <c r="D3716" s="354"/>
      <c r="E3716" s="178"/>
      <c r="F3716" s="355"/>
      <c r="G3716" s="354"/>
      <c r="H3716" s="354"/>
      <c r="I3716" s="178"/>
      <c r="J3716" s="390" t="e">
        <f>IF(#REF!="","",IF(LEN(#REF!)&gt;14,IF(ISBLANK(#REF!),"",#REF!),REPLACE(REPLACE(#REF!,1,3,"XXX"),13,2,"XX")))</f>
        <v>#REF!</v>
      </c>
      <c r="K3716" s="356"/>
      <c r="L3716" s="357"/>
      <c r="M3716" s="356"/>
      <c r="N3716" s="352"/>
      <c r="O3716" s="369"/>
    </row>
    <row r="3717" spans="1:15" hidden="1" x14ac:dyDescent="0.2">
      <c r="A3717" s="351">
        <v>3714</v>
      </c>
      <c r="B3717" s="352"/>
      <c r="C3717" s="353"/>
      <c r="D3717" s="354"/>
      <c r="E3717" s="178"/>
      <c r="F3717" s="355"/>
      <c r="G3717" s="354"/>
      <c r="H3717" s="354"/>
      <c r="I3717" s="178"/>
      <c r="J3717" s="390" t="e">
        <f>IF(#REF!="","",IF(LEN(#REF!)&gt;14,IF(ISBLANK(#REF!),"",#REF!),REPLACE(REPLACE(#REF!,1,3,"XXX"),13,2,"XX")))</f>
        <v>#REF!</v>
      </c>
      <c r="K3717" s="356"/>
      <c r="L3717" s="357"/>
      <c r="M3717" s="356"/>
      <c r="N3717" s="352"/>
      <c r="O3717" s="369"/>
    </row>
    <row r="3718" spans="1:15" hidden="1" x14ac:dyDescent="0.2">
      <c r="A3718" s="351">
        <v>3715</v>
      </c>
      <c r="B3718" s="352"/>
      <c r="C3718" s="353"/>
      <c r="D3718" s="354"/>
      <c r="E3718" s="178"/>
      <c r="F3718" s="355"/>
      <c r="G3718" s="354"/>
      <c r="H3718" s="354"/>
      <c r="I3718" s="178"/>
      <c r="J3718" s="390" t="e">
        <f>IF(#REF!="","",IF(LEN(#REF!)&gt;14,IF(ISBLANK(#REF!),"",#REF!),REPLACE(REPLACE(#REF!,1,3,"XXX"),13,2,"XX")))</f>
        <v>#REF!</v>
      </c>
      <c r="K3718" s="356"/>
      <c r="L3718" s="357"/>
      <c r="M3718" s="356"/>
      <c r="N3718" s="352"/>
      <c r="O3718" s="369"/>
    </row>
    <row r="3719" spans="1:15" hidden="1" x14ac:dyDescent="0.2">
      <c r="A3719" s="351">
        <v>3716</v>
      </c>
      <c r="B3719" s="352"/>
      <c r="C3719" s="353"/>
      <c r="D3719" s="354"/>
      <c r="E3719" s="178"/>
      <c r="F3719" s="355"/>
      <c r="G3719" s="354"/>
      <c r="H3719" s="354"/>
      <c r="I3719" s="178"/>
      <c r="J3719" s="390" t="e">
        <f>IF(#REF!="","",IF(LEN(#REF!)&gt;14,IF(ISBLANK(#REF!),"",#REF!),REPLACE(REPLACE(#REF!,1,3,"XXX"),13,2,"XX")))</f>
        <v>#REF!</v>
      </c>
      <c r="K3719" s="356"/>
      <c r="L3719" s="357"/>
      <c r="M3719" s="356"/>
      <c r="N3719" s="352"/>
      <c r="O3719" s="369"/>
    </row>
    <row r="3720" spans="1:15" hidden="1" x14ac:dyDescent="0.2">
      <c r="A3720" s="351">
        <v>3717</v>
      </c>
      <c r="B3720" s="352"/>
      <c r="C3720" s="353"/>
      <c r="D3720" s="354"/>
      <c r="E3720" s="178"/>
      <c r="F3720" s="355"/>
      <c r="G3720" s="354"/>
      <c r="H3720" s="354"/>
      <c r="I3720" s="178"/>
      <c r="J3720" s="390" t="e">
        <f>IF(#REF!="","",IF(LEN(#REF!)&gt;14,IF(ISBLANK(#REF!),"",#REF!),REPLACE(REPLACE(#REF!,1,3,"XXX"),13,2,"XX")))</f>
        <v>#REF!</v>
      </c>
      <c r="K3720" s="356"/>
      <c r="L3720" s="357"/>
      <c r="M3720" s="356"/>
      <c r="N3720" s="352"/>
      <c r="O3720" s="369"/>
    </row>
    <row r="3721" spans="1:15" hidden="1" x14ac:dyDescent="0.2">
      <c r="A3721" s="351">
        <v>3718</v>
      </c>
      <c r="B3721" s="352"/>
      <c r="C3721" s="353"/>
      <c r="D3721" s="354"/>
      <c r="E3721" s="178"/>
      <c r="F3721" s="355"/>
      <c r="G3721" s="354"/>
      <c r="H3721" s="354"/>
      <c r="I3721" s="178"/>
      <c r="J3721" s="390" t="e">
        <f>IF(#REF!="","",IF(LEN(#REF!)&gt;14,IF(ISBLANK(#REF!),"",#REF!),REPLACE(REPLACE(#REF!,1,3,"XXX"),13,2,"XX")))</f>
        <v>#REF!</v>
      </c>
      <c r="K3721" s="356"/>
      <c r="L3721" s="357"/>
      <c r="M3721" s="356"/>
      <c r="N3721" s="352"/>
      <c r="O3721" s="369"/>
    </row>
    <row r="3722" spans="1:15" hidden="1" x14ac:dyDescent="0.2">
      <c r="A3722" s="351">
        <v>3719</v>
      </c>
      <c r="B3722" s="352"/>
      <c r="C3722" s="353"/>
      <c r="D3722" s="354"/>
      <c r="E3722" s="178"/>
      <c r="F3722" s="355"/>
      <c r="G3722" s="354"/>
      <c r="H3722" s="354"/>
      <c r="I3722" s="178"/>
      <c r="J3722" s="390" t="e">
        <f>IF(#REF!="","",IF(LEN(#REF!)&gt;14,IF(ISBLANK(#REF!),"",#REF!),REPLACE(REPLACE(#REF!,1,3,"XXX"),13,2,"XX")))</f>
        <v>#REF!</v>
      </c>
      <c r="K3722" s="356"/>
      <c r="L3722" s="357"/>
      <c r="M3722" s="356"/>
      <c r="N3722" s="352"/>
      <c r="O3722" s="369"/>
    </row>
    <row r="3723" spans="1:15" hidden="1" x14ac:dyDescent="0.2">
      <c r="A3723" s="351">
        <v>3720</v>
      </c>
      <c r="B3723" s="352"/>
      <c r="C3723" s="353"/>
      <c r="D3723" s="354"/>
      <c r="E3723" s="178"/>
      <c r="F3723" s="355"/>
      <c r="G3723" s="354"/>
      <c r="H3723" s="354"/>
      <c r="I3723" s="178"/>
      <c r="J3723" s="390" t="e">
        <f>IF(#REF!="","",IF(LEN(#REF!)&gt;14,IF(ISBLANK(#REF!),"",#REF!),REPLACE(REPLACE(#REF!,1,3,"XXX"),13,2,"XX")))</f>
        <v>#REF!</v>
      </c>
      <c r="K3723" s="356"/>
      <c r="L3723" s="357"/>
      <c r="M3723" s="356"/>
      <c r="N3723" s="352"/>
      <c r="O3723" s="369"/>
    </row>
    <row r="3724" spans="1:15" hidden="1" x14ac:dyDescent="0.2">
      <c r="A3724" s="351">
        <v>3721</v>
      </c>
      <c r="B3724" s="352"/>
      <c r="C3724" s="353"/>
      <c r="D3724" s="354"/>
      <c r="E3724" s="178"/>
      <c r="F3724" s="355"/>
      <c r="G3724" s="354"/>
      <c r="H3724" s="354"/>
      <c r="I3724" s="178"/>
      <c r="J3724" s="390" t="e">
        <f>IF(#REF!="","",IF(LEN(#REF!)&gt;14,IF(ISBLANK(#REF!),"",#REF!),REPLACE(REPLACE(#REF!,1,3,"XXX"),13,2,"XX")))</f>
        <v>#REF!</v>
      </c>
      <c r="K3724" s="356"/>
      <c r="L3724" s="357"/>
      <c r="M3724" s="356"/>
      <c r="N3724" s="352"/>
      <c r="O3724" s="369"/>
    </row>
    <row r="3725" spans="1:15" hidden="1" x14ac:dyDescent="0.2">
      <c r="A3725" s="351">
        <v>3722</v>
      </c>
      <c r="B3725" s="352"/>
      <c r="C3725" s="353"/>
      <c r="D3725" s="354"/>
      <c r="E3725" s="178"/>
      <c r="F3725" s="355"/>
      <c r="G3725" s="354"/>
      <c r="H3725" s="354"/>
      <c r="I3725" s="178"/>
      <c r="J3725" s="390" t="e">
        <f>IF(#REF!="","",IF(LEN(#REF!)&gt;14,IF(ISBLANK(#REF!),"",#REF!),REPLACE(REPLACE(#REF!,1,3,"XXX"),13,2,"XX")))</f>
        <v>#REF!</v>
      </c>
      <c r="K3725" s="356"/>
      <c r="L3725" s="357"/>
      <c r="M3725" s="356"/>
      <c r="N3725" s="352"/>
      <c r="O3725" s="369"/>
    </row>
    <row r="3726" spans="1:15" hidden="1" x14ac:dyDescent="0.2">
      <c r="A3726" s="351">
        <v>3723</v>
      </c>
      <c r="B3726" s="352"/>
      <c r="C3726" s="353"/>
      <c r="D3726" s="354"/>
      <c r="E3726" s="178"/>
      <c r="F3726" s="355"/>
      <c r="G3726" s="354"/>
      <c r="H3726" s="354"/>
      <c r="I3726" s="178"/>
      <c r="J3726" s="390" t="e">
        <f>IF(#REF!="","",IF(LEN(#REF!)&gt;14,IF(ISBLANK(#REF!),"",#REF!),REPLACE(REPLACE(#REF!,1,3,"XXX"),13,2,"XX")))</f>
        <v>#REF!</v>
      </c>
      <c r="K3726" s="356"/>
      <c r="L3726" s="357"/>
      <c r="M3726" s="356"/>
      <c r="N3726" s="352"/>
      <c r="O3726" s="369"/>
    </row>
    <row r="3727" spans="1:15" hidden="1" x14ac:dyDescent="0.2">
      <c r="A3727" s="351">
        <v>3724</v>
      </c>
      <c r="B3727" s="352"/>
      <c r="C3727" s="353"/>
      <c r="D3727" s="354"/>
      <c r="E3727" s="178"/>
      <c r="F3727" s="355"/>
      <c r="G3727" s="354"/>
      <c r="H3727" s="354"/>
      <c r="I3727" s="178"/>
      <c r="J3727" s="390" t="e">
        <f>IF(#REF!="","",IF(LEN(#REF!)&gt;14,IF(ISBLANK(#REF!),"",#REF!),REPLACE(REPLACE(#REF!,1,3,"XXX"),13,2,"XX")))</f>
        <v>#REF!</v>
      </c>
      <c r="K3727" s="356"/>
      <c r="L3727" s="357"/>
      <c r="M3727" s="356"/>
      <c r="N3727" s="352"/>
      <c r="O3727" s="369"/>
    </row>
    <row r="3728" spans="1:15" hidden="1" x14ac:dyDescent="0.2">
      <c r="A3728" s="351">
        <v>3725</v>
      </c>
      <c r="B3728" s="352"/>
      <c r="C3728" s="353"/>
      <c r="D3728" s="354"/>
      <c r="E3728" s="178"/>
      <c r="F3728" s="355"/>
      <c r="G3728" s="354"/>
      <c r="H3728" s="354"/>
      <c r="I3728" s="178"/>
      <c r="J3728" s="390" t="e">
        <f>IF(#REF!="","",IF(LEN(#REF!)&gt;14,IF(ISBLANK(#REF!),"",#REF!),REPLACE(REPLACE(#REF!,1,3,"XXX"),13,2,"XX")))</f>
        <v>#REF!</v>
      </c>
      <c r="K3728" s="356"/>
      <c r="L3728" s="357"/>
      <c r="M3728" s="356"/>
      <c r="N3728" s="352"/>
      <c r="O3728" s="369"/>
    </row>
    <row r="3729" spans="1:15" hidden="1" x14ac:dyDescent="0.2">
      <c r="A3729" s="351">
        <v>3726</v>
      </c>
      <c r="B3729" s="352"/>
      <c r="C3729" s="353"/>
      <c r="D3729" s="354"/>
      <c r="E3729" s="178"/>
      <c r="F3729" s="355"/>
      <c r="G3729" s="354"/>
      <c r="H3729" s="354"/>
      <c r="I3729" s="178"/>
      <c r="J3729" s="390" t="e">
        <f>IF(#REF!="","",IF(LEN(#REF!)&gt;14,IF(ISBLANK(#REF!),"",#REF!),REPLACE(REPLACE(#REF!,1,3,"XXX"),13,2,"XX")))</f>
        <v>#REF!</v>
      </c>
      <c r="K3729" s="356"/>
      <c r="L3729" s="357"/>
      <c r="M3729" s="356"/>
      <c r="N3729" s="352"/>
      <c r="O3729" s="369"/>
    </row>
    <row r="3730" spans="1:15" hidden="1" x14ac:dyDescent="0.2">
      <c r="A3730" s="351">
        <v>3727</v>
      </c>
      <c r="B3730" s="352"/>
      <c r="C3730" s="353"/>
      <c r="D3730" s="354"/>
      <c r="E3730" s="178"/>
      <c r="F3730" s="355"/>
      <c r="G3730" s="354"/>
      <c r="H3730" s="354"/>
      <c r="I3730" s="178"/>
      <c r="J3730" s="390" t="e">
        <f>IF(#REF!="","",IF(LEN(#REF!)&gt;14,IF(ISBLANK(#REF!),"",#REF!),REPLACE(REPLACE(#REF!,1,3,"XXX"),13,2,"XX")))</f>
        <v>#REF!</v>
      </c>
      <c r="K3730" s="356"/>
      <c r="L3730" s="357"/>
      <c r="M3730" s="356"/>
      <c r="N3730" s="352"/>
      <c r="O3730" s="369"/>
    </row>
    <row r="3731" spans="1:15" hidden="1" x14ac:dyDescent="0.2">
      <c r="A3731" s="351">
        <v>3728</v>
      </c>
      <c r="B3731" s="352"/>
      <c r="C3731" s="353"/>
      <c r="D3731" s="354"/>
      <c r="E3731" s="178"/>
      <c r="F3731" s="355"/>
      <c r="G3731" s="354"/>
      <c r="H3731" s="354"/>
      <c r="I3731" s="178"/>
      <c r="J3731" s="390" t="e">
        <f>IF(#REF!="","",IF(LEN(#REF!)&gt;14,IF(ISBLANK(#REF!),"",#REF!),REPLACE(REPLACE(#REF!,1,3,"XXX"),13,2,"XX")))</f>
        <v>#REF!</v>
      </c>
      <c r="K3731" s="356"/>
      <c r="L3731" s="357"/>
      <c r="M3731" s="356"/>
      <c r="N3731" s="352"/>
      <c r="O3731" s="369"/>
    </row>
    <row r="3732" spans="1:15" hidden="1" x14ac:dyDescent="0.2">
      <c r="A3732" s="351">
        <v>3729</v>
      </c>
      <c r="B3732" s="352"/>
      <c r="C3732" s="353"/>
      <c r="D3732" s="354"/>
      <c r="E3732" s="178"/>
      <c r="F3732" s="355"/>
      <c r="G3732" s="354"/>
      <c r="H3732" s="354"/>
      <c r="I3732" s="178"/>
      <c r="J3732" s="390" t="e">
        <f>IF(#REF!="","",IF(LEN(#REF!)&gt;14,IF(ISBLANK(#REF!),"",#REF!),REPLACE(REPLACE(#REF!,1,3,"XXX"),13,2,"XX")))</f>
        <v>#REF!</v>
      </c>
      <c r="K3732" s="356"/>
      <c r="L3732" s="357"/>
      <c r="M3732" s="356"/>
      <c r="N3732" s="352"/>
      <c r="O3732" s="369"/>
    </row>
    <row r="3733" spans="1:15" hidden="1" x14ac:dyDescent="0.2">
      <c r="A3733" s="351">
        <v>3730</v>
      </c>
      <c r="B3733" s="352"/>
      <c r="C3733" s="353"/>
      <c r="D3733" s="354"/>
      <c r="E3733" s="178"/>
      <c r="F3733" s="355"/>
      <c r="G3733" s="354"/>
      <c r="H3733" s="354"/>
      <c r="I3733" s="178"/>
      <c r="J3733" s="390" t="e">
        <f>IF(#REF!="","",IF(LEN(#REF!)&gt;14,IF(ISBLANK(#REF!),"",#REF!),REPLACE(REPLACE(#REF!,1,3,"XXX"),13,2,"XX")))</f>
        <v>#REF!</v>
      </c>
      <c r="K3733" s="356"/>
      <c r="L3733" s="357"/>
      <c r="M3733" s="356"/>
      <c r="N3733" s="352"/>
      <c r="O3733" s="369"/>
    </row>
    <row r="3734" spans="1:15" hidden="1" x14ac:dyDescent="0.2">
      <c r="A3734" s="351">
        <v>3731</v>
      </c>
      <c r="B3734" s="352"/>
      <c r="C3734" s="353"/>
      <c r="D3734" s="354"/>
      <c r="E3734" s="178"/>
      <c r="F3734" s="355"/>
      <c r="G3734" s="354"/>
      <c r="H3734" s="354"/>
      <c r="I3734" s="178"/>
      <c r="J3734" s="390" t="e">
        <f>IF(#REF!="","",IF(LEN(#REF!)&gt;14,IF(ISBLANK(#REF!),"",#REF!),REPLACE(REPLACE(#REF!,1,3,"XXX"),13,2,"XX")))</f>
        <v>#REF!</v>
      </c>
      <c r="K3734" s="356"/>
      <c r="L3734" s="357"/>
      <c r="M3734" s="356"/>
      <c r="N3734" s="352"/>
      <c r="O3734" s="369"/>
    </row>
    <row r="3735" spans="1:15" hidden="1" x14ac:dyDescent="0.2">
      <c r="A3735" s="351">
        <v>3732</v>
      </c>
      <c r="B3735" s="352"/>
      <c r="C3735" s="353"/>
      <c r="D3735" s="354"/>
      <c r="E3735" s="178"/>
      <c r="F3735" s="355"/>
      <c r="G3735" s="354"/>
      <c r="H3735" s="354"/>
      <c r="I3735" s="178"/>
      <c r="J3735" s="390" t="e">
        <f>IF(#REF!="","",IF(LEN(#REF!)&gt;14,IF(ISBLANK(#REF!),"",#REF!),REPLACE(REPLACE(#REF!,1,3,"XXX"),13,2,"XX")))</f>
        <v>#REF!</v>
      </c>
      <c r="K3735" s="356"/>
      <c r="L3735" s="357"/>
      <c r="M3735" s="356"/>
      <c r="N3735" s="352"/>
      <c r="O3735" s="369"/>
    </row>
    <row r="3736" spans="1:15" hidden="1" x14ac:dyDescent="0.2">
      <c r="A3736" s="351">
        <v>3733</v>
      </c>
      <c r="B3736" s="352"/>
      <c r="C3736" s="353"/>
      <c r="D3736" s="354"/>
      <c r="E3736" s="178"/>
      <c r="F3736" s="355"/>
      <c r="G3736" s="354"/>
      <c r="H3736" s="354"/>
      <c r="I3736" s="178"/>
      <c r="J3736" s="390" t="e">
        <f>IF(#REF!="","",IF(LEN(#REF!)&gt;14,IF(ISBLANK(#REF!),"",#REF!),REPLACE(REPLACE(#REF!,1,3,"XXX"),13,2,"XX")))</f>
        <v>#REF!</v>
      </c>
      <c r="K3736" s="356"/>
      <c r="L3736" s="357"/>
      <c r="M3736" s="356"/>
      <c r="N3736" s="352"/>
      <c r="O3736" s="369"/>
    </row>
    <row r="3737" spans="1:15" hidden="1" x14ac:dyDescent="0.2">
      <c r="A3737" s="351">
        <v>3734</v>
      </c>
      <c r="B3737" s="352"/>
      <c r="C3737" s="353"/>
      <c r="D3737" s="354"/>
      <c r="E3737" s="178"/>
      <c r="F3737" s="355"/>
      <c r="G3737" s="354"/>
      <c r="H3737" s="354"/>
      <c r="I3737" s="178"/>
      <c r="J3737" s="390" t="e">
        <f>IF(#REF!="","",IF(LEN(#REF!)&gt;14,IF(ISBLANK(#REF!),"",#REF!),REPLACE(REPLACE(#REF!,1,3,"XXX"),13,2,"XX")))</f>
        <v>#REF!</v>
      </c>
      <c r="K3737" s="356"/>
      <c r="L3737" s="357"/>
      <c r="M3737" s="356"/>
      <c r="N3737" s="352"/>
      <c r="O3737" s="369"/>
    </row>
    <row r="3738" spans="1:15" hidden="1" x14ac:dyDescent="0.2">
      <c r="A3738" s="351">
        <v>3735</v>
      </c>
      <c r="B3738" s="352"/>
      <c r="C3738" s="353"/>
      <c r="D3738" s="354"/>
      <c r="E3738" s="178"/>
      <c r="F3738" s="355"/>
      <c r="G3738" s="354"/>
      <c r="H3738" s="354"/>
      <c r="I3738" s="178"/>
      <c r="J3738" s="390" t="e">
        <f>IF(#REF!="","",IF(LEN(#REF!)&gt;14,IF(ISBLANK(#REF!),"",#REF!),REPLACE(REPLACE(#REF!,1,3,"XXX"),13,2,"XX")))</f>
        <v>#REF!</v>
      </c>
      <c r="K3738" s="356"/>
      <c r="L3738" s="357"/>
      <c r="M3738" s="356"/>
      <c r="N3738" s="352"/>
      <c r="O3738" s="369"/>
    </row>
    <row r="3739" spans="1:15" hidden="1" x14ac:dyDescent="0.2">
      <c r="A3739" s="351">
        <v>3736</v>
      </c>
      <c r="B3739" s="352"/>
      <c r="C3739" s="353"/>
      <c r="D3739" s="354"/>
      <c r="E3739" s="178"/>
      <c r="F3739" s="355"/>
      <c r="G3739" s="354"/>
      <c r="H3739" s="354"/>
      <c r="I3739" s="178"/>
      <c r="J3739" s="390" t="e">
        <f>IF(#REF!="","",IF(LEN(#REF!)&gt;14,IF(ISBLANK(#REF!),"",#REF!),REPLACE(REPLACE(#REF!,1,3,"XXX"),13,2,"XX")))</f>
        <v>#REF!</v>
      </c>
      <c r="K3739" s="356"/>
      <c r="L3739" s="357"/>
      <c r="M3739" s="356"/>
      <c r="N3739" s="352"/>
      <c r="O3739" s="369"/>
    </row>
    <row r="3740" spans="1:15" hidden="1" x14ac:dyDescent="0.2">
      <c r="A3740" s="351">
        <v>3737</v>
      </c>
      <c r="B3740" s="352"/>
      <c r="C3740" s="353"/>
      <c r="D3740" s="354"/>
      <c r="E3740" s="178"/>
      <c r="F3740" s="355"/>
      <c r="G3740" s="354"/>
      <c r="H3740" s="354"/>
      <c r="I3740" s="178"/>
      <c r="J3740" s="390" t="e">
        <f>IF(#REF!="","",IF(LEN(#REF!)&gt;14,IF(ISBLANK(#REF!),"",#REF!),REPLACE(REPLACE(#REF!,1,3,"XXX"),13,2,"XX")))</f>
        <v>#REF!</v>
      </c>
      <c r="K3740" s="356"/>
      <c r="L3740" s="357"/>
      <c r="M3740" s="356"/>
      <c r="N3740" s="352"/>
      <c r="O3740" s="369"/>
    </row>
    <row r="3741" spans="1:15" hidden="1" x14ac:dyDescent="0.2">
      <c r="A3741" s="351">
        <v>3738</v>
      </c>
      <c r="B3741" s="352"/>
      <c r="C3741" s="353"/>
      <c r="D3741" s="354"/>
      <c r="E3741" s="178"/>
      <c r="F3741" s="355"/>
      <c r="G3741" s="354"/>
      <c r="H3741" s="354"/>
      <c r="I3741" s="178"/>
      <c r="J3741" s="390" t="e">
        <f>IF(#REF!="","",IF(LEN(#REF!)&gt;14,IF(ISBLANK(#REF!),"",#REF!),REPLACE(REPLACE(#REF!,1,3,"XXX"),13,2,"XX")))</f>
        <v>#REF!</v>
      </c>
      <c r="K3741" s="356"/>
      <c r="L3741" s="357"/>
      <c r="M3741" s="356"/>
      <c r="N3741" s="352"/>
      <c r="O3741" s="369"/>
    </row>
    <row r="3742" spans="1:15" hidden="1" x14ac:dyDescent="0.2">
      <c r="A3742" s="351">
        <v>3739</v>
      </c>
      <c r="B3742" s="352"/>
      <c r="C3742" s="353"/>
      <c r="D3742" s="354"/>
      <c r="E3742" s="178"/>
      <c r="F3742" s="355"/>
      <c r="G3742" s="354"/>
      <c r="H3742" s="354"/>
      <c r="I3742" s="178"/>
      <c r="J3742" s="390" t="e">
        <f>IF(#REF!="","",IF(LEN(#REF!)&gt;14,IF(ISBLANK(#REF!),"",#REF!),REPLACE(REPLACE(#REF!,1,3,"XXX"),13,2,"XX")))</f>
        <v>#REF!</v>
      </c>
      <c r="K3742" s="356"/>
      <c r="L3742" s="357"/>
      <c r="M3742" s="356"/>
      <c r="N3742" s="352"/>
      <c r="O3742" s="369"/>
    </row>
    <row r="3743" spans="1:15" hidden="1" x14ac:dyDescent="0.2">
      <c r="A3743" s="351">
        <v>3740</v>
      </c>
      <c r="B3743" s="352"/>
      <c r="C3743" s="353"/>
      <c r="D3743" s="354"/>
      <c r="E3743" s="178"/>
      <c r="F3743" s="355"/>
      <c r="G3743" s="354"/>
      <c r="H3743" s="354"/>
      <c r="I3743" s="178"/>
      <c r="J3743" s="390" t="e">
        <f>IF(#REF!="","",IF(LEN(#REF!)&gt;14,IF(ISBLANK(#REF!),"",#REF!),REPLACE(REPLACE(#REF!,1,3,"XXX"),13,2,"XX")))</f>
        <v>#REF!</v>
      </c>
      <c r="K3743" s="356"/>
      <c r="L3743" s="357"/>
      <c r="M3743" s="356"/>
      <c r="N3743" s="352"/>
      <c r="O3743" s="369"/>
    </row>
    <row r="3744" spans="1:15" hidden="1" x14ac:dyDescent="0.2">
      <c r="A3744" s="351">
        <v>3741</v>
      </c>
      <c r="B3744" s="352"/>
      <c r="C3744" s="353"/>
      <c r="D3744" s="354"/>
      <c r="E3744" s="178"/>
      <c r="F3744" s="355"/>
      <c r="G3744" s="354"/>
      <c r="H3744" s="354"/>
      <c r="I3744" s="178"/>
      <c r="J3744" s="390" t="e">
        <f>IF(#REF!="","",IF(LEN(#REF!)&gt;14,IF(ISBLANK(#REF!),"",#REF!),REPLACE(REPLACE(#REF!,1,3,"XXX"),13,2,"XX")))</f>
        <v>#REF!</v>
      </c>
      <c r="K3744" s="356"/>
      <c r="L3744" s="357"/>
      <c r="M3744" s="356"/>
      <c r="N3744" s="352"/>
      <c r="O3744" s="369"/>
    </row>
    <row r="3745" spans="1:15" hidden="1" x14ac:dyDescent="0.2">
      <c r="A3745" s="351">
        <v>3742</v>
      </c>
      <c r="B3745" s="352"/>
      <c r="C3745" s="353"/>
      <c r="D3745" s="354"/>
      <c r="E3745" s="178"/>
      <c r="F3745" s="355"/>
      <c r="G3745" s="354"/>
      <c r="H3745" s="354"/>
      <c r="I3745" s="178"/>
      <c r="J3745" s="390" t="e">
        <f>IF(#REF!="","",IF(LEN(#REF!)&gt;14,IF(ISBLANK(#REF!),"",#REF!),REPLACE(REPLACE(#REF!,1,3,"XXX"),13,2,"XX")))</f>
        <v>#REF!</v>
      </c>
      <c r="K3745" s="356"/>
      <c r="L3745" s="357"/>
      <c r="M3745" s="356"/>
      <c r="N3745" s="352"/>
      <c r="O3745" s="369"/>
    </row>
    <row r="3746" spans="1:15" hidden="1" x14ac:dyDescent="0.2">
      <c r="A3746" s="351">
        <v>3743</v>
      </c>
      <c r="B3746" s="352"/>
      <c r="C3746" s="353"/>
      <c r="D3746" s="354"/>
      <c r="E3746" s="178"/>
      <c r="F3746" s="355"/>
      <c r="G3746" s="354"/>
      <c r="H3746" s="354"/>
      <c r="I3746" s="178"/>
      <c r="J3746" s="390" t="e">
        <f>IF(#REF!="","",IF(LEN(#REF!)&gt;14,IF(ISBLANK(#REF!),"",#REF!),REPLACE(REPLACE(#REF!,1,3,"XXX"),13,2,"XX")))</f>
        <v>#REF!</v>
      </c>
      <c r="K3746" s="356"/>
      <c r="L3746" s="357"/>
      <c r="M3746" s="356"/>
      <c r="N3746" s="352"/>
      <c r="O3746" s="369"/>
    </row>
    <row r="3747" spans="1:15" hidden="1" x14ac:dyDescent="0.2">
      <c r="A3747" s="351">
        <v>3744</v>
      </c>
      <c r="B3747" s="352"/>
      <c r="C3747" s="353"/>
      <c r="D3747" s="354"/>
      <c r="E3747" s="178"/>
      <c r="F3747" s="355"/>
      <c r="G3747" s="354"/>
      <c r="H3747" s="354"/>
      <c r="I3747" s="178"/>
      <c r="J3747" s="390" t="e">
        <f>IF(#REF!="","",IF(LEN(#REF!)&gt;14,IF(ISBLANK(#REF!),"",#REF!),REPLACE(REPLACE(#REF!,1,3,"XXX"),13,2,"XX")))</f>
        <v>#REF!</v>
      </c>
      <c r="K3747" s="356"/>
      <c r="L3747" s="357"/>
      <c r="M3747" s="356"/>
      <c r="N3747" s="352"/>
      <c r="O3747" s="369"/>
    </row>
    <row r="3748" spans="1:15" hidden="1" x14ac:dyDescent="0.2">
      <c r="A3748" s="351">
        <v>3745</v>
      </c>
      <c r="B3748" s="352"/>
      <c r="C3748" s="353"/>
      <c r="D3748" s="354"/>
      <c r="E3748" s="178"/>
      <c r="F3748" s="355"/>
      <c r="G3748" s="354"/>
      <c r="H3748" s="354"/>
      <c r="I3748" s="178"/>
      <c r="J3748" s="390" t="e">
        <f>IF(#REF!="","",IF(LEN(#REF!)&gt;14,IF(ISBLANK(#REF!),"",#REF!),REPLACE(REPLACE(#REF!,1,3,"XXX"),13,2,"XX")))</f>
        <v>#REF!</v>
      </c>
      <c r="K3748" s="356"/>
      <c r="L3748" s="357"/>
      <c r="M3748" s="356"/>
      <c r="N3748" s="352"/>
      <c r="O3748" s="369"/>
    </row>
    <row r="3749" spans="1:15" hidden="1" x14ac:dyDescent="0.2">
      <c r="A3749" s="351">
        <v>3746</v>
      </c>
      <c r="B3749" s="352"/>
      <c r="C3749" s="353"/>
      <c r="D3749" s="354"/>
      <c r="E3749" s="178"/>
      <c r="F3749" s="355"/>
      <c r="G3749" s="354"/>
      <c r="H3749" s="354"/>
      <c r="I3749" s="178"/>
      <c r="J3749" s="390" t="e">
        <f>IF(#REF!="","",IF(LEN(#REF!)&gt;14,IF(ISBLANK(#REF!),"",#REF!),REPLACE(REPLACE(#REF!,1,3,"XXX"),13,2,"XX")))</f>
        <v>#REF!</v>
      </c>
      <c r="K3749" s="356"/>
      <c r="L3749" s="357"/>
      <c r="M3749" s="356"/>
      <c r="N3749" s="352"/>
      <c r="O3749" s="369"/>
    </row>
    <row r="3750" spans="1:15" hidden="1" x14ac:dyDescent="0.2">
      <c r="A3750" s="351">
        <v>3747</v>
      </c>
      <c r="B3750" s="352"/>
      <c r="C3750" s="353"/>
      <c r="D3750" s="354"/>
      <c r="E3750" s="178"/>
      <c r="F3750" s="355"/>
      <c r="G3750" s="354"/>
      <c r="H3750" s="354"/>
      <c r="I3750" s="178"/>
      <c r="J3750" s="390" t="e">
        <f>IF(#REF!="","",IF(LEN(#REF!)&gt;14,IF(ISBLANK(#REF!),"",#REF!),REPLACE(REPLACE(#REF!,1,3,"XXX"),13,2,"XX")))</f>
        <v>#REF!</v>
      </c>
      <c r="K3750" s="356"/>
      <c r="L3750" s="357"/>
      <c r="M3750" s="356"/>
      <c r="N3750" s="352"/>
      <c r="O3750" s="369"/>
    </row>
    <row r="3751" spans="1:15" hidden="1" x14ac:dyDescent="0.2">
      <c r="A3751" s="351">
        <v>3748</v>
      </c>
      <c r="B3751" s="352"/>
      <c r="C3751" s="353"/>
      <c r="D3751" s="354"/>
      <c r="E3751" s="178"/>
      <c r="F3751" s="355"/>
      <c r="G3751" s="354"/>
      <c r="H3751" s="354"/>
      <c r="I3751" s="178"/>
      <c r="J3751" s="390" t="e">
        <f>IF(#REF!="","",IF(LEN(#REF!)&gt;14,IF(ISBLANK(#REF!),"",#REF!),REPLACE(REPLACE(#REF!,1,3,"XXX"),13,2,"XX")))</f>
        <v>#REF!</v>
      </c>
      <c r="K3751" s="356"/>
      <c r="L3751" s="357"/>
      <c r="M3751" s="356"/>
      <c r="N3751" s="352"/>
      <c r="O3751" s="369"/>
    </row>
    <row r="3752" spans="1:15" hidden="1" x14ac:dyDescent="0.2">
      <c r="A3752" s="351">
        <v>3749</v>
      </c>
      <c r="B3752" s="352"/>
      <c r="C3752" s="353"/>
      <c r="D3752" s="354"/>
      <c r="E3752" s="178"/>
      <c r="F3752" s="355"/>
      <c r="G3752" s="354"/>
      <c r="H3752" s="354"/>
      <c r="I3752" s="178"/>
      <c r="J3752" s="390" t="e">
        <f>IF(#REF!="","",IF(LEN(#REF!)&gt;14,IF(ISBLANK(#REF!),"",#REF!),REPLACE(REPLACE(#REF!,1,3,"XXX"),13,2,"XX")))</f>
        <v>#REF!</v>
      </c>
      <c r="K3752" s="356"/>
      <c r="L3752" s="357"/>
      <c r="M3752" s="356"/>
      <c r="N3752" s="352"/>
      <c r="O3752" s="369"/>
    </row>
    <row r="3753" spans="1:15" hidden="1" x14ac:dyDescent="0.2">
      <c r="A3753" s="351">
        <v>3750</v>
      </c>
      <c r="B3753" s="352"/>
      <c r="C3753" s="353"/>
      <c r="D3753" s="354"/>
      <c r="E3753" s="178"/>
      <c r="F3753" s="355"/>
      <c r="G3753" s="354"/>
      <c r="H3753" s="354"/>
      <c r="I3753" s="178"/>
      <c r="J3753" s="390" t="e">
        <f>IF(#REF!="","",IF(LEN(#REF!)&gt;14,IF(ISBLANK(#REF!),"",#REF!),REPLACE(REPLACE(#REF!,1,3,"XXX"),13,2,"XX")))</f>
        <v>#REF!</v>
      </c>
      <c r="K3753" s="356"/>
      <c r="L3753" s="357"/>
      <c r="M3753" s="356"/>
      <c r="N3753" s="352"/>
      <c r="O3753" s="369"/>
    </row>
    <row r="3754" spans="1:15" hidden="1" x14ac:dyDescent="0.2">
      <c r="A3754" s="351">
        <v>3751</v>
      </c>
      <c r="B3754" s="352"/>
      <c r="C3754" s="353"/>
      <c r="D3754" s="354"/>
      <c r="E3754" s="178"/>
      <c r="F3754" s="355"/>
      <c r="G3754" s="354"/>
      <c r="H3754" s="354"/>
      <c r="I3754" s="178"/>
      <c r="J3754" s="390" t="e">
        <f>IF(#REF!="","",IF(LEN(#REF!)&gt;14,IF(ISBLANK(#REF!),"",#REF!),REPLACE(REPLACE(#REF!,1,3,"XXX"),13,2,"XX")))</f>
        <v>#REF!</v>
      </c>
      <c r="K3754" s="356"/>
      <c r="L3754" s="357"/>
      <c r="M3754" s="356"/>
      <c r="N3754" s="352"/>
      <c r="O3754" s="369"/>
    </row>
    <row r="3755" spans="1:15" hidden="1" x14ac:dyDescent="0.2">
      <c r="A3755" s="351">
        <v>3752</v>
      </c>
      <c r="B3755" s="352"/>
      <c r="C3755" s="353"/>
      <c r="D3755" s="354"/>
      <c r="E3755" s="178"/>
      <c r="F3755" s="355"/>
      <c r="G3755" s="354"/>
      <c r="H3755" s="354"/>
      <c r="I3755" s="178"/>
      <c r="J3755" s="390" t="e">
        <f>IF(#REF!="","",IF(LEN(#REF!)&gt;14,IF(ISBLANK(#REF!),"",#REF!),REPLACE(REPLACE(#REF!,1,3,"XXX"),13,2,"XX")))</f>
        <v>#REF!</v>
      </c>
      <c r="K3755" s="356"/>
      <c r="L3755" s="357"/>
      <c r="M3755" s="356"/>
      <c r="N3755" s="352"/>
      <c r="O3755" s="369"/>
    </row>
    <row r="3756" spans="1:15" hidden="1" x14ac:dyDescent="0.2">
      <c r="A3756" s="351">
        <v>3753</v>
      </c>
      <c r="B3756" s="352"/>
      <c r="C3756" s="353"/>
      <c r="D3756" s="354"/>
      <c r="E3756" s="178"/>
      <c r="F3756" s="355"/>
      <c r="G3756" s="354"/>
      <c r="H3756" s="354"/>
      <c r="I3756" s="178"/>
      <c r="J3756" s="390" t="e">
        <f>IF(#REF!="","",IF(LEN(#REF!)&gt;14,IF(ISBLANK(#REF!),"",#REF!),REPLACE(REPLACE(#REF!,1,3,"XXX"),13,2,"XX")))</f>
        <v>#REF!</v>
      </c>
      <c r="K3756" s="356"/>
      <c r="L3756" s="357"/>
      <c r="M3756" s="356"/>
      <c r="N3756" s="352"/>
      <c r="O3756" s="369"/>
    </row>
    <row r="3757" spans="1:15" hidden="1" x14ac:dyDescent="0.2">
      <c r="A3757" s="351">
        <v>3754</v>
      </c>
      <c r="B3757" s="352"/>
      <c r="C3757" s="353"/>
      <c r="D3757" s="354"/>
      <c r="E3757" s="178"/>
      <c r="F3757" s="355"/>
      <c r="G3757" s="354"/>
      <c r="H3757" s="354"/>
      <c r="I3757" s="178"/>
      <c r="J3757" s="390" t="e">
        <f>IF(#REF!="","",IF(LEN(#REF!)&gt;14,IF(ISBLANK(#REF!),"",#REF!),REPLACE(REPLACE(#REF!,1,3,"XXX"),13,2,"XX")))</f>
        <v>#REF!</v>
      </c>
      <c r="K3757" s="356"/>
      <c r="L3757" s="357"/>
      <c r="M3757" s="356"/>
      <c r="N3757" s="352"/>
      <c r="O3757" s="369"/>
    </row>
    <row r="3758" spans="1:15" hidden="1" x14ac:dyDescent="0.2">
      <c r="A3758" s="351">
        <v>3755</v>
      </c>
      <c r="B3758" s="352"/>
      <c r="C3758" s="353"/>
      <c r="D3758" s="354"/>
      <c r="E3758" s="178"/>
      <c r="F3758" s="355"/>
      <c r="G3758" s="354"/>
      <c r="H3758" s="354"/>
      <c r="I3758" s="178"/>
      <c r="J3758" s="390" t="e">
        <f>IF(#REF!="","",IF(LEN(#REF!)&gt;14,IF(ISBLANK(#REF!),"",#REF!),REPLACE(REPLACE(#REF!,1,3,"XXX"),13,2,"XX")))</f>
        <v>#REF!</v>
      </c>
      <c r="K3758" s="356"/>
      <c r="L3758" s="357"/>
      <c r="M3758" s="356"/>
      <c r="N3758" s="352"/>
      <c r="O3758" s="369"/>
    </row>
    <row r="3759" spans="1:15" hidden="1" x14ac:dyDescent="0.2">
      <c r="A3759" s="351">
        <v>3756</v>
      </c>
      <c r="B3759" s="352"/>
      <c r="C3759" s="353"/>
      <c r="D3759" s="354"/>
      <c r="E3759" s="178"/>
      <c r="F3759" s="355"/>
      <c r="G3759" s="354"/>
      <c r="H3759" s="354"/>
      <c r="I3759" s="178"/>
      <c r="J3759" s="390" t="e">
        <f>IF(#REF!="","",IF(LEN(#REF!)&gt;14,IF(ISBLANK(#REF!),"",#REF!),REPLACE(REPLACE(#REF!,1,3,"XXX"),13,2,"XX")))</f>
        <v>#REF!</v>
      </c>
      <c r="K3759" s="356"/>
      <c r="L3759" s="357"/>
      <c r="M3759" s="356"/>
      <c r="N3759" s="352"/>
      <c r="O3759" s="369"/>
    </row>
    <row r="3760" spans="1:15" hidden="1" x14ac:dyDescent="0.2">
      <c r="A3760" s="351">
        <v>3757</v>
      </c>
      <c r="B3760" s="352"/>
      <c r="C3760" s="353"/>
      <c r="D3760" s="354"/>
      <c r="E3760" s="178"/>
      <c r="F3760" s="355"/>
      <c r="G3760" s="354"/>
      <c r="H3760" s="354"/>
      <c r="I3760" s="178"/>
      <c r="J3760" s="390" t="e">
        <f>IF(#REF!="","",IF(LEN(#REF!)&gt;14,IF(ISBLANK(#REF!),"",#REF!),REPLACE(REPLACE(#REF!,1,3,"XXX"),13,2,"XX")))</f>
        <v>#REF!</v>
      </c>
      <c r="K3760" s="356"/>
      <c r="L3760" s="357"/>
      <c r="M3760" s="356"/>
      <c r="N3760" s="352"/>
      <c r="O3760" s="369"/>
    </row>
    <row r="3761" spans="1:15" hidden="1" x14ac:dyDescent="0.2">
      <c r="A3761" s="351">
        <v>3758</v>
      </c>
      <c r="B3761" s="352"/>
      <c r="C3761" s="353"/>
      <c r="D3761" s="354"/>
      <c r="E3761" s="178"/>
      <c r="F3761" s="355"/>
      <c r="G3761" s="354"/>
      <c r="H3761" s="354"/>
      <c r="I3761" s="178"/>
      <c r="J3761" s="390" t="e">
        <f>IF(#REF!="","",IF(LEN(#REF!)&gt;14,IF(ISBLANK(#REF!),"",#REF!),REPLACE(REPLACE(#REF!,1,3,"XXX"),13,2,"XX")))</f>
        <v>#REF!</v>
      </c>
      <c r="K3761" s="356"/>
      <c r="L3761" s="357"/>
      <c r="M3761" s="356"/>
      <c r="N3761" s="352"/>
      <c r="O3761" s="369"/>
    </row>
    <row r="3762" spans="1:15" hidden="1" x14ac:dyDescent="0.2">
      <c r="A3762" s="351">
        <v>3759</v>
      </c>
      <c r="B3762" s="352"/>
      <c r="C3762" s="353"/>
      <c r="D3762" s="354"/>
      <c r="E3762" s="178"/>
      <c r="F3762" s="355"/>
      <c r="G3762" s="354"/>
      <c r="H3762" s="354"/>
      <c r="I3762" s="178"/>
      <c r="J3762" s="390" t="e">
        <f>IF(#REF!="","",IF(LEN(#REF!)&gt;14,IF(ISBLANK(#REF!),"",#REF!),REPLACE(REPLACE(#REF!,1,3,"XXX"),13,2,"XX")))</f>
        <v>#REF!</v>
      </c>
      <c r="K3762" s="356"/>
      <c r="L3762" s="357"/>
      <c r="M3762" s="356"/>
      <c r="N3762" s="352"/>
      <c r="O3762" s="369"/>
    </row>
    <row r="3763" spans="1:15" hidden="1" x14ac:dyDescent="0.2">
      <c r="A3763" s="351">
        <v>3760</v>
      </c>
      <c r="B3763" s="352"/>
      <c r="C3763" s="353"/>
      <c r="D3763" s="354"/>
      <c r="E3763" s="178"/>
      <c r="F3763" s="355"/>
      <c r="G3763" s="354"/>
      <c r="H3763" s="354"/>
      <c r="I3763" s="178"/>
      <c r="J3763" s="390" t="e">
        <f>IF(#REF!="","",IF(LEN(#REF!)&gt;14,IF(ISBLANK(#REF!),"",#REF!),REPLACE(REPLACE(#REF!,1,3,"XXX"),13,2,"XX")))</f>
        <v>#REF!</v>
      </c>
      <c r="K3763" s="356"/>
      <c r="L3763" s="357"/>
      <c r="M3763" s="356"/>
      <c r="N3763" s="352"/>
      <c r="O3763" s="369"/>
    </row>
    <row r="3764" spans="1:15" hidden="1" x14ac:dyDescent="0.2">
      <c r="A3764" s="351">
        <v>3761</v>
      </c>
      <c r="B3764" s="352"/>
      <c r="C3764" s="353"/>
      <c r="D3764" s="354"/>
      <c r="E3764" s="178"/>
      <c r="F3764" s="355"/>
      <c r="G3764" s="354"/>
      <c r="H3764" s="354"/>
      <c r="I3764" s="178"/>
      <c r="J3764" s="390" t="e">
        <f>IF(#REF!="","",IF(LEN(#REF!)&gt;14,IF(ISBLANK(#REF!),"",#REF!),REPLACE(REPLACE(#REF!,1,3,"XXX"),13,2,"XX")))</f>
        <v>#REF!</v>
      </c>
      <c r="K3764" s="356"/>
      <c r="L3764" s="357"/>
      <c r="M3764" s="356"/>
      <c r="N3764" s="352"/>
      <c r="O3764" s="369"/>
    </row>
    <row r="3765" spans="1:15" hidden="1" x14ac:dyDescent="0.2">
      <c r="A3765" s="351">
        <v>3762</v>
      </c>
      <c r="B3765" s="352"/>
      <c r="C3765" s="353"/>
      <c r="D3765" s="354"/>
      <c r="E3765" s="178"/>
      <c r="F3765" s="355"/>
      <c r="G3765" s="354"/>
      <c r="H3765" s="354"/>
      <c r="I3765" s="178"/>
      <c r="J3765" s="390" t="e">
        <f>IF(#REF!="","",IF(LEN(#REF!)&gt;14,IF(ISBLANK(#REF!),"",#REF!),REPLACE(REPLACE(#REF!,1,3,"XXX"),13,2,"XX")))</f>
        <v>#REF!</v>
      </c>
      <c r="K3765" s="356"/>
      <c r="L3765" s="357"/>
      <c r="M3765" s="356"/>
      <c r="N3765" s="352"/>
      <c r="O3765" s="369"/>
    </row>
    <row r="3766" spans="1:15" hidden="1" x14ac:dyDescent="0.2">
      <c r="A3766" s="351">
        <v>3763</v>
      </c>
      <c r="B3766" s="352"/>
      <c r="C3766" s="353"/>
      <c r="D3766" s="354"/>
      <c r="E3766" s="178"/>
      <c r="F3766" s="355"/>
      <c r="G3766" s="354"/>
      <c r="H3766" s="354"/>
      <c r="I3766" s="178"/>
      <c r="J3766" s="390" t="e">
        <f>IF(#REF!="","",IF(LEN(#REF!)&gt;14,IF(ISBLANK(#REF!),"",#REF!),REPLACE(REPLACE(#REF!,1,3,"XXX"),13,2,"XX")))</f>
        <v>#REF!</v>
      </c>
      <c r="K3766" s="356"/>
      <c r="L3766" s="357"/>
      <c r="M3766" s="356"/>
      <c r="N3766" s="352"/>
      <c r="O3766" s="369"/>
    </row>
    <row r="3767" spans="1:15" hidden="1" x14ac:dyDescent="0.2">
      <c r="A3767" s="351">
        <v>3764</v>
      </c>
      <c r="B3767" s="352"/>
      <c r="C3767" s="353"/>
      <c r="D3767" s="354"/>
      <c r="E3767" s="178"/>
      <c r="F3767" s="355"/>
      <c r="G3767" s="354"/>
      <c r="H3767" s="354"/>
      <c r="I3767" s="178"/>
      <c r="J3767" s="390" t="e">
        <f>IF(#REF!="","",IF(LEN(#REF!)&gt;14,IF(ISBLANK(#REF!),"",#REF!),REPLACE(REPLACE(#REF!,1,3,"XXX"),13,2,"XX")))</f>
        <v>#REF!</v>
      </c>
      <c r="K3767" s="356"/>
      <c r="L3767" s="357"/>
      <c r="M3767" s="356"/>
      <c r="N3767" s="352"/>
      <c r="O3767" s="369"/>
    </row>
    <row r="3768" spans="1:15" hidden="1" x14ac:dyDescent="0.2">
      <c r="A3768" s="351">
        <v>3765</v>
      </c>
      <c r="B3768" s="352"/>
      <c r="C3768" s="353"/>
      <c r="D3768" s="354"/>
      <c r="E3768" s="178"/>
      <c r="F3768" s="355"/>
      <c r="G3768" s="354"/>
      <c r="H3768" s="354"/>
      <c r="I3768" s="178"/>
      <c r="J3768" s="390" t="e">
        <f>IF(#REF!="","",IF(LEN(#REF!)&gt;14,IF(ISBLANK(#REF!),"",#REF!),REPLACE(REPLACE(#REF!,1,3,"XXX"),13,2,"XX")))</f>
        <v>#REF!</v>
      </c>
      <c r="K3768" s="356"/>
      <c r="L3768" s="357"/>
      <c r="M3768" s="356"/>
      <c r="N3768" s="352"/>
      <c r="O3768" s="369"/>
    </row>
    <row r="3769" spans="1:15" hidden="1" x14ac:dyDescent="0.2">
      <c r="A3769" s="351">
        <v>3766</v>
      </c>
      <c r="B3769" s="352"/>
      <c r="C3769" s="353"/>
      <c r="D3769" s="354"/>
      <c r="E3769" s="178"/>
      <c r="F3769" s="355"/>
      <c r="G3769" s="354"/>
      <c r="H3769" s="354"/>
      <c r="I3769" s="178"/>
      <c r="J3769" s="390" t="e">
        <f>IF(#REF!="","",IF(LEN(#REF!)&gt;14,IF(ISBLANK(#REF!),"",#REF!),REPLACE(REPLACE(#REF!,1,3,"XXX"),13,2,"XX")))</f>
        <v>#REF!</v>
      </c>
      <c r="K3769" s="356"/>
      <c r="L3769" s="357"/>
      <c r="M3769" s="356"/>
      <c r="N3769" s="352"/>
      <c r="O3769" s="369"/>
    </row>
    <row r="3770" spans="1:15" hidden="1" x14ac:dyDescent="0.2">
      <c r="A3770" s="351">
        <v>3767</v>
      </c>
      <c r="B3770" s="352"/>
      <c r="C3770" s="353"/>
      <c r="D3770" s="354"/>
      <c r="E3770" s="178"/>
      <c r="F3770" s="355"/>
      <c r="G3770" s="354"/>
      <c r="H3770" s="354"/>
      <c r="I3770" s="178"/>
      <c r="J3770" s="390" t="e">
        <f>IF(#REF!="","",IF(LEN(#REF!)&gt;14,IF(ISBLANK(#REF!),"",#REF!),REPLACE(REPLACE(#REF!,1,3,"XXX"),13,2,"XX")))</f>
        <v>#REF!</v>
      </c>
      <c r="K3770" s="356"/>
      <c r="L3770" s="357"/>
      <c r="M3770" s="356"/>
      <c r="N3770" s="352"/>
      <c r="O3770" s="369"/>
    </row>
    <row r="3771" spans="1:15" hidden="1" x14ac:dyDescent="0.2">
      <c r="A3771" s="351">
        <v>3768</v>
      </c>
      <c r="B3771" s="352"/>
      <c r="C3771" s="353"/>
      <c r="D3771" s="354"/>
      <c r="E3771" s="178"/>
      <c r="F3771" s="355"/>
      <c r="G3771" s="354"/>
      <c r="H3771" s="354"/>
      <c r="I3771" s="178"/>
      <c r="J3771" s="390" t="e">
        <f>IF(#REF!="","",IF(LEN(#REF!)&gt;14,IF(ISBLANK(#REF!),"",#REF!),REPLACE(REPLACE(#REF!,1,3,"XXX"),13,2,"XX")))</f>
        <v>#REF!</v>
      </c>
      <c r="K3771" s="356"/>
      <c r="L3771" s="357"/>
      <c r="M3771" s="356"/>
      <c r="N3771" s="352"/>
      <c r="O3771" s="369"/>
    </row>
    <row r="3772" spans="1:15" hidden="1" x14ac:dyDescent="0.2">
      <c r="A3772" s="351">
        <v>3769</v>
      </c>
      <c r="B3772" s="352"/>
      <c r="C3772" s="353"/>
      <c r="D3772" s="354"/>
      <c r="E3772" s="178"/>
      <c r="F3772" s="355"/>
      <c r="G3772" s="354"/>
      <c r="H3772" s="354"/>
      <c r="I3772" s="178"/>
      <c r="J3772" s="390" t="e">
        <f>IF(#REF!="","",IF(LEN(#REF!)&gt;14,IF(ISBLANK(#REF!),"",#REF!),REPLACE(REPLACE(#REF!,1,3,"XXX"),13,2,"XX")))</f>
        <v>#REF!</v>
      </c>
      <c r="K3772" s="356"/>
      <c r="L3772" s="357"/>
      <c r="M3772" s="356"/>
      <c r="N3772" s="352"/>
      <c r="O3772" s="369"/>
    </row>
    <row r="3773" spans="1:15" hidden="1" x14ac:dyDescent="0.2">
      <c r="A3773" s="351">
        <v>3770</v>
      </c>
      <c r="B3773" s="352"/>
      <c r="C3773" s="353"/>
      <c r="D3773" s="354"/>
      <c r="E3773" s="178"/>
      <c r="F3773" s="355"/>
      <c r="G3773" s="354"/>
      <c r="H3773" s="354"/>
      <c r="I3773" s="178"/>
      <c r="J3773" s="390" t="e">
        <f>IF(#REF!="","",IF(LEN(#REF!)&gt;14,IF(ISBLANK(#REF!),"",#REF!),REPLACE(REPLACE(#REF!,1,3,"XXX"),13,2,"XX")))</f>
        <v>#REF!</v>
      </c>
      <c r="K3773" s="356"/>
      <c r="L3773" s="357"/>
      <c r="M3773" s="356"/>
      <c r="N3773" s="352"/>
      <c r="O3773" s="369"/>
    </row>
    <row r="3774" spans="1:15" hidden="1" x14ac:dyDescent="0.2">
      <c r="A3774" s="351">
        <v>3771</v>
      </c>
      <c r="B3774" s="352"/>
      <c r="C3774" s="353"/>
      <c r="D3774" s="354"/>
      <c r="E3774" s="178"/>
      <c r="F3774" s="355"/>
      <c r="G3774" s="354"/>
      <c r="H3774" s="354"/>
      <c r="I3774" s="178"/>
      <c r="J3774" s="390" t="e">
        <f>IF(#REF!="","",IF(LEN(#REF!)&gt;14,IF(ISBLANK(#REF!),"",#REF!),REPLACE(REPLACE(#REF!,1,3,"XXX"),13,2,"XX")))</f>
        <v>#REF!</v>
      </c>
      <c r="K3774" s="356"/>
      <c r="L3774" s="357"/>
      <c r="M3774" s="356"/>
      <c r="N3774" s="352"/>
      <c r="O3774" s="369"/>
    </row>
    <row r="3775" spans="1:15" hidden="1" x14ac:dyDescent="0.2">
      <c r="A3775" s="351">
        <v>3772</v>
      </c>
      <c r="B3775" s="352"/>
      <c r="C3775" s="353"/>
      <c r="D3775" s="354"/>
      <c r="E3775" s="178"/>
      <c r="F3775" s="355"/>
      <c r="G3775" s="354"/>
      <c r="H3775" s="354"/>
      <c r="I3775" s="178"/>
      <c r="J3775" s="390" t="e">
        <f>IF(#REF!="","",IF(LEN(#REF!)&gt;14,IF(ISBLANK(#REF!),"",#REF!),REPLACE(REPLACE(#REF!,1,3,"XXX"),13,2,"XX")))</f>
        <v>#REF!</v>
      </c>
      <c r="K3775" s="356"/>
      <c r="L3775" s="357"/>
      <c r="M3775" s="356"/>
      <c r="N3775" s="352"/>
      <c r="O3775" s="369"/>
    </row>
    <row r="3776" spans="1:15" hidden="1" x14ac:dyDescent="0.2">
      <c r="A3776" s="351">
        <v>3773</v>
      </c>
      <c r="B3776" s="352"/>
      <c r="C3776" s="353"/>
      <c r="D3776" s="354"/>
      <c r="E3776" s="178"/>
      <c r="F3776" s="355"/>
      <c r="G3776" s="354"/>
      <c r="H3776" s="354"/>
      <c r="I3776" s="178"/>
      <c r="J3776" s="390" t="e">
        <f>IF(#REF!="","",IF(LEN(#REF!)&gt;14,IF(ISBLANK(#REF!),"",#REF!),REPLACE(REPLACE(#REF!,1,3,"XXX"),13,2,"XX")))</f>
        <v>#REF!</v>
      </c>
      <c r="K3776" s="356"/>
      <c r="L3776" s="357"/>
      <c r="M3776" s="356"/>
      <c r="N3776" s="352"/>
      <c r="O3776" s="369"/>
    </row>
    <row r="3777" spans="1:15" hidden="1" x14ac:dyDescent="0.2">
      <c r="A3777" s="351">
        <v>3774</v>
      </c>
      <c r="B3777" s="352"/>
      <c r="C3777" s="353"/>
      <c r="D3777" s="354"/>
      <c r="E3777" s="178"/>
      <c r="F3777" s="355"/>
      <c r="G3777" s="354"/>
      <c r="H3777" s="354"/>
      <c r="I3777" s="178"/>
      <c r="J3777" s="390" t="e">
        <f>IF(#REF!="","",IF(LEN(#REF!)&gt;14,IF(ISBLANK(#REF!),"",#REF!),REPLACE(REPLACE(#REF!,1,3,"XXX"),13,2,"XX")))</f>
        <v>#REF!</v>
      </c>
      <c r="K3777" s="356"/>
      <c r="L3777" s="357"/>
      <c r="M3777" s="356"/>
      <c r="N3777" s="352"/>
      <c r="O3777" s="369"/>
    </row>
    <row r="3778" spans="1:15" hidden="1" x14ac:dyDescent="0.2">
      <c r="A3778" s="351">
        <v>3775</v>
      </c>
      <c r="B3778" s="352"/>
      <c r="C3778" s="353"/>
      <c r="D3778" s="354"/>
      <c r="E3778" s="178"/>
      <c r="F3778" s="355"/>
      <c r="G3778" s="354"/>
      <c r="H3778" s="354"/>
      <c r="I3778" s="178"/>
      <c r="J3778" s="390" t="e">
        <f>IF(#REF!="","",IF(LEN(#REF!)&gt;14,IF(ISBLANK(#REF!),"",#REF!),REPLACE(REPLACE(#REF!,1,3,"XXX"),13,2,"XX")))</f>
        <v>#REF!</v>
      </c>
      <c r="K3778" s="356"/>
      <c r="L3778" s="357"/>
      <c r="M3778" s="356"/>
      <c r="N3778" s="352"/>
      <c r="O3778" s="369"/>
    </row>
    <row r="3779" spans="1:15" hidden="1" x14ac:dyDescent="0.2">
      <c r="A3779" s="351">
        <v>3776</v>
      </c>
      <c r="B3779" s="352"/>
      <c r="C3779" s="353"/>
      <c r="D3779" s="354"/>
      <c r="E3779" s="178"/>
      <c r="F3779" s="355"/>
      <c r="G3779" s="354"/>
      <c r="H3779" s="354"/>
      <c r="I3779" s="178"/>
      <c r="J3779" s="390" t="e">
        <f>IF(#REF!="","",IF(LEN(#REF!)&gt;14,IF(ISBLANK(#REF!),"",#REF!),REPLACE(REPLACE(#REF!,1,3,"XXX"),13,2,"XX")))</f>
        <v>#REF!</v>
      </c>
      <c r="K3779" s="356"/>
      <c r="L3779" s="357"/>
      <c r="M3779" s="356"/>
      <c r="N3779" s="352"/>
      <c r="O3779" s="369"/>
    </row>
    <row r="3780" spans="1:15" hidden="1" x14ac:dyDescent="0.2">
      <c r="A3780" s="351">
        <v>3777</v>
      </c>
      <c r="B3780" s="352"/>
      <c r="C3780" s="353"/>
      <c r="D3780" s="354"/>
      <c r="E3780" s="178"/>
      <c r="F3780" s="355"/>
      <c r="G3780" s="354"/>
      <c r="H3780" s="354"/>
      <c r="I3780" s="178"/>
      <c r="J3780" s="390" t="e">
        <f>IF(#REF!="","",IF(LEN(#REF!)&gt;14,IF(ISBLANK(#REF!),"",#REF!),REPLACE(REPLACE(#REF!,1,3,"XXX"),13,2,"XX")))</f>
        <v>#REF!</v>
      </c>
      <c r="K3780" s="356"/>
      <c r="L3780" s="357"/>
      <c r="M3780" s="356"/>
      <c r="N3780" s="352"/>
      <c r="O3780" s="369"/>
    </row>
    <row r="3781" spans="1:15" hidden="1" x14ac:dyDescent="0.2">
      <c r="A3781" s="351">
        <v>3778</v>
      </c>
      <c r="B3781" s="352"/>
      <c r="C3781" s="353"/>
      <c r="D3781" s="354"/>
      <c r="E3781" s="178"/>
      <c r="F3781" s="355"/>
      <c r="G3781" s="354"/>
      <c r="H3781" s="354"/>
      <c r="I3781" s="178"/>
      <c r="J3781" s="390" t="e">
        <f>IF(#REF!="","",IF(LEN(#REF!)&gt;14,IF(ISBLANK(#REF!),"",#REF!),REPLACE(REPLACE(#REF!,1,3,"XXX"),13,2,"XX")))</f>
        <v>#REF!</v>
      </c>
      <c r="K3781" s="356"/>
      <c r="L3781" s="357"/>
      <c r="M3781" s="356"/>
      <c r="N3781" s="352"/>
      <c r="O3781" s="369"/>
    </row>
    <row r="3782" spans="1:15" hidden="1" x14ac:dyDescent="0.2">
      <c r="A3782" s="351">
        <v>3779</v>
      </c>
      <c r="B3782" s="352"/>
      <c r="C3782" s="353"/>
      <c r="D3782" s="354"/>
      <c r="E3782" s="178"/>
      <c r="F3782" s="355"/>
      <c r="G3782" s="354"/>
      <c r="H3782" s="354"/>
      <c r="I3782" s="178"/>
      <c r="J3782" s="390" t="e">
        <f>IF(#REF!="","",IF(LEN(#REF!)&gt;14,IF(ISBLANK(#REF!),"",#REF!),REPLACE(REPLACE(#REF!,1,3,"XXX"),13,2,"XX")))</f>
        <v>#REF!</v>
      </c>
      <c r="K3782" s="356"/>
      <c r="L3782" s="357"/>
      <c r="M3782" s="356"/>
      <c r="N3782" s="352"/>
      <c r="O3782" s="369"/>
    </row>
    <row r="3783" spans="1:15" hidden="1" x14ac:dyDescent="0.2">
      <c r="A3783" s="351">
        <v>3780</v>
      </c>
      <c r="B3783" s="352"/>
      <c r="C3783" s="353"/>
      <c r="D3783" s="354"/>
      <c r="E3783" s="178"/>
      <c r="F3783" s="355"/>
      <c r="G3783" s="354"/>
      <c r="H3783" s="354"/>
      <c r="I3783" s="178"/>
      <c r="J3783" s="390" t="e">
        <f>IF(#REF!="","",IF(LEN(#REF!)&gt;14,IF(ISBLANK(#REF!),"",#REF!),REPLACE(REPLACE(#REF!,1,3,"XXX"),13,2,"XX")))</f>
        <v>#REF!</v>
      </c>
      <c r="K3783" s="356"/>
      <c r="L3783" s="357"/>
      <c r="M3783" s="356"/>
      <c r="N3783" s="352"/>
      <c r="O3783" s="369"/>
    </row>
    <row r="3784" spans="1:15" hidden="1" x14ac:dyDescent="0.2">
      <c r="A3784" s="351">
        <v>3781</v>
      </c>
      <c r="B3784" s="352"/>
      <c r="C3784" s="353"/>
      <c r="D3784" s="354"/>
      <c r="E3784" s="178"/>
      <c r="F3784" s="355"/>
      <c r="G3784" s="354"/>
      <c r="H3784" s="354"/>
      <c r="I3784" s="178"/>
      <c r="J3784" s="390" t="e">
        <f>IF(#REF!="","",IF(LEN(#REF!)&gt;14,IF(ISBLANK(#REF!),"",#REF!),REPLACE(REPLACE(#REF!,1,3,"XXX"),13,2,"XX")))</f>
        <v>#REF!</v>
      </c>
      <c r="K3784" s="356"/>
      <c r="L3784" s="357"/>
      <c r="M3784" s="356"/>
      <c r="N3784" s="352"/>
      <c r="O3784" s="369"/>
    </row>
    <row r="3785" spans="1:15" hidden="1" x14ac:dyDescent="0.2">
      <c r="A3785" s="351">
        <v>3782</v>
      </c>
      <c r="B3785" s="352"/>
      <c r="C3785" s="353"/>
      <c r="D3785" s="354"/>
      <c r="E3785" s="178"/>
      <c r="F3785" s="355"/>
      <c r="G3785" s="354"/>
      <c r="H3785" s="354"/>
      <c r="I3785" s="178"/>
      <c r="J3785" s="390" t="e">
        <f>IF(#REF!="","",IF(LEN(#REF!)&gt;14,IF(ISBLANK(#REF!),"",#REF!),REPLACE(REPLACE(#REF!,1,3,"XXX"),13,2,"XX")))</f>
        <v>#REF!</v>
      </c>
      <c r="K3785" s="356"/>
      <c r="L3785" s="357"/>
      <c r="M3785" s="356"/>
      <c r="N3785" s="352"/>
      <c r="O3785" s="369"/>
    </row>
    <row r="3786" spans="1:15" hidden="1" x14ac:dyDescent="0.2">
      <c r="A3786" s="351">
        <v>3783</v>
      </c>
      <c r="B3786" s="352"/>
      <c r="C3786" s="353"/>
      <c r="D3786" s="354"/>
      <c r="E3786" s="178"/>
      <c r="F3786" s="355"/>
      <c r="G3786" s="354"/>
      <c r="H3786" s="354"/>
      <c r="I3786" s="178"/>
      <c r="J3786" s="390" t="e">
        <f>IF(#REF!="","",IF(LEN(#REF!)&gt;14,IF(ISBLANK(#REF!),"",#REF!),REPLACE(REPLACE(#REF!,1,3,"XXX"),13,2,"XX")))</f>
        <v>#REF!</v>
      </c>
      <c r="K3786" s="356"/>
      <c r="L3786" s="357"/>
      <c r="M3786" s="356"/>
      <c r="N3786" s="352"/>
      <c r="O3786" s="369"/>
    </row>
    <row r="3787" spans="1:15" hidden="1" x14ac:dyDescent="0.2">
      <c r="A3787" s="351">
        <v>3784</v>
      </c>
      <c r="B3787" s="352"/>
      <c r="C3787" s="353"/>
      <c r="D3787" s="354"/>
      <c r="E3787" s="178"/>
      <c r="F3787" s="355"/>
      <c r="G3787" s="354"/>
      <c r="H3787" s="354"/>
      <c r="I3787" s="178"/>
      <c r="J3787" s="390" t="e">
        <f>IF(#REF!="","",IF(LEN(#REF!)&gt;14,IF(ISBLANK(#REF!),"",#REF!),REPLACE(REPLACE(#REF!,1,3,"XXX"),13,2,"XX")))</f>
        <v>#REF!</v>
      </c>
      <c r="K3787" s="356"/>
      <c r="L3787" s="357"/>
      <c r="M3787" s="356"/>
      <c r="N3787" s="352"/>
      <c r="O3787" s="369"/>
    </row>
    <row r="3788" spans="1:15" hidden="1" x14ac:dyDescent="0.2">
      <c r="A3788" s="351">
        <v>3785</v>
      </c>
      <c r="B3788" s="352"/>
      <c r="C3788" s="353"/>
      <c r="D3788" s="354"/>
      <c r="E3788" s="178"/>
      <c r="F3788" s="355"/>
      <c r="G3788" s="354"/>
      <c r="H3788" s="354"/>
      <c r="I3788" s="178"/>
      <c r="J3788" s="390" t="e">
        <f>IF(#REF!="","",IF(LEN(#REF!)&gt;14,IF(ISBLANK(#REF!),"",#REF!),REPLACE(REPLACE(#REF!,1,3,"XXX"),13,2,"XX")))</f>
        <v>#REF!</v>
      </c>
      <c r="K3788" s="356"/>
      <c r="L3788" s="357"/>
      <c r="M3788" s="356"/>
      <c r="N3788" s="352"/>
      <c r="O3788" s="369"/>
    </row>
    <row r="3789" spans="1:15" hidden="1" x14ac:dyDescent="0.2">
      <c r="A3789" s="351">
        <v>3786</v>
      </c>
      <c r="B3789" s="352"/>
      <c r="C3789" s="353"/>
      <c r="D3789" s="354"/>
      <c r="E3789" s="178"/>
      <c r="F3789" s="355"/>
      <c r="G3789" s="354"/>
      <c r="H3789" s="354"/>
      <c r="I3789" s="178"/>
      <c r="J3789" s="390" t="e">
        <f>IF(#REF!="","",IF(LEN(#REF!)&gt;14,IF(ISBLANK(#REF!),"",#REF!),REPLACE(REPLACE(#REF!,1,3,"XXX"),13,2,"XX")))</f>
        <v>#REF!</v>
      </c>
      <c r="K3789" s="356"/>
      <c r="L3789" s="357"/>
      <c r="M3789" s="356"/>
      <c r="N3789" s="352"/>
      <c r="O3789" s="369"/>
    </row>
    <row r="3790" spans="1:15" hidden="1" x14ac:dyDescent="0.2">
      <c r="A3790" s="351">
        <v>3787</v>
      </c>
      <c r="B3790" s="352"/>
      <c r="C3790" s="353"/>
      <c r="D3790" s="354"/>
      <c r="E3790" s="178"/>
      <c r="F3790" s="355"/>
      <c r="G3790" s="354"/>
      <c r="H3790" s="354"/>
      <c r="I3790" s="178"/>
      <c r="J3790" s="390" t="e">
        <f>IF(#REF!="","",IF(LEN(#REF!)&gt;14,IF(ISBLANK(#REF!),"",#REF!),REPLACE(REPLACE(#REF!,1,3,"XXX"),13,2,"XX")))</f>
        <v>#REF!</v>
      </c>
      <c r="K3790" s="356"/>
      <c r="L3790" s="357"/>
      <c r="M3790" s="356"/>
      <c r="N3790" s="352"/>
      <c r="O3790" s="369"/>
    </row>
    <row r="3791" spans="1:15" hidden="1" x14ac:dyDescent="0.2">
      <c r="A3791" s="351">
        <v>3788</v>
      </c>
      <c r="B3791" s="352"/>
      <c r="C3791" s="353"/>
      <c r="D3791" s="354"/>
      <c r="E3791" s="178"/>
      <c r="F3791" s="355"/>
      <c r="G3791" s="354"/>
      <c r="H3791" s="354"/>
      <c r="I3791" s="178"/>
      <c r="J3791" s="390" t="e">
        <f>IF(#REF!="","",IF(LEN(#REF!)&gt;14,IF(ISBLANK(#REF!),"",#REF!),REPLACE(REPLACE(#REF!,1,3,"XXX"),13,2,"XX")))</f>
        <v>#REF!</v>
      </c>
      <c r="K3791" s="356"/>
      <c r="L3791" s="357"/>
      <c r="M3791" s="356"/>
      <c r="N3791" s="352"/>
      <c r="O3791" s="369"/>
    </row>
    <row r="3792" spans="1:15" hidden="1" x14ac:dyDescent="0.2">
      <c r="A3792" s="351">
        <v>3789</v>
      </c>
      <c r="B3792" s="352"/>
      <c r="C3792" s="353"/>
      <c r="D3792" s="354"/>
      <c r="E3792" s="178"/>
      <c r="F3792" s="355"/>
      <c r="G3792" s="354"/>
      <c r="H3792" s="354"/>
      <c r="I3792" s="178"/>
      <c r="J3792" s="390" t="e">
        <f>IF(#REF!="","",IF(LEN(#REF!)&gt;14,IF(ISBLANK(#REF!),"",#REF!),REPLACE(REPLACE(#REF!,1,3,"XXX"),13,2,"XX")))</f>
        <v>#REF!</v>
      </c>
      <c r="K3792" s="356"/>
      <c r="L3792" s="357"/>
      <c r="M3792" s="356"/>
      <c r="N3792" s="352"/>
      <c r="O3792" s="369"/>
    </row>
    <row r="3793" spans="1:15" hidden="1" x14ac:dyDescent="0.2">
      <c r="A3793" s="351">
        <v>3790</v>
      </c>
      <c r="B3793" s="352"/>
      <c r="C3793" s="353"/>
      <c r="D3793" s="354"/>
      <c r="E3793" s="178"/>
      <c r="F3793" s="355"/>
      <c r="G3793" s="354"/>
      <c r="H3793" s="354"/>
      <c r="I3793" s="178"/>
      <c r="J3793" s="390" t="e">
        <f>IF(#REF!="","",IF(LEN(#REF!)&gt;14,IF(ISBLANK(#REF!),"",#REF!),REPLACE(REPLACE(#REF!,1,3,"XXX"),13,2,"XX")))</f>
        <v>#REF!</v>
      </c>
      <c r="K3793" s="356"/>
      <c r="L3793" s="357"/>
      <c r="M3793" s="356"/>
      <c r="N3793" s="352"/>
      <c r="O3793" s="369"/>
    </row>
    <row r="3794" spans="1:15" hidden="1" x14ac:dyDescent="0.2">
      <c r="A3794" s="351">
        <v>3791</v>
      </c>
      <c r="B3794" s="352"/>
      <c r="C3794" s="353"/>
      <c r="D3794" s="354"/>
      <c r="E3794" s="178"/>
      <c r="F3794" s="355"/>
      <c r="G3794" s="354"/>
      <c r="H3794" s="354"/>
      <c r="I3794" s="178"/>
      <c r="J3794" s="390" t="e">
        <f>IF(#REF!="","",IF(LEN(#REF!)&gt;14,IF(ISBLANK(#REF!),"",#REF!),REPLACE(REPLACE(#REF!,1,3,"XXX"),13,2,"XX")))</f>
        <v>#REF!</v>
      </c>
      <c r="K3794" s="356"/>
      <c r="L3794" s="357"/>
      <c r="M3794" s="356"/>
      <c r="N3794" s="352"/>
      <c r="O3794" s="369"/>
    </row>
    <row r="3795" spans="1:15" hidden="1" x14ac:dyDescent="0.2">
      <c r="A3795" s="351">
        <v>3792</v>
      </c>
      <c r="B3795" s="352"/>
      <c r="C3795" s="353"/>
      <c r="D3795" s="354"/>
      <c r="E3795" s="178"/>
      <c r="F3795" s="355"/>
      <c r="G3795" s="354"/>
      <c r="H3795" s="354"/>
      <c r="I3795" s="178"/>
      <c r="J3795" s="390" t="e">
        <f>IF(#REF!="","",IF(LEN(#REF!)&gt;14,IF(ISBLANK(#REF!),"",#REF!),REPLACE(REPLACE(#REF!,1,3,"XXX"),13,2,"XX")))</f>
        <v>#REF!</v>
      </c>
      <c r="K3795" s="356"/>
      <c r="L3795" s="357"/>
      <c r="M3795" s="356"/>
      <c r="N3795" s="352"/>
      <c r="O3795" s="369"/>
    </row>
    <row r="3796" spans="1:15" hidden="1" x14ac:dyDescent="0.2">
      <c r="A3796" s="351">
        <v>3793</v>
      </c>
      <c r="B3796" s="352"/>
      <c r="C3796" s="353"/>
      <c r="D3796" s="354"/>
      <c r="E3796" s="178"/>
      <c r="F3796" s="355"/>
      <c r="G3796" s="354"/>
      <c r="H3796" s="354"/>
      <c r="I3796" s="178"/>
      <c r="J3796" s="390" t="e">
        <f>IF(#REF!="","",IF(LEN(#REF!)&gt;14,IF(ISBLANK(#REF!),"",#REF!),REPLACE(REPLACE(#REF!,1,3,"XXX"),13,2,"XX")))</f>
        <v>#REF!</v>
      </c>
      <c r="K3796" s="356"/>
      <c r="L3796" s="357"/>
      <c r="M3796" s="356"/>
      <c r="N3796" s="352"/>
      <c r="O3796" s="369"/>
    </row>
    <row r="3797" spans="1:15" hidden="1" x14ac:dyDescent="0.2">
      <c r="A3797" s="351">
        <v>3794</v>
      </c>
      <c r="B3797" s="352"/>
      <c r="C3797" s="353"/>
      <c r="D3797" s="354"/>
      <c r="E3797" s="178"/>
      <c r="F3797" s="355"/>
      <c r="G3797" s="354"/>
      <c r="H3797" s="354"/>
      <c r="I3797" s="178"/>
      <c r="J3797" s="390" t="e">
        <f>IF(#REF!="","",IF(LEN(#REF!)&gt;14,IF(ISBLANK(#REF!),"",#REF!),REPLACE(REPLACE(#REF!,1,3,"XXX"),13,2,"XX")))</f>
        <v>#REF!</v>
      </c>
      <c r="K3797" s="356"/>
      <c r="L3797" s="357"/>
      <c r="M3797" s="356"/>
      <c r="N3797" s="352"/>
      <c r="O3797" s="369"/>
    </row>
    <row r="3798" spans="1:15" hidden="1" x14ac:dyDescent="0.2">
      <c r="A3798" s="351">
        <v>3795</v>
      </c>
      <c r="B3798" s="352"/>
      <c r="C3798" s="353"/>
      <c r="D3798" s="354"/>
      <c r="E3798" s="178"/>
      <c r="F3798" s="355"/>
      <c r="G3798" s="354"/>
      <c r="H3798" s="354"/>
      <c r="I3798" s="178"/>
      <c r="J3798" s="390" t="e">
        <f>IF(#REF!="","",IF(LEN(#REF!)&gt;14,IF(ISBLANK(#REF!),"",#REF!),REPLACE(REPLACE(#REF!,1,3,"XXX"),13,2,"XX")))</f>
        <v>#REF!</v>
      </c>
      <c r="K3798" s="356"/>
      <c r="L3798" s="357"/>
      <c r="M3798" s="356"/>
      <c r="N3798" s="352"/>
      <c r="O3798" s="369"/>
    </row>
    <row r="3799" spans="1:15" hidden="1" x14ac:dyDescent="0.2">
      <c r="A3799" s="351">
        <v>3796</v>
      </c>
      <c r="B3799" s="352"/>
      <c r="C3799" s="353"/>
      <c r="D3799" s="354"/>
      <c r="E3799" s="178"/>
      <c r="F3799" s="355"/>
      <c r="G3799" s="354"/>
      <c r="H3799" s="354"/>
      <c r="I3799" s="178"/>
      <c r="J3799" s="390" t="e">
        <f>IF(#REF!="","",IF(LEN(#REF!)&gt;14,IF(ISBLANK(#REF!),"",#REF!),REPLACE(REPLACE(#REF!,1,3,"XXX"),13,2,"XX")))</f>
        <v>#REF!</v>
      </c>
      <c r="K3799" s="356"/>
      <c r="L3799" s="357"/>
      <c r="M3799" s="356"/>
      <c r="N3799" s="352"/>
      <c r="O3799" s="369"/>
    </row>
    <row r="3800" spans="1:15" hidden="1" x14ac:dyDescent="0.2">
      <c r="A3800" s="351">
        <v>3797</v>
      </c>
      <c r="B3800" s="352"/>
      <c r="C3800" s="353"/>
      <c r="D3800" s="354"/>
      <c r="E3800" s="178"/>
      <c r="F3800" s="355"/>
      <c r="G3800" s="354"/>
      <c r="H3800" s="354"/>
      <c r="I3800" s="178"/>
      <c r="J3800" s="390" t="e">
        <f>IF(#REF!="","",IF(LEN(#REF!)&gt;14,IF(ISBLANK(#REF!),"",#REF!),REPLACE(REPLACE(#REF!,1,3,"XXX"),13,2,"XX")))</f>
        <v>#REF!</v>
      </c>
      <c r="K3800" s="356"/>
      <c r="L3800" s="357"/>
      <c r="M3800" s="356"/>
      <c r="N3800" s="352"/>
      <c r="O3800" s="369"/>
    </row>
    <row r="3801" spans="1:15" hidden="1" x14ac:dyDescent="0.2">
      <c r="A3801" s="351">
        <v>3798</v>
      </c>
      <c r="B3801" s="352"/>
      <c r="C3801" s="353"/>
      <c r="D3801" s="354"/>
      <c r="E3801" s="178"/>
      <c r="F3801" s="355"/>
      <c r="G3801" s="354"/>
      <c r="H3801" s="354"/>
      <c r="I3801" s="178"/>
      <c r="J3801" s="390" t="e">
        <f>IF(#REF!="","",IF(LEN(#REF!)&gt;14,IF(ISBLANK(#REF!),"",#REF!),REPLACE(REPLACE(#REF!,1,3,"XXX"),13,2,"XX")))</f>
        <v>#REF!</v>
      </c>
      <c r="K3801" s="356"/>
      <c r="L3801" s="357"/>
      <c r="M3801" s="356"/>
      <c r="N3801" s="352"/>
      <c r="O3801" s="369"/>
    </row>
    <row r="3802" spans="1:15" hidden="1" x14ac:dyDescent="0.2">
      <c r="A3802" s="351">
        <v>3799</v>
      </c>
      <c r="B3802" s="352"/>
      <c r="C3802" s="353"/>
      <c r="D3802" s="354"/>
      <c r="E3802" s="178"/>
      <c r="F3802" s="355"/>
      <c r="G3802" s="354"/>
      <c r="H3802" s="354"/>
      <c r="I3802" s="178"/>
      <c r="J3802" s="390" t="e">
        <f>IF(#REF!="","",IF(LEN(#REF!)&gt;14,IF(ISBLANK(#REF!),"",#REF!),REPLACE(REPLACE(#REF!,1,3,"XXX"),13,2,"XX")))</f>
        <v>#REF!</v>
      </c>
      <c r="K3802" s="356"/>
      <c r="L3802" s="357"/>
      <c r="M3802" s="356"/>
      <c r="N3802" s="352"/>
      <c r="O3802" s="369"/>
    </row>
    <row r="3803" spans="1:15" hidden="1" x14ac:dyDescent="0.2">
      <c r="A3803" s="351">
        <v>3800</v>
      </c>
      <c r="B3803" s="352"/>
      <c r="C3803" s="353"/>
      <c r="D3803" s="354"/>
      <c r="E3803" s="178"/>
      <c r="F3803" s="355"/>
      <c r="G3803" s="354"/>
      <c r="H3803" s="354"/>
      <c r="I3803" s="178"/>
      <c r="J3803" s="390" t="e">
        <f>IF(#REF!="","",IF(LEN(#REF!)&gt;14,IF(ISBLANK(#REF!),"",#REF!),REPLACE(REPLACE(#REF!,1,3,"XXX"),13,2,"XX")))</f>
        <v>#REF!</v>
      </c>
      <c r="K3803" s="356"/>
      <c r="L3803" s="357"/>
      <c r="M3803" s="356"/>
      <c r="N3803" s="352"/>
      <c r="O3803" s="369"/>
    </row>
    <row r="3804" spans="1:15" hidden="1" x14ac:dyDescent="0.2">
      <c r="A3804" s="351">
        <v>3801</v>
      </c>
      <c r="B3804" s="352"/>
      <c r="C3804" s="353"/>
      <c r="D3804" s="354"/>
      <c r="E3804" s="178"/>
      <c r="F3804" s="355"/>
      <c r="G3804" s="354"/>
      <c r="H3804" s="354"/>
      <c r="I3804" s="178"/>
      <c r="J3804" s="390" t="e">
        <f>IF(#REF!="","",IF(LEN(#REF!)&gt;14,IF(ISBLANK(#REF!),"",#REF!),REPLACE(REPLACE(#REF!,1,3,"XXX"),13,2,"XX")))</f>
        <v>#REF!</v>
      </c>
      <c r="K3804" s="356"/>
      <c r="L3804" s="357"/>
      <c r="M3804" s="356"/>
      <c r="N3804" s="352"/>
      <c r="O3804" s="369"/>
    </row>
    <row r="3805" spans="1:15" hidden="1" x14ac:dyDescent="0.2">
      <c r="A3805" s="351">
        <v>3802</v>
      </c>
      <c r="B3805" s="352"/>
      <c r="C3805" s="353"/>
      <c r="D3805" s="354"/>
      <c r="E3805" s="178"/>
      <c r="F3805" s="355"/>
      <c r="G3805" s="354"/>
      <c r="H3805" s="354"/>
      <c r="I3805" s="178"/>
      <c r="J3805" s="390" t="e">
        <f>IF(#REF!="","",IF(LEN(#REF!)&gt;14,IF(ISBLANK(#REF!),"",#REF!),REPLACE(REPLACE(#REF!,1,3,"XXX"),13,2,"XX")))</f>
        <v>#REF!</v>
      </c>
      <c r="K3805" s="356"/>
      <c r="L3805" s="357"/>
      <c r="M3805" s="356"/>
      <c r="N3805" s="352"/>
      <c r="O3805" s="369"/>
    </row>
    <row r="3806" spans="1:15" hidden="1" x14ac:dyDescent="0.2">
      <c r="A3806" s="351">
        <v>3803</v>
      </c>
      <c r="B3806" s="352"/>
      <c r="C3806" s="353"/>
      <c r="D3806" s="354"/>
      <c r="E3806" s="178"/>
      <c r="F3806" s="355"/>
      <c r="G3806" s="354"/>
      <c r="H3806" s="354"/>
      <c r="I3806" s="178"/>
      <c r="J3806" s="390" t="e">
        <f>IF(#REF!="","",IF(LEN(#REF!)&gt;14,IF(ISBLANK(#REF!),"",#REF!),REPLACE(REPLACE(#REF!,1,3,"XXX"),13,2,"XX")))</f>
        <v>#REF!</v>
      </c>
      <c r="K3806" s="356"/>
      <c r="L3806" s="357"/>
      <c r="M3806" s="356"/>
      <c r="N3806" s="352"/>
      <c r="O3806" s="369"/>
    </row>
    <row r="3807" spans="1:15" hidden="1" x14ac:dyDescent="0.2">
      <c r="A3807" s="351">
        <v>3804</v>
      </c>
      <c r="B3807" s="352"/>
      <c r="C3807" s="353"/>
      <c r="D3807" s="354"/>
      <c r="E3807" s="178"/>
      <c r="F3807" s="355"/>
      <c r="G3807" s="354"/>
      <c r="H3807" s="354"/>
      <c r="I3807" s="178"/>
      <c r="J3807" s="390" t="e">
        <f>IF(#REF!="","",IF(LEN(#REF!)&gt;14,IF(ISBLANK(#REF!),"",#REF!),REPLACE(REPLACE(#REF!,1,3,"XXX"),13,2,"XX")))</f>
        <v>#REF!</v>
      </c>
      <c r="K3807" s="356"/>
      <c r="L3807" s="357"/>
      <c r="M3807" s="356"/>
      <c r="N3807" s="352"/>
      <c r="O3807" s="369"/>
    </row>
    <row r="3808" spans="1:15" hidden="1" x14ac:dyDescent="0.2">
      <c r="A3808" s="351">
        <v>3805</v>
      </c>
      <c r="B3808" s="352"/>
      <c r="C3808" s="353"/>
      <c r="D3808" s="354"/>
      <c r="E3808" s="178"/>
      <c r="F3808" s="355"/>
      <c r="G3808" s="354"/>
      <c r="H3808" s="354"/>
      <c r="I3808" s="178"/>
      <c r="J3808" s="390" t="e">
        <f>IF(#REF!="","",IF(LEN(#REF!)&gt;14,IF(ISBLANK(#REF!),"",#REF!),REPLACE(REPLACE(#REF!,1,3,"XXX"),13,2,"XX")))</f>
        <v>#REF!</v>
      </c>
      <c r="K3808" s="356"/>
      <c r="L3808" s="357"/>
      <c r="M3808" s="356"/>
      <c r="N3808" s="352"/>
      <c r="O3808" s="369"/>
    </row>
    <row r="3809" spans="1:15" hidden="1" x14ac:dyDescent="0.2">
      <c r="A3809" s="351">
        <v>3806</v>
      </c>
      <c r="B3809" s="352"/>
      <c r="C3809" s="353"/>
      <c r="D3809" s="354"/>
      <c r="E3809" s="178"/>
      <c r="F3809" s="355"/>
      <c r="G3809" s="354"/>
      <c r="H3809" s="354"/>
      <c r="I3809" s="178"/>
      <c r="J3809" s="390" t="e">
        <f>IF(#REF!="","",IF(LEN(#REF!)&gt;14,IF(ISBLANK(#REF!),"",#REF!),REPLACE(REPLACE(#REF!,1,3,"XXX"),13,2,"XX")))</f>
        <v>#REF!</v>
      </c>
      <c r="K3809" s="356"/>
      <c r="L3809" s="357"/>
      <c r="M3809" s="356"/>
      <c r="N3809" s="352"/>
      <c r="O3809" s="369"/>
    </row>
    <row r="3810" spans="1:15" hidden="1" x14ac:dyDescent="0.2">
      <c r="A3810" s="351">
        <v>3807</v>
      </c>
      <c r="B3810" s="352"/>
      <c r="C3810" s="353"/>
      <c r="D3810" s="354"/>
      <c r="E3810" s="178"/>
      <c r="F3810" s="355"/>
      <c r="G3810" s="354"/>
      <c r="H3810" s="354"/>
      <c r="I3810" s="178"/>
      <c r="J3810" s="390" t="e">
        <f>IF(#REF!="","",IF(LEN(#REF!)&gt;14,IF(ISBLANK(#REF!),"",#REF!),REPLACE(REPLACE(#REF!,1,3,"XXX"),13,2,"XX")))</f>
        <v>#REF!</v>
      </c>
      <c r="K3810" s="356"/>
      <c r="L3810" s="357"/>
      <c r="M3810" s="356"/>
      <c r="N3810" s="352"/>
      <c r="O3810" s="369"/>
    </row>
    <row r="3811" spans="1:15" hidden="1" x14ac:dyDescent="0.2">
      <c r="A3811" s="351">
        <v>3808</v>
      </c>
      <c r="B3811" s="352"/>
      <c r="C3811" s="353"/>
      <c r="D3811" s="354"/>
      <c r="E3811" s="178"/>
      <c r="F3811" s="355"/>
      <c r="G3811" s="354"/>
      <c r="H3811" s="354"/>
      <c r="I3811" s="178"/>
      <c r="J3811" s="390" t="e">
        <f>IF(#REF!="","",IF(LEN(#REF!)&gt;14,IF(ISBLANK(#REF!),"",#REF!),REPLACE(REPLACE(#REF!,1,3,"XXX"),13,2,"XX")))</f>
        <v>#REF!</v>
      </c>
      <c r="K3811" s="356"/>
      <c r="L3811" s="357"/>
      <c r="M3811" s="356"/>
      <c r="N3811" s="352"/>
      <c r="O3811" s="369"/>
    </row>
    <row r="3812" spans="1:15" hidden="1" x14ac:dyDescent="0.2">
      <c r="A3812" s="351">
        <v>3809</v>
      </c>
      <c r="B3812" s="352"/>
      <c r="C3812" s="353"/>
      <c r="D3812" s="354"/>
      <c r="E3812" s="178"/>
      <c r="F3812" s="355"/>
      <c r="G3812" s="354"/>
      <c r="H3812" s="354"/>
      <c r="I3812" s="178"/>
      <c r="J3812" s="390" t="e">
        <f>IF(#REF!="","",IF(LEN(#REF!)&gt;14,IF(ISBLANK(#REF!),"",#REF!),REPLACE(REPLACE(#REF!,1,3,"XXX"),13,2,"XX")))</f>
        <v>#REF!</v>
      </c>
      <c r="K3812" s="356"/>
      <c r="L3812" s="357"/>
      <c r="M3812" s="356"/>
      <c r="N3812" s="352"/>
      <c r="O3812" s="369"/>
    </row>
    <row r="3813" spans="1:15" hidden="1" x14ac:dyDescent="0.2">
      <c r="A3813" s="351">
        <v>3810</v>
      </c>
      <c r="B3813" s="352"/>
      <c r="C3813" s="353"/>
      <c r="D3813" s="354"/>
      <c r="E3813" s="178"/>
      <c r="F3813" s="355"/>
      <c r="G3813" s="354"/>
      <c r="H3813" s="354"/>
      <c r="I3813" s="178"/>
      <c r="J3813" s="390" t="e">
        <f>IF(#REF!="","",IF(LEN(#REF!)&gt;14,IF(ISBLANK(#REF!),"",#REF!),REPLACE(REPLACE(#REF!,1,3,"XXX"),13,2,"XX")))</f>
        <v>#REF!</v>
      </c>
      <c r="K3813" s="356"/>
      <c r="L3813" s="357"/>
      <c r="M3813" s="356"/>
      <c r="N3813" s="352"/>
      <c r="O3813" s="369"/>
    </row>
    <row r="3814" spans="1:15" hidden="1" x14ac:dyDescent="0.2">
      <c r="A3814" s="351">
        <v>3811</v>
      </c>
      <c r="B3814" s="352"/>
      <c r="C3814" s="353"/>
      <c r="D3814" s="354"/>
      <c r="E3814" s="178"/>
      <c r="F3814" s="355"/>
      <c r="G3814" s="354"/>
      <c r="H3814" s="354"/>
      <c r="I3814" s="178"/>
      <c r="J3814" s="390" t="e">
        <f>IF(#REF!="","",IF(LEN(#REF!)&gt;14,IF(ISBLANK(#REF!),"",#REF!),REPLACE(REPLACE(#REF!,1,3,"XXX"),13,2,"XX")))</f>
        <v>#REF!</v>
      </c>
      <c r="K3814" s="356"/>
      <c r="L3814" s="357"/>
      <c r="M3814" s="356"/>
      <c r="N3814" s="352"/>
      <c r="O3814" s="369"/>
    </row>
    <row r="3815" spans="1:15" hidden="1" x14ac:dyDescent="0.2">
      <c r="A3815" s="351">
        <v>3812</v>
      </c>
      <c r="B3815" s="352"/>
      <c r="C3815" s="353"/>
      <c r="D3815" s="354"/>
      <c r="E3815" s="178"/>
      <c r="F3815" s="355"/>
      <c r="G3815" s="354"/>
      <c r="H3815" s="354"/>
      <c r="I3815" s="178"/>
      <c r="J3815" s="390" t="e">
        <f>IF(#REF!="","",IF(LEN(#REF!)&gt;14,IF(ISBLANK(#REF!),"",#REF!),REPLACE(REPLACE(#REF!,1,3,"XXX"),13,2,"XX")))</f>
        <v>#REF!</v>
      </c>
      <c r="K3815" s="356"/>
      <c r="L3815" s="357"/>
      <c r="M3815" s="356"/>
      <c r="N3815" s="352"/>
      <c r="O3815" s="369"/>
    </row>
    <row r="3816" spans="1:15" hidden="1" x14ac:dyDescent="0.2">
      <c r="A3816" s="351">
        <v>3813</v>
      </c>
      <c r="B3816" s="352"/>
      <c r="C3816" s="353"/>
      <c r="D3816" s="354"/>
      <c r="E3816" s="178"/>
      <c r="F3816" s="355"/>
      <c r="G3816" s="354"/>
      <c r="H3816" s="354"/>
      <c r="I3816" s="178"/>
      <c r="J3816" s="390" t="e">
        <f>IF(#REF!="","",IF(LEN(#REF!)&gt;14,IF(ISBLANK(#REF!),"",#REF!),REPLACE(REPLACE(#REF!,1,3,"XXX"),13,2,"XX")))</f>
        <v>#REF!</v>
      </c>
      <c r="K3816" s="356"/>
      <c r="L3816" s="357"/>
      <c r="M3816" s="356"/>
      <c r="N3816" s="352"/>
      <c r="O3816" s="369"/>
    </row>
    <row r="3817" spans="1:15" hidden="1" x14ac:dyDescent="0.2">
      <c r="A3817" s="351">
        <v>3814</v>
      </c>
      <c r="B3817" s="352"/>
      <c r="C3817" s="353"/>
      <c r="D3817" s="354"/>
      <c r="E3817" s="178"/>
      <c r="F3817" s="355"/>
      <c r="G3817" s="354"/>
      <c r="H3817" s="354"/>
      <c r="I3817" s="178"/>
      <c r="J3817" s="390" t="e">
        <f>IF(#REF!="","",IF(LEN(#REF!)&gt;14,IF(ISBLANK(#REF!),"",#REF!),REPLACE(REPLACE(#REF!,1,3,"XXX"),13,2,"XX")))</f>
        <v>#REF!</v>
      </c>
      <c r="K3817" s="356"/>
      <c r="L3817" s="357"/>
      <c r="M3817" s="356"/>
      <c r="N3817" s="352"/>
      <c r="O3817" s="369"/>
    </row>
    <row r="3818" spans="1:15" hidden="1" x14ac:dyDescent="0.2">
      <c r="A3818" s="351">
        <v>3815</v>
      </c>
      <c r="B3818" s="352"/>
      <c r="C3818" s="353"/>
      <c r="D3818" s="354"/>
      <c r="E3818" s="178"/>
      <c r="F3818" s="355"/>
      <c r="G3818" s="354"/>
      <c r="H3818" s="354"/>
      <c r="I3818" s="178"/>
      <c r="J3818" s="390" t="e">
        <f>IF(#REF!="","",IF(LEN(#REF!)&gt;14,IF(ISBLANK(#REF!),"",#REF!),REPLACE(REPLACE(#REF!,1,3,"XXX"),13,2,"XX")))</f>
        <v>#REF!</v>
      </c>
      <c r="K3818" s="356"/>
      <c r="L3818" s="357"/>
      <c r="M3818" s="356"/>
      <c r="N3818" s="352"/>
      <c r="O3818" s="369"/>
    </row>
    <row r="3819" spans="1:15" hidden="1" x14ac:dyDescent="0.2">
      <c r="A3819" s="351">
        <v>3816</v>
      </c>
      <c r="B3819" s="352"/>
      <c r="C3819" s="353"/>
      <c r="D3819" s="354"/>
      <c r="E3819" s="178"/>
      <c r="F3819" s="355"/>
      <c r="G3819" s="354"/>
      <c r="H3819" s="354"/>
      <c r="I3819" s="178"/>
      <c r="J3819" s="390" t="e">
        <f>IF(#REF!="","",IF(LEN(#REF!)&gt;14,IF(ISBLANK(#REF!),"",#REF!),REPLACE(REPLACE(#REF!,1,3,"XXX"),13,2,"XX")))</f>
        <v>#REF!</v>
      </c>
      <c r="K3819" s="356"/>
      <c r="L3819" s="357"/>
      <c r="M3819" s="356"/>
      <c r="N3819" s="352"/>
      <c r="O3819" s="369"/>
    </row>
    <row r="3820" spans="1:15" hidden="1" x14ac:dyDescent="0.2">
      <c r="A3820" s="351">
        <v>3817</v>
      </c>
      <c r="B3820" s="352"/>
      <c r="C3820" s="353"/>
      <c r="D3820" s="354"/>
      <c r="E3820" s="178"/>
      <c r="F3820" s="355"/>
      <c r="G3820" s="354"/>
      <c r="H3820" s="354"/>
      <c r="I3820" s="178"/>
      <c r="J3820" s="390" t="e">
        <f>IF(#REF!="","",IF(LEN(#REF!)&gt;14,IF(ISBLANK(#REF!),"",#REF!),REPLACE(REPLACE(#REF!,1,3,"XXX"),13,2,"XX")))</f>
        <v>#REF!</v>
      </c>
      <c r="K3820" s="356"/>
      <c r="L3820" s="357"/>
      <c r="M3820" s="356"/>
      <c r="N3820" s="352"/>
      <c r="O3820" s="369"/>
    </row>
    <row r="3821" spans="1:15" hidden="1" x14ac:dyDescent="0.2">
      <c r="A3821" s="351">
        <v>3818</v>
      </c>
      <c r="B3821" s="352"/>
      <c r="C3821" s="353"/>
      <c r="D3821" s="354"/>
      <c r="E3821" s="178"/>
      <c r="F3821" s="355"/>
      <c r="G3821" s="354"/>
      <c r="H3821" s="354"/>
      <c r="I3821" s="178"/>
      <c r="J3821" s="390" t="e">
        <f>IF(#REF!="","",IF(LEN(#REF!)&gt;14,IF(ISBLANK(#REF!),"",#REF!),REPLACE(REPLACE(#REF!,1,3,"XXX"),13,2,"XX")))</f>
        <v>#REF!</v>
      </c>
      <c r="K3821" s="356"/>
      <c r="L3821" s="357"/>
      <c r="M3821" s="356"/>
      <c r="N3821" s="352"/>
      <c r="O3821" s="369"/>
    </row>
    <row r="3822" spans="1:15" hidden="1" x14ac:dyDescent="0.2">
      <c r="A3822" s="351">
        <v>3819</v>
      </c>
      <c r="B3822" s="352"/>
      <c r="C3822" s="353"/>
      <c r="D3822" s="354"/>
      <c r="E3822" s="178"/>
      <c r="F3822" s="355"/>
      <c r="G3822" s="354"/>
      <c r="H3822" s="354"/>
      <c r="I3822" s="178"/>
      <c r="J3822" s="390" t="e">
        <f>IF(#REF!="","",IF(LEN(#REF!)&gt;14,IF(ISBLANK(#REF!),"",#REF!),REPLACE(REPLACE(#REF!,1,3,"XXX"),13,2,"XX")))</f>
        <v>#REF!</v>
      </c>
      <c r="K3822" s="356"/>
      <c r="L3822" s="357"/>
      <c r="M3822" s="356"/>
      <c r="N3822" s="352"/>
      <c r="O3822" s="369"/>
    </row>
    <row r="3823" spans="1:15" hidden="1" x14ac:dyDescent="0.2">
      <c r="A3823" s="351">
        <v>3820</v>
      </c>
      <c r="B3823" s="352"/>
      <c r="C3823" s="353"/>
      <c r="D3823" s="354"/>
      <c r="E3823" s="178"/>
      <c r="F3823" s="355"/>
      <c r="G3823" s="354"/>
      <c r="H3823" s="354"/>
      <c r="I3823" s="178"/>
      <c r="J3823" s="390" t="e">
        <f>IF(#REF!="","",IF(LEN(#REF!)&gt;14,IF(ISBLANK(#REF!),"",#REF!),REPLACE(REPLACE(#REF!,1,3,"XXX"),13,2,"XX")))</f>
        <v>#REF!</v>
      </c>
      <c r="K3823" s="356"/>
      <c r="L3823" s="357"/>
      <c r="M3823" s="356"/>
      <c r="N3823" s="352"/>
      <c r="O3823" s="369"/>
    </row>
    <row r="3824" spans="1:15" hidden="1" x14ac:dyDescent="0.2">
      <c r="A3824" s="351">
        <v>3821</v>
      </c>
      <c r="B3824" s="352"/>
      <c r="C3824" s="353"/>
      <c r="D3824" s="354"/>
      <c r="E3824" s="178"/>
      <c r="F3824" s="355"/>
      <c r="G3824" s="354"/>
      <c r="H3824" s="354"/>
      <c r="I3824" s="178"/>
      <c r="J3824" s="390" t="e">
        <f>IF(#REF!="","",IF(LEN(#REF!)&gt;14,IF(ISBLANK(#REF!),"",#REF!),REPLACE(REPLACE(#REF!,1,3,"XXX"),13,2,"XX")))</f>
        <v>#REF!</v>
      </c>
      <c r="K3824" s="356"/>
      <c r="L3824" s="357"/>
      <c r="M3824" s="356"/>
      <c r="N3824" s="352"/>
      <c r="O3824" s="369"/>
    </row>
    <row r="3825" spans="1:15" hidden="1" x14ac:dyDescent="0.2">
      <c r="A3825" s="351">
        <v>3822</v>
      </c>
      <c r="B3825" s="352"/>
      <c r="C3825" s="353"/>
      <c r="D3825" s="354"/>
      <c r="E3825" s="178"/>
      <c r="F3825" s="355"/>
      <c r="G3825" s="354"/>
      <c r="H3825" s="354"/>
      <c r="I3825" s="178"/>
      <c r="J3825" s="390" t="e">
        <f>IF(#REF!="","",IF(LEN(#REF!)&gt;14,IF(ISBLANK(#REF!),"",#REF!),REPLACE(REPLACE(#REF!,1,3,"XXX"),13,2,"XX")))</f>
        <v>#REF!</v>
      </c>
      <c r="K3825" s="356"/>
      <c r="L3825" s="357"/>
      <c r="M3825" s="356"/>
      <c r="N3825" s="352"/>
      <c r="O3825" s="369"/>
    </row>
    <row r="3826" spans="1:15" hidden="1" x14ac:dyDescent="0.2">
      <c r="A3826" s="351">
        <v>3823</v>
      </c>
      <c r="B3826" s="352"/>
      <c r="C3826" s="353"/>
      <c r="D3826" s="354"/>
      <c r="E3826" s="178"/>
      <c r="F3826" s="355"/>
      <c r="G3826" s="354"/>
      <c r="H3826" s="354"/>
      <c r="I3826" s="178"/>
      <c r="J3826" s="390" t="e">
        <f>IF(#REF!="","",IF(LEN(#REF!)&gt;14,IF(ISBLANK(#REF!),"",#REF!),REPLACE(REPLACE(#REF!,1,3,"XXX"),13,2,"XX")))</f>
        <v>#REF!</v>
      </c>
      <c r="K3826" s="356"/>
      <c r="L3826" s="357"/>
      <c r="M3826" s="356"/>
      <c r="N3826" s="352"/>
      <c r="O3826" s="369"/>
    </row>
    <row r="3827" spans="1:15" hidden="1" x14ac:dyDescent="0.2">
      <c r="A3827" s="351">
        <v>3824</v>
      </c>
      <c r="B3827" s="352"/>
      <c r="C3827" s="353"/>
      <c r="D3827" s="354"/>
      <c r="E3827" s="178"/>
      <c r="F3827" s="355"/>
      <c r="G3827" s="354"/>
      <c r="H3827" s="354"/>
      <c r="I3827" s="178"/>
      <c r="J3827" s="390" t="e">
        <f>IF(#REF!="","",IF(LEN(#REF!)&gt;14,IF(ISBLANK(#REF!),"",#REF!),REPLACE(REPLACE(#REF!,1,3,"XXX"),13,2,"XX")))</f>
        <v>#REF!</v>
      </c>
      <c r="K3827" s="356"/>
      <c r="L3827" s="357"/>
      <c r="M3827" s="356"/>
      <c r="N3827" s="352"/>
      <c r="O3827" s="369"/>
    </row>
    <row r="3828" spans="1:15" hidden="1" x14ac:dyDescent="0.2">
      <c r="A3828" s="351">
        <v>3825</v>
      </c>
      <c r="B3828" s="352"/>
      <c r="C3828" s="353"/>
      <c r="D3828" s="354"/>
      <c r="E3828" s="178"/>
      <c r="F3828" s="355"/>
      <c r="G3828" s="354"/>
      <c r="H3828" s="354"/>
      <c r="I3828" s="178"/>
      <c r="J3828" s="390" t="e">
        <f>IF(#REF!="","",IF(LEN(#REF!)&gt;14,IF(ISBLANK(#REF!),"",#REF!),REPLACE(REPLACE(#REF!,1,3,"XXX"),13,2,"XX")))</f>
        <v>#REF!</v>
      </c>
      <c r="K3828" s="356"/>
      <c r="L3828" s="357"/>
      <c r="M3828" s="356"/>
      <c r="N3828" s="352"/>
      <c r="O3828" s="369"/>
    </row>
    <row r="3829" spans="1:15" hidden="1" x14ac:dyDescent="0.2">
      <c r="A3829" s="351">
        <v>3826</v>
      </c>
      <c r="B3829" s="352"/>
      <c r="C3829" s="353"/>
      <c r="D3829" s="354"/>
      <c r="E3829" s="178"/>
      <c r="F3829" s="355"/>
      <c r="G3829" s="354"/>
      <c r="H3829" s="354"/>
      <c r="I3829" s="178"/>
      <c r="J3829" s="390" t="e">
        <f>IF(#REF!="","",IF(LEN(#REF!)&gt;14,IF(ISBLANK(#REF!),"",#REF!),REPLACE(REPLACE(#REF!,1,3,"XXX"),13,2,"XX")))</f>
        <v>#REF!</v>
      </c>
      <c r="K3829" s="356"/>
      <c r="L3829" s="357"/>
      <c r="M3829" s="356"/>
      <c r="N3829" s="352"/>
      <c r="O3829" s="369"/>
    </row>
    <row r="3830" spans="1:15" hidden="1" x14ac:dyDescent="0.2">
      <c r="A3830" s="351">
        <v>3827</v>
      </c>
      <c r="B3830" s="352"/>
      <c r="C3830" s="353"/>
      <c r="D3830" s="354"/>
      <c r="E3830" s="178"/>
      <c r="F3830" s="355"/>
      <c r="G3830" s="354"/>
      <c r="H3830" s="354"/>
      <c r="I3830" s="178"/>
      <c r="J3830" s="390" t="e">
        <f>IF(#REF!="","",IF(LEN(#REF!)&gt;14,IF(ISBLANK(#REF!),"",#REF!),REPLACE(REPLACE(#REF!,1,3,"XXX"),13,2,"XX")))</f>
        <v>#REF!</v>
      </c>
      <c r="K3830" s="356"/>
      <c r="L3830" s="357"/>
      <c r="M3830" s="356"/>
      <c r="N3830" s="352"/>
      <c r="O3830" s="369"/>
    </row>
    <row r="3831" spans="1:15" hidden="1" x14ac:dyDescent="0.2">
      <c r="A3831" s="351">
        <v>3828</v>
      </c>
      <c r="B3831" s="352"/>
      <c r="C3831" s="353"/>
      <c r="D3831" s="354"/>
      <c r="E3831" s="178"/>
      <c r="F3831" s="355"/>
      <c r="G3831" s="354"/>
      <c r="H3831" s="354"/>
      <c r="I3831" s="178"/>
      <c r="J3831" s="390" t="e">
        <f>IF(#REF!="","",IF(LEN(#REF!)&gt;14,IF(ISBLANK(#REF!),"",#REF!),REPLACE(REPLACE(#REF!,1,3,"XXX"),13,2,"XX")))</f>
        <v>#REF!</v>
      </c>
      <c r="K3831" s="356"/>
      <c r="L3831" s="357"/>
      <c r="M3831" s="356"/>
      <c r="N3831" s="352"/>
      <c r="O3831" s="369"/>
    </row>
    <row r="3832" spans="1:15" hidden="1" x14ac:dyDescent="0.2">
      <c r="A3832" s="351">
        <v>3829</v>
      </c>
      <c r="B3832" s="352"/>
      <c r="C3832" s="353"/>
      <c r="D3832" s="354"/>
      <c r="E3832" s="178"/>
      <c r="F3832" s="355"/>
      <c r="G3832" s="354"/>
      <c r="H3832" s="354"/>
      <c r="I3832" s="178"/>
      <c r="J3832" s="390" t="e">
        <f>IF(#REF!="","",IF(LEN(#REF!)&gt;14,IF(ISBLANK(#REF!),"",#REF!),REPLACE(REPLACE(#REF!,1,3,"XXX"),13,2,"XX")))</f>
        <v>#REF!</v>
      </c>
      <c r="K3832" s="356"/>
      <c r="L3832" s="357"/>
      <c r="M3832" s="356"/>
      <c r="N3832" s="352"/>
      <c r="O3832" s="369"/>
    </row>
    <row r="3833" spans="1:15" hidden="1" x14ac:dyDescent="0.2">
      <c r="A3833" s="351">
        <v>3830</v>
      </c>
      <c r="B3833" s="352"/>
      <c r="C3833" s="353"/>
      <c r="D3833" s="354"/>
      <c r="E3833" s="178"/>
      <c r="F3833" s="355"/>
      <c r="G3833" s="354"/>
      <c r="H3833" s="354"/>
      <c r="I3833" s="178"/>
      <c r="J3833" s="390" t="e">
        <f>IF(#REF!="","",IF(LEN(#REF!)&gt;14,IF(ISBLANK(#REF!),"",#REF!),REPLACE(REPLACE(#REF!,1,3,"XXX"),13,2,"XX")))</f>
        <v>#REF!</v>
      </c>
      <c r="K3833" s="356"/>
      <c r="L3833" s="357"/>
      <c r="M3833" s="356"/>
      <c r="N3833" s="352"/>
      <c r="O3833" s="369"/>
    </row>
    <row r="3834" spans="1:15" hidden="1" x14ac:dyDescent="0.2">
      <c r="A3834" s="351">
        <v>3831</v>
      </c>
      <c r="B3834" s="352"/>
      <c r="C3834" s="353"/>
      <c r="D3834" s="354"/>
      <c r="E3834" s="178"/>
      <c r="F3834" s="355"/>
      <c r="G3834" s="354"/>
      <c r="H3834" s="354"/>
      <c r="I3834" s="178"/>
      <c r="J3834" s="390" t="e">
        <f>IF(#REF!="","",IF(LEN(#REF!)&gt;14,IF(ISBLANK(#REF!),"",#REF!),REPLACE(REPLACE(#REF!,1,3,"XXX"),13,2,"XX")))</f>
        <v>#REF!</v>
      </c>
      <c r="K3834" s="356"/>
      <c r="L3834" s="357"/>
      <c r="M3834" s="356"/>
      <c r="N3834" s="352"/>
      <c r="O3834" s="369"/>
    </row>
    <row r="3835" spans="1:15" hidden="1" x14ac:dyDescent="0.2">
      <c r="A3835" s="351">
        <v>3832</v>
      </c>
      <c r="B3835" s="352"/>
      <c r="C3835" s="353"/>
      <c r="D3835" s="354"/>
      <c r="E3835" s="178"/>
      <c r="F3835" s="355"/>
      <c r="G3835" s="354"/>
      <c r="H3835" s="354"/>
      <c r="I3835" s="178"/>
      <c r="J3835" s="390" t="e">
        <f>IF(#REF!="","",IF(LEN(#REF!)&gt;14,IF(ISBLANK(#REF!),"",#REF!),REPLACE(REPLACE(#REF!,1,3,"XXX"),13,2,"XX")))</f>
        <v>#REF!</v>
      </c>
      <c r="K3835" s="356"/>
      <c r="L3835" s="357"/>
      <c r="M3835" s="356"/>
      <c r="N3835" s="352"/>
      <c r="O3835" s="369"/>
    </row>
    <row r="3836" spans="1:15" hidden="1" x14ac:dyDescent="0.2">
      <c r="A3836" s="351">
        <v>3833</v>
      </c>
      <c r="B3836" s="352"/>
      <c r="C3836" s="353"/>
      <c r="D3836" s="354"/>
      <c r="E3836" s="178"/>
      <c r="F3836" s="355"/>
      <c r="G3836" s="354"/>
      <c r="H3836" s="354"/>
      <c r="I3836" s="178"/>
      <c r="J3836" s="390" t="e">
        <f>IF(#REF!="","",IF(LEN(#REF!)&gt;14,IF(ISBLANK(#REF!),"",#REF!),REPLACE(REPLACE(#REF!,1,3,"XXX"),13,2,"XX")))</f>
        <v>#REF!</v>
      </c>
      <c r="K3836" s="356"/>
      <c r="L3836" s="357"/>
      <c r="M3836" s="356"/>
      <c r="N3836" s="352"/>
      <c r="O3836" s="369"/>
    </row>
    <row r="3837" spans="1:15" hidden="1" x14ac:dyDescent="0.2">
      <c r="A3837" s="351">
        <v>3834</v>
      </c>
      <c r="B3837" s="352"/>
      <c r="C3837" s="353"/>
      <c r="D3837" s="354"/>
      <c r="E3837" s="178"/>
      <c r="F3837" s="355"/>
      <c r="G3837" s="354"/>
      <c r="H3837" s="354"/>
      <c r="I3837" s="178"/>
      <c r="J3837" s="390" t="e">
        <f>IF(#REF!="","",IF(LEN(#REF!)&gt;14,IF(ISBLANK(#REF!),"",#REF!),REPLACE(REPLACE(#REF!,1,3,"XXX"),13,2,"XX")))</f>
        <v>#REF!</v>
      </c>
      <c r="K3837" s="356"/>
      <c r="L3837" s="357"/>
      <c r="M3837" s="356"/>
      <c r="N3837" s="352"/>
      <c r="O3837" s="369"/>
    </row>
    <row r="3838" spans="1:15" hidden="1" x14ac:dyDescent="0.2">
      <c r="A3838" s="351">
        <v>3835</v>
      </c>
      <c r="B3838" s="352"/>
      <c r="C3838" s="353"/>
      <c r="D3838" s="354"/>
      <c r="E3838" s="178"/>
      <c r="F3838" s="355"/>
      <c r="G3838" s="354"/>
      <c r="H3838" s="354"/>
      <c r="I3838" s="178"/>
      <c r="J3838" s="390" t="e">
        <f>IF(#REF!="","",IF(LEN(#REF!)&gt;14,IF(ISBLANK(#REF!),"",#REF!),REPLACE(REPLACE(#REF!,1,3,"XXX"),13,2,"XX")))</f>
        <v>#REF!</v>
      </c>
      <c r="K3838" s="356"/>
      <c r="L3838" s="357"/>
      <c r="M3838" s="356"/>
      <c r="N3838" s="352"/>
      <c r="O3838" s="369"/>
    </row>
    <row r="3839" spans="1:15" hidden="1" x14ac:dyDescent="0.2">
      <c r="A3839" s="351">
        <v>3836</v>
      </c>
      <c r="B3839" s="352"/>
      <c r="C3839" s="353"/>
      <c r="D3839" s="354"/>
      <c r="E3839" s="178"/>
      <c r="F3839" s="355"/>
      <c r="G3839" s="354"/>
      <c r="H3839" s="354"/>
      <c r="I3839" s="178"/>
      <c r="J3839" s="390" t="e">
        <f>IF(#REF!="","",IF(LEN(#REF!)&gt;14,IF(ISBLANK(#REF!),"",#REF!),REPLACE(REPLACE(#REF!,1,3,"XXX"),13,2,"XX")))</f>
        <v>#REF!</v>
      </c>
      <c r="K3839" s="356"/>
      <c r="L3839" s="357"/>
      <c r="M3839" s="356"/>
      <c r="N3839" s="352"/>
      <c r="O3839" s="369"/>
    </row>
    <row r="3840" spans="1:15" hidden="1" x14ac:dyDescent="0.2">
      <c r="A3840" s="351">
        <v>3837</v>
      </c>
      <c r="B3840" s="352"/>
      <c r="C3840" s="353"/>
      <c r="D3840" s="354"/>
      <c r="E3840" s="178"/>
      <c r="F3840" s="355"/>
      <c r="G3840" s="354"/>
      <c r="H3840" s="354"/>
      <c r="I3840" s="178"/>
      <c r="J3840" s="390" t="e">
        <f>IF(#REF!="","",IF(LEN(#REF!)&gt;14,IF(ISBLANK(#REF!),"",#REF!),REPLACE(REPLACE(#REF!,1,3,"XXX"),13,2,"XX")))</f>
        <v>#REF!</v>
      </c>
      <c r="K3840" s="356"/>
      <c r="L3840" s="357"/>
      <c r="M3840" s="356"/>
      <c r="N3840" s="352"/>
      <c r="O3840" s="369"/>
    </row>
    <row r="3841" spans="1:15" hidden="1" x14ac:dyDescent="0.2">
      <c r="A3841" s="351">
        <v>3838</v>
      </c>
      <c r="B3841" s="352"/>
      <c r="C3841" s="353"/>
      <c r="D3841" s="354"/>
      <c r="E3841" s="178"/>
      <c r="F3841" s="355"/>
      <c r="G3841" s="354"/>
      <c r="H3841" s="354"/>
      <c r="I3841" s="178"/>
      <c r="J3841" s="390" t="e">
        <f>IF(#REF!="","",IF(LEN(#REF!)&gt;14,IF(ISBLANK(#REF!),"",#REF!),REPLACE(REPLACE(#REF!,1,3,"XXX"),13,2,"XX")))</f>
        <v>#REF!</v>
      </c>
      <c r="K3841" s="356"/>
      <c r="L3841" s="357"/>
      <c r="M3841" s="356"/>
      <c r="N3841" s="352"/>
      <c r="O3841" s="369"/>
    </row>
    <row r="3842" spans="1:15" hidden="1" x14ac:dyDescent="0.2">
      <c r="A3842" s="351">
        <v>3839</v>
      </c>
      <c r="B3842" s="352"/>
      <c r="C3842" s="353"/>
      <c r="D3842" s="354"/>
      <c r="E3842" s="178"/>
      <c r="F3842" s="355"/>
      <c r="G3842" s="354"/>
      <c r="H3842" s="354"/>
      <c r="I3842" s="178"/>
      <c r="J3842" s="390" t="e">
        <f>IF(#REF!="","",IF(LEN(#REF!)&gt;14,IF(ISBLANK(#REF!),"",#REF!),REPLACE(REPLACE(#REF!,1,3,"XXX"),13,2,"XX")))</f>
        <v>#REF!</v>
      </c>
      <c r="K3842" s="356"/>
      <c r="L3842" s="357"/>
      <c r="M3842" s="356"/>
      <c r="N3842" s="352"/>
      <c r="O3842" s="369"/>
    </row>
    <row r="3843" spans="1:15" hidden="1" x14ac:dyDescent="0.2">
      <c r="A3843" s="351">
        <v>3840</v>
      </c>
      <c r="B3843" s="352"/>
      <c r="C3843" s="353"/>
      <c r="D3843" s="354"/>
      <c r="E3843" s="178"/>
      <c r="F3843" s="355"/>
      <c r="G3843" s="354"/>
      <c r="H3843" s="354"/>
      <c r="I3843" s="178"/>
      <c r="J3843" s="390" t="e">
        <f>IF(#REF!="","",IF(LEN(#REF!)&gt;14,IF(ISBLANK(#REF!),"",#REF!),REPLACE(REPLACE(#REF!,1,3,"XXX"),13,2,"XX")))</f>
        <v>#REF!</v>
      </c>
      <c r="K3843" s="356"/>
      <c r="L3843" s="357"/>
      <c r="M3843" s="356"/>
      <c r="N3843" s="352"/>
      <c r="O3843" s="369"/>
    </row>
    <row r="3844" spans="1:15" hidden="1" x14ac:dyDescent="0.2">
      <c r="A3844" s="351">
        <v>3841</v>
      </c>
      <c r="B3844" s="352"/>
      <c r="C3844" s="353"/>
      <c r="D3844" s="354"/>
      <c r="E3844" s="178"/>
      <c r="F3844" s="355"/>
      <c r="G3844" s="354"/>
      <c r="H3844" s="354"/>
      <c r="I3844" s="178"/>
      <c r="J3844" s="390" t="e">
        <f>IF(#REF!="","",IF(LEN(#REF!)&gt;14,IF(ISBLANK(#REF!),"",#REF!),REPLACE(REPLACE(#REF!,1,3,"XXX"),13,2,"XX")))</f>
        <v>#REF!</v>
      </c>
      <c r="K3844" s="356"/>
      <c r="L3844" s="357"/>
      <c r="M3844" s="356"/>
      <c r="N3844" s="352"/>
      <c r="O3844" s="369"/>
    </row>
    <row r="3845" spans="1:15" hidden="1" x14ac:dyDescent="0.2">
      <c r="A3845" s="351">
        <v>3842</v>
      </c>
      <c r="B3845" s="352"/>
      <c r="C3845" s="353"/>
      <c r="D3845" s="354"/>
      <c r="E3845" s="178"/>
      <c r="F3845" s="355"/>
      <c r="G3845" s="354"/>
      <c r="H3845" s="354"/>
      <c r="I3845" s="178"/>
      <c r="J3845" s="390" t="e">
        <f>IF(#REF!="","",IF(LEN(#REF!)&gt;14,IF(ISBLANK(#REF!),"",#REF!),REPLACE(REPLACE(#REF!,1,3,"XXX"),13,2,"XX")))</f>
        <v>#REF!</v>
      </c>
      <c r="K3845" s="356"/>
      <c r="L3845" s="357"/>
      <c r="M3845" s="356"/>
      <c r="N3845" s="352"/>
      <c r="O3845" s="369"/>
    </row>
    <row r="3846" spans="1:15" hidden="1" x14ac:dyDescent="0.2">
      <c r="A3846" s="351">
        <v>3843</v>
      </c>
      <c r="B3846" s="352"/>
      <c r="C3846" s="353"/>
      <c r="D3846" s="354"/>
      <c r="E3846" s="178"/>
      <c r="F3846" s="355"/>
      <c r="G3846" s="354"/>
      <c r="H3846" s="354"/>
      <c r="I3846" s="178"/>
      <c r="J3846" s="390" t="e">
        <f>IF(#REF!="","",IF(LEN(#REF!)&gt;14,IF(ISBLANK(#REF!),"",#REF!),REPLACE(REPLACE(#REF!,1,3,"XXX"),13,2,"XX")))</f>
        <v>#REF!</v>
      </c>
      <c r="K3846" s="356"/>
      <c r="L3846" s="357"/>
      <c r="M3846" s="356"/>
      <c r="N3846" s="352"/>
      <c r="O3846" s="369"/>
    </row>
    <row r="3847" spans="1:15" hidden="1" x14ac:dyDescent="0.2">
      <c r="A3847" s="351">
        <v>3844</v>
      </c>
      <c r="B3847" s="352"/>
      <c r="C3847" s="353"/>
      <c r="D3847" s="354"/>
      <c r="E3847" s="178"/>
      <c r="F3847" s="355"/>
      <c r="G3847" s="354"/>
      <c r="H3847" s="354"/>
      <c r="I3847" s="178"/>
      <c r="J3847" s="390" t="e">
        <f>IF(#REF!="","",IF(LEN(#REF!)&gt;14,IF(ISBLANK(#REF!),"",#REF!),REPLACE(REPLACE(#REF!,1,3,"XXX"),13,2,"XX")))</f>
        <v>#REF!</v>
      </c>
      <c r="K3847" s="356"/>
      <c r="L3847" s="357"/>
      <c r="M3847" s="356"/>
      <c r="N3847" s="352"/>
      <c r="O3847" s="369"/>
    </row>
    <row r="3848" spans="1:15" hidden="1" x14ac:dyDescent="0.2">
      <c r="A3848" s="351">
        <v>3845</v>
      </c>
      <c r="B3848" s="352"/>
      <c r="C3848" s="353"/>
      <c r="D3848" s="354"/>
      <c r="E3848" s="178"/>
      <c r="F3848" s="355"/>
      <c r="G3848" s="354"/>
      <c r="H3848" s="354"/>
      <c r="I3848" s="178"/>
      <c r="J3848" s="390" t="e">
        <f>IF(#REF!="","",IF(LEN(#REF!)&gt;14,IF(ISBLANK(#REF!),"",#REF!),REPLACE(REPLACE(#REF!,1,3,"XXX"),13,2,"XX")))</f>
        <v>#REF!</v>
      </c>
      <c r="K3848" s="356"/>
      <c r="L3848" s="357"/>
      <c r="M3848" s="356"/>
      <c r="N3848" s="352"/>
      <c r="O3848" s="369"/>
    </row>
    <row r="3849" spans="1:15" hidden="1" x14ac:dyDescent="0.2">
      <c r="A3849" s="351">
        <v>3846</v>
      </c>
      <c r="B3849" s="352"/>
      <c r="C3849" s="353"/>
      <c r="D3849" s="354"/>
      <c r="E3849" s="178"/>
      <c r="F3849" s="355"/>
      <c r="G3849" s="354"/>
      <c r="H3849" s="354"/>
      <c r="I3849" s="178"/>
      <c r="J3849" s="390" t="e">
        <f>IF(#REF!="","",IF(LEN(#REF!)&gt;14,IF(ISBLANK(#REF!),"",#REF!),REPLACE(REPLACE(#REF!,1,3,"XXX"),13,2,"XX")))</f>
        <v>#REF!</v>
      </c>
      <c r="K3849" s="356"/>
      <c r="L3849" s="357"/>
      <c r="M3849" s="356"/>
      <c r="N3849" s="352"/>
      <c r="O3849" s="369"/>
    </row>
    <row r="3850" spans="1:15" hidden="1" x14ac:dyDescent="0.2">
      <c r="A3850" s="351">
        <v>3847</v>
      </c>
      <c r="B3850" s="352"/>
      <c r="C3850" s="353"/>
      <c r="D3850" s="354"/>
      <c r="E3850" s="178"/>
      <c r="F3850" s="355"/>
      <c r="G3850" s="354"/>
      <c r="H3850" s="354"/>
      <c r="I3850" s="178"/>
      <c r="J3850" s="390" t="e">
        <f>IF(#REF!="","",IF(LEN(#REF!)&gt;14,IF(ISBLANK(#REF!),"",#REF!),REPLACE(REPLACE(#REF!,1,3,"XXX"),13,2,"XX")))</f>
        <v>#REF!</v>
      </c>
      <c r="K3850" s="356"/>
      <c r="L3850" s="357"/>
      <c r="M3850" s="356"/>
      <c r="N3850" s="352"/>
      <c r="O3850" s="369"/>
    </row>
    <row r="3851" spans="1:15" hidden="1" x14ac:dyDescent="0.2">
      <c r="A3851" s="351">
        <v>3848</v>
      </c>
      <c r="B3851" s="352"/>
      <c r="C3851" s="353"/>
      <c r="D3851" s="354"/>
      <c r="E3851" s="178"/>
      <c r="F3851" s="355"/>
      <c r="G3851" s="354"/>
      <c r="H3851" s="354"/>
      <c r="I3851" s="178"/>
      <c r="J3851" s="390" t="e">
        <f>IF(#REF!="","",IF(LEN(#REF!)&gt;14,IF(ISBLANK(#REF!),"",#REF!),REPLACE(REPLACE(#REF!,1,3,"XXX"),13,2,"XX")))</f>
        <v>#REF!</v>
      </c>
      <c r="K3851" s="356"/>
      <c r="L3851" s="357"/>
      <c r="M3851" s="356"/>
      <c r="N3851" s="352"/>
      <c r="O3851" s="369"/>
    </row>
    <row r="3852" spans="1:15" hidden="1" x14ac:dyDescent="0.2">
      <c r="A3852" s="351">
        <v>3849</v>
      </c>
      <c r="B3852" s="352"/>
      <c r="C3852" s="353"/>
      <c r="D3852" s="354"/>
      <c r="E3852" s="178"/>
      <c r="F3852" s="355"/>
      <c r="G3852" s="354"/>
      <c r="H3852" s="354"/>
      <c r="I3852" s="178"/>
      <c r="J3852" s="390" t="e">
        <f>IF(#REF!="","",IF(LEN(#REF!)&gt;14,IF(ISBLANK(#REF!),"",#REF!),REPLACE(REPLACE(#REF!,1,3,"XXX"),13,2,"XX")))</f>
        <v>#REF!</v>
      </c>
      <c r="K3852" s="356"/>
      <c r="L3852" s="357"/>
      <c r="M3852" s="356"/>
      <c r="N3852" s="352"/>
      <c r="O3852" s="369"/>
    </row>
    <row r="3853" spans="1:15" hidden="1" x14ac:dyDescent="0.2">
      <c r="A3853" s="351">
        <v>3850</v>
      </c>
      <c r="B3853" s="352"/>
      <c r="C3853" s="353"/>
      <c r="D3853" s="354"/>
      <c r="E3853" s="178"/>
      <c r="F3853" s="355"/>
      <c r="G3853" s="354"/>
      <c r="H3853" s="354"/>
      <c r="I3853" s="178"/>
      <c r="J3853" s="390" t="e">
        <f>IF(#REF!="","",IF(LEN(#REF!)&gt;14,IF(ISBLANK(#REF!),"",#REF!),REPLACE(REPLACE(#REF!,1,3,"XXX"),13,2,"XX")))</f>
        <v>#REF!</v>
      </c>
      <c r="K3853" s="356"/>
      <c r="L3853" s="357"/>
      <c r="M3853" s="356"/>
      <c r="N3853" s="352"/>
      <c r="O3853" s="369"/>
    </row>
    <row r="3854" spans="1:15" hidden="1" x14ac:dyDescent="0.2">
      <c r="A3854" s="351">
        <v>3851</v>
      </c>
      <c r="B3854" s="352"/>
      <c r="C3854" s="353"/>
      <c r="D3854" s="354"/>
      <c r="E3854" s="178"/>
      <c r="F3854" s="355"/>
      <c r="G3854" s="354"/>
      <c r="H3854" s="354"/>
      <c r="I3854" s="178"/>
      <c r="J3854" s="390" t="e">
        <f>IF(#REF!="","",IF(LEN(#REF!)&gt;14,IF(ISBLANK(#REF!),"",#REF!),REPLACE(REPLACE(#REF!,1,3,"XXX"),13,2,"XX")))</f>
        <v>#REF!</v>
      </c>
      <c r="K3854" s="356"/>
      <c r="L3854" s="357"/>
      <c r="M3854" s="356"/>
      <c r="N3854" s="352"/>
      <c r="O3854" s="369"/>
    </row>
    <row r="3855" spans="1:15" hidden="1" x14ac:dyDescent="0.2">
      <c r="A3855" s="351">
        <v>3852</v>
      </c>
      <c r="B3855" s="352"/>
      <c r="C3855" s="353"/>
      <c r="D3855" s="354"/>
      <c r="E3855" s="178"/>
      <c r="F3855" s="355"/>
      <c r="G3855" s="354"/>
      <c r="H3855" s="354"/>
      <c r="I3855" s="178"/>
      <c r="J3855" s="390" t="e">
        <f>IF(#REF!="","",IF(LEN(#REF!)&gt;14,IF(ISBLANK(#REF!),"",#REF!),REPLACE(REPLACE(#REF!,1,3,"XXX"),13,2,"XX")))</f>
        <v>#REF!</v>
      </c>
      <c r="K3855" s="356"/>
      <c r="L3855" s="357"/>
      <c r="M3855" s="356"/>
      <c r="N3855" s="352"/>
      <c r="O3855" s="369"/>
    </row>
    <row r="3856" spans="1:15" hidden="1" x14ac:dyDescent="0.2">
      <c r="A3856" s="351">
        <v>3853</v>
      </c>
      <c r="B3856" s="352"/>
      <c r="C3856" s="353"/>
      <c r="D3856" s="354"/>
      <c r="E3856" s="178"/>
      <c r="F3856" s="355"/>
      <c r="G3856" s="354"/>
      <c r="H3856" s="354"/>
      <c r="I3856" s="178"/>
      <c r="J3856" s="390" t="e">
        <f>IF(#REF!="","",IF(LEN(#REF!)&gt;14,IF(ISBLANK(#REF!),"",#REF!),REPLACE(REPLACE(#REF!,1,3,"XXX"),13,2,"XX")))</f>
        <v>#REF!</v>
      </c>
      <c r="K3856" s="356"/>
      <c r="L3856" s="357"/>
      <c r="M3856" s="356"/>
      <c r="N3856" s="352"/>
      <c r="O3856" s="369"/>
    </row>
    <row r="3857" spans="1:15" hidden="1" x14ac:dyDescent="0.2">
      <c r="A3857" s="351">
        <v>3854</v>
      </c>
      <c r="B3857" s="352"/>
      <c r="C3857" s="353"/>
      <c r="D3857" s="354"/>
      <c r="E3857" s="178"/>
      <c r="F3857" s="355"/>
      <c r="G3857" s="354"/>
      <c r="H3857" s="354"/>
      <c r="I3857" s="178"/>
      <c r="J3857" s="390" t="e">
        <f>IF(#REF!="","",IF(LEN(#REF!)&gt;14,IF(ISBLANK(#REF!),"",#REF!),REPLACE(REPLACE(#REF!,1,3,"XXX"),13,2,"XX")))</f>
        <v>#REF!</v>
      </c>
      <c r="K3857" s="356"/>
      <c r="L3857" s="357"/>
      <c r="M3857" s="356"/>
      <c r="N3857" s="352"/>
      <c r="O3857" s="369"/>
    </row>
    <row r="3858" spans="1:15" hidden="1" x14ac:dyDescent="0.2">
      <c r="A3858" s="351">
        <v>3855</v>
      </c>
      <c r="B3858" s="352"/>
      <c r="C3858" s="353"/>
      <c r="D3858" s="354"/>
      <c r="E3858" s="178"/>
      <c r="F3858" s="355"/>
      <c r="G3858" s="354"/>
      <c r="H3858" s="354"/>
      <c r="I3858" s="178"/>
      <c r="J3858" s="390" t="e">
        <f>IF(#REF!="","",IF(LEN(#REF!)&gt;14,IF(ISBLANK(#REF!),"",#REF!),REPLACE(REPLACE(#REF!,1,3,"XXX"),13,2,"XX")))</f>
        <v>#REF!</v>
      </c>
      <c r="K3858" s="356"/>
      <c r="L3858" s="357"/>
      <c r="M3858" s="356"/>
      <c r="N3858" s="352"/>
      <c r="O3858" s="369"/>
    </row>
    <row r="3859" spans="1:15" hidden="1" x14ac:dyDescent="0.2">
      <c r="A3859" s="351">
        <v>3856</v>
      </c>
      <c r="B3859" s="352"/>
      <c r="C3859" s="353"/>
      <c r="D3859" s="354"/>
      <c r="E3859" s="178"/>
      <c r="F3859" s="355"/>
      <c r="G3859" s="354"/>
      <c r="H3859" s="354"/>
      <c r="I3859" s="178"/>
      <c r="J3859" s="390" t="e">
        <f>IF(#REF!="","",IF(LEN(#REF!)&gt;14,IF(ISBLANK(#REF!),"",#REF!),REPLACE(REPLACE(#REF!,1,3,"XXX"),13,2,"XX")))</f>
        <v>#REF!</v>
      </c>
      <c r="K3859" s="356"/>
      <c r="L3859" s="357"/>
      <c r="M3859" s="356"/>
      <c r="N3859" s="352"/>
      <c r="O3859" s="369"/>
    </row>
    <row r="3860" spans="1:15" hidden="1" x14ac:dyDescent="0.2">
      <c r="A3860" s="351">
        <v>3857</v>
      </c>
      <c r="B3860" s="352"/>
      <c r="C3860" s="353"/>
      <c r="D3860" s="354"/>
      <c r="E3860" s="178"/>
      <c r="F3860" s="355"/>
      <c r="G3860" s="354"/>
      <c r="H3860" s="354"/>
      <c r="I3860" s="178"/>
      <c r="J3860" s="390" t="e">
        <f>IF(#REF!="","",IF(LEN(#REF!)&gt;14,IF(ISBLANK(#REF!),"",#REF!),REPLACE(REPLACE(#REF!,1,3,"XXX"),13,2,"XX")))</f>
        <v>#REF!</v>
      </c>
      <c r="K3860" s="356"/>
      <c r="L3860" s="357"/>
      <c r="M3860" s="356"/>
      <c r="N3860" s="352"/>
      <c r="O3860" s="369"/>
    </row>
    <row r="3861" spans="1:15" hidden="1" x14ac:dyDescent="0.2">
      <c r="A3861" s="351">
        <v>3858</v>
      </c>
      <c r="B3861" s="352"/>
      <c r="C3861" s="353"/>
      <c r="D3861" s="354"/>
      <c r="E3861" s="178"/>
      <c r="F3861" s="355"/>
      <c r="G3861" s="354"/>
      <c r="H3861" s="354"/>
      <c r="I3861" s="178"/>
      <c r="J3861" s="390" t="e">
        <f>IF(#REF!="","",IF(LEN(#REF!)&gt;14,IF(ISBLANK(#REF!),"",#REF!),REPLACE(REPLACE(#REF!,1,3,"XXX"),13,2,"XX")))</f>
        <v>#REF!</v>
      </c>
      <c r="K3861" s="356"/>
      <c r="L3861" s="357"/>
      <c r="M3861" s="356"/>
      <c r="N3861" s="352"/>
      <c r="O3861" s="369"/>
    </row>
    <row r="3862" spans="1:15" hidden="1" x14ac:dyDescent="0.2">
      <c r="A3862" s="351">
        <v>3859</v>
      </c>
      <c r="B3862" s="352"/>
      <c r="C3862" s="353"/>
      <c r="D3862" s="354"/>
      <c r="E3862" s="178"/>
      <c r="F3862" s="355"/>
      <c r="G3862" s="354"/>
      <c r="H3862" s="354"/>
      <c r="I3862" s="178"/>
      <c r="J3862" s="390" t="e">
        <f>IF(#REF!="","",IF(LEN(#REF!)&gt;14,IF(ISBLANK(#REF!),"",#REF!),REPLACE(REPLACE(#REF!,1,3,"XXX"),13,2,"XX")))</f>
        <v>#REF!</v>
      </c>
      <c r="K3862" s="356"/>
      <c r="L3862" s="357"/>
      <c r="M3862" s="356"/>
      <c r="N3862" s="352"/>
      <c r="O3862" s="369"/>
    </row>
    <row r="3863" spans="1:15" hidden="1" x14ac:dyDescent="0.2">
      <c r="A3863" s="351">
        <v>3860</v>
      </c>
      <c r="B3863" s="352"/>
      <c r="C3863" s="353"/>
      <c r="D3863" s="354"/>
      <c r="E3863" s="178"/>
      <c r="F3863" s="355"/>
      <c r="G3863" s="354"/>
      <c r="H3863" s="354"/>
      <c r="I3863" s="178"/>
      <c r="J3863" s="390" t="e">
        <f>IF(#REF!="","",IF(LEN(#REF!)&gt;14,IF(ISBLANK(#REF!),"",#REF!),REPLACE(REPLACE(#REF!,1,3,"XXX"),13,2,"XX")))</f>
        <v>#REF!</v>
      </c>
      <c r="K3863" s="356"/>
      <c r="L3863" s="357"/>
      <c r="M3863" s="356"/>
      <c r="N3863" s="352"/>
      <c r="O3863" s="369"/>
    </row>
    <row r="3864" spans="1:15" hidden="1" x14ac:dyDescent="0.2">
      <c r="A3864" s="351">
        <v>3861</v>
      </c>
      <c r="B3864" s="352"/>
      <c r="C3864" s="353"/>
      <c r="D3864" s="354"/>
      <c r="E3864" s="178"/>
      <c r="F3864" s="355"/>
      <c r="G3864" s="354"/>
      <c r="H3864" s="354"/>
      <c r="I3864" s="178"/>
      <c r="J3864" s="390" t="e">
        <f>IF(#REF!="","",IF(LEN(#REF!)&gt;14,IF(ISBLANK(#REF!),"",#REF!),REPLACE(REPLACE(#REF!,1,3,"XXX"),13,2,"XX")))</f>
        <v>#REF!</v>
      </c>
      <c r="K3864" s="356"/>
      <c r="L3864" s="357"/>
      <c r="M3864" s="356"/>
      <c r="N3864" s="352"/>
      <c r="O3864" s="369"/>
    </row>
    <row r="3865" spans="1:15" hidden="1" x14ac:dyDescent="0.2">
      <c r="A3865" s="351">
        <v>3862</v>
      </c>
      <c r="B3865" s="352"/>
      <c r="C3865" s="353"/>
      <c r="D3865" s="354"/>
      <c r="E3865" s="178"/>
      <c r="F3865" s="355"/>
      <c r="G3865" s="354"/>
      <c r="H3865" s="354"/>
      <c r="I3865" s="178"/>
      <c r="J3865" s="390" t="e">
        <f>IF(#REF!="","",IF(LEN(#REF!)&gt;14,IF(ISBLANK(#REF!),"",#REF!),REPLACE(REPLACE(#REF!,1,3,"XXX"),13,2,"XX")))</f>
        <v>#REF!</v>
      </c>
      <c r="K3865" s="356"/>
      <c r="L3865" s="357"/>
      <c r="M3865" s="356"/>
      <c r="N3865" s="352"/>
      <c r="O3865" s="369"/>
    </row>
    <row r="3866" spans="1:15" hidden="1" x14ac:dyDescent="0.2">
      <c r="A3866" s="351">
        <v>3863</v>
      </c>
      <c r="B3866" s="352"/>
      <c r="C3866" s="353"/>
      <c r="D3866" s="354"/>
      <c r="E3866" s="178"/>
      <c r="F3866" s="355"/>
      <c r="G3866" s="354"/>
      <c r="H3866" s="354"/>
      <c r="I3866" s="178"/>
      <c r="J3866" s="390" t="e">
        <f>IF(#REF!="","",IF(LEN(#REF!)&gt;14,IF(ISBLANK(#REF!),"",#REF!),REPLACE(REPLACE(#REF!,1,3,"XXX"),13,2,"XX")))</f>
        <v>#REF!</v>
      </c>
      <c r="K3866" s="356"/>
      <c r="L3866" s="357"/>
      <c r="M3866" s="356"/>
      <c r="N3866" s="352"/>
      <c r="O3866" s="369"/>
    </row>
    <row r="3867" spans="1:15" hidden="1" x14ac:dyDescent="0.2">
      <c r="A3867" s="351">
        <v>3864</v>
      </c>
      <c r="B3867" s="352"/>
      <c r="C3867" s="353"/>
      <c r="D3867" s="354"/>
      <c r="E3867" s="178"/>
      <c r="F3867" s="355"/>
      <c r="G3867" s="354"/>
      <c r="H3867" s="354"/>
      <c r="I3867" s="178"/>
      <c r="J3867" s="390" t="e">
        <f>IF(#REF!="","",IF(LEN(#REF!)&gt;14,IF(ISBLANK(#REF!),"",#REF!),REPLACE(REPLACE(#REF!,1,3,"XXX"),13,2,"XX")))</f>
        <v>#REF!</v>
      </c>
      <c r="K3867" s="356"/>
      <c r="L3867" s="357"/>
      <c r="M3867" s="356"/>
      <c r="N3867" s="352"/>
      <c r="O3867" s="369"/>
    </row>
    <row r="3868" spans="1:15" hidden="1" x14ac:dyDescent="0.2">
      <c r="A3868" s="351">
        <v>3865</v>
      </c>
      <c r="B3868" s="352"/>
      <c r="C3868" s="353"/>
      <c r="D3868" s="354"/>
      <c r="E3868" s="178"/>
      <c r="F3868" s="355"/>
      <c r="G3868" s="354"/>
      <c r="H3868" s="354"/>
      <c r="I3868" s="178"/>
      <c r="J3868" s="390" t="e">
        <f>IF(#REF!="","",IF(LEN(#REF!)&gt;14,IF(ISBLANK(#REF!),"",#REF!),REPLACE(REPLACE(#REF!,1,3,"XXX"),13,2,"XX")))</f>
        <v>#REF!</v>
      </c>
      <c r="K3868" s="356"/>
      <c r="L3868" s="357"/>
      <c r="M3868" s="356"/>
      <c r="N3868" s="352"/>
      <c r="O3868" s="369"/>
    </row>
    <row r="3869" spans="1:15" hidden="1" x14ac:dyDescent="0.2">
      <c r="A3869" s="351">
        <v>3866</v>
      </c>
      <c r="B3869" s="352"/>
      <c r="C3869" s="353"/>
      <c r="D3869" s="354"/>
      <c r="E3869" s="178"/>
      <c r="F3869" s="355"/>
      <c r="G3869" s="354"/>
      <c r="H3869" s="354"/>
      <c r="I3869" s="178"/>
      <c r="J3869" s="390" t="e">
        <f>IF(#REF!="","",IF(LEN(#REF!)&gt;14,IF(ISBLANK(#REF!),"",#REF!),REPLACE(REPLACE(#REF!,1,3,"XXX"),13,2,"XX")))</f>
        <v>#REF!</v>
      </c>
      <c r="K3869" s="356"/>
      <c r="L3869" s="357"/>
      <c r="M3869" s="356"/>
      <c r="N3869" s="352"/>
      <c r="O3869" s="369"/>
    </row>
    <row r="3870" spans="1:15" hidden="1" x14ac:dyDescent="0.2">
      <c r="A3870" s="351">
        <v>3867</v>
      </c>
      <c r="B3870" s="352"/>
      <c r="C3870" s="353"/>
      <c r="D3870" s="354"/>
      <c r="E3870" s="178"/>
      <c r="F3870" s="355"/>
      <c r="G3870" s="354"/>
      <c r="H3870" s="354"/>
      <c r="I3870" s="178"/>
      <c r="J3870" s="390" t="e">
        <f>IF(#REF!="","",IF(LEN(#REF!)&gt;14,IF(ISBLANK(#REF!),"",#REF!),REPLACE(REPLACE(#REF!,1,3,"XXX"),13,2,"XX")))</f>
        <v>#REF!</v>
      </c>
      <c r="K3870" s="356"/>
      <c r="L3870" s="357"/>
      <c r="M3870" s="356"/>
      <c r="N3870" s="352"/>
      <c r="O3870" s="369"/>
    </row>
    <row r="3871" spans="1:15" hidden="1" x14ac:dyDescent="0.2">
      <c r="A3871" s="351">
        <v>3868</v>
      </c>
      <c r="B3871" s="352"/>
      <c r="C3871" s="353"/>
      <c r="D3871" s="354"/>
      <c r="E3871" s="178"/>
      <c r="F3871" s="355"/>
      <c r="G3871" s="354"/>
      <c r="H3871" s="354"/>
      <c r="I3871" s="178"/>
      <c r="J3871" s="390" t="e">
        <f>IF(#REF!="","",IF(LEN(#REF!)&gt;14,IF(ISBLANK(#REF!),"",#REF!),REPLACE(REPLACE(#REF!,1,3,"XXX"),13,2,"XX")))</f>
        <v>#REF!</v>
      </c>
      <c r="K3871" s="356"/>
      <c r="L3871" s="357"/>
      <c r="M3871" s="356"/>
      <c r="N3871" s="352"/>
      <c r="O3871" s="369"/>
    </row>
    <row r="3872" spans="1:15" hidden="1" x14ac:dyDescent="0.2">
      <c r="A3872" s="351">
        <v>3869</v>
      </c>
      <c r="B3872" s="352"/>
      <c r="C3872" s="353"/>
      <c r="D3872" s="354"/>
      <c r="E3872" s="178"/>
      <c r="F3872" s="355"/>
      <c r="G3872" s="354"/>
      <c r="H3872" s="354"/>
      <c r="I3872" s="178"/>
      <c r="J3872" s="390" t="e">
        <f>IF(#REF!="","",IF(LEN(#REF!)&gt;14,IF(ISBLANK(#REF!),"",#REF!),REPLACE(REPLACE(#REF!,1,3,"XXX"),13,2,"XX")))</f>
        <v>#REF!</v>
      </c>
      <c r="K3872" s="356"/>
      <c r="L3872" s="357"/>
      <c r="M3872" s="356"/>
      <c r="N3872" s="352"/>
      <c r="O3872" s="369"/>
    </row>
    <row r="3873" spans="1:15" hidden="1" x14ac:dyDescent="0.2">
      <c r="A3873" s="351">
        <v>3870</v>
      </c>
      <c r="B3873" s="352"/>
      <c r="C3873" s="353"/>
      <c r="D3873" s="354"/>
      <c r="E3873" s="178"/>
      <c r="F3873" s="355"/>
      <c r="G3873" s="354"/>
      <c r="H3873" s="354"/>
      <c r="I3873" s="178"/>
      <c r="J3873" s="390" t="e">
        <f>IF(#REF!="","",IF(LEN(#REF!)&gt;14,IF(ISBLANK(#REF!),"",#REF!),REPLACE(REPLACE(#REF!,1,3,"XXX"),13,2,"XX")))</f>
        <v>#REF!</v>
      </c>
      <c r="K3873" s="356"/>
      <c r="L3873" s="357"/>
      <c r="M3873" s="356"/>
      <c r="N3873" s="352"/>
      <c r="O3873" s="369"/>
    </row>
    <row r="3874" spans="1:15" hidden="1" x14ac:dyDescent="0.2">
      <c r="A3874" s="351">
        <v>3871</v>
      </c>
      <c r="B3874" s="352"/>
      <c r="C3874" s="353"/>
      <c r="D3874" s="354"/>
      <c r="E3874" s="178"/>
      <c r="F3874" s="355"/>
      <c r="G3874" s="354"/>
      <c r="H3874" s="354"/>
      <c r="I3874" s="178"/>
      <c r="J3874" s="390" t="e">
        <f>IF(#REF!="","",IF(LEN(#REF!)&gt;14,IF(ISBLANK(#REF!),"",#REF!),REPLACE(REPLACE(#REF!,1,3,"XXX"),13,2,"XX")))</f>
        <v>#REF!</v>
      </c>
      <c r="K3874" s="356"/>
      <c r="L3874" s="357"/>
      <c r="M3874" s="356"/>
      <c r="N3874" s="352"/>
      <c r="O3874" s="369"/>
    </row>
    <row r="3875" spans="1:15" hidden="1" x14ac:dyDescent="0.2">
      <c r="A3875" s="351">
        <v>3872</v>
      </c>
      <c r="B3875" s="352"/>
      <c r="C3875" s="353"/>
      <c r="D3875" s="354"/>
      <c r="E3875" s="178"/>
      <c r="F3875" s="355"/>
      <c r="G3875" s="354"/>
      <c r="H3875" s="354"/>
      <c r="I3875" s="178"/>
      <c r="J3875" s="390" t="e">
        <f>IF(#REF!="","",IF(LEN(#REF!)&gt;14,IF(ISBLANK(#REF!),"",#REF!),REPLACE(REPLACE(#REF!,1,3,"XXX"),13,2,"XX")))</f>
        <v>#REF!</v>
      </c>
      <c r="K3875" s="356"/>
      <c r="L3875" s="357"/>
      <c r="M3875" s="356"/>
      <c r="N3875" s="352"/>
      <c r="O3875" s="369"/>
    </row>
    <row r="3876" spans="1:15" hidden="1" x14ac:dyDescent="0.2">
      <c r="A3876" s="351">
        <v>3873</v>
      </c>
      <c r="B3876" s="352"/>
      <c r="C3876" s="353"/>
      <c r="D3876" s="354"/>
      <c r="E3876" s="178"/>
      <c r="F3876" s="355"/>
      <c r="G3876" s="354"/>
      <c r="H3876" s="354"/>
      <c r="I3876" s="178"/>
      <c r="J3876" s="390" t="e">
        <f>IF(#REF!="","",IF(LEN(#REF!)&gt;14,IF(ISBLANK(#REF!),"",#REF!),REPLACE(REPLACE(#REF!,1,3,"XXX"),13,2,"XX")))</f>
        <v>#REF!</v>
      </c>
      <c r="K3876" s="356"/>
      <c r="L3876" s="357"/>
      <c r="M3876" s="356"/>
      <c r="N3876" s="352"/>
      <c r="O3876" s="369"/>
    </row>
    <row r="3877" spans="1:15" hidden="1" x14ac:dyDescent="0.2">
      <c r="A3877" s="351">
        <v>3874</v>
      </c>
      <c r="B3877" s="352"/>
      <c r="C3877" s="353"/>
      <c r="D3877" s="354"/>
      <c r="E3877" s="178"/>
      <c r="F3877" s="355"/>
      <c r="G3877" s="354"/>
      <c r="H3877" s="354"/>
      <c r="I3877" s="178"/>
      <c r="J3877" s="390" t="e">
        <f>IF(#REF!="","",IF(LEN(#REF!)&gt;14,IF(ISBLANK(#REF!),"",#REF!),REPLACE(REPLACE(#REF!,1,3,"XXX"),13,2,"XX")))</f>
        <v>#REF!</v>
      </c>
      <c r="K3877" s="356"/>
      <c r="L3877" s="357"/>
      <c r="M3877" s="356"/>
      <c r="N3877" s="352"/>
      <c r="O3877" s="369"/>
    </row>
    <row r="3878" spans="1:15" hidden="1" x14ac:dyDescent="0.2">
      <c r="A3878" s="351">
        <v>3875</v>
      </c>
      <c r="B3878" s="352"/>
      <c r="C3878" s="353"/>
      <c r="D3878" s="354"/>
      <c r="E3878" s="178"/>
      <c r="F3878" s="355"/>
      <c r="G3878" s="354"/>
      <c r="H3878" s="354"/>
      <c r="I3878" s="178"/>
      <c r="J3878" s="390" t="e">
        <f>IF(#REF!="","",IF(LEN(#REF!)&gt;14,IF(ISBLANK(#REF!),"",#REF!),REPLACE(REPLACE(#REF!,1,3,"XXX"),13,2,"XX")))</f>
        <v>#REF!</v>
      </c>
      <c r="K3878" s="356"/>
      <c r="L3878" s="357"/>
      <c r="M3878" s="356"/>
      <c r="N3878" s="352"/>
      <c r="O3878" s="369"/>
    </row>
    <row r="3879" spans="1:15" hidden="1" x14ac:dyDescent="0.2">
      <c r="A3879" s="351">
        <v>3876</v>
      </c>
      <c r="B3879" s="352"/>
      <c r="C3879" s="353"/>
      <c r="D3879" s="354"/>
      <c r="E3879" s="178"/>
      <c r="F3879" s="355"/>
      <c r="G3879" s="354"/>
      <c r="H3879" s="354"/>
      <c r="I3879" s="178"/>
      <c r="J3879" s="390" t="e">
        <f>IF(#REF!="","",IF(LEN(#REF!)&gt;14,IF(ISBLANK(#REF!),"",#REF!),REPLACE(REPLACE(#REF!,1,3,"XXX"),13,2,"XX")))</f>
        <v>#REF!</v>
      </c>
      <c r="K3879" s="356"/>
      <c r="L3879" s="357"/>
      <c r="M3879" s="356"/>
      <c r="N3879" s="352"/>
      <c r="O3879" s="369"/>
    </row>
    <row r="3880" spans="1:15" hidden="1" x14ac:dyDescent="0.2">
      <c r="A3880" s="351">
        <v>3877</v>
      </c>
      <c r="B3880" s="352"/>
      <c r="C3880" s="353"/>
      <c r="D3880" s="354"/>
      <c r="E3880" s="178"/>
      <c r="F3880" s="355"/>
      <c r="G3880" s="354"/>
      <c r="H3880" s="354"/>
      <c r="I3880" s="178"/>
      <c r="J3880" s="390" t="e">
        <f>IF(#REF!="","",IF(LEN(#REF!)&gt;14,IF(ISBLANK(#REF!),"",#REF!),REPLACE(REPLACE(#REF!,1,3,"XXX"),13,2,"XX")))</f>
        <v>#REF!</v>
      </c>
      <c r="K3880" s="356"/>
      <c r="L3880" s="357"/>
      <c r="M3880" s="356"/>
      <c r="N3880" s="352"/>
      <c r="O3880" s="369"/>
    </row>
    <row r="3881" spans="1:15" hidden="1" x14ac:dyDescent="0.2">
      <c r="A3881" s="351">
        <v>3878</v>
      </c>
      <c r="B3881" s="352"/>
      <c r="C3881" s="353"/>
      <c r="D3881" s="354"/>
      <c r="E3881" s="178"/>
      <c r="F3881" s="355"/>
      <c r="G3881" s="354"/>
      <c r="H3881" s="354"/>
      <c r="I3881" s="178"/>
      <c r="J3881" s="390" t="e">
        <f>IF(#REF!="","",IF(LEN(#REF!)&gt;14,IF(ISBLANK(#REF!),"",#REF!),REPLACE(REPLACE(#REF!,1,3,"XXX"),13,2,"XX")))</f>
        <v>#REF!</v>
      </c>
      <c r="K3881" s="356"/>
      <c r="L3881" s="357"/>
      <c r="M3881" s="356"/>
      <c r="N3881" s="352"/>
      <c r="O3881" s="369"/>
    </row>
    <row r="3882" spans="1:15" hidden="1" x14ac:dyDescent="0.2">
      <c r="A3882" s="351">
        <v>3879</v>
      </c>
      <c r="B3882" s="352"/>
      <c r="C3882" s="353"/>
      <c r="D3882" s="354"/>
      <c r="E3882" s="178"/>
      <c r="F3882" s="355"/>
      <c r="G3882" s="354"/>
      <c r="H3882" s="354"/>
      <c r="I3882" s="178"/>
      <c r="J3882" s="390" t="e">
        <f>IF(#REF!="","",IF(LEN(#REF!)&gt;14,IF(ISBLANK(#REF!),"",#REF!),REPLACE(REPLACE(#REF!,1,3,"XXX"),13,2,"XX")))</f>
        <v>#REF!</v>
      </c>
      <c r="K3882" s="356"/>
      <c r="L3882" s="357"/>
      <c r="M3882" s="356"/>
      <c r="N3882" s="352"/>
      <c r="O3882" s="369"/>
    </row>
    <row r="3883" spans="1:15" hidden="1" x14ac:dyDescent="0.2">
      <c r="A3883" s="351">
        <v>3880</v>
      </c>
      <c r="B3883" s="352"/>
      <c r="C3883" s="353"/>
      <c r="D3883" s="354"/>
      <c r="E3883" s="178"/>
      <c r="F3883" s="355"/>
      <c r="G3883" s="354"/>
      <c r="H3883" s="354"/>
      <c r="I3883" s="178"/>
      <c r="J3883" s="390" t="e">
        <f>IF(#REF!="","",IF(LEN(#REF!)&gt;14,IF(ISBLANK(#REF!),"",#REF!),REPLACE(REPLACE(#REF!,1,3,"XXX"),13,2,"XX")))</f>
        <v>#REF!</v>
      </c>
      <c r="K3883" s="356"/>
      <c r="L3883" s="357"/>
      <c r="M3883" s="356"/>
      <c r="N3883" s="352"/>
      <c r="O3883" s="369"/>
    </row>
    <row r="3884" spans="1:15" hidden="1" x14ac:dyDescent="0.2">
      <c r="A3884" s="351">
        <v>3881</v>
      </c>
      <c r="B3884" s="352"/>
      <c r="C3884" s="353"/>
      <c r="D3884" s="354"/>
      <c r="E3884" s="178"/>
      <c r="F3884" s="355"/>
      <c r="G3884" s="354"/>
      <c r="H3884" s="354"/>
      <c r="I3884" s="178"/>
      <c r="J3884" s="390" t="e">
        <f>IF(#REF!="","",IF(LEN(#REF!)&gt;14,IF(ISBLANK(#REF!),"",#REF!),REPLACE(REPLACE(#REF!,1,3,"XXX"),13,2,"XX")))</f>
        <v>#REF!</v>
      </c>
      <c r="K3884" s="356"/>
      <c r="L3884" s="357"/>
      <c r="M3884" s="356"/>
      <c r="N3884" s="352"/>
      <c r="O3884" s="369"/>
    </row>
    <row r="3885" spans="1:15" hidden="1" x14ac:dyDescent="0.2">
      <c r="A3885" s="351">
        <v>3882</v>
      </c>
      <c r="B3885" s="352"/>
      <c r="C3885" s="353"/>
      <c r="D3885" s="354"/>
      <c r="E3885" s="178"/>
      <c r="F3885" s="355"/>
      <c r="G3885" s="354"/>
      <c r="H3885" s="354"/>
      <c r="I3885" s="178"/>
      <c r="J3885" s="390" t="e">
        <f>IF(#REF!="","",IF(LEN(#REF!)&gt;14,IF(ISBLANK(#REF!),"",#REF!),REPLACE(REPLACE(#REF!,1,3,"XXX"),13,2,"XX")))</f>
        <v>#REF!</v>
      </c>
      <c r="K3885" s="356"/>
      <c r="L3885" s="357"/>
      <c r="M3885" s="356"/>
      <c r="N3885" s="352"/>
      <c r="O3885" s="369"/>
    </row>
    <row r="3886" spans="1:15" hidden="1" x14ac:dyDescent="0.2">
      <c r="A3886" s="351">
        <v>3883</v>
      </c>
      <c r="B3886" s="352"/>
      <c r="C3886" s="353"/>
      <c r="D3886" s="354"/>
      <c r="E3886" s="178"/>
      <c r="F3886" s="355"/>
      <c r="G3886" s="354"/>
      <c r="H3886" s="354"/>
      <c r="I3886" s="178"/>
      <c r="J3886" s="390" t="e">
        <f>IF(#REF!="","",IF(LEN(#REF!)&gt;14,IF(ISBLANK(#REF!),"",#REF!),REPLACE(REPLACE(#REF!,1,3,"XXX"),13,2,"XX")))</f>
        <v>#REF!</v>
      </c>
      <c r="K3886" s="356"/>
      <c r="L3886" s="357"/>
      <c r="M3886" s="356"/>
      <c r="N3886" s="352"/>
      <c r="O3886" s="369"/>
    </row>
    <row r="3887" spans="1:15" hidden="1" x14ac:dyDescent="0.2">
      <c r="A3887" s="351">
        <v>3884</v>
      </c>
      <c r="B3887" s="352"/>
      <c r="C3887" s="353"/>
      <c r="D3887" s="354"/>
      <c r="E3887" s="178"/>
      <c r="F3887" s="355"/>
      <c r="G3887" s="354"/>
      <c r="H3887" s="354"/>
      <c r="I3887" s="178"/>
      <c r="J3887" s="390" t="e">
        <f>IF(#REF!="","",IF(LEN(#REF!)&gt;14,IF(ISBLANK(#REF!),"",#REF!),REPLACE(REPLACE(#REF!,1,3,"XXX"),13,2,"XX")))</f>
        <v>#REF!</v>
      </c>
      <c r="K3887" s="356"/>
      <c r="L3887" s="357"/>
      <c r="M3887" s="356"/>
      <c r="N3887" s="352"/>
      <c r="O3887" s="369"/>
    </row>
    <row r="3888" spans="1:15" hidden="1" x14ac:dyDescent="0.2">
      <c r="A3888" s="351">
        <v>3885</v>
      </c>
      <c r="B3888" s="352"/>
      <c r="C3888" s="353"/>
      <c r="D3888" s="354"/>
      <c r="E3888" s="178"/>
      <c r="F3888" s="355"/>
      <c r="G3888" s="354"/>
      <c r="H3888" s="354"/>
      <c r="I3888" s="178"/>
      <c r="J3888" s="390" t="e">
        <f>IF(#REF!="","",IF(LEN(#REF!)&gt;14,IF(ISBLANK(#REF!),"",#REF!),REPLACE(REPLACE(#REF!,1,3,"XXX"),13,2,"XX")))</f>
        <v>#REF!</v>
      </c>
      <c r="K3888" s="356"/>
      <c r="L3888" s="357"/>
      <c r="M3888" s="356"/>
      <c r="N3888" s="352"/>
      <c r="O3888" s="369"/>
    </row>
    <row r="3889" spans="1:15" hidden="1" x14ac:dyDescent="0.2">
      <c r="A3889" s="351">
        <v>3886</v>
      </c>
      <c r="B3889" s="352"/>
      <c r="C3889" s="353"/>
      <c r="D3889" s="354"/>
      <c r="E3889" s="178"/>
      <c r="F3889" s="355"/>
      <c r="G3889" s="354"/>
      <c r="H3889" s="354"/>
      <c r="I3889" s="178"/>
      <c r="J3889" s="390" t="e">
        <f>IF(#REF!="","",IF(LEN(#REF!)&gt;14,IF(ISBLANK(#REF!),"",#REF!),REPLACE(REPLACE(#REF!,1,3,"XXX"),13,2,"XX")))</f>
        <v>#REF!</v>
      </c>
      <c r="K3889" s="356"/>
      <c r="L3889" s="357"/>
      <c r="M3889" s="356"/>
      <c r="N3889" s="352"/>
      <c r="O3889" s="369"/>
    </row>
    <row r="3890" spans="1:15" hidden="1" x14ac:dyDescent="0.2">
      <c r="A3890" s="351">
        <v>3887</v>
      </c>
      <c r="B3890" s="352"/>
      <c r="C3890" s="353"/>
      <c r="D3890" s="354"/>
      <c r="E3890" s="178"/>
      <c r="F3890" s="355"/>
      <c r="G3890" s="354"/>
      <c r="H3890" s="354"/>
      <c r="I3890" s="178"/>
      <c r="J3890" s="390" t="e">
        <f>IF(#REF!="","",IF(LEN(#REF!)&gt;14,IF(ISBLANK(#REF!),"",#REF!),REPLACE(REPLACE(#REF!,1,3,"XXX"),13,2,"XX")))</f>
        <v>#REF!</v>
      </c>
      <c r="K3890" s="356"/>
      <c r="L3890" s="357"/>
      <c r="M3890" s="356"/>
      <c r="N3890" s="352"/>
      <c r="O3890" s="369"/>
    </row>
    <row r="3891" spans="1:15" hidden="1" x14ac:dyDescent="0.2">
      <c r="A3891" s="351">
        <v>3888</v>
      </c>
      <c r="B3891" s="352"/>
      <c r="C3891" s="353"/>
      <c r="D3891" s="354"/>
      <c r="E3891" s="178"/>
      <c r="F3891" s="355"/>
      <c r="G3891" s="354"/>
      <c r="H3891" s="354"/>
      <c r="I3891" s="178"/>
      <c r="J3891" s="390" t="e">
        <f>IF(#REF!="","",IF(LEN(#REF!)&gt;14,IF(ISBLANK(#REF!),"",#REF!),REPLACE(REPLACE(#REF!,1,3,"XXX"),13,2,"XX")))</f>
        <v>#REF!</v>
      </c>
      <c r="K3891" s="356"/>
      <c r="L3891" s="357"/>
      <c r="M3891" s="356"/>
      <c r="N3891" s="352"/>
      <c r="O3891" s="369"/>
    </row>
    <row r="3892" spans="1:15" hidden="1" x14ac:dyDescent="0.2">
      <c r="A3892" s="351">
        <v>3889</v>
      </c>
      <c r="B3892" s="352"/>
      <c r="C3892" s="353"/>
      <c r="D3892" s="354"/>
      <c r="E3892" s="178"/>
      <c r="F3892" s="355"/>
      <c r="G3892" s="354"/>
      <c r="H3892" s="354"/>
      <c r="I3892" s="178"/>
      <c r="J3892" s="390" t="e">
        <f>IF(#REF!="","",IF(LEN(#REF!)&gt;14,IF(ISBLANK(#REF!),"",#REF!),REPLACE(REPLACE(#REF!,1,3,"XXX"),13,2,"XX")))</f>
        <v>#REF!</v>
      </c>
      <c r="K3892" s="356"/>
      <c r="L3892" s="357"/>
      <c r="M3892" s="356"/>
      <c r="N3892" s="352"/>
      <c r="O3892" s="369"/>
    </row>
    <row r="3893" spans="1:15" hidden="1" x14ac:dyDescent="0.2">
      <c r="A3893" s="351">
        <v>3890</v>
      </c>
      <c r="B3893" s="352"/>
      <c r="C3893" s="353"/>
      <c r="D3893" s="354"/>
      <c r="E3893" s="178"/>
      <c r="F3893" s="355"/>
      <c r="G3893" s="354"/>
      <c r="H3893" s="354"/>
      <c r="I3893" s="178"/>
      <c r="J3893" s="390" t="e">
        <f>IF(#REF!="","",IF(LEN(#REF!)&gt;14,IF(ISBLANK(#REF!),"",#REF!),REPLACE(REPLACE(#REF!,1,3,"XXX"),13,2,"XX")))</f>
        <v>#REF!</v>
      </c>
      <c r="K3893" s="356"/>
      <c r="L3893" s="357"/>
      <c r="M3893" s="356"/>
      <c r="N3893" s="352"/>
      <c r="O3893" s="369"/>
    </row>
    <row r="3894" spans="1:15" hidden="1" x14ac:dyDescent="0.2">
      <c r="A3894" s="351">
        <v>3891</v>
      </c>
      <c r="B3894" s="352"/>
      <c r="C3894" s="353"/>
      <c r="D3894" s="354"/>
      <c r="E3894" s="178"/>
      <c r="F3894" s="355"/>
      <c r="G3894" s="354"/>
      <c r="H3894" s="354"/>
      <c r="I3894" s="178"/>
      <c r="J3894" s="390" t="e">
        <f>IF(#REF!="","",IF(LEN(#REF!)&gt;14,IF(ISBLANK(#REF!),"",#REF!),REPLACE(REPLACE(#REF!,1,3,"XXX"),13,2,"XX")))</f>
        <v>#REF!</v>
      </c>
      <c r="K3894" s="356"/>
      <c r="L3894" s="357"/>
      <c r="M3894" s="356"/>
      <c r="N3894" s="352"/>
      <c r="O3894" s="369"/>
    </row>
    <row r="3895" spans="1:15" hidden="1" x14ac:dyDescent="0.2">
      <c r="A3895" s="351">
        <v>3892</v>
      </c>
      <c r="B3895" s="352"/>
      <c r="C3895" s="353"/>
      <c r="D3895" s="354"/>
      <c r="E3895" s="178"/>
      <c r="F3895" s="355"/>
      <c r="G3895" s="354"/>
      <c r="H3895" s="354"/>
      <c r="I3895" s="178"/>
      <c r="J3895" s="390" t="e">
        <f>IF(#REF!="","",IF(LEN(#REF!)&gt;14,IF(ISBLANK(#REF!),"",#REF!),REPLACE(REPLACE(#REF!,1,3,"XXX"),13,2,"XX")))</f>
        <v>#REF!</v>
      </c>
      <c r="K3895" s="356"/>
      <c r="L3895" s="357"/>
      <c r="M3895" s="356"/>
      <c r="N3895" s="352"/>
      <c r="O3895" s="369"/>
    </row>
    <row r="3896" spans="1:15" hidden="1" x14ac:dyDescent="0.2">
      <c r="A3896" s="351">
        <v>3893</v>
      </c>
      <c r="B3896" s="352"/>
      <c r="C3896" s="353"/>
      <c r="D3896" s="354"/>
      <c r="E3896" s="178"/>
      <c r="F3896" s="355"/>
      <c r="G3896" s="354"/>
      <c r="H3896" s="354"/>
      <c r="I3896" s="178"/>
      <c r="J3896" s="390" t="e">
        <f>IF(#REF!="","",IF(LEN(#REF!)&gt;14,IF(ISBLANK(#REF!),"",#REF!),REPLACE(REPLACE(#REF!,1,3,"XXX"),13,2,"XX")))</f>
        <v>#REF!</v>
      </c>
      <c r="K3896" s="356"/>
      <c r="L3896" s="357"/>
      <c r="M3896" s="356"/>
      <c r="N3896" s="352"/>
      <c r="O3896" s="369"/>
    </row>
    <row r="3897" spans="1:15" hidden="1" x14ac:dyDescent="0.2">
      <c r="A3897" s="351">
        <v>3894</v>
      </c>
      <c r="B3897" s="352"/>
      <c r="C3897" s="353"/>
      <c r="D3897" s="354"/>
      <c r="E3897" s="178"/>
      <c r="F3897" s="355"/>
      <c r="G3897" s="354"/>
      <c r="H3897" s="354"/>
      <c r="I3897" s="178"/>
      <c r="J3897" s="390" t="e">
        <f>IF(#REF!="","",IF(LEN(#REF!)&gt;14,IF(ISBLANK(#REF!),"",#REF!),REPLACE(REPLACE(#REF!,1,3,"XXX"),13,2,"XX")))</f>
        <v>#REF!</v>
      </c>
      <c r="K3897" s="356"/>
      <c r="L3897" s="357"/>
      <c r="M3897" s="356"/>
      <c r="N3897" s="352"/>
      <c r="O3897" s="369"/>
    </row>
    <row r="3898" spans="1:15" hidden="1" x14ac:dyDescent="0.2">
      <c r="A3898" s="351">
        <v>3895</v>
      </c>
      <c r="B3898" s="352"/>
      <c r="C3898" s="353"/>
      <c r="D3898" s="354"/>
      <c r="E3898" s="178"/>
      <c r="F3898" s="355"/>
      <c r="G3898" s="354"/>
      <c r="H3898" s="354"/>
      <c r="I3898" s="178"/>
      <c r="J3898" s="390" t="e">
        <f>IF(#REF!="","",IF(LEN(#REF!)&gt;14,IF(ISBLANK(#REF!),"",#REF!),REPLACE(REPLACE(#REF!,1,3,"XXX"),13,2,"XX")))</f>
        <v>#REF!</v>
      </c>
      <c r="K3898" s="356"/>
      <c r="L3898" s="357"/>
      <c r="M3898" s="356"/>
      <c r="N3898" s="352"/>
      <c r="O3898" s="369"/>
    </row>
    <row r="3899" spans="1:15" hidden="1" x14ac:dyDescent="0.2">
      <c r="A3899" s="351">
        <v>3896</v>
      </c>
      <c r="B3899" s="352"/>
      <c r="C3899" s="353"/>
      <c r="D3899" s="354"/>
      <c r="E3899" s="178"/>
      <c r="F3899" s="355"/>
      <c r="G3899" s="354"/>
      <c r="H3899" s="354"/>
      <c r="I3899" s="178"/>
      <c r="J3899" s="390" t="e">
        <f>IF(#REF!="","",IF(LEN(#REF!)&gt;14,IF(ISBLANK(#REF!),"",#REF!),REPLACE(REPLACE(#REF!,1,3,"XXX"),13,2,"XX")))</f>
        <v>#REF!</v>
      </c>
      <c r="K3899" s="356"/>
      <c r="L3899" s="357"/>
      <c r="M3899" s="356"/>
      <c r="N3899" s="352"/>
      <c r="O3899" s="369"/>
    </row>
    <row r="3900" spans="1:15" hidden="1" x14ac:dyDescent="0.2">
      <c r="A3900" s="351">
        <v>3897</v>
      </c>
      <c r="B3900" s="352"/>
      <c r="C3900" s="353"/>
      <c r="D3900" s="354"/>
      <c r="E3900" s="178"/>
      <c r="F3900" s="355"/>
      <c r="G3900" s="354"/>
      <c r="H3900" s="354"/>
      <c r="I3900" s="178"/>
      <c r="J3900" s="390" t="e">
        <f>IF(#REF!="","",IF(LEN(#REF!)&gt;14,IF(ISBLANK(#REF!),"",#REF!),REPLACE(REPLACE(#REF!,1,3,"XXX"),13,2,"XX")))</f>
        <v>#REF!</v>
      </c>
      <c r="K3900" s="356"/>
      <c r="L3900" s="357"/>
      <c r="M3900" s="356"/>
      <c r="N3900" s="352"/>
      <c r="O3900" s="369"/>
    </row>
    <row r="3901" spans="1:15" hidden="1" x14ac:dyDescent="0.2">
      <c r="A3901" s="351">
        <v>3898</v>
      </c>
      <c r="B3901" s="352"/>
      <c r="C3901" s="353"/>
      <c r="D3901" s="354"/>
      <c r="E3901" s="178"/>
      <c r="F3901" s="355"/>
      <c r="G3901" s="354"/>
      <c r="H3901" s="354"/>
      <c r="I3901" s="178"/>
      <c r="J3901" s="390" t="e">
        <f>IF(#REF!="","",IF(LEN(#REF!)&gt;14,IF(ISBLANK(#REF!),"",#REF!),REPLACE(REPLACE(#REF!,1,3,"XXX"),13,2,"XX")))</f>
        <v>#REF!</v>
      </c>
      <c r="K3901" s="356"/>
      <c r="L3901" s="357"/>
      <c r="M3901" s="356"/>
      <c r="N3901" s="352"/>
      <c r="O3901" s="369"/>
    </row>
    <row r="3902" spans="1:15" hidden="1" x14ac:dyDescent="0.2">
      <c r="A3902" s="351">
        <v>3899</v>
      </c>
      <c r="B3902" s="352"/>
      <c r="C3902" s="353"/>
      <c r="D3902" s="354"/>
      <c r="E3902" s="178"/>
      <c r="F3902" s="355"/>
      <c r="G3902" s="354"/>
      <c r="H3902" s="354"/>
      <c r="I3902" s="178"/>
      <c r="J3902" s="390" t="e">
        <f>IF(#REF!="","",IF(LEN(#REF!)&gt;14,IF(ISBLANK(#REF!),"",#REF!),REPLACE(REPLACE(#REF!,1,3,"XXX"),13,2,"XX")))</f>
        <v>#REF!</v>
      </c>
      <c r="K3902" s="356"/>
      <c r="L3902" s="357"/>
      <c r="M3902" s="356"/>
      <c r="N3902" s="352"/>
      <c r="O3902" s="369"/>
    </row>
    <row r="3903" spans="1:15" hidden="1" x14ac:dyDescent="0.2">
      <c r="A3903" s="351">
        <v>3900</v>
      </c>
      <c r="B3903" s="352"/>
      <c r="C3903" s="353"/>
      <c r="D3903" s="354"/>
      <c r="E3903" s="178"/>
      <c r="F3903" s="355"/>
      <c r="G3903" s="354"/>
      <c r="H3903" s="354"/>
      <c r="I3903" s="178"/>
      <c r="J3903" s="390" t="e">
        <f>IF(#REF!="","",IF(LEN(#REF!)&gt;14,IF(ISBLANK(#REF!),"",#REF!),REPLACE(REPLACE(#REF!,1,3,"XXX"),13,2,"XX")))</f>
        <v>#REF!</v>
      </c>
      <c r="K3903" s="356"/>
      <c r="L3903" s="357"/>
      <c r="M3903" s="356"/>
      <c r="N3903" s="352"/>
      <c r="O3903" s="369"/>
    </row>
    <row r="3904" spans="1:15" hidden="1" x14ac:dyDescent="0.2">
      <c r="A3904" s="351">
        <v>3901</v>
      </c>
      <c r="B3904" s="352"/>
      <c r="C3904" s="353"/>
      <c r="D3904" s="354"/>
      <c r="E3904" s="178"/>
      <c r="F3904" s="355"/>
      <c r="G3904" s="354"/>
      <c r="H3904" s="354"/>
      <c r="I3904" s="178"/>
      <c r="J3904" s="390" t="e">
        <f>IF(#REF!="","",IF(LEN(#REF!)&gt;14,IF(ISBLANK(#REF!),"",#REF!),REPLACE(REPLACE(#REF!,1,3,"XXX"),13,2,"XX")))</f>
        <v>#REF!</v>
      </c>
      <c r="K3904" s="356"/>
      <c r="L3904" s="357"/>
      <c r="M3904" s="356"/>
      <c r="N3904" s="352"/>
      <c r="O3904" s="369"/>
    </row>
    <row r="3905" spans="1:15" hidden="1" x14ac:dyDescent="0.2">
      <c r="A3905" s="351">
        <v>3902</v>
      </c>
      <c r="B3905" s="352"/>
      <c r="C3905" s="353"/>
      <c r="D3905" s="354"/>
      <c r="E3905" s="178"/>
      <c r="F3905" s="355"/>
      <c r="G3905" s="354"/>
      <c r="H3905" s="354"/>
      <c r="I3905" s="178"/>
      <c r="J3905" s="390" t="e">
        <f>IF(#REF!="","",IF(LEN(#REF!)&gt;14,IF(ISBLANK(#REF!),"",#REF!),REPLACE(REPLACE(#REF!,1,3,"XXX"),13,2,"XX")))</f>
        <v>#REF!</v>
      </c>
      <c r="K3905" s="356"/>
      <c r="L3905" s="357"/>
      <c r="M3905" s="356"/>
      <c r="N3905" s="352"/>
      <c r="O3905" s="369"/>
    </row>
    <row r="3906" spans="1:15" hidden="1" x14ac:dyDescent="0.2">
      <c r="A3906" s="351">
        <v>3903</v>
      </c>
      <c r="B3906" s="352"/>
      <c r="C3906" s="353"/>
      <c r="D3906" s="354"/>
      <c r="E3906" s="178"/>
      <c r="F3906" s="355"/>
      <c r="G3906" s="354"/>
      <c r="H3906" s="354"/>
      <c r="I3906" s="178"/>
      <c r="J3906" s="390" t="e">
        <f>IF(#REF!="","",IF(LEN(#REF!)&gt;14,IF(ISBLANK(#REF!),"",#REF!),REPLACE(REPLACE(#REF!,1,3,"XXX"),13,2,"XX")))</f>
        <v>#REF!</v>
      </c>
      <c r="K3906" s="356"/>
      <c r="L3906" s="357"/>
      <c r="M3906" s="356"/>
      <c r="N3906" s="352"/>
      <c r="O3906" s="369"/>
    </row>
    <row r="3907" spans="1:15" hidden="1" x14ac:dyDescent="0.2">
      <c r="A3907" s="351">
        <v>3904</v>
      </c>
      <c r="B3907" s="352"/>
      <c r="C3907" s="353"/>
      <c r="D3907" s="354"/>
      <c r="E3907" s="178"/>
      <c r="F3907" s="355"/>
      <c r="G3907" s="354"/>
      <c r="H3907" s="354"/>
      <c r="I3907" s="178"/>
      <c r="J3907" s="390" t="e">
        <f>IF(#REF!="","",IF(LEN(#REF!)&gt;14,IF(ISBLANK(#REF!),"",#REF!),REPLACE(REPLACE(#REF!,1,3,"XXX"),13,2,"XX")))</f>
        <v>#REF!</v>
      </c>
      <c r="K3907" s="356"/>
      <c r="L3907" s="357"/>
      <c r="M3907" s="356"/>
      <c r="N3907" s="352"/>
      <c r="O3907" s="369"/>
    </row>
    <row r="3908" spans="1:15" hidden="1" x14ac:dyDescent="0.2">
      <c r="A3908" s="351">
        <v>3905</v>
      </c>
      <c r="B3908" s="352"/>
      <c r="C3908" s="353"/>
      <c r="D3908" s="354"/>
      <c r="E3908" s="178"/>
      <c r="F3908" s="355"/>
      <c r="G3908" s="354"/>
      <c r="H3908" s="354"/>
      <c r="I3908" s="178"/>
      <c r="J3908" s="390" t="e">
        <f>IF(#REF!="","",IF(LEN(#REF!)&gt;14,IF(ISBLANK(#REF!),"",#REF!),REPLACE(REPLACE(#REF!,1,3,"XXX"),13,2,"XX")))</f>
        <v>#REF!</v>
      </c>
      <c r="K3908" s="356"/>
      <c r="L3908" s="357"/>
      <c r="M3908" s="356"/>
      <c r="N3908" s="352"/>
      <c r="O3908" s="369"/>
    </row>
    <row r="3909" spans="1:15" hidden="1" x14ac:dyDescent="0.2">
      <c r="A3909" s="351">
        <v>3906</v>
      </c>
      <c r="B3909" s="352"/>
      <c r="C3909" s="353"/>
      <c r="D3909" s="354"/>
      <c r="E3909" s="178"/>
      <c r="F3909" s="355"/>
      <c r="G3909" s="354"/>
      <c r="H3909" s="354"/>
      <c r="I3909" s="178"/>
      <c r="J3909" s="390" t="e">
        <f>IF(#REF!="","",IF(LEN(#REF!)&gt;14,IF(ISBLANK(#REF!),"",#REF!),REPLACE(REPLACE(#REF!,1,3,"XXX"),13,2,"XX")))</f>
        <v>#REF!</v>
      </c>
      <c r="K3909" s="356"/>
      <c r="L3909" s="357"/>
      <c r="M3909" s="356"/>
      <c r="N3909" s="352"/>
      <c r="O3909" s="369"/>
    </row>
    <row r="3910" spans="1:15" hidden="1" x14ac:dyDescent="0.2">
      <c r="A3910" s="351">
        <v>3907</v>
      </c>
      <c r="B3910" s="352"/>
      <c r="C3910" s="353"/>
      <c r="D3910" s="354"/>
      <c r="E3910" s="178"/>
      <c r="F3910" s="355"/>
      <c r="G3910" s="354"/>
      <c r="H3910" s="354"/>
      <c r="I3910" s="178"/>
      <c r="J3910" s="390" t="e">
        <f>IF(#REF!="","",IF(LEN(#REF!)&gt;14,IF(ISBLANK(#REF!),"",#REF!),REPLACE(REPLACE(#REF!,1,3,"XXX"),13,2,"XX")))</f>
        <v>#REF!</v>
      </c>
      <c r="K3910" s="356"/>
      <c r="L3910" s="357"/>
      <c r="M3910" s="356"/>
      <c r="N3910" s="352"/>
      <c r="O3910" s="369"/>
    </row>
    <row r="3911" spans="1:15" hidden="1" x14ac:dyDescent="0.2">
      <c r="A3911" s="351">
        <v>3908</v>
      </c>
      <c r="B3911" s="352"/>
      <c r="C3911" s="353"/>
      <c r="D3911" s="354"/>
      <c r="E3911" s="178"/>
      <c r="F3911" s="355"/>
      <c r="G3911" s="354"/>
      <c r="H3911" s="354"/>
      <c r="I3911" s="178"/>
      <c r="J3911" s="390" t="e">
        <f>IF(#REF!="","",IF(LEN(#REF!)&gt;14,IF(ISBLANK(#REF!),"",#REF!),REPLACE(REPLACE(#REF!,1,3,"XXX"),13,2,"XX")))</f>
        <v>#REF!</v>
      </c>
      <c r="K3911" s="356"/>
      <c r="L3911" s="357"/>
      <c r="M3911" s="356"/>
      <c r="N3911" s="352"/>
      <c r="O3911" s="369"/>
    </row>
    <row r="3912" spans="1:15" hidden="1" x14ac:dyDescent="0.2">
      <c r="A3912" s="351">
        <v>3909</v>
      </c>
      <c r="B3912" s="352"/>
      <c r="C3912" s="353"/>
      <c r="D3912" s="354"/>
      <c r="E3912" s="178"/>
      <c r="F3912" s="355"/>
      <c r="G3912" s="354"/>
      <c r="H3912" s="354"/>
      <c r="I3912" s="178"/>
      <c r="J3912" s="390" t="e">
        <f>IF(#REF!="","",IF(LEN(#REF!)&gt;14,IF(ISBLANK(#REF!),"",#REF!),REPLACE(REPLACE(#REF!,1,3,"XXX"),13,2,"XX")))</f>
        <v>#REF!</v>
      </c>
      <c r="K3912" s="356"/>
      <c r="L3912" s="357"/>
      <c r="M3912" s="356"/>
      <c r="N3912" s="352"/>
      <c r="O3912" s="369"/>
    </row>
    <row r="3913" spans="1:15" hidden="1" x14ac:dyDescent="0.2">
      <c r="A3913" s="351">
        <v>3910</v>
      </c>
      <c r="B3913" s="352"/>
      <c r="C3913" s="353"/>
      <c r="D3913" s="354"/>
      <c r="E3913" s="178"/>
      <c r="F3913" s="355"/>
      <c r="G3913" s="354"/>
      <c r="H3913" s="354"/>
      <c r="I3913" s="178"/>
      <c r="J3913" s="390" t="e">
        <f>IF(#REF!="","",IF(LEN(#REF!)&gt;14,IF(ISBLANK(#REF!),"",#REF!),REPLACE(REPLACE(#REF!,1,3,"XXX"),13,2,"XX")))</f>
        <v>#REF!</v>
      </c>
      <c r="K3913" s="356"/>
      <c r="L3913" s="357"/>
      <c r="M3913" s="356"/>
      <c r="N3913" s="352"/>
      <c r="O3913" s="369"/>
    </row>
    <row r="3914" spans="1:15" hidden="1" x14ac:dyDescent="0.2">
      <c r="A3914" s="351">
        <v>3911</v>
      </c>
      <c r="B3914" s="352"/>
      <c r="C3914" s="353"/>
      <c r="D3914" s="354"/>
      <c r="E3914" s="178"/>
      <c r="F3914" s="355"/>
      <c r="G3914" s="354"/>
      <c r="H3914" s="354"/>
      <c r="I3914" s="178"/>
      <c r="J3914" s="390" t="e">
        <f>IF(#REF!="","",IF(LEN(#REF!)&gt;14,IF(ISBLANK(#REF!),"",#REF!),REPLACE(REPLACE(#REF!,1,3,"XXX"),13,2,"XX")))</f>
        <v>#REF!</v>
      </c>
      <c r="K3914" s="356"/>
      <c r="L3914" s="357"/>
      <c r="M3914" s="356"/>
      <c r="N3914" s="352"/>
      <c r="O3914" s="369"/>
    </row>
    <row r="3915" spans="1:15" hidden="1" x14ac:dyDescent="0.2">
      <c r="A3915" s="351">
        <v>3912</v>
      </c>
      <c r="B3915" s="352"/>
      <c r="C3915" s="353"/>
      <c r="D3915" s="354"/>
      <c r="E3915" s="178"/>
      <c r="F3915" s="355"/>
      <c r="G3915" s="354"/>
      <c r="H3915" s="354"/>
      <c r="I3915" s="178"/>
      <c r="J3915" s="390" t="e">
        <f>IF(#REF!="","",IF(LEN(#REF!)&gt;14,IF(ISBLANK(#REF!),"",#REF!),REPLACE(REPLACE(#REF!,1,3,"XXX"),13,2,"XX")))</f>
        <v>#REF!</v>
      </c>
      <c r="K3915" s="356"/>
      <c r="L3915" s="357"/>
      <c r="M3915" s="356"/>
      <c r="N3915" s="352"/>
      <c r="O3915" s="369"/>
    </row>
    <row r="3916" spans="1:15" hidden="1" x14ac:dyDescent="0.2">
      <c r="A3916" s="351">
        <v>3913</v>
      </c>
      <c r="B3916" s="352"/>
      <c r="C3916" s="353"/>
      <c r="D3916" s="354"/>
      <c r="E3916" s="178"/>
      <c r="F3916" s="355"/>
      <c r="G3916" s="354"/>
      <c r="H3916" s="354"/>
      <c r="I3916" s="178"/>
      <c r="J3916" s="390" t="e">
        <f>IF(#REF!="","",IF(LEN(#REF!)&gt;14,IF(ISBLANK(#REF!),"",#REF!),REPLACE(REPLACE(#REF!,1,3,"XXX"),13,2,"XX")))</f>
        <v>#REF!</v>
      </c>
      <c r="K3916" s="356"/>
      <c r="L3916" s="357"/>
      <c r="M3916" s="356"/>
      <c r="N3916" s="352"/>
      <c r="O3916" s="369"/>
    </row>
    <row r="3917" spans="1:15" hidden="1" x14ac:dyDescent="0.2">
      <c r="A3917" s="351">
        <v>3914</v>
      </c>
      <c r="B3917" s="352"/>
      <c r="C3917" s="353"/>
      <c r="D3917" s="354"/>
      <c r="E3917" s="178"/>
      <c r="F3917" s="355"/>
      <c r="G3917" s="354"/>
      <c r="H3917" s="354"/>
      <c r="I3917" s="178"/>
      <c r="J3917" s="390" t="e">
        <f>IF(#REF!="","",IF(LEN(#REF!)&gt;14,IF(ISBLANK(#REF!),"",#REF!),REPLACE(REPLACE(#REF!,1,3,"XXX"),13,2,"XX")))</f>
        <v>#REF!</v>
      </c>
      <c r="K3917" s="356"/>
      <c r="L3917" s="357"/>
      <c r="M3917" s="356"/>
      <c r="N3917" s="352"/>
      <c r="O3917" s="369"/>
    </row>
    <row r="3918" spans="1:15" hidden="1" x14ac:dyDescent="0.2">
      <c r="A3918" s="351">
        <v>3915</v>
      </c>
      <c r="B3918" s="352"/>
      <c r="C3918" s="353"/>
      <c r="D3918" s="354"/>
      <c r="E3918" s="178"/>
      <c r="F3918" s="355"/>
      <c r="G3918" s="354"/>
      <c r="H3918" s="354"/>
      <c r="I3918" s="178"/>
      <c r="J3918" s="390" t="e">
        <f>IF(#REF!="","",IF(LEN(#REF!)&gt;14,IF(ISBLANK(#REF!),"",#REF!),REPLACE(REPLACE(#REF!,1,3,"XXX"),13,2,"XX")))</f>
        <v>#REF!</v>
      </c>
      <c r="K3918" s="356"/>
      <c r="L3918" s="357"/>
      <c r="M3918" s="356"/>
      <c r="N3918" s="352"/>
      <c r="O3918" s="369"/>
    </row>
    <row r="3919" spans="1:15" hidden="1" x14ac:dyDescent="0.2">
      <c r="A3919" s="351">
        <v>3916</v>
      </c>
      <c r="B3919" s="352"/>
      <c r="C3919" s="353"/>
      <c r="D3919" s="354"/>
      <c r="E3919" s="178"/>
      <c r="F3919" s="355"/>
      <c r="G3919" s="354"/>
      <c r="H3919" s="354"/>
      <c r="I3919" s="178"/>
      <c r="J3919" s="390" t="e">
        <f>IF(#REF!="","",IF(LEN(#REF!)&gt;14,IF(ISBLANK(#REF!),"",#REF!),REPLACE(REPLACE(#REF!,1,3,"XXX"),13,2,"XX")))</f>
        <v>#REF!</v>
      </c>
      <c r="K3919" s="356"/>
      <c r="L3919" s="357"/>
      <c r="M3919" s="356"/>
      <c r="N3919" s="352"/>
      <c r="O3919" s="369"/>
    </row>
    <row r="3920" spans="1:15" hidden="1" x14ac:dyDescent="0.2">
      <c r="A3920" s="351">
        <v>3917</v>
      </c>
      <c r="B3920" s="352"/>
      <c r="C3920" s="353"/>
      <c r="D3920" s="354"/>
      <c r="E3920" s="178"/>
      <c r="F3920" s="355"/>
      <c r="G3920" s="354"/>
      <c r="H3920" s="354"/>
      <c r="I3920" s="178"/>
      <c r="J3920" s="390" t="e">
        <f>IF(#REF!="","",IF(LEN(#REF!)&gt;14,IF(ISBLANK(#REF!),"",#REF!),REPLACE(REPLACE(#REF!,1,3,"XXX"),13,2,"XX")))</f>
        <v>#REF!</v>
      </c>
      <c r="K3920" s="356"/>
      <c r="L3920" s="357"/>
      <c r="M3920" s="356"/>
      <c r="N3920" s="352"/>
      <c r="O3920" s="369"/>
    </row>
    <row r="3921" spans="1:15" hidden="1" x14ac:dyDescent="0.2">
      <c r="A3921" s="351">
        <v>3918</v>
      </c>
      <c r="B3921" s="352"/>
      <c r="C3921" s="353"/>
      <c r="D3921" s="354"/>
      <c r="E3921" s="178"/>
      <c r="F3921" s="355"/>
      <c r="G3921" s="354"/>
      <c r="H3921" s="354"/>
      <c r="I3921" s="178"/>
      <c r="J3921" s="390" t="e">
        <f>IF(#REF!="","",IF(LEN(#REF!)&gt;14,IF(ISBLANK(#REF!),"",#REF!),REPLACE(REPLACE(#REF!,1,3,"XXX"),13,2,"XX")))</f>
        <v>#REF!</v>
      </c>
      <c r="K3921" s="356"/>
      <c r="L3921" s="357"/>
      <c r="M3921" s="356"/>
      <c r="N3921" s="352"/>
      <c r="O3921" s="369"/>
    </row>
    <row r="3922" spans="1:15" hidden="1" x14ac:dyDescent="0.2">
      <c r="A3922" s="351">
        <v>3919</v>
      </c>
      <c r="B3922" s="352"/>
      <c r="C3922" s="353"/>
      <c r="D3922" s="354"/>
      <c r="E3922" s="178"/>
      <c r="F3922" s="355"/>
      <c r="G3922" s="354"/>
      <c r="H3922" s="354"/>
      <c r="I3922" s="178"/>
      <c r="J3922" s="390" t="e">
        <f>IF(#REF!="","",IF(LEN(#REF!)&gt;14,IF(ISBLANK(#REF!),"",#REF!),REPLACE(REPLACE(#REF!,1,3,"XXX"),13,2,"XX")))</f>
        <v>#REF!</v>
      </c>
      <c r="K3922" s="356"/>
      <c r="L3922" s="357"/>
      <c r="M3922" s="356"/>
      <c r="N3922" s="352"/>
      <c r="O3922" s="369"/>
    </row>
    <row r="3923" spans="1:15" hidden="1" x14ac:dyDescent="0.2">
      <c r="A3923" s="351">
        <v>3920</v>
      </c>
      <c r="B3923" s="352"/>
      <c r="C3923" s="353"/>
      <c r="D3923" s="354"/>
      <c r="E3923" s="178"/>
      <c r="F3923" s="355"/>
      <c r="G3923" s="354"/>
      <c r="H3923" s="354"/>
      <c r="I3923" s="178"/>
      <c r="J3923" s="390" t="e">
        <f>IF(#REF!="","",IF(LEN(#REF!)&gt;14,IF(ISBLANK(#REF!),"",#REF!),REPLACE(REPLACE(#REF!,1,3,"XXX"),13,2,"XX")))</f>
        <v>#REF!</v>
      </c>
      <c r="K3923" s="356"/>
      <c r="L3923" s="357"/>
      <c r="M3923" s="356"/>
      <c r="N3923" s="352"/>
      <c r="O3923" s="369"/>
    </row>
    <row r="3924" spans="1:15" hidden="1" x14ac:dyDescent="0.2">
      <c r="A3924" s="351">
        <v>3921</v>
      </c>
      <c r="B3924" s="352"/>
      <c r="C3924" s="353"/>
      <c r="D3924" s="354"/>
      <c r="E3924" s="178"/>
      <c r="F3924" s="355"/>
      <c r="G3924" s="354"/>
      <c r="H3924" s="354"/>
      <c r="I3924" s="178"/>
      <c r="J3924" s="390" t="e">
        <f>IF(#REF!="","",IF(LEN(#REF!)&gt;14,IF(ISBLANK(#REF!),"",#REF!),REPLACE(REPLACE(#REF!,1,3,"XXX"),13,2,"XX")))</f>
        <v>#REF!</v>
      </c>
      <c r="K3924" s="356"/>
      <c r="L3924" s="357"/>
      <c r="M3924" s="356"/>
      <c r="N3924" s="352"/>
      <c r="O3924" s="369"/>
    </row>
    <row r="3925" spans="1:15" hidden="1" x14ac:dyDescent="0.2">
      <c r="A3925" s="351">
        <v>3922</v>
      </c>
      <c r="B3925" s="352"/>
      <c r="C3925" s="353"/>
      <c r="D3925" s="354"/>
      <c r="E3925" s="178"/>
      <c r="F3925" s="355"/>
      <c r="G3925" s="354"/>
      <c r="H3925" s="354"/>
      <c r="I3925" s="178"/>
      <c r="J3925" s="390" t="e">
        <f>IF(#REF!="","",IF(LEN(#REF!)&gt;14,IF(ISBLANK(#REF!),"",#REF!),REPLACE(REPLACE(#REF!,1,3,"XXX"),13,2,"XX")))</f>
        <v>#REF!</v>
      </c>
      <c r="K3925" s="356"/>
      <c r="L3925" s="357"/>
      <c r="M3925" s="356"/>
      <c r="N3925" s="352"/>
      <c r="O3925" s="369"/>
    </row>
    <row r="3926" spans="1:15" hidden="1" x14ac:dyDescent="0.2">
      <c r="A3926" s="351">
        <v>3923</v>
      </c>
      <c r="B3926" s="352"/>
      <c r="C3926" s="353"/>
      <c r="D3926" s="354"/>
      <c r="E3926" s="178"/>
      <c r="F3926" s="355"/>
      <c r="G3926" s="354"/>
      <c r="H3926" s="354"/>
      <c r="I3926" s="178"/>
      <c r="J3926" s="390" t="e">
        <f>IF(#REF!="","",IF(LEN(#REF!)&gt;14,IF(ISBLANK(#REF!),"",#REF!),REPLACE(REPLACE(#REF!,1,3,"XXX"),13,2,"XX")))</f>
        <v>#REF!</v>
      </c>
      <c r="K3926" s="356"/>
      <c r="L3926" s="357"/>
      <c r="M3926" s="356"/>
      <c r="N3926" s="352"/>
      <c r="O3926" s="369"/>
    </row>
    <row r="3927" spans="1:15" hidden="1" x14ac:dyDescent="0.2">
      <c r="A3927" s="351">
        <v>3924</v>
      </c>
      <c r="B3927" s="352"/>
      <c r="C3927" s="353"/>
      <c r="D3927" s="354"/>
      <c r="E3927" s="178"/>
      <c r="F3927" s="355"/>
      <c r="G3927" s="354"/>
      <c r="H3927" s="354"/>
      <c r="I3927" s="178"/>
      <c r="J3927" s="390" t="e">
        <f>IF(#REF!="","",IF(LEN(#REF!)&gt;14,IF(ISBLANK(#REF!),"",#REF!),REPLACE(REPLACE(#REF!,1,3,"XXX"),13,2,"XX")))</f>
        <v>#REF!</v>
      </c>
      <c r="K3927" s="356"/>
      <c r="L3927" s="357"/>
      <c r="M3927" s="356"/>
      <c r="N3927" s="352"/>
      <c r="O3927" s="369"/>
    </row>
    <row r="3928" spans="1:15" hidden="1" x14ac:dyDescent="0.2">
      <c r="A3928" s="351">
        <v>3925</v>
      </c>
      <c r="B3928" s="352"/>
      <c r="C3928" s="353"/>
      <c r="D3928" s="354"/>
      <c r="E3928" s="178"/>
      <c r="F3928" s="355"/>
      <c r="G3928" s="354"/>
      <c r="H3928" s="354"/>
      <c r="I3928" s="178"/>
      <c r="J3928" s="390" t="e">
        <f>IF(#REF!="","",IF(LEN(#REF!)&gt;14,IF(ISBLANK(#REF!),"",#REF!),REPLACE(REPLACE(#REF!,1,3,"XXX"),13,2,"XX")))</f>
        <v>#REF!</v>
      </c>
      <c r="K3928" s="356"/>
      <c r="L3928" s="357"/>
      <c r="M3928" s="356"/>
      <c r="N3928" s="352"/>
      <c r="O3928" s="369"/>
    </row>
    <row r="3929" spans="1:15" hidden="1" x14ac:dyDescent="0.2">
      <c r="A3929" s="351">
        <v>3926</v>
      </c>
      <c r="B3929" s="352"/>
      <c r="C3929" s="353"/>
      <c r="D3929" s="354"/>
      <c r="E3929" s="178"/>
      <c r="F3929" s="355"/>
      <c r="G3929" s="354"/>
      <c r="H3929" s="354"/>
      <c r="I3929" s="178"/>
      <c r="J3929" s="390" t="e">
        <f>IF(#REF!="","",IF(LEN(#REF!)&gt;14,IF(ISBLANK(#REF!),"",#REF!),REPLACE(REPLACE(#REF!,1,3,"XXX"),13,2,"XX")))</f>
        <v>#REF!</v>
      </c>
      <c r="K3929" s="356"/>
      <c r="L3929" s="357"/>
      <c r="M3929" s="356"/>
      <c r="N3929" s="352"/>
      <c r="O3929" s="369"/>
    </row>
    <row r="3930" spans="1:15" hidden="1" x14ac:dyDescent="0.2">
      <c r="A3930" s="351">
        <v>3927</v>
      </c>
      <c r="B3930" s="352"/>
      <c r="C3930" s="353"/>
      <c r="D3930" s="354"/>
      <c r="E3930" s="178"/>
      <c r="F3930" s="355"/>
      <c r="G3930" s="354"/>
      <c r="H3930" s="354"/>
      <c r="I3930" s="178"/>
      <c r="J3930" s="390" t="e">
        <f>IF(#REF!="","",IF(LEN(#REF!)&gt;14,IF(ISBLANK(#REF!),"",#REF!),REPLACE(REPLACE(#REF!,1,3,"XXX"),13,2,"XX")))</f>
        <v>#REF!</v>
      </c>
      <c r="K3930" s="356"/>
      <c r="L3930" s="357"/>
      <c r="M3930" s="356"/>
      <c r="N3930" s="352"/>
      <c r="O3930" s="369"/>
    </row>
    <row r="3931" spans="1:15" hidden="1" x14ac:dyDescent="0.2">
      <c r="A3931" s="351">
        <v>3928</v>
      </c>
      <c r="B3931" s="352"/>
      <c r="C3931" s="353"/>
      <c r="D3931" s="354"/>
      <c r="E3931" s="178"/>
      <c r="F3931" s="355"/>
      <c r="G3931" s="354"/>
      <c r="H3931" s="354"/>
      <c r="I3931" s="178"/>
      <c r="J3931" s="390" t="e">
        <f>IF(#REF!="","",IF(LEN(#REF!)&gt;14,IF(ISBLANK(#REF!),"",#REF!),REPLACE(REPLACE(#REF!,1,3,"XXX"),13,2,"XX")))</f>
        <v>#REF!</v>
      </c>
      <c r="K3931" s="356"/>
      <c r="L3931" s="357"/>
      <c r="M3931" s="356"/>
      <c r="N3931" s="352"/>
      <c r="O3931" s="369"/>
    </row>
    <row r="3932" spans="1:15" hidden="1" x14ac:dyDescent="0.2">
      <c r="A3932" s="351">
        <v>3929</v>
      </c>
      <c r="B3932" s="352"/>
      <c r="C3932" s="353"/>
      <c r="D3932" s="354"/>
      <c r="E3932" s="178"/>
      <c r="F3932" s="355"/>
      <c r="G3932" s="354"/>
      <c r="H3932" s="354"/>
      <c r="I3932" s="178"/>
      <c r="J3932" s="390" t="e">
        <f>IF(#REF!="","",IF(LEN(#REF!)&gt;14,IF(ISBLANK(#REF!),"",#REF!),REPLACE(REPLACE(#REF!,1,3,"XXX"),13,2,"XX")))</f>
        <v>#REF!</v>
      </c>
      <c r="K3932" s="356"/>
      <c r="L3932" s="357"/>
      <c r="M3932" s="356"/>
      <c r="N3932" s="352"/>
      <c r="O3932" s="369"/>
    </row>
    <row r="3933" spans="1:15" hidden="1" x14ac:dyDescent="0.2">
      <c r="A3933" s="351">
        <v>3930</v>
      </c>
      <c r="B3933" s="352"/>
      <c r="C3933" s="353"/>
      <c r="D3933" s="354"/>
      <c r="E3933" s="178"/>
      <c r="F3933" s="355"/>
      <c r="G3933" s="354"/>
      <c r="H3933" s="354"/>
      <c r="I3933" s="178"/>
      <c r="J3933" s="390" t="e">
        <f>IF(#REF!="","",IF(LEN(#REF!)&gt;14,IF(ISBLANK(#REF!),"",#REF!),REPLACE(REPLACE(#REF!,1,3,"XXX"),13,2,"XX")))</f>
        <v>#REF!</v>
      </c>
      <c r="K3933" s="356"/>
      <c r="L3933" s="357"/>
      <c r="M3933" s="356"/>
      <c r="N3933" s="352"/>
      <c r="O3933" s="369"/>
    </row>
    <row r="3934" spans="1:15" hidden="1" x14ac:dyDescent="0.2">
      <c r="A3934" s="351">
        <v>3931</v>
      </c>
      <c r="B3934" s="352"/>
      <c r="C3934" s="353"/>
      <c r="D3934" s="354"/>
      <c r="E3934" s="178"/>
      <c r="F3934" s="355"/>
      <c r="G3934" s="354"/>
      <c r="H3934" s="354"/>
      <c r="I3934" s="178"/>
      <c r="J3934" s="390" t="e">
        <f>IF(#REF!="","",IF(LEN(#REF!)&gt;14,IF(ISBLANK(#REF!),"",#REF!),REPLACE(REPLACE(#REF!,1,3,"XXX"),13,2,"XX")))</f>
        <v>#REF!</v>
      </c>
      <c r="K3934" s="356"/>
      <c r="L3934" s="357"/>
      <c r="M3934" s="356"/>
      <c r="N3934" s="352"/>
      <c r="O3934" s="369"/>
    </row>
    <row r="3935" spans="1:15" hidden="1" x14ac:dyDescent="0.2">
      <c r="A3935" s="351">
        <v>3932</v>
      </c>
      <c r="B3935" s="352"/>
      <c r="C3935" s="353"/>
      <c r="D3935" s="354"/>
      <c r="E3935" s="178"/>
      <c r="F3935" s="355"/>
      <c r="G3935" s="354"/>
      <c r="H3935" s="354"/>
      <c r="I3935" s="178"/>
      <c r="J3935" s="390" t="e">
        <f>IF(#REF!="","",IF(LEN(#REF!)&gt;14,IF(ISBLANK(#REF!),"",#REF!),REPLACE(REPLACE(#REF!,1,3,"XXX"),13,2,"XX")))</f>
        <v>#REF!</v>
      </c>
      <c r="K3935" s="356"/>
      <c r="L3935" s="357"/>
      <c r="M3935" s="356"/>
      <c r="N3935" s="352"/>
      <c r="O3935" s="369"/>
    </row>
    <row r="3936" spans="1:15" hidden="1" x14ac:dyDescent="0.2">
      <c r="A3936" s="351">
        <v>3933</v>
      </c>
      <c r="B3936" s="352"/>
      <c r="C3936" s="353"/>
      <c r="D3936" s="354"/>
      <c r="E3936" s="178"/>
      <c r="F3936" s="355"/>
      <c r="G3936" s="354"/>
      <c r="H3936" s="354"/>
      <c r="I3936" s="178"/>
      <c r="J3936" s="390" t="e">
        <f>IF(#REF!="","",IF(LEN(#REF!)&gt;14,IF(ISBLANK(#REF!),"",#REF!),REPLACE(REPLACE(#REF!,1,3,"XXX"),13,2,"XX")))</f>
        <v>#REF!</v>
      </c>
      <c r="K3936" s="356"/>
      <c r="L3936" s="357"/>
      <c r="M3936" s="356"/>
      <c r="N3936" s="352"/>
      <c r="O3936" s="369"/>
    </row>
    <row r="3937" spans="1:15" hidden="1" x14ac:dyDescent="0.2">
      <c r="A3937" s="351">
        <v>3934</v>
      </c>
      <c r="B3937" s="352"/>
      <c r="C3937" s="353"/>
      <c r="D3937" s="354"/>
      <c r="E3937" s="178"/>
      <c r="F3937" s="355"/>
      <c r="G3937" s="354"/>
      <c r="H3937" s="354"/>
      <c r="I3937" s="178"/>
      <c r="J3937" s="390" t="e">
        <f>IF(#REF!="","",IF(LEN(#REF!)&gt;14,IF(ISBLANK(#REF!),"",#REF!),REPLACE(REPLACE(#REF!,1,3,"XXX"),13,2,"XX")))</f>
        <v>#REF!</v>
      </c>
      <c r="K3937" s="356"/>
      <c r="L3937" s="357"/>
      <c r="M3937" s="356"/>
      <c r="N3937" s="352"/>
      <c r="O3937" s="369"/>
    </row>
    <row r="3938" spans="1:15" hidden="1" x14ac:dyDescent="0.2">
      <c r="A3938" s="351">
        <v>3935</v>
      </c>
      <c r="B3938" s="352"/>
      <c r="C3938" s="353"/>
      <c r="D3938" s="354"/>
      <c r="E3938" s="178"/>
      <c r="F3938" s="355"/>
      <c r="G3938" s="354"/>
      <c r="H3938" s="354"/>
      <c r="I3938" s="178"/>
      <c r="J3938" s="390" t="e">
        <f>IF(#REF!="","",IF(LEN(#REF!)&gt;14,IF(ISBLANK(#REF!),"",#REF!),REPLACE(REPLACE(#REF!,1,3,"XXX"),13,2,"XX")))</f>
        <v>#REF!</v>
      </c>
      <c r="K3938" s="356"/>
      <c r="L3938" s="357"/>
      <c r="M3938" s="356"/>
      <c r="N3938" s="352"/>
      <c r="O3938" s="369"/>
    </row>
    <row r="3939" spans="1:15" hidden="1" x14ac:dyDescent="0.2">
      <c r="A3939" s="351">
        <v>3936</v>
      </c>
      <c r="B3939" s="352"/>
      <c r="C3939" s="353"/>
      <c r="D3939" s="354"/>
      <c r="E3939" s="178"/>
      <c r="F3939" s="355"/>
      <c r="G3939" s="354"/>
      <c r="H3939" s="354"/>
      <c r="I3939" s="178"/>
      <c r="J3939" s="390" t="e">
        <f>IF(#REF!="","",IF(LEN(#REF!)&gt;14,IF(ISBLANK(#REF!),"",#REF!),REPLACE(REPLACE(#REF!,1,3,"XXX"),13,2,"XX")))</f>
        <v>#REF!</v>
      </c>
      <c r="K3939" s="356"/>
      <c r="L3939" s="357"/>
      <c r="M3939" s="356"/>
      <c r="N3939" s="352"/>
      <c r="O3939" s="369"/>
    </row>
    <row r="3940" spans="1:15" hidden="1" x14ac:dyDescent="0.2">
      <c r="A3940" s="351">
        <v>3937</v>
      </c>
      <c r="B3940" s="352"/>
      <c r="C3940" s="353"/>
      <c r="D3940" s="354"/>
      <c r="E3940" s="178"/>
      <c r="F3940" s="355"/>
      <c r="G3940" s="354"/>
      <c r="H3940" s="354"/>
      <c r="I3940" s="178"/>
      <c r="J3940" s="390" t="e">
        <f>IF(#REF!="","",IF(LEN(#REF!)&gt;14,IF(ISBLANK(#REF!),"",#REF!),REPLACE(REPLACE(#REF!,1,3,"XXX"),13,2,"XX")))</f>
        <v>#REF!</v>
      </c>
      <c r="K3940" s="356"/>
      <c r="L3940" s="357"/>
      <c r="M3940" s="356"/>
      <c r="N3940" s="352"/>
      <c r="O3940" s="369"/>
    </row>
    <row r="3941" spans="1:15" hidden="1" x14ac:dyDescent="0.2">
      <c r="A3941" s="351">
        <v>3938</v>
      </c>
      <c r="B3941" s="352"/>
      <c r="C3941" s="353"/>
      <c r="D3941" s="354"/>
      <c r="E3941" s="178"/>
      <c r="F3941" s="355"/>
      <c r="G3941" s="354"/>
      <c r="H3941" s="354"/>
      <c r="I3941" s="178"/>
      <c r="J3941" s="390" t="e">
        <f>IF(#REF!="","",IF(LEN(#REF!)&gt;14,IF(ISBLANK(#REF!),"",#REF!),REPLACE(REPLACE(#REF!,1,3,"XXX"),13,2,"XX")))</f>
        <v>#REF!</v>
      </c>
      <c r="K3941" s="356"/>
      <c r="L3941" s="357"/>
      <c r="M3941" s="356"/>
      <c r="N3941" s="352"/>
      <c r="O3941" s="369"/>
    </row>
    <row r="3942" spans="1:15" hidden="1" x14ac:dyDescent="0.2">
      <c r="A3942" s="351">
        <v>3939</v>
      </c>
      <c r="B3942" s="352"/>
      <c r="C3942" s="353"/>
      <c r="D3942" s="354"/>
      <c r="E3942" s="178"/>
      <c r="F3942" s="355"/>
      <c r="G3942" s="354"/>
      <c r="H3942" s="354"/>
      <c r="I3942" s="178"/>
      <c r="J3942" s="390" t="e">
        <f>IF(#REF!="","",IF(LEN(#REF!)&gt;14,IF(ISBLANK(#REF!),"",#REF!),REPLACE(REPLACE(#REF!,1,3,"XXX"),13,2,"XX")))</f>
        <v>#REF!</v>
      </c>
      <c r="K3942" s="356"/>
      <c r="L3942" s="357"/>
      <c r="M3942" s="356"/>
      <c r="N3942" s="352"/>
      <c r="O3942" s="369"/>
    </row>
    <row r="3943" spans="1:15" hidden="1" x14ac:dyDescent="0.2">
      <c r="A3943" s="351">
        <v>3940</v>
      </c>
      <c r="B3943" s="352"/>
      <c r="C3943" s="353"/>
      <c r="D3943" s="354"/>
      <c r="E3943" s="178"/>
      <c r="F3943" s="355"/>
      <c r="G3943" s="354"/>
      <c r="H3943" s="354"/>
      <c r="I3943" s="178"/>
      <c r="J3943" s="390" t="e">
        <f>IF(#REF!="","",IF(LEN(#REF!)&gt;14,IF(ISBLANK(#REF!),"",#REF!),REPLACE(REPLACE(#REF!,1,3,"XXX"),13,2,"XX")))</f>
        <v>#REF!</v>
      </c>
      <c r="K3943" s="356"/>
      <c r="L3943" s="357"/>
      <c r="M3943" s="356"/>
      <c r="N3943" s="352"/>
      <c r="O3943" s="369"/>
    </row>
    <row r="3944" spans="1:15" hidden="1" x14ac:dyDescent="0.2">
      <c r="A3944" s="351">
        <v>3941</v>
      </c>
      <c r="B3944" s="352"/>
      <c r="C3944" s="353"/>
      <c r="D3944" s="354"/>
      <c r="E3944" s="178"/>
      <c r="F3944" s="355"/>
      <c r="G3944" s="354"/>
      <c r="H3944" s="354"/>
      <c r="I3944" s="178"/>
      <c r="J3944" s="390" t="e">
        <f>IF(#REF!="","",IF(LEN(#REF!)&gt;14,IF(ISBLANK(#REF!),"",#REF!),REPLACE(REPLACE(#REF!,1,3,"XXX"),13,2,"XX")))</f>
        <v>#REF!</v>
      </c>
      <c r="K3944" s="356"/>
      <c r="L3944" s="357"/>
      <c r="M3944" s="356"/>
      <c r="N3944" s="352"/>
      <c r="O3944" s="369"/>
    </row>
    <row r="3945" spans="1:15" hidden="1" x14ac:dyDescent="0.2">
      <c r="A3945" s="351">
        <v>3942</v>
      </c>
      <c r="B3945" s="352"/>
      <c r="C3945" s="353"/>
      <c r="D3945" s="354"/>
      <c r="E3945" s="178"/>
      <c r="F3945" s="355"/>
      <c r="G3945" s="354"/>
      <c r="H3945" s="354"/>
      <c r="I3945" s="178"/>
      <c r="J3945" s="390" t="e">
        <f>IF(#REF!="","",IF(LEN(#REF!)&gt;14,IF(ISBLANK(#REF!),"",#REF!),REPLACE(REPLACE(#REF!,1,3,"XXX"),13,2,"XX")))</f>
        <v>#REF!</v>
      </c>
      <c r="K3945" s="356"/>
      <c r="L3945" s="357"/>
      <c r="M3945" s="356"/>
      <c r="N3945" s="352"/>
      <c r="O3945" s="369"/>
    </row>
    <row r="3946" spans="1:15" hidden="1" x14ac:dyDescent="0.2">
      <c r="A3946" s="351">
        <v>3943</v>
      </c>
      <c r="B3946" s="352"/>
      <c r="C3946" s="353"/>
      <c r="D3946" s="354"/>
      <c r="E3946" s="178"/>
      <c r="F3946" s="355"/>
      <c r="G3946" s="354"/>
      <c r="H3946" s="354"/>
      <c r="I3946" s="178"/>
      <c r="J3946" s="390" t="e">
        <f>IF(#REF!="","",IF(LEN(#REF!)&gt;14,IF(ISBLANK(#REF!),"",#REF!),REPLACE(REPLACE(#REF!,1,3,"XXX"),13,2,"XX")))</f>
        <v>#REF!</v>
      </c>
      <c r="K3946" s="356"/>
      <c r="L3946" s="357"/>
      <c r="M3946" s="356"/>
      <c r="N3946" s="352"/>
      <c r="O3946" s="369"/>
    </row>
    <row r="3947" spans="1:15" hidden="1" x14ac:dyDescent="0.2">
      <c r="A3947" s="351">
        <v>3944</v>
      </c>
      <c r="B3947" s="352"/>
      <c r="C3947" s="353"/>
      <c r="D3947" s="354"/>
      <c r="E3947" s="178"/>
      <c r="F3947" s="355"/>
      <c r="G3947" s="354"/>
      <c r="H3947" s="354"/>
      <c r="I3947" s="178"/>
      <c r="J3947" s="390" t="e">
        <f>IF(#REF!="","",IF(LEN(#REF!)&gt;14,IF(ISBLANK(#REF!),"",#REF!),REPLACE(REPLACE(#REF!,1,3,"XXX"),13,2,"XX")))</f>
        <v>#REF!</v>
      </c>
      <c r="K3947" s="356"/>
      <c r="L3947" s="357"/>
      <c r="M3947" s="356"/>
      <c r="N3947" s="352"/>
      <c r="O3947" s="369"/>
    </row>
    <row r="3948" spans="1:15" hidden="1" x14ac:dyDescent="0.2">
      <c r="A3948" s="351">
        <v>3945</v>
      </c>
      <c r="B3948" s="352"/>
      <c r="C3948" s="353"/>
      <c r="D3948" s="354"/>
      <c r="E3948" s="178"/>
      <c r="F3948" s="355"/>
      <c r="G3948" s="354"/>
      <c r="H3948" s="354"/>
      <c r="I3948" s="178"/>
      <c r="J3948" s="390" t="e">
        <f>IF(#REF!="","",IF(LEN(#REF!)&gt;14,IF(ISBLANK(#REF!),"",#REF!),REPLACE(REPLACE(#REF!,1,3,"XXX"),13,2,"XX")))</f>
        <v>#REF!</v>
      </c>
      <c r="K3948" s="356"/>
      <c r="L3948" s="357"/>
      <c r="M3948" s="356"/>
      <c r="N3948" s="352"/>
      <c r="O3948" s="369"/>
    </row>
    <row r="3949" spans="1:15" hidden="1" x14ac:dyDescent="0.2">
      <c r="A3949" s="351">
        <v>3946</v>
      </c>
      <c r="B3949" s="352"/>
      <c r="C3949" s="353"/>
      <c r="D3949" s="354"/>
      <c r="E3949" s="178"/>
      <c r="F3949" s="355"/>
      <c r="G3949" s="354"/>
      <c r="H3949" s="354"/>
      <c r="I3949" s="178"/>
      <c r="J3949" s="390" t="e">
        <f>IF(#REF!="","",IF(LEN(#REF!)&gt;14,IF(ISBLANK(#REF!),"",#REF!),REPLACE(REPLACE(#REF!,1,3,"XXX"),13,2,"XX")))</f>
        <v>#REF!</v>
      </c>
      <c r="K3949" s="356"/>
      <c r="L3949" s="357"/>
      <c r="M3949" s="356"/>
      <c r="N3949" s="352"/>
      <c r="O3949" s="369"/>
    </row>
    <row r="3950" spans="1:15" hidden="1" x14ac:dyDescent="0.2">
      <c r="A3950" s="351">
        <v>3947</v>
      </c>
      <c r="B3950" s="352"/>
      <c r="C3950" s="353"/>
      <c r="D3950" s="354"/>
      <c r="E3950" s="178"/>
      <c r="F3950" s="355"/>
      <c r="G3950" s="354"/>
      <c r="H3950" s="354"/>
      <c r="I3950" s="178"/>
      <c r="J3950" s="390" t="e">
        <f>IF(#REF!="","",IF(LEN(#REF!)&gt;14,IF(ISBLANK(#REF!),"",#REF!),REPLACE(REPLACE(#REF!,1,3,"XXX"),13,2,"XX")))</f>
        <v>#REF!</v>
      </c>
      <c r="K3950" s="356"/>
      <c r="L3950" s="357"/>
      <c r="M3950" s="356"/>
      <c r="N3950" s="352"/>
      <c r="O3950" s="369"/>
    </row>
    <row r="3951" spans="1:15" hidden="1" x14ac:dyDescent="0.2">
      <c r="A3951" s="351">
        <v>3948</v>
      </c>
      <c r="B3951" s="352"/>
      <c r="C3951" s="353"/>
      <c r="D3951" s="354"/>
      <c r="E3951" s="178"/>
      <c r="F3951" s="355"/>
      <c r="G3951" s="354"/>
      <c r="H3951" s="354"/>
      <c r="I3951" s="178"/>
      <c r="J3951" s="390" t="e">
        <f>IF(#REF!="","",IF(LEN(#REF!)&gt;14,IF(ISBLANK(#REF!),"",#REF!),REPLACE(REPLACE(#REF!,1,3,"XXX"),13,2,"XX")))</f>
        <v>#REF!</v>
      </c>
      <c r="K3951" s="356"/>
      <c r="L3951" s="357"/>
      <c r="M3951" s="356"/>
      <c r="N3951" s="352"/>
      <c r="O3951" s="369"/>
    </row>
    <row r="3952" spans="1:15" hidden="1" x14ac:dyDescent="0.2">
      <c r="A3952" s="351">
        <v>3949</v>
      </c>
      <c r="B3952" s="352"/>
      <c r="C3952" s="353"/>
      <c r="D3952" s="354"/>
      <c r="E3952" s="178"/>
      <c r="F3952" s="355"/>
      <c r="G3952" s="354"/>
      <c r="H3952" s="354"/>
      <c r="I3952" s="178"/>
      <c r="J3952" s="390" t="e">
        <f>IF(#REF!="","",IF(LEN(#REF!)&gt;14,IF(ISBLANK(#REF!),"",#REF!),REPLACE(REPLACE(#REF!,1,3,"XXX"),13,2,"XX")))</f>
        <v>#REF!</v>
      </c>
      <c r="K3952" s="356"/>
      <c r="L3952" s="357"/>
      <c r="M3952" s="356"/>
      <c r="N3952" s="352"/>
      <c r="O3952" s="369"/>
    </row>
    <row r="3953" spans="1:15" hidden="1" x14ac:dyDescent="0.2">
      <c r="A3953" s="351">
        <v>3950</v>
      </c>
      <c r="B3953" s="352"/>
      <c r="C3953" s="353"/>
      <c r="D3953" s="354"/>
      <c r="E3953" s="178"/>
      <c r="F3953" s="355"/>
      <c r="G3953" s="354"/>
      <c r="H3953" s="354"/>
      <c r="I3953" s="178"/>
      <c r="J3953" s="390" t="e">
        <f>IF(#REF!="","",IF(LEN(#REF!)&gt;14,IF(ISBLANK(#REF!),"",#REF!),REPLACE(REPLACE(#REF!,1,3,"XXX"),13,2,"XX")))</f>
        <v>#REF!</v>
      </c>
      <c r="K3953" s="356"/>
      <c r="L3953" s="357"/>
      <c r="M3953" s="356"/>
      <c r="N3953" s="352"/>
      <c r="O3953" s="369"/>
    </row>
    <row r="3954" spans="1:15" hidden="1" x14ac:dyDescent="0.2">
      <c r="A3954" s="351">
        <v>3951</v>
      </c>
      <c r="B3954" s="352"/>
      <c r="C3954" s="353"/>
      <c r="D3954" s="354"/>
      <c r="E3954" s="178"/>
      <c r="F3954" s="355"/>
      <c r="G3954" s="354"/>
      <c r="H3954" s="354"/>
      <c r="I3954" s="178"/>
      <c r="J3954" s="390" t="e">
        <f>IF(#REF!="","",IF(LEN(#REF!)&gt;14,IF(ISBLANK(#REF!),"",#REF!),REPLACE(REPLACE(#REF!,1,3,"XXX"),13,2,"XX")))</f>
        <v>#REF!</v>
      </c>
      <c r="K3954" s="356"/>
      <c r="L3954" s="357"/>
      <c r="M3954" s="356"/>
      <c r="N3954" s="352"/>
      <c r="O3954" s="369"/>
    </row>
    <row r="3955" spans="1:15" hidden="1" x14ac:dyDescent="0.2">
      <c r="A3955" s="351">
        <v>3952</v>
      </c>
      <c r="B3955" s="352"/>
      <c r="C3955" s="353"/>
      <c r="D3955" s="354"/>
      <c r="E3955" s="178"/>
      <c r="F3955" s="355"/>
      <c r="G3955" s="354"/>
      <c r="H3955" s="354"/>
      <c r="I3955" s="178"/>
      <c r="J3955" s="390" t="e">
        <f>IF(#REF!="","",IF(LEN(#REF!)&gt;14,IF(ISBLANK(#REF!),"",#REF!),REPLACE(REPLACE(#REF!,1,3,"XXX"),13,2,"XX")))</f>
        <v>#REF!</v>
      </c>
      <c r="K3955" s="356"/>
      <c r="L3955" s="357"/>
      <c r="M3955" s="356"/>
      <c r="N3955" s="352"/>
      <c r="O3955" s="369"/>
    </row>
    <row r="3956" spans="1:15" hidden="1" x14ac:dyDescent="0.2">
      <c r="A3956" s="351">
        <v>3953</v>
      </c>
      <c r="B3956" s="352"/>
      <c r="C3956" s="353"/>
      <c r="D3956" s="354"/>
      <c r="E3956" s="178"/>
      <c r="F3956" s="355"/>
      <c r="G3956" s="354"/>
      <c r="H3956" s="354"/>
      <c r="I3956" s="178"/>
      <c r="J3956" s="390" t="e">
        <f>IF(#REF!="","",IF(LEN(#REF!)&gt;14,IF(ISBLANK(#REF!),"",#REF!),REPLACE(REPLACE(#REF!,1,3,"XXX"),13,2,"XX")))</f>
        <v>#REF!</v>
      </c>
      <c r="K3956" s="356"/>
      <c r="L3956" s="357"/>
      <c r="M3956" s="356"/>
      <c r="N3956" s="352"/>
      <c r="O3956" s="369"/>
    </row>
    <row r="3957" spans="1:15" hidden="1" x14ac:dyDescent="0.2">
      <c r="A3957" s="351">
        <v>3954</v>
      </c>
      <c r="B3957" s="352"/>
      <c r="C3957" s="353"/>
      <c r="D3957" s="354"/>
      <c r="E3957" s="178"/>
      <c r="F3957" s="355"/>
      <c r="G3957" s="354"/>
      <c r="H3957" s="354"/>
      <c r="I3957" s="178"/>
      <c r="J3957" s="390" t="e">
        <f>IF(#REF!="","",IF(LEN(#REF!)&gt;14,IF(ISBLANK(#REF!),"",#REF!),REPLACE(REPLACE(#REF!,1,3,"XXX"),13,2,"XX")))</f>
        <v>#REF!</v>
      </c>
      <c r="K3957" s="356"/>
      <c r="L3957" s="357"/>
      <c r="M3957" s="356"/>
      <c r="N3957" s="352"/>
      <c r="O3957" s="369"/>
    </row>
    <row r="3958" spans="1:15" hidden="1" x14ac:dyDescent="0.2">
      <c r="A3958" s="351">
        <v>3955</v>
      </c>
      <c r="B3958" s="352"/>
      <c r="C3958" s="353"/>
      <c r="D3958" s="354"/>
      <c r="E3958" s="178"/>
      <c r="F3958" s="355"/>
      <c r="G3958" s="354"/>
      <c r="H3958" s="354"/>
      <c r="I3958" s="178"/>
      <c r="J3958" s="390" t="e">
        <f>IF(#REF!="","",IF(LEN(#REF!)&gt;14,IF(ISBLANK(#REF!),"",#REF!),REPLACE(REPLACE(#REF!,1,3,"XXX"),13,2,"XX")))</f>
        <v>#REF!</v>
      </c>
      <c r="K3958" s="356"/>
      <c r="L3958" s="357"/>
      <c r="M3958" s="356"/>
      <c r="N3958" s="352"/>
      <c r="O3958" s="369"/>
    </row>
    <row r="3959" spans="1:15" hidden="1" x14ac:dyDescent="0.2">
      <c r="A3959" s="351">
        <v>3956</v>
      </c>
      <c r="B3959" s="352"/>
      <c r="C3959" s="353"/>
      <c r="D3959" s="354"/>
      <c r="E3959" s="178"/>
      <c r="F3959" s="355"/>
      <c r="G3959" s="354"/>
      <c r="H3959" s="354"/>
      <c r="I3959" s="178"/>
      <c r="J3959" s="390" t="e">
        <f>IF(#REF!="","",IF(LEN(#REF!)&gt;14,IF(ISBLANK(#REF!),"",#REF!),REPLACE(REPLACE(#REF!,1,3,"XXX"),13,2,"XX")))</f>
        <v>#REF!</v>
      </c>
      <c r="K3959" s="356"/>
      <c r="L3959" s="357"/>
      <c r="M3959" s="356"/>
      <c r="N3959" s="352"/>
      <c r="O3959" s="369"/>
    </row>
    <row r="3960" spans="1:15" hidden="1" x14ac:dyDescent="0.2">
      <c r="A3960" s="351">
        <v>3957</v>
      </c>
      <c r="B3960" s="352"/>
      <c r="C3960" s="353"/>
      <c r="D3960" s="354"/>
      <c r="E3960" s="178"/>
      <c r="F3960" s="355"/>
      <c r="G3960" s="354"/>
      <c r="H3960" s="354"/>
      <c r="I3960" s="178"/>
      <c r="J3960" s="390" t="e">
        <f>IF(#REF!="","",IF(LEN(#REF!)&gt;14,IF(ISBLANK(#REF!),"",#REF!),REPLACE(REPLACE(#REF!,1,3,"XXX"),13,2,"XX")))</f>
        <v>#REF!</v>
      </c>
      <c r="K3960" s="356"/>
      <c r="L3960" s="357"/>
      <c r="M3960" s="356"/>
      <c r="N3960" s="352"/>
      <c r="O3960" s="369"/>
    </row>
    <row r="3961" spans="1:15" hidden="1" x14ac:dyDescent="0.2">
      <c r="A3961" s="351">
        <v>3958</v>
      </c>
      <c r="B3961" s="352"/>
      <c r="C3961" s="353"/>
      <c r="D3961" s="354"/>
      <c r="E3961" s="178"/>
      <c r="F3961" s="355"/>
      <c r="G3961" s="354"/>
      <c r="H3961" s="354"/>
      <c r="I3961" s="178"/>
      <c r="J3961" s="390" t="e">
        <f>IF(#REF!="","",IF(LEN(#REF!)&gt;14,IF(ISBLANK(#REF!),"",#REF!),REPLACE(REPLACE(#REF!,1,3,"XXX"),13,2,"XX")))</f>
        <v>#REF!</v>
      </c>
      <c r="K3961" s="356"/>
      <c r="L3961" s="357"/>
      <c r="M3961" s="356"/>
      <c r="N3961" s="352"/>
      <c r="O3961" s="369"/>
    </row>
    <row r="3962" spans="1:15" hidden="1" x14ac:dyDescent="0.2">
      <c r="A3962" s="351">
        <v>3959</v>
      </c>
      <c r="B3962" s="352"/>
      <c r="C3962" s="353"/>
      <c r="D3962" s="354"/>
      <c r="E3962" s="178"/>
      <c r="F3962" s="355"/>
      <c r="G3962" s="354"/>
      <c r="H3962" s="354"/>
      <c r="I3962" s="178"/>
      <c r="J3962" s="390" t="e">
        <f>IF(#REF!="","",IF(LEN(#REF!)&gt;14,IF(ISBLANK(#REF!),"",#REF!),REPLACE(REPLACE(#REF!,1,3,"XXX"),13,2,"XX")))</f>
        <v>#REF!</v>
      </c>
      <c r="K3962" s="356"/>
      <c r="L3962" s="357"/>
      <c r="M3962" s="356"/>
      <c r="N3962" s="352"/>
      <c r="O3962" s="369"/>
    </row>
    <row r="3963" spans="1:15" hidden="1" x14ac:dyDescent="0.2">
      <c r="A3963" s="351">
        <v>3960</v>
      </c>
      <c r="B3963" s="352"/>
      <c r="C3963" s="353"/>
      <c r="D3963" s="354"/>
      <c r="E3963" s="178"/>
      <c r="F3963" s="355"/>
      <c r="G3963" s="354"/>
      <c r="H3963" s="354"/>
      <c r="I3963" s="178"/>
      <c r="J3963" s="390" t="e">
        <f>IF(#REF!="","",IF(LEN(#REF!)&gt;14,IF(ISBLANK(#REF!),"",#REF!),REPLACE(REPLACE(#REF!,1,3,"XXX"),13,2,"XX")))</f>
        <v>#REF!</v>
      </c>
      <c r="K3963" s="356"/>
      <c r="L3963" s="357"/>
      <c r="M3963" s="356"/>
      <c r="N3963" s="352"/>
      <c r="O3963" s="369"/>
    </row>
    <row r="3964" spans="1:15" hidden="1" x14ac:dyDescent="0.2">
      <c r="A3964" s="351">
        <v>3961</v>
      </c>
      <c r="B3964" s="352"/>
      <c r="C3964" s="353"/>
      <c r="D3964" s="354"/>
      <c r="E3964" s="178"/>
      <c r="F3964" s="355"/>
      <c r="G3964" s="354"/>
      <c r="H3964" s="354"/>
      <c r="I3964" s="178"/>
      <c r="J3964" s="390" t="e">
        <f>IF(#REF!="","",IF(LEN(#REF!)&gt;14,IF(ISBLANK(#REF!),"",#REF!),REPLACE(REPLACE(#REF!,1,3,"XXX"),13,2,"XX")))</f>
        <v>#REF!</v>
      </c>
      <c r="K3964" s="356"/>
      <c r="L3964" s="357"/>
      <c r="M3964" s="356"/>
      <c r="N3964" s="352"/>
      <c r="O3964" s="369"/>
    </row>
    <row r="3965" spans="1:15" hidden="1" x14ac:dyDescent="0.2">
      <c r="A3965" s="351">
        <v>3962</v>
      </c>
      <c r="B3965" s="352"/>
      <c r="C3965" s="353"/>
      <c r="D3965" s="354"/>
      <c r="E3965" s="178"/>
      <c r="F3965" s="355"/>
      <c r="G3965" s="354"/>
      <c r="H3965" s="354"/>
      <c r="I3965" s="178"/>
      <c r="J3965" s="390" t="e">
        <f>IF(#REF!="","",IF(LEN(#REF!)&gt;14,IF(ISBLANK(#REF!),"",#REF!),REPLACE(REPLACE(#REF!,1,3,"XXX"),13,2,"XX")))</f>
        <v>#REF!</v>
      </c>
      <c r="K3965" s="356"/>
      <c r="L3965" s="357"/>
      <c r="M3965" s="356"/>
      <c r="N3965" s="352"/>
      <c r="O3965" s="369"/>
    </row>
    <row r="3966" spans="1:15" hidden="1" x14ac:dyDescent="0.2">
      <c r="A3966" s="351">
        <v>3963</v>
      </c>
      <c r="B3966" s="352"/>
      <c r="C3966" s="353"/>
      <c r="D3966" s="354"/>
      <c r="E3966" s="178"/>
      <c r="F3966" s="355"/>
      <c r="G3966" s="354"/>
      <c r="H3966" s="354"/>
      <c r="I3966" s="178"/>
      <c r="J3966" s="390" t="e">
        <f>IF(#REF!="","",IF(LEN(#REF!)&gt;14,IF(ISBLANK(#REF!),"",#REF!),REPLACE(REPLACE(#REF!,1,3,"XXX"),13,2,"XX")))</f>
        <v>#REF!</v>
      </c>
      <c r="K3966" s="356"/>
      <c r="L3966" s="357"/>
      <c r="M3966" s="356"/>
      <c r="N3966" s="352"/>
      <c r="O3966" s="369"/>
    </row>
    <row r="3967" spans="1:15" hidden="1" x14ac:dyDescent="0.2">
      <c r="A3967" s="351">
        <v>3964</v>
      </c>
      <c r="B3967" s="352"/>
      <c r="C3967" s="353"/>
      <c r="D3967" s="354"/>
      <c r="E3967" s="178"/>
      <c r="F3967" s="355"/>
      <c r="G3967" s="354"/>
      <c r="H3967" s="354"/>
      <c r="I3967" s="178"/>
      <c r="J3967" s="390" t="e">
        <f>IF(#REF!="","",IF(LEN(#REF!)&gt;14,IF(ISBLANK(#REF!),"",#REF!),REPLACE(REPLACE(#REF!,1,3,"XXX"),13,2,"XX")))</f>
        <v>#REF!</v>
      </c>
      <c r="K3967" s="356"/>
      <c r="L3967" s="357"/>
      <c r="M3967" s="356"/>
      <c r="N3967" s="352"/>
      <c r="O3967" s="369"/>
    </row>
    <row r="3968" spans="1:15" hidden="1" x14ac:dyDescent="0.2">
      <c r="A3968" s="351">
        <v>3965</v>
      </c>
      <c r="B3968" s="352"/>
      <c r="C3968" s="353"/>
      <c r="D3968" s="354"/>
      <c r="E3968" s="178"/>
      <c r="F3968" s="355"/>
      <c r="G3968" s="354"/>
      <c r="H3968" s="354"/>
      <c r="I3968" s="178"/>
      <c r="J3968" s="390" t="e">
        <f>IF(#REF!="","",IF(LEN(#REF!)&gt;14,IF(ISBLANK(#REF!),"",#REF!),REPLACE(REPLACE(#REF!,1,3,"XXX"),13,2,"XX")))</f>
        <v>#REF!</v>
      </c>
      <c r="K3968" s="356"/>
      <c r="L3968" s="357"/>
      <c r="M3968" s="356"/>
      <c r="N3968" s="352"/>
      <c r="O3968" s="369"/>
    </row>
    <row r="3969" spans="1:15" hidden="1" x14ac:dyDescent="0.2">
      <c r="A3969" s="351">
        <v>3966</v>
      </c>
      <c r="B3969" s="352"/>
      <c r="C3969" s="353"/>
      <c r="D3969" s="354"/>
      <c r="E3969" s="178"/>
      <c r="F3969" s="355"/>
      <c r="G3969" s="354"/>
      <c r="H3969" s="354"/>
      <c r="I3969" s="178"/>
      <c r="J3969" s="390" t="e">
        <f>IF(#REF!="","",IF(LEN(#REF!)&gt;14,IF(ISBLANK(#REF!),"",#REF!),REPLACE(REPLACE(#REF!,1,3,"XXX"),13,2,"XX")))</f>
        <v>#REF!</v>
      </c>
      <c r="K3969" s="356"/>
      <c r="L3969" s="357"/>
      <c r="M3969" s="356"/>
      <c r="N3969" s="352"/>
      <c r="O3969" s="369"/>
    </row>
    <row r="3970" spans="1:15" hidden="1" x14ac:dyDescent="0.2">
      <c r="A3970" s="351">
        <v>3967</v>
      </c>
      <c r="B3970" s="352"/>
      <c r="C3970" s="353"/>
      <c r="D3970" s="354"/>
      <c r="E3970" s="178"/>
      <c r="F3970" s="355"/>
      <c r="G3970" s="354"/>
      <c r="H3970" s="354"/>
      <c r="I3970" s="178"/>
      <c r="J3970" s="390" t="e">
        <f>IF(#REF!="","",IF(LEN(#REF!)&gt;14,IF(ISBLANK(#REF!),"",#REF!),REPLACE(REPLACE(#REF!,1,3,"XXX"),13,2,"XX")))</f>
        <v>#REF!</v>
      </c>
      <c r="K3970" s="356"/>
      <c r="L3970" s="357"/>
      <c r="M3970" s="356"/>
      <c r="N3970" s="352"/>
      <c r="O3970" s="369"/>
    </row>
    <row r="3971" spans="1:15" hidden="1" x14ac:dyDescent="0.2">
      <c r="A3971" s="351">
        <v>3968</v>
      </c>
      <c r="B3971" s="352"/>
      <c r="C3971" s="353"/>
      <c r="D3971" s="354"/>
      <c r="E3971" s="178"/>
      <c r="F3971" s="355"/>
      <c r="G3971" s="354"/>
      <c r="H3971" s="354"/>
      <c r="I3971" s="178"/>
      <c r="J3971" s="390" t="e">
        <f>IF(#REF!="","",IF(LEN(#REF!)&gt;14,IF(ISBLANK(#REF!),"",#REF!),REPLACE(REPLACE(#REF!,1,3,"XXX"),13,2,"XX")))</f>
        <v>#REF!</v>
      </c>
      <c r="K3971" s="356"/>
      <c r="L3971" s="357"/>
      <c r="M3971" s="356"/>
      <c r="N3971" s="352"/>
      <c r="O3971" s="369"/>
    </row>
    <row r="3972" spans="1:15" hidden="1" x14ac:dyDescent="0.2">
      <c r="A3972" s="351">
        <v>3969</v>
      </c>
      <c r="B3972" s="352"/>
      <c r="C3972" s="353"/>
      <c r="D3972" s="354"/>
      <c r="E3972" s="178"/>
      <c r="F3972" s="355"/>
      <c r="G3972" s="354"/>
      <c r="H3972" s="354"/>
      <c r="I3972" s="178"/>
      <c r="J3972" s="390" t="e">
        <f>IF(#REF!="","",IF(LEN(#REF!)&gt;14,IF(ISBLANK(#REF!),"",#REF!),REPLACE(REPLACE(#REF!,1,3,"XXX"),13,2,"XX")))</f>
        <v>#REF!</v>
      </c>
      <c r="K3972" s="356"/>
      <c r="L3972" s="357"/>
      <c r="M3972" s="356"/>
      <c r="N3972" s="352"/>
      <c r="O3972" s="369"/>
    </row>
    <row r="3973" spans="1:15" hidden="1" x14ac:dyDescent="0.2">
      <c r="A3973" s="351">
        <v>3970</v>
      </c>
      <c r="B3973" s="352"/>
      <c r="C3973" s="353"/>
      <c r="D3973" s="354"/>
      <c r="E3973" s="178"/>
      <c r="F3973" s="355"/>
      <c r="G3973" s="354"/>
      <c r="H3973" s="354"/>
      <c r="I3973" s="178"/>
      <c r="J3973" s="390" t="e">
        <f>IF(#REF!="","",IF(LEN(#REF!)&gt;14,IF(ISBLANK(#REF!),"",#REF!),REPLACE(REPLACE(#REF!,1,3,"XXX"),13,2,"XX")))</f>
        <v>#REF!</v>
      </c>
      <c r="K3973" s="356"/>
      <c r="L3973" s="357"/>
      <c r="M3973" s="356"/>
      <c r="N3973" s="352"/>
      <c r="O3973" s="369"/>
    </row>
    <row r="3974" spans="1:15" hidden="1" x14ac:dyDescent="0.2">
      <c r="A3974" s="351">
        <v>3971</v>
      </c>
      <c r="B3974" s="352"/>
      <c r="C3974" s="353"/>
      <c r="D3974" s="354"/>
      <c r="E3974" s="178"/>
      <c r="F3974" s="355"/>
      <c r="G3974" s="354"/>
      <c r="H3974" s="354"/>
      <c r="I3974" s="178"/>
      <c r="J3974" s="390" t="e">
        <f>IF(#REF!="","",IF(LEN(#REF!)&gt;14,IF(ISBLANK(#REF!),"",#REF!),REPLACE(REPLACE(#REF!,1,3,"XXX"),13,2,"XX")))</f>
        <v>#REF!</v>
      </c>
      <c r="K3974" s="356"/>
      <c r="L3974" s="357"/>
      <c r="M3974" s="356"/>
      <c r="N3974" s="352"/>
      <c r="O3974" s="369"/>
    </row>
    <row r="3975" spans="1:15" hidden="1" x14ac:dyDescent="0.2">
      <c r="A3975" s="351">
        <v>3972</v>
      </c>
      <c r="B3975" s="352"/>
      <c r="C3975" s="353"/>
      <c r="D3975" s="354"/>
      <c r="E3975" s="178"/>
      <c r="F3975" s="355"/>
      <c r="G3975" s="354"/>
      <c r="H3975" s="354"/>
      <c r="I3975" s="178"/>
      <c r="J3975" s="390" t="e">
        <f>IF(#REF!="","",IF(LEN(#REF!)&gt;14,IF(ISBLANK(#REF!),"",#REF!),REPLACE(REPLACE(#REF!,1,3,"XXX"),13,2,"XX")))</f>
        <v>#REF!</v>
      </c>
      <c r="K3975" s="356"/>
      <c r="L3975" s="357"/>
      <c r="M3975" s="356"/>
      <c r="N3975" s="352"/>
      <c r="O3975" s="369"/>
    </row>
    <row r="3976" spans="1:15" hidden="1" x14ac:dyDescent="0.2">
      <c r="A3976" s="351">
        <v>3973</v>
      </c>
      <c r="B3976" s="352"/>
      <c r="C3976" s="353"/>
      <c r="D3976" s="354"/>
      <c r="E3976" s="178"/>
      <c r="F3976" s="355"/>
      <c r="G3976" s="354"/>
      <c r="H3976" s="354"/>
      <c r="I3976" s="178"/>
      <c r="J3976" s="390" t="e">
        <f>IF(#REF!="","",IF(LEN(#REF!)&gt;14,IF(ISBLANK(#REF!),"",#REF!),REPLACE(REPLACE(#REF!,1,3,"XXX"),13,2,"XX")))</f>
        <v>#REF!</v>
      </c>
      <c r="K3976" s="356"/>
      <c r="L3976" s="357"/>
      <c r="M3976" s="356"/>
      <c r="N3976" s="352"/>
      <c r="O3976" s="369"/>
    </row>
    <row r="3977" spans="1:15" hidden="1" x14ac:dyDescent="0.2">
      <c r="A3977" s="351">
        <v>3974</v>
      </c>
      <c r="B3977" s="352"/>
      <c r="C3977" s="353"/>
      <c r="D3977" s="354"/>
      <c r="E3977" s="178"/>
      <c r="F3977" s="355"/>
      <c r="G3977" s="354"/>
      <c r="H3977" s="354"/>
      <c r="I3977" s="178"/>
      <c r="J3977" s="390" t="e">
        <f>IF(#REF!="","",IF(LEN(#REF!)&gt;14,IF(ISBLANK(#REF!),"",#REF!),REPLACE(REPLACE(#REF!,1,3,"XXX"),13,2,"XX")))</f>
        <v>#REF!</v>
      </c>
      <c r="K3977" s="356"/>
      <c r="L3977" s="357"/>
      <c r="M3977" s="356"/>
      <c r="N3977" s="352"/>
      <c r="O3977" s="369"/>
    </row>
    <row r="3978" spans="1:15" hidden="1" x14ac:dyDescent="0.2">
      <c r="A3978" s="351">
        <v>3975</v>
      </c>
      <c r="B3978" s="352"/>
      <c r="C3978" s="353"/>
      <c r="D3978" s="354"/>
      <c r="E3978" s="178"/>
      <c r="F3978" s="355"/>
      <c r="G3978" s="354"/>
      <c r="H3978" s="354"/>
      <c r="I3978" s="178"/>
      <c r="J3978" s="390" t="e">
        <f>IF(#REF!="","",IF(LEN(#REF!)&gt;14,IF(ISBLANK(#REF!),"",#REF!),REPLACE(REPLACE(#REF!,1,3,"XXX"),13,2,"XX")))</f>
        <v>#REF!</v>
      </c>
      <c r="K3978" s="356"/>
      <c r="L3978" s="357"/>
      <c r="M3978" s="356"/>
      <c r="N3978" s="352"/>
      <c r="O3978" s="369"/>
    </row>
    <row r="3979" spans="1:15" hidden="1" x14ac:dyDescent="0.2">
      <c r="A3979" s="351">
        <v>3976</v>
      </c>
      <c r="B3979" s="352"/>
      <c r="C3979" s="353"/>
      <c r="D3979" s="354"/>
      <c r="E3979" s="178"/>
      <c r="F3979" s="355"/>
      <c r="G3979" s="354"/>
      <c r="H3979" s="354"/>
      <c r="I3979" s="178"/>
      <c r="J3979" s="390" t="e">
        <f>IF(#REF!="","",IF(LEN(#REF!)&gt;14,IF(ISBLANK(#REF!),"",#REF!),REPLACE(REPLACE(#REF!,1,3,"XXX"),13,2,"XX")))</f>
        <v>#REF!</v>
      </c>
      <c r="K3979" s="356"/>
      <c r="L3979" s="357"/>
      <c r="M3979" s="356"/>
      <c r="N3979" s="352"/>
      <c r="O3979" s="369"/>
    </row>
    <row r="3980" spans="1:15" hidden="1" x14ac:dyDescent="0.2">
      <c r="A3980" s="351">
        <v>3977</v>
      </c>
      <c r="B3980" s="352"/>
      <c r="C3980" s="353"/>
      <c r="D3980" s="354"/>
      <c r="E3980" s="178"/>
      <c r="F3980" s="355"/>
      <c r="G3980" s="354"/>
      <c r="H3980" s="354"/>
      <c r="I3980" s="178"/>
      <c r="J3980" s="390" t="e">
        <f>IF(#REF!="","",IF(LEN(#REF!)&gt;14,IF(ISBLANK(#REF!),"",#REF!),REPLACE(REPLACE(#REF!,1,3,"XXX"),13,2,"XX")))</f>
        <v>#REF!</v>
      </c>
      <c r="K3980" s="356"/>
      <c r="L3980" s="357"/>
      <c r="M3980" s="356"/>
      <c r="N3980" s="352"/>
      <c r="O3980" s="369"/>
    </row>
    <row r="3981" spans="1:15" hidden="1" x14ac:dyDescent="0.2">
      <c r="A3981" s="351">
        <v>3978</v>
      </c>
      <c r="B3981" s="352"/>
      <c r="C3981" s="353"/>
      <c r="D3981" s="354"/>
      <c r="E3981" s="178"/>
      <c r="F3981" s="355"/>
      <c r="G3981" s="354"/>
      <c r="H3981" s="354"/>
      <c r="I3981" s="178"/>
      <c r="J3981" s="390" t="e">
        <f>IF(#REF!="","",IF(LEN(#REF!)&gt;14,IF(ISBLANK(#REF!),"",#REF!),REPLACE(REPLACE(#REF!,1,3,"XXX"),13,2,"XX")))</f>
        <v>#REF!</v>
      </c>
      <c r="K3981" s="356"/>
      <c r="L3981" s="357"/>
      <c r="M3981" s="356"/>
      <c r="N3981" s="352"/>
      <c r="O3981" s="369"/>
    </row>
    <row r="3982" spans="1:15" hidden="1" x14ac:dyDescent="0.2">
      <c r="A3982" s="351">
        <v>3979</v>
      </c>
      <c r="B3982" s="352"/>
      <c r="C3982" s="353"/>
      <c r="D3982" s="354"/>
      <c r="E3982" s="178"/>
      <c r="F3982" s="355"/>
      <c r="G3982" s="354"/>
      <c r="H3982" s="354"/>
      <c r="I3982" s="178"/>
      <c r="J3982" s="390" t="e">
        <f>IF(#REF!="","",IF(LEN(#REF!)&gt;14,IF(ISBLANK(#REF!),"",#REF!),REPLACE(REPLACE(#REF!,1,3,"XXX"),13,2,"XX")))</f>
        <v>#REF!</v>
      </c>
      <c r="K3982" s="356"/>
      <c r="L3982" s="357"/>
      <c r="M3982" s="356"/>
      <c r="N3982" s="352"/>
      <c r="O3982" s="369"/>
    </row>
    <row r="3983" spans="1:15" hidden="1" x14ac:dyDescent="0.2">
      <c r="A3983" s="351">
        <v>3980</v>
      </c>
      <c r="B3983" s="352"/>
      <c r="C3983" s="353"/>
      <c r="D3983" s="354"/>
      <c r="E3983" s="178"/>
      <c r="F3983" s="355"/>
      <c r="G3983" s="354"/>
      <c r="H3983" s="354"/>
      <c r="I3983" s="178"/>
      <c r="J3983" s="390" t="e">
        <f>IF(#REF!="","",IF(LEN(#REF!)&gt;14,IF(ISBLANK(#REF!),"",#REF!),REPLACE(REPLACE(#REF!,1,3,"XXX"),13,2,"XX")))</f>
        <v>#REF!</v>
      </c>
      <c r="K3983" s="356"/>
      <c r="L3983" s="357"/>
      <c r="M3983" s="356"/>
      <c r="N3983" s="352"/>
      <c r="O3983" s="369"/>
    </row>
    <row r="3984" spans="1:15" hidden="1" x14ac:dyDescent="0.2">
      <c r="A3984" s="351">
        <v>3981</v>
      </c>
      <c r="B3984" s="352"/>
      <c r="C3984" s="353"/>
      <c r="D3984" s="354"/>
      <c r="E3984" s="178"/>
      <c r="F3984" s="355"/>
      <c r="G3984" s="354"/>
      <c r="H3984" s="354"/>
      <c r="I3984" s="178"/>
      <c r="J3984" s="390" t="e">
        <f>IF(#REF!="","",IF(LEN(#REF!)&gt;14,IF(ISBLANK(#REF!),"",#REF!),REPLACE(REPLACE(#REF!,1,3,"XXX"),13,2,"XX")))</f>
        <v>#REF!</v>
      </c>
      <c r="K3984" s="356"/>
      <c r="L3984" s="357"/>
      <c r="M3984" s="356"/>
      <c r="N3984" s="352"/>
      <c r="O3984" s="369"/>
    </row>
    <row r="3985" spans="1:15" hidden="1" x14ac:dyDescent="0.2">
      <c r="A3985" s="351">
        <v>3982</v>
      </c>
      <c r="B3985" s="352"/>
      <c r="C3985" s="353"/>
      <c r="D3985" s="354"/>
      <c r="E3985" s="178"/>
      <c r="F3985" s="355"/>
      <c r="G3985" s="354"/>
      <c r="H3985" s="354"/>
      <c r="I3985" s="178"/>
      <c r="J3985" s="390" t="e">
        <f>IF(#REF!="","",IF(LEN(#REF!)&gt;14,IF(ISBLANK(#REF!),"",#REF!),REPLACE(REPLACE(#REF!,1,3,"XXX"),13,2,"XX")))</f>
        <v>#REF!</v>
      </c>
      <c r="K3985" s="356"/>
      <c r="L3985" s="357"/>
      <c r="M3985" s="356"/>
      <c r="N3985" s="352"/>
      <c r="O3985" s="369"/>
    </row>
    <row r="3986" spans="1:15" hidden="1" x14ac:dyDescent="0.2">
      <c r="A3986" s="351">
        <v>3983</v>
      </c>
      <c r="B3986" s="352"/>
      <c r="C3986" s="353"/>
      <c r="D3986" s="354"/>
      <c r="E3986" s="178"/>
      <c r="F3986" s="355"/>
      <c r="G3986" s="354"/>
      <c r="H3986" s="354"/>
      <c r="I3986" s="178"/>
      <c r="J3986" s="390" t="e">
        <f>IF(#REF!="","",IF(LEN(#REF!)&gt;14,IF(ISBLANK(#REF!),"",#REF!),REPLACE(REPLACE(#REF!,1,3,"XXX"),13,2,"XX")))</f>
        <v>#REF!</v>
      </c>
      <c r="K3986" s="356"/>
      <c r="L3986" s="357"/>
      <c r="M3986" s="356"/>
      <c r="N3986" s="352"/>
      <c r="O3986" s="369"/>
    </row>
    <row r="3987" spans="1:15" hidden="1" x14ac:dyDescent="0.2">
      <c r="A3987" s="351">
        <v>3984</v>
      </c>
      <c r="B3987" s="352"/>
      <c r="C3987" s="353"/>
      <c r="D3987" s="354"/>
      <c r="E3987" s="178"/>
      <c r="F3987" s="355"/>
      <c r="G3987" s="354"/>
      <c r="H3987" s="354"/>
      <c r="I3987" s="178"/>
      <c r="J3987" s="390" t="e">
        <f>IF(#REF!="","",IF(LEN(#REF!)&gt;14,IF(ISBLANK(#REF!),"",#REF!),REPLACE(REPLACE(#REF!,1,3,"XXX"),13,2,"XX")))</f>
        <v>#REF!</v>
      </c>
      <c r="K3987" s="356"/>
      <c r="L3987" s="357"/>
      <c r="M3987" s="356"/>
      <c r="N3987" s="352"/>
      <c r="O3987" s="369"/>
    </row>
    <row r="3988" spans="1:15" hidden="1" x14ac:dyDescent="0.2">
      <c r="A3988" s="351">
        <v>3985</v>
      </c>
      <c r="B3988" s="352"/>
      <c r="C3988" s="353"/>
      <c r="D3988" s="354"/>
      <c r="E3988" s="178"/>
      <c r="F3988" s="355"/>
      <c r="G3988" s="354"/>
      <c r="H3988" s="354"/>
      <c r="I3988" s="178"/>
      <c r="J3988" s="390" t="e">
        <f>IF(#REF!="","",IF(LEN(#REF!)&gt;14,IF(ISBLANK(#REF!),"",#REF!),REPLACE(REPLACE(#REF!,1,3,"XXX"),13,2,"XX")))</f>
        <v>#REF!</v>
      </c>
      <c r="K3988" s="356"/>
      <c r="L3988" s="357"/>
      <c r="M3988" s="356"/>
      <c r="N3988" s="352"/>
      <c r="O3988" s="369"/>
    </row>
    <row r="3989" spans="1:15" hidden="1" x14ac:dyDescent="0.2">
      <c r="A3989" s="351">
        <v>3986</v>
      </c>
      <c r="B3989" s="352"/>
      <c r="C3989" s="353"/>
      <c r="D3989" s="354"/>
      <c r="E3989" s="178"/>
      <c r="F3989" s="355"/>
      <c r="G3989" s="354"/>
      <c r="H3989" s="354"/>
      <c r="I3989" s="178"/>
      <c r="J3989" s="390" t="e">
        <f>IF(#REF!="","",IF(LEN(#REF!)&gt;14,IF(ISBLANK(#REF!),"",#REF!),REPLACE(REPLACE(#REF!,1,3,"XXX"),13,2,"XX")))</f>
        <v>#REF!</v>
      </c>
      <c r="K3989" s="356"/>
      <c r="L3989" s="357"/>
      <c r="M3989" s="356"/>
      <c r="N3989" s="352"/>
      <c r="O3989" s="369"/>
    </row>
    <row r="3990" spans="1:15" hidden="1" x14ac:dyDescent="0.2">
      <c r="A3990" s="351">
        <v>3987</v>
      </c>
      <c r="B3990" s="352"/>
      <c r="C3990" s="353"/>
      <c r="D3990" s="354"/>
      <c r="E3990" s="178"/>
      <c r="F3990" s="355"/>
      <c r="G3990" s="354"/>
      <c r="H3990" s="354"/>
      <c r="I3990" s="178"/>
      <c r="J3990" s="390" t="e">
        <f>IF(#REF!="","",IF(LEN(#REF!)&gt;14,IF(ISBLANK(#REF!),"",#REF!),REPLACE(REPLACE(#REF!,1,3,"XXX"),13,2,"XX")))</f>
        <v>#REF!</v>
      </c>
      <c r="K3990" s="356"/>
      <c r="L3990" s="357"/>
      <c r="M3990" s="356"/>
      <c r="N3990" s="352"/>
      <c r="O3990" s="369"/>
    </row>
    <row r="3991" spans="1:15" hidden="1" x14ac:dyDescent="0.2">
      <c r="A3991" s="351">
        <v>3988</v>
      </c>
      <c r="B3991" s="352"/>
      <c r="C3991" s="353"/>
      <c r="D3991" s="354"/>
      <c r="E3991" s="178"/>
      <c r="F3991" s="355"/>
      <c r="G3991" s="354"/>
      <c r="H3991" s="354"/>
      <c r="I3991" s="178"/>
      <c r="J3991" s="390" t="e">
        <f>IF(#REF!="","",IF(LEN(#REF!)&gt;14,IF(ISBLANK(#REF!),"",#REF!),REPLACE(REPLACE(#REF!,1,3,"XXX"),13,2,"XX")))</f>
        <v>#REF!</v>
      </c>
      <c r="K3991" s="356"/>
      <c r="L3991" s="357"/>
      <c r="M3991" s="356"/>
      <c r="N3991" s="352"/>
      <c r="O3991" s="369"/>
    </row>
    <row r="3992" spans="1:15" hidden="1" x14ac:dyDescent="0.2">
      <c r="A3992" s="351">
        <v>3989</v>
      </c>
      <c r="B3992" s="352"/>
      <c r="C3992" s="353"/>
      <c r="D3992" s="354"/>
      <c r="E3992" s="178"/>
      <c r="F3992" s="355"/>
      <c r="G3992" s="354"/>
      <c r="H3992" s="354"/>
      <c r="I3992" s="178"/>
      <c r="J3992" s="390" t="e">
        <f>IF(#REF!="","",IF(LEN(#REF!)&gt;14,IF(ISBLANK(#REF!),"",#REF!),REPLACE(REPLACE(#REF!,1,3,"XXX"),13,2,"XX")))</f>
        <v>#REF!</v>
      </c>
      <c r="K3992" s="356"/>
      <c r="L3992" s="357"/>
      <c r="M3992" s="356"/>
      <c r="N3992" s="352"/>
      <c r="O3992" s="369"/>
    </row>
    <row r="3993" spans="1:15" hidden="1" x14ac:dyDescent="0.2">
      <c r="A3993" s="351">
        <v>3990</v>
      </c>
      <c r="B3993" s="352"/>
      <c r="C3993" s="353"/>
      <c r="D3993" s="354"/>
      <c r="E3993" s="178"/>
      <c r="F3993" s="355"/>
      <c r="G3993" s="354"/>
      <c r="H3993" s="354"/>
      <c r="I3993" s="178"/>
      <c r="J3993" s="390" t="e">
        <f>IF(#REF!="","",IF(LEN(#REF!)&gt;14,IF(ISBLANK(#REF!),"",#REF!),REPLACE(REPLACE(#REF!,1,3,"XXX"),13,2,"XX")))</f>
        <v>#REF!</v>
      </c>
      <c r="K3993" s="356"/>
      <c r="L3993" s="357"/>
      <c r="M3993" s="356"/>
      <c r="N3993" s="352"/>
      <c r="O3993" s="369"/>
    </row>
    <row r="3994" spans="1:15" hidden="1" x14ac:dyDescent="0.2">
      <c r="A3994" s="351">
        <v>3991</v>
      </c>
      <c r="B3994" s="352"/>
      <c r="C3994" s="353"/>
      <c r="D3994" s="354"/>
      <c r="E3994" s="178"/>
      <c r="F3994" s="355"/>
      <c r="G3994" s="354"/>
      <c r="H3994" s="354"/>
      <c r="I3994" s="178"/>
      <c r="J3994" s="390" t="e">
        <f>IF(#REF!="","",IF(LEN(#REF!)&gt;14,IF(ISBLANK(#REF!),"",#REF!),REPLACE(REPLACE(#REF!,1,3,"XXX"),13,2,"XX")))</f>
        <v>#REF!</v>
      </c>
      <c r="K3994" s="356"/>
      <c r="L3994" s="357"/>
      <c r="M3994" s="356"/>
      <c r="N3994" s="352"/>
      <c r="O3994" s="369"/>
    </row>
    <row r="3995" spans="1:15" hidden="1" x14ac:dyDescent="0.2">
      <c r="A3995" s="351">
        <v>3992</v>
      </c>
      <c r="B3995" s="352"/>
      <c r="C3995" s="353"/>
      <c r="D3995" s="354"/>
      <c r="E3995" s="178"/>
      <c r="F3995" s="355"/>
      <c r="G3995" s="354"/>
      <c r="H3995" s="354"/>
      <c r="I3995" s="178"/>
      <c r="J3995" s="390" t="e">
        <f>IF(#REF!="","",IF(LEN(#REF!)&gt;14,IF(ISBLANK(#REF!),"",#REF!),REPLACE(REPLACE(#REF!,1,3,"XXX"),13,2,"XX")))</f>
        <v>#REF!</v>
      </c>
      <c r="K3995" s="356"/>
      <c r="L3995" s="357"/>
      <c r="M3995" s="356"/>
      <c r="N3995" s="352"/>
      <c r="O3995" s="369"/>
    </row>
    <row r="3996" spans="1:15" hidden="1" x14ac:dyDescent="0.2">
      <c r="A3996" s="351">
        <v>3993</v>
      </c>
      <c r="B3996" s="352"/>
      <c r="C3996" s="353"/>
      <c r="D3996" s="354"/>
      <c r="E3996" s="178"/>
      <c r="F3996" s="355"/>
      <c r="G3996" s="354"/>
      <c r="H3996" s="354"/>
      <c r="I3996" s="178"/>
      <c r="J3996" s="390" t="e">
        <f>IF(#REF!="","",IF(LEN(#REF!)&gt;14,IF(ISBLANK(#REF!),"",#REF!),REPLACE(REPLACE(#REF!,1,3,"XXX"),13,2,"XX")))</f>
        <v>#REF!</v>
      </c>
      <c r="K3996" s="356"/>
      <c r="L3996" s="357"/>
      <c r="M3996" s="356"/>
      <c r="N3996" s="352"/>
      <c r="O3996" s="369"/>
    </row>
    <row r="3997" spans="1:15" hidden="1" x14ac:dyDescent="0.2">
      <c r="A3997" s="351">
        <v>3994</v>
      </c>
      <c r="B3997" s="352"/>
      <c r="C3997" s="353"/>
      <c r="D3997" s="354"/>
      <c r="E3997" s="178"/>
      <c r="F3997" s="355"/>
      <c r="G3997" s="354"/>
      <c r="H3997" s="354"/>
      <c r="I3997" s="178"/>
      <c r="J3997" s="390" t="e">
        <f>IF(#REF!="","",IF(LEN(#REF!)&gt;14,IF(ISBLANK(#REF!),"",#REF!),REPLACE(REPLACE(#REF!,1,3,"XXX"),13,2,"XX")))</f>
        <v>#REF!</v>
      </c>
      <c r="K3997" s="356"/>
      <c r="L3997" s="357"/>
      <c r="M3997" s="356"/>
      <c r="N3997" s="352"/>
      <c r="O3997" s="369"/>
    </row>
    <row r="3998" spans="1:15" hidden="1" x14ac:dyDescent="0.2">
      <c r="A3998" s="351">
        <v>3995</v>
      </c>
      <c r="B3998" s="352"/>
      <c r="C3998" s="353"/>
      <c r="D3998" s="354"/>
      <c r="E3998" s="178"/>
      <c r="F3998" s="355"/>
      <c r="G3998" s="354"/>
      <c r="H3998" s="354"/>
      <c r="I3998" s="178"/>
      <c r="J3998" s="390" t="e">
        <f>IF(#REF!="","",IF(LEN(#REF!)&gt;14,IF(ISBLANK(#REF!),"",#REF!),REPLACE(REPLACE(#REF!,1,3,"XXX"),13,2,"XX")))</f>
        <v>#REF!</v>
      </c>
      <c r="K3998" s="356"/>
      <c r="L3998" s="357"/>
      <c r="M3998" s="356"/>
      <c r="N3998" s="352"/>
      <c r="O3998" s="369"/>
    </row>
    <row r="3999" spans="1:15" hidden="1" x14ac:dyDescent="0.2">
      <c r="A3999" s="351">
        <v>3996</v>
      </c>
      <c r="B3999" s="352"/>
      <c r="C3999" s="353"/>
      <c r="D3999" s="354"/>
      <c r="E3999" s="178"/>
      <c r="F3999" s="355"/>
      <c r="G3999" s="354"/>
      <c r="H3999" s="354"/>
      <c r="I3999" s="178"/>
      <c r="J3999" s="390" t="e">
        <f>IF(#REF!="","",IF(LEN(#REF!)&gt;14,IF(ISBLANK(#REF!),"",#REF!),REPLACE(REPLACE(#REF!,1,3,"XXX"),13,2,"XX")))</f>
        <v>#REF!</v>
      </c>
      <c r="K3999" s="356"/>
      <c r="L3999" s="357"/>
      <c r="M3999" s="356"/>
      <c r="N3999" s="352"/>
      <c r="O3999" s="369"/>
    </row>
    <row r="4000" spans="1:15" hidden="1" x14ac:dyDescent="0.2">
      <c r="A4000" s="351">
        <v>3997</v>
      </c>
      <c r="B4000" s="352"/>
      <c r="C4000" s="353"/>
      <c r="D4000" s="354"/>
      <c r="E4000" s="178"/>
      <c r="F4000" s="355"/>
      <c r="G4000" s="354"/>
      <c r="H4000" s="354"/>
      <c r="I4000" s="178"/>
      <c r="J4000" s="390" t="e">
        <f>IF(#REF!="","",IF(LEN(#REF!)&gt;14,IF(ISBLANK(#REF!),"",#REF!),REPLACE(REPLACE(#REF!,1,3,"XXX"),13,2,"XX")))</f>
        <v>#REF!</v>
      </c>
      <c r="K4000" s="356"/>
      <c r="L4000" s="357"/>
      <c r="M4000" s="356"/>
      <c r="N4000" s="352"/>
      <c r="O4000" s="369"/>
    </row>
    <row r="4001" spans="1:15" hidden="1" x14ac:dyDescent="0.2">
      <c r="A4001" s="351">
        <v>3998</v>
      </c>
      <c r="B4001" s="352"/>
      <c r="C4001" s="353"/>
      <c r="D4001" s="354"/>
      <c r="E4001" s="178"/>
      <c r="F4001" s="355"/>
      <c r="G4001" s="354"/>
      <c r="H4001" s="354"/>
      <c r="I4001" s="178"/>
      <c r="J4001" s="390" t="e">
        <f>IF(#REF!="","",IF(LEN(#REF!)&gt;14,IF(ISBLANK(#REF!),"",#REF!),REPLACE(REPLACE(#REF!,1,3,"XXX"),13,2,"XX")))</f>
        <v>#REF!</v>
      </c>
      <c r="K4001" s="356"/>
      <c r="L4001" s="357"/>
      <c r="M4001" s="356"/>
      <c r="N4001" s="352"/>
      <c r="O4001" s="369"/>
    </row>
    <row r="4002" spans="1:15" hidden="1" x14ac:dyDescent="0.2">
      <c r="A4002" s="351">
        <v>3999</v>
      </c>
      <c r="B4002" s="352"/>
      <c r="C4002" s="353"/>
      <c r="D4002" s="354"/>
      <c r="E4002" s="178"/>
      <c r="F4002" s="355"/>
      <c r="G4002" s="354"/>
      <c r="H4002" s="354"/>
      <c r="I4002" s="178"/>
      <c r="J4002" s="390" t="e">
        <f>IF(#REF!="","",IF(LEN(#REF!)&gt;14,IF(ISBLANK(#REF!),"",#REF!),REPLACE(REPLACE(#REF!,1,3,"XXX"),13,2,"XX")))</f>
        <v>#REF!</v>
      </c>
      <c r="K4002" s="356"/>
      <c r="L4002" s="357"/>
      <c r="M4002" s="356"/>
      <c r="N4002" s="352"/>
      <c r="O4002" s="369"/>
    </row>
    <row r="4003" spans="1:15" hidden="1" x14ac:dyDescent="0.2">
      <c r="A4003" s="351">
        <v>4000</v>
      </c>
      <c r="B4003" s="352"/>
      <c r="C4003" s="353"/>
      <c r="D4003" s="354"/>
      <c r="E4003" s="178"/>
      <c r="F4003" s="355"/>
      <c r="G4003" s="354"/>
      <c r="H4003" s="354"/>
      <c r="I4003" s="178"/>
      <c r="J4003" s="390" t="e">
        <f>IF(#REF!="","",IF(LEN(#REF!)&gt;14,IF(ISBLANK(#REF!),"",#REF!),REPLACE(REPLACE(#REF!,1,3,"XXX"),13,2,"XX")))</f>
        <v>#REF!</v>
      </c>
      <c r="K4003" s="356"/>
      <c r="L4003" s="357"/>
      <c r="M4003" s="356"/>
      <c r="N4003" s="352"/>
      <c r="O4003" s="369"/>
    </row>
    <row r="4004" spans="1:15" hidden="1" x14ac:dyDescent="0.2">
      <c r="A4004" s="351">
        <v>4001</v>
      </c>
      <c r="B4004" s="352"/>
      <c r="C4004" s="353"/>
      <c r="D4004" s="354"/>
      <c r="E4004" s="178"/>
      <c r="F4004" s="355"/>
      <c r="G4004" s="354"/>
      <c r="H4004" s="354"/>
      <c r="I4004" s="178"/>
      <c r="J4004" s="390" t="e">
        <f>IF(#REF!="","",IF(LEN(#REF!)&gt;14,IF(ISBLANK(#REF!),"",#REF!),REPLACE(REPLACE(#REF!,1,3,"XXX"),13,2,"XX")))</f>
        <v>#REF!</v>
      </c>
      <c r="K4004" s="356"/>
      <c r="L4004" s="357"/>
      <c r="M4004" s="356"/>
      <c r="N4004" s="352"/>
      <c r="O4004" s="369"/>
    </row>
    <row r="4005" spans="1:15" hidden="1" x14ac:dyDescent="0.2">
      <c r="A4005" s="351">
        <v>4002</v>
      </c>
      <c r="B4005" s="352"/>
      <c r="C4005" s="353"/>
      <c r="D4005" s="354"/>
      <c r="E4005" s="178"/>
      <c r="F4005" s="355"/>
      <c r="G4005" s="354"/>
      <c r="H4005" s="354"/>
      <c r="I4005" s="178"/>
      <c r="J4005" s="390" t="e">
        <f>IF(#REF!="","",IF(LEN(#REF!)&gt;14,IF(ISBLANK(#REF!),"",#REF!),REPLACE(REPLACE(#REF!,1,3,"XXX"),13,2,"XX")))</f>
        <v>#REF!</v>
      </c>
      <c r="K4005" s="356"/>
      <c r="L4005" s="357"/>
      <c r="M4005" s="356"/>
      <c r="N4005" s="352"/>
      <c r="O4005" s="369"/>
    </row>
    <row r="4006" spans="1:15" hidden="1" x14ac:dyDescent="0.2">
      <c r="A4006" s="351">
        <v>4003</v>
      </c>
      <c r="B4006" s="352"/>
      <c r="C4006" s="353"/>
      <c r="D4006" s="354"/>
      <c r="E4006" s="178"/>
      <c r="F4006" s="355"/>
      <c r="G4006" s="354"/>
      <c r="H4006" s="354"/>
      <c r="I4006" s="178"/>
      <c r="J4006" s="390" t="e">
        <f>IF(#REF!="","",IF(LEN(#REF!)&gt;14,IF(ISBLANK(#REF!),"",#REF!),REPLACE(REPLACE(#REF!,1,3,"XXX"),13,2,"XX")))</f>
        <v>#REF!</v>
      </c>
      <c r="K4006" s="356"/>
      <c r="L4006" s="357"/>
      <c r="M4006" s="356"/>
      <c r="N4006" s="352"/>
      <c r="O4006" s="369"/>
    </row>
    <row r="4007" spans="1:15" hidden="1" x14ac:dyDescent="0.2">
      <c r="A4007" s="351">
        <v>4004</v>
      </c>
      <c r="B4007" s="352"/>
      <c r="C4007" s="353"/>
      <c r="D4007" s="354"/>
      <c r="E4007" s="178"/>
      <c r="F4007" s="355"/>
      <c r="G4007" s="354"/>
      <c r="H4007" s="354"/>
      <c r="I4007" s="178"/>
      <c r="J4007" s="390" t="e">
        <f>IF(#REF!="","",IF(LEN(#REF!)&gt;14,IF(ISBLANK(#REF!),"",#REF!),REPLACE(REPLACE(#REF!,1,3,"XXX"),13,2,"XX")))</f>
        <v>#REF!</v>
      </c>
      <c r="K4007" s="356"/>
      <c r="L4007" s="357"/>
      <c r="M4007" s="356"/>
      <c r="N4007" s="352"/>
      <c r="O4007" s="369"/>
    </row>
    <row r="4008" spans="1:15" hidden="1" x14ac:dyDescent="0.2">
      <c r="A4008" s="351">
        <v>4005</v>
      </c>
      <c r="B4008" s="352"/>
      <c r="C4008" s="353"/>
      <c r="D4008" s="354"/>
      <c r="E4008" s="178"/>
      <c r="F4008" s="355"/>
      <c r="G4008" s="354"/>
      <c r="H4008" s="354"/>
      <c r="I4008" s="178"/>
      <c r="J4008" s="390" t="e">
        <f>IF(#REF!="","",IF(LEN(#REF!)&gt;14,IF(ISBLANK(#REF!),"",#REF!),REPLACE(REPLACE(#REF!,1,3,"XXX"),13,2,"XX")))</f>
        <v>#REF!</v>
      </c>
      <c r="K4008" s="356"/>
      <c r="L4008" s="357"/>
      <c r="M4008" s="356"/>
      <c r="N4008" s="352"/>
      <c r="O4008" s="369"/>
    </row>
    <row r="4009" spans="1:15" hidden="1" x14ac:dyDescent="0.2">
      <c r="A4009" s="351">
        <v>4006</v>
      </c>
      <c r="B4009" s="352"/>
      <c r="C4009" s="353"/>
      <c r="D4009" s="354"/>
      <c r="E4009" s="178"/>
      <c r="F4009" s="355"/>
      <c r="G4009" s="354"/>
      <c r="H4009" s="354"/>
      <c r="I4009" s="178"/>
      <c r="J4009" s="390" t="e">
        <f>IF(#REF!="","",IF(LEN(#REF!)&gt;14,IF(ISBLANK(#REF!),"",#REF!),REPLACE(REPLACE(#REF!,1,3,"XXX"),13,2,"XX")))</f>
        <v>#REF!</v>
      </c>
      <c r="K4009" s="356"/>
      <c r="L4009" s="357"/>
      <c r="M4009" s="356"/>
      <c r="N4009" s="352"/>
      <c r="O4009" s="369"/>
    </row>
    <row r="4010" spans="1:15" hidden="1" x14ac:dyDescent="0.2">
      <c r="A4010" s="351">
        <v>4007</v>
      </c>
      <c r="B4010" s="352"/>
      <c r="C4010" s="353"/>
      <c r="D4010" s="354"/>
      <c r="E4010" s="178"/>
      <c r="F4010" s="355"/>
      <c r="G4010" s="354"/>
      <c r="H4010" s="354"/>
      <c r="I4010" s="178"/>
      <c r="J4010" s="390" t="e">
        <f>IF(#REF!="","",IF(LEN(#REF!)&gt;14,IF(ISBLANK(#REF!),"",#REF!),REPLACE(REPLACE(#REF!,1,3,"XXX"),13,2,"XX")))</f>
        <v>#REF!</v>
      </c>
      <c r="K4010" s="356"/>
      <c r="L4010" s="357"/>
      <c r="M4010" s="356"/>
      <c r="N4010" s="352"/>
      <c r="O4010" s="369"/>
    </row>
    <row r="4011" spans="1:15" hidden="1" x14ac:dyDescent="0.2">
      <c r="A4011" s="351">
        <v>4008</v>
      </c>
      <c r="B4011" s="352"/>
      <c r="C4011" s="353"/>
      <c r="D4011" s="354"/>
      <c r="E4011" s="178"/>
      <c r="F4011" s="355"/>
      <c r="G4011" s="354"/>
      <c r="H4011" s="354"/>
      <c r="I4011" s="178"/>
      <c r="J4011" s="390" t="e">
        <f>IF(#REF!="","",IF(LEN(#REF!)&gt;14,IF(ISBLANK(#REF!),"",#REF!),REPLACE(REPLACE(#REF!,1,3,"XXX"),13,2,"XX")))</f>
        <v>#REF!</v>
      </c>
      <c r="K4011" s="356"/>
      <c r="L4011" s="357"/>
      <c r="M4011" s="356"/>
      <c r="N4011" s="352"/>
      <c r="O4011" s="369"/>
    </row>
    <row r="4012" spans="1:15" hidden="1" x14ac:dyDescent="0.2">
      <c r="A4012" s="351">
        <v>4009</v>
      </c>
      <c r="B4012" s="352"/>
      <c r="C4012" s="353"/>
      <c r="D4012" s="354"/>
      <c r="E4012" s="178"/>
      <c r="F4012" s="355"/>
      <c r="G4012" s="354"/>
      <c r="H4012" s="354"/>
      <c r="I4012" s="178"/>
      <c r="J4012" s="390" t="e">
        <f>IF(#REF!="","",IF(LEN(#REF!)&gt;14,IF(ISBLANK(#REF!),"",#REF!),REPLACE(REPLACE(#REF!,1,3,"XXX"),13,2,"XX")))</f>
        <v>#REF!</v>
      </c>
      <c r="K4012" s="356"/>
      <c r="L4012" s="357"/>
      <c r="M4012" s="356"/>
      <c r="N4012" s="352"/>
      <c r="O4012" s="369"/>
    </row>
    <row r="4013" spans="1:15" hidden="1" x14ac:dyDescent="0.2">
      <c r="A4013" s="351">
        <v>4010</v>
      </c>
      <c r="B4013" s="352"/>
      <c r="C4013" s="353"/>
      <c r="D4013" s="354"/>
      <c r="E4013" s="178"/>
      <c r="F4013" s="355"/>
      <c r="G4013" s="354"/>
      <c r="H4013" s="354"/>
      <c r="I4013" s="178"/>
      <c r="J4013" s="390" t="e">
        <f>IF(#REF!="","",IF(LEN(#REF!)&gt;14,IF(ISBLANK(#REF!),"",#REF!),REPLACE(REPLACE(#REF!,1,3,"XXX"),13,2,"XX")))</f>
        <v>#REF!</v>
      </c>
      <c r="K4013" s="356"/>
      <c r="L4013" s="357"/>
      <c r="M4013" s="356"/>
      <c r="N4013" s="352"/>
      <c r="O4013" s="369"/>
    </row>
    <row r="4014" spans="1:15" hidden="1" x14ac:dyDescent="0.2">
      <c r="A4014" s="351">
        <v>4011</v>
      </c>
      <c r="B4014" s="352"/>
      <c r="C4014" s="353"/>
      <c r="D4014" s="354"/>
      <c r="E4014" s="178"/>
      <c r="F4014" s="355"/>
      <c r="G4014" s="354"/>
      <c r="H4014" s="354"/>
      <c r="I4014" s="178"/>
      <c r="J4014" s="390" t="e">
        <f>IF(#REF!="","",IF(LEN(#REF!)&gt;14,IF(ISBLANK(#REF!),"",#REF!),REPLACE(REPLACE(#REF!,1,3,"XXX"),13,2,"XX")))</f>
        <v>#REF!</v>
      </c>
      <c r="K4014" s="356"/>
      <c r="L4014" s="357"/>
      <c r="M4014" s="356"/>
      <c r="N4014" s="352"/>
      <c r="O4014" s="369"/>
    </row>
    <row r="4015" spans="1:15" hidden="1" x14ac:dyDescent="0.2">
      <c r="A4015" s="351">
        <v>4012</v>
      </c>
      <c r="B4015" s="352"/>
      <c r="C4015" s="353"/>
      <c r="D4015" s="354"/>
      <c r="E4015" s="178"/>
      <c r="F4015" s="355"/>
      <c r="G4015" s="354"/>
      <c r="H4015" s="354"/>
      <c r="I4015" s="178"/>
      <c r="J4015" s="390" t="e">
        <f>IF(#REF!="","",IF(LEN(#REF!)&gt;14,IF(ISBLANK(#REF!),"",#REF!),REPLACE(REPLACE(#REF!,1,3,"XXX"),13,2,"XX")))</f>
        <v>#REF!</v>
      </c>
      <c r="K4015" s="356"/>
      <c r="L4015" s="357"/>
      <c r="M4015" s="356"/>
      <c r="N4015" s="352"/>
      <c r="O4015" s="369"/>
    </row>
    <row r="4016" spans="1:15" hidden="1" x14ac:dyDescent="0.2">
      <c r="A4016" s="351">
        <v>4013</v>
      </c>
      <c r="B4016" s="352"/>
      <c r="C4016" s="353"/>
      <c r="D4016" s="354"/>
      <c r="E4016" s="178"/>
      <c r="F4016" s="355"/>
      <c r="G4016" s="354"/>
      <c r="H4016" s="354"/>
      <c r="I4016" s="178"/>
      <c r="J4016" s="390" t="e">
        <f>IF(#REF!="","",IF(LEN(#REF!)&gt;14,IF(ISBLANK(#REF!),"",#REF!),REPLACE(REPLACE(#REF!,1,3,"XXX"),13,2,"XX")))</f>
        <v>#REF!</v>
      </c>
      <c r="K4016" s="356"/>
      <c r="L4016" s="357"/>
      <c r="M4016" s="356"/>
      <c r="N4016" s="352"/>
      <c r="O4016" s="369"/>
    </row>
    <row r="4017" spans="1:15" hidden="1" x14ac:dyDescent="0.2">
      <c r="A4017" s="351">
        <v>4014</v>
      </c>
      <c r="B4017" s="352"/>
      <c r="C4017" s="353"/>
      <c r="D4017" s="354"/>
      <c r="E4017" s="178"/>
      <c r="F4017" s="355"/>
      <c r="G4017" s="354"/>
      <c r="H4017" s="354"/>
      <c r="I4017" s="178"/>
      <c r="J4017" s="390" t="e">
        <f>IF(#REF!="","",IF(LEN(#REF!)&gt;14,IF(ISBLANK(#REF!),"",#REF!),REPLACE(REPLACE(#REF!,1,3,"XXX"),13,2,"XX")))</f>
        <v>#REF!</v>
      </c>
      <c r="K4017" s="356"/>
      <c r="L4017" s="357"/>
      <c r="M4017" s="356"/>
      <c r="N4017" s="352"/>
      <c r="O4017" s="369"/>
    </row>
    <row r="4018" spans="1:15" hidden="1" x14ac:dyDescent="0.2">
      <c r="A4018" s="351">
        <v>4015</v>
      </c>
      <c r="B4018" s="352"/>
      <c r="C4018" s="353"/>
      <c r="D4018" s="354"/>
      <c r="E4018" s="178"/>
      <c r="F4018" s="355"/>
      <c r="G4018" s="354"/>
      <c r="H4018" s="354"/>
      <c r="I4018" s="178"/>
      <c r="J4018" s="390" t="e">
        <f>IF(#REF!="","",IF(LEN(#REF!)&gt;14,IF(ISBLANK(#REF!),"",#REF!),REPLACE(REPLACE(#REF!,1,3,"XXX"),13,2,"XX")))</f>
        <v>#REF!</v>
      </c>
      <c r="K4018" s="356"/>
      <c r="L4018" s="357"/>
      <c r="M4018" s="356"/>
      <c r="N4018" s="352"/>
      <c r="O4018" s="369"/>
    </row>
    <row r="4019" spans="1:15" hidden="1" x14ac:dyDescent="0.2">
      <c r="A4019" s="351">
        <v>4016</v>
      </c>
      <c r="B4019" s="352"/>
      <c r="C4019" s="353"/>
      <c r="D4019" s="354"/>
      <c r="E4019" s="178"/>
      <c r="F4019" s="355"/>
      <c r="G4019" s="354"/>
      <c r="H4019" s="354"/>
      <c r="I4019" s="178"/>
      <c r="J4019" s="390" t="e">
        <f>IF(#REF!="","",IF(LEN(#REF!)&gt;14,IF(ISBLANK(#REF!),"",#REF!),REPLACE(REPLACE(#REF!,1,3,"XXX"),13,2,"XX")))</f>
        <v>#REF!</v>
      </c>
      <c r="K4019" s="356"/>
      <c r="L4019" s="357"/>
      <c r="M4019" s="356"/>
      <c r="N4019" s="352"/>
      <c r="O4019" s="369"/>
    </row>
    <row r="4020" spans="1:15" hidden="1" x14ac:dyDescent="0.2">
      <c r="A4020" s="351">
        <v>4017</v>
      </c>
      <c r="B4020" s="352"/>
      <c r="C4020" s="353"/>
      <c r="D4020" s="354"/>
      <c r="E4020" s="178"/>
      <c r="F4020" s="355"/>
      <c r="G4020" s="354"/>
      <c r="H4020" s="354"/>
      <c r="I4020" s="178"/>
      <c r="J4020" s="390" t="e">
        <f>IF(#REF!="","",IF(LEN(#REF!)&gt;14,IF(ISBLANK(#REF!),"",#REF!),REPLACE(REPLACE(#REF!,1,3,"XXX"),13,2,"XX")))</f>
        <v>#REF!</v>
      </c>
      <c r="K4020" s="356"/>
      <c r="L4020" s="357"/>
      <c r="M4020" s="356"/>
      <c r="N4020" s="352"/>
      <c r="O4020" s="369"/>
    </row>
    <row r="4021" spans="1:15" hidden="1" x14ac:dyDescent="0.2">
      <c r="A4021" s="351">
        <v>4018</v>
      </c>
      <c r="B4021" s="352"/>
      <c r="C4021" s="353"/>
      <c r="D4021" s="354"/>
      <c r="E4021" s="178"/>
      <c r="F4021" s="355"/>
      <c r="G4021" s="354"/>
      <c r="H4021" s="354"/>
      <c r="I4021" s="178"/>
      <c r="J4021" s="390" t="e">
        <f>IF(#REF!="","",IF(LEN(#REF!)&gt;14,IF(ISBLANK(#REF!),"",#REF!),REPLACE(REPLACE(#REF!,1,3,"XXX"),13,2,"XX")))</f>
        <v>#REF!</v>
      </c>
      <c r="K4021" s="356"/>
      <c r="L4021" s="357"/>
      <c r="M4021" s="356"/>
      <c r="N4021" s="352"/>
      <c r="O4021" s="369"/>
    </row>
    <row r="4022" spans="1:15" hidden="1" x14ac:dyDescent="0.2">
      <c r="A4022" s="351">
        <v>4019</v>
      </c>
      <c r="B4022" s="352"/>
      <c r="C4022" s="353"/>
      <c r="D4022" s="354"/>
      <c r="E4022" s="178"/>
      <c r="F4022" s="355"/>
      <c r="G4022" s="354"/>
      <c r="H4022" s="354"/>
      <c r="I4022" s="178"/>
      <c r="J4022" s="390" t="e">
        <f>IF(#REF!="","",IF(LEN(#REF!)&gt;14,IF(ISBLANK(#REF!),"",#REF!),REPLACE(REPLACE(#REF!,1,3,"XXX"),13,2,"XX")))</f>
        <v>#REF!</v>
      </c>
      <c r="K4022" s="356"/>
      <c r="L4022" s="357"/>
      <c r="M4022" s="356"/>
      <c r="N4022" s="352"/>
      <c r="O4022" s="369"/>
    </row>
    <row r="4023" spans="1:15" hidden="1" x14ac:dyDescent="0.2">
      <c r="A4023" s="351">
        <v>4020</v>
      </c>
      <c r="B4023" s="352"/>
      <c r="C4023" s="353"/>
      <c r="D4023" s="354"/>
      <c r="E4023" s="178"/>
      <c r="F4023" s="355"/>
      <c r="G4023" s="354"/>
      <c r="H4023" s="354"/>
      <c r="I4023" s="178"/>
      <c r="J4023" s="390" t="e">
        <f>IF(#REF!="","",IF(LEN(#REF!)&gt;14,IF(ISBLANK(#REF!),"",#REF!),REPLACE(REPLACE(#REF!,1,3,"XXX"),13,2,"XX")))</f>
        <v>#REF!</v>
      </c>
      <c r="K4023" s="356"/>
      <c r="L4023" s="357"/>
      <c r="M4023" s="356"/>
      <c r="N4023" s="352"/>
      <c r="O4023" s="369"/>
    </row>
    <row r="4024" spans="1:15" hidden="1" x14ac:dyDescent="0.2">
      <c r="A4024" s="351">
        <v>4021</v>
      </c>
      <c r="B4024" s="352"/>
      <c r="C4024" s="353"/>
      <c r="D4024" s="354"/>
      <c r="E4024" s="178"/>
      <c r="F4024" s="355"/>
      <c r="G4024" s="354"/>
      <c r="H4024" s="354"/>
      <c r="I4024" s="178"/>
      <c r="J4024" s="390" t="e">
        <f>IF(#REF!="","",IF(LEN(#REF!)&gt;14,IF(ISBLANK(#REF!),"",#REF!),REPLACE(REPLACE(#REF!,1,3,"XXX"),13,2,"XX")))</f>
        <v>#REF!</v>
      </c>
      <c r="K4024" s="356"/>
      <c r="L4024" s="357"/>
      <c r="M4024" s="356"/>
      <c r="N4024" s="352"/>
      <c r="O4024" s="369"/>
    </row>
    <row r="4025" spans="1:15" hidden="1" x14ac:dyDescent="0.2">
      <c r="A4025" s="351">
        <v>4022</v>
      </c>
      <c r="B4025" s="352"/>
      <c r="C4025" s="353"/>
      <c r="D4025" s="354"/>
      <c r="E4025" s="178"/>
      <c r="F4025" s="355"/>
      <c r="G4025" s="354"/>
      <c r="H4025" s="354"/>
      <c r="I4025" s="178"/>
      <c r="J4025" s="390" t="e">
        <f>IF(#REF!="","",IF(LEN(#REF!)&gt;14,IF(ISBLANK(#REF!),"",#REF!),REPLACE(REPLACE(#REF!,1,3,"XXX"),13,2,"XX")))</f>
        <v>#REF!</v>
      </c>
      <c r="K4025" s="356"/>
      <c r="L4025" s="357"/>
      <c r="M4025" s="356"/>
      <c r="N4025" s="352"/>
      <c r="O4025" s="369"/>
    </row>
    <row r="4026" spans="1:15" hidden="1" x14ac:dyDescent="0.2">
      <c r="A4026" s="351">
        <v>4023</v>
      </c>
      <c r="B4026" s="352"/>
      <c r="C4026" s="353"/>
      <c r="D4026" s="354"/>
      <c r="E4026" s="178"/>
      <c r="F4026" s="355"/>
      <c r="G4026" s="354"/>
      <c r="H4026" s="354"/>
      <c r="I4026" s="178"/>
      <c r="J4026" s="390" t="e">
        <f>IF(#REF!="","",IF(LEN(#REF!)&gt;14,IF(ISBLANK(#REF!),"",#REF!),REPLACE(REPLACE(#REF!,1,3,"XXX"),13,2,"XX")))</f>
        <v>#REF!</v>
      </c>
      <c r="K4026" s="356"/>
      <c r="L4026" s="357"/>
      <c r="M4026" s="356"/>
      <c r="N4026" s="352"/>
      <c r="O4026" s="369"/>
    </row>
    <row r="4027" spans="1:15" hidden="1" x14ac:dyDescent="0.2">
      <c r="A4027" s="351">
        <v>4024</v>
      </c>
      <c r="B4027" s="352"/>
      <c r="C4027" s="353"/>
      <c r="D4027" s="354"/>
      <c r="E4027" s="178"/>
      <c r="F4027" s="355"/>
      <c r="G4027" s="354"/>
      <c r="H4027" s="354"/>
      <c r="I4027" s="178"/>
      <c r="J4027" s="390" t="e">
        <f>IF(#REF!="","",IF(LEN(#REF!)&gt;14,IF(ISBLANK(#REF!),"",#REF!),REPLACE(REPLACE(#REF!,1,3,"XXX"),13,2,"XX")))</f>
        <v>#REF!</v>
      </c>
      <c r="K4027" s="356"/>
      <c r="L4027" s="357"/>
      <c r="M4027" s="356"/>
      <c r="N4027" s="352"/>
      <c r="O4027" s="369"/>
    </row>
    <row r="4028" spans="1:15" hidden="1" x14ac:dyDescent="0.2">
      <c r="A4028" s="351">
        <v>4025</v>
      </c>
      <c r="B4028" s="352"/>
      <c r="C4028" s="353"/>
      <c r="D4028" s="354"/>
      <c r="E4028" s="178"/>
      <c r="F4028" s="355"/>
      <c r="G4028" s="354"/>
      <c r="H4028" s="354"/>
      <c r="I4028" s="178"/>
      <c r="J4028" s="390" t="e">
        <f>IF(#REF!="","",IF(LEN(#REF!)&gt;14,IF(ISBLANK(#REF!),"",#REF!),REPLACE(REPLACE(#REF!,1,3,"XXX"),13,2,"XX")))</f>
        <v>#REF!</v>
      </c>
      <c r="K4028" s="356"/>
      <c r="L4028" s="357"/>
      <c r="M4028" s="356"/>
      <c r="N4028" s="352"/>
      <c r="O4028" s="369"/>
    </row>
    <row r="4029" spans="1:15" hidden="1" x14ac:dyDescent="0.2">
      <c r="A4029" s="351">
        <v>4026</v>
      </c>
      <c r="B4029" s="352"/>
      <c r="C4029" s="353"/>
      <c r="D4029" s="354"/>
      <c r="E4029" s="178"/>
      <c r="F4029" s="355"/>
      <c r="G4029" s="354"/>
      <c r="H4029" s="354"/>
      <c r="I4029" s="178"/>
      <c r="J4029" s="390" t="e">
        <f>IF(#REF!="","",IF(LEN(#REF!)&gt;14,IF(ISBLANK(#REF!),"",#REF!),REPLACE(REPLACE(#REF!,1,3,"XXX"),13,2,"XX")))</f>
        <v>#REF!</v>
      </c>
      <c r="K4029" s="356"/>
      <c r="L4029" s="357"/>
      <c r="M4029" s="356"/>
      <c r="N4029" s="352"/>
      <c r="O4029" s="369"/>
    </row>
    <row r="4030" spans="1:15" hidden="1" x14ac:dyDescent="0.2">
      <c r="A4030" s="351">
        <v>4027</v>
      </c>
      <c r="B4030" s="352"/>
      <c r="C4030" s="353"/>
      <c r="D4030" s="354"/>
      <c r="E4030" s="178"/>
      <c r="F4030" s="355"/>
      <c r="G4030" s="354"/>
      <c r="H4030" s="354"/>
      <c r="I4030" s="178"/>
      <c r="J4030" s="390" t="e">
        <f>IF(#REF!="","",IF(LEN(#REF!)&gt;14,IF(ISBLANK(#REF!),"",#REF!),REPLACE(REPLACE(#REF!,1,3,"XXX"),13,2,"XX")))</f>
        <v>#REF!</v>
      </c>
      <c r="K4030" s="356"/>
      <c r="L4030" s="357"/>
      <c r="M4030" s="356"/>
      <c r="N4030" s="352"/>
      <c r="O4030" s="369"/>
    </row>
    <row r="4031" spans="1:15" hidden="1" x14ac:dyDescent="0.2">
      <c r="A4031" s="351">
        <v>4028</v>
      </c>
      <c r="B4031" s="352"/>
      <c r="C4031" s="353"/>
      <c r="D4031" s="354"/>
      <c r="E4031" s="178"/>
      <c r="F4031" s="355"/>
      <c r="G4031" s="354"/>
      <c r="H4031" s="354"/>
      <c r="I4031" s="178"/>
      <c r="J4031" s="390" t="e">
        <f>IF(#REF!="","",IF(LEN(#REF!)&gt;14,IF(ISBLANK(#REF!),"",#REF!),REPLACE(REPLACE(#REF!,1,3,"XXX"),13,2,"XX")))</f>
        <v>#REF!</v>
      </c>
      <c r="K4031" s="356"/>
      <c r="L4031" s="357"/>
      <c r="M4031" s="356"/>
      <c r="N4031" s="352"/>
      <c r="O4031" s="369"/>
    </row>
    <row r="4032" spans="1:15" hidden="1" x14ac:dyDescent="0.2">
      <c r="A4032" s="351">
        <v>4029</v>
      </c>
      <c r="B4032" s="352"/>
      <c r="C4032" s="353"/>
      <c r="D4032" s="354"/>
      <c r="E4032" s="178"/>
      <c r="F4032" s="355"/>
      <c r="G4032" s="354"/>
      <c r="H4032" s="354"/>
      <c r="I4032" s="178"/>
      <c r="J4032" s="390" t="e">
        <f>IF(#REF!="","",IF(LEN(#REF!)&gt;14,IF(ISBLANK(#REF!),"",#REF!),REPLACE(REPLACE(#REF!,1,3,"XXX"),13,2,"XX")))</f>
        <v>#REF!</v>
      </c>
      <c r="K4032" s="356"/>
      <c r="L4032" s="357"/>
      <c r="M4032" s="356"/>
      <c r="N4032" s="352"/>
      <c r="O4032" s="369"/>
    </row>
    <row r="4033" spans="1:15" hidden="1" x14ac:dyDescent="0.2">
      <c r="A4033" s="351">
        <v>4030</v>
      </c>
      <c r="B4033" s="352"/>
      <c r="C4033" s="353"/>
      <c r="D4033" s="354"/>
      <c r="E4033" s="178"/>
      <c r="F4033" s="355"/>
      <c r="G4033" s="354"/>
      <c r="H4033" s="354"/>
      <c r="I4033" s="178"/>
      <c r="J4033" s="390" t="e">
        <f>IF(#REF!="","",IF(LEN(#REF!)&gt;14,IF(ISBLANK(#REF!),"",#REF!),REPLACE(REPLACE(#REF!,1,3,"XXX"),13,2,"XX")))</f>
        <v>#REF!</v>
      </c>
      <c r="K4033" s="356"/>
      <c r="L4033" s="357"/>
      <c r="M4033" s="356"/>
      <c r="N4033" s="352"/>
      <c r="O4033" s="369"/>
    </row>
    <row r="4034" spans="1:15" hidden="1" x14ac:dyDescent="0.2">
      <c r="A4034" s="351">
        <v>4031</v>
      </c>
      <c r="B4034" s="352"/>
      <c r="C4034" s="353"/>
      <c r="D4034" s="354"/>
      <c r="E4034" s="178"/>
      <c r="F4034" s="355"/>
      <c r="G4034" s="354"/>
      <c r="H4034" s="354"/>
      <c r="I4034" s="178"/>
      <c r="J4034" s="390" t="e">
        <f>IF(#REF!="","",IF(LEN(#REF!)&gt;14,IF(ISBLANK(#REF!),"",#REF!),REPLACE(REPLACE(#REF!,1,3,"XXX"),13,2,"XX")))</f>
        <v>#REF!</v>
      </c>
      <c r="K4034" s="356"/>
      <c r="L4034" s="357"/>
      <c r="M4034" s="356"/>
      <c r="N4034" s="352"/>
      <c r="O4034" s="369"/>
    </row>
    <row r="4035" spans="1:15" hidden="1" x14ac:dyDescent="0.2">
      <c r="A4035" s="351">
        <v>4032</v>
      </c>
      <c r="B4035" s="352"/>
      <c r="C4035" s="353"/>
      <c r="D4035" s="354"/>
      <c r="E4035" s="178"/>
      <c r="F4035" s="355"/>
      <c r="G4035" s="354"/>
      <c r="H4035" s="354"/>
      <c r="I4035" s="178"/>
      <c r="J4035" s="390" t="e">
        <f>IF(#REF!="","",IF(LEN(#REF!)&gt;14,IF(ISBLANK(#REF!),"",#REF!),REPLACE(REPLACE(#REF!,1,3,"XXX"),13,2,"XX")))</f>
        <v>#REF!</v>
      </c>
      <c r="K4035" s="356"/>
      <c r="L4035" s="357"/>
      <c r="M4035" s="356"/>
      <c r="N4035" s="352"/>
      <c r="O4035" s="369"/>
    </row>
    <row r="4036" spans="1:15" hidden="1" x14ac:dyDescent="0.2">
      <c r="A4036" s="351">
        <v>4033</v>
      </c>
      <c r="B4036" s="352"/>
      <c r="C4036" s="353"/>
      <c r="D4036" s="354"/>
      <c r="E4036" s="178"/>
      <c r="F4036" s="355"/>
      <c r="G4036" s="354"/>
      <c r="H4036" s="354"/>
      <c r="I4036" s="178"/>
      <c r="J4036" s="390" t="e">
        <f>IF(#REF!="","",IF(LEN(#REF!)&gt;14,IF(ISBLANK(#REF!),"",#REF!),REPLACE(REPLACE(#REF!,1,3,"XXX"),13,2,"XX")))</f>
        <v>#REF!</v>
      </c>
      <c r="K4036" s="356"/>
      <c r="L4036" s="357"/>
      <c r="M4036" s="356"/>
      <c r="N4036" s="352"/>
      <c r="O4036" s="369"/>
    </row>
    <row r="4037" spans="1:15" hidden="1" x14ac:dyDescent="0.2">
      <c r="A4037" s="351">
        <v>4034</v>
      </c>
      <c r="B4037" s="352"/>
      <c r="C4037" s="353"/>
      <c r="D4037" s="354"/>
      <c r="E4037" s="178"/>
      <c r="F4037" s="355"/>
      <c r="G4037" s="354"/>
      <c r="H4037" s="354"/>
      <c r="I4037" s="178"/>
      <c r="J4037" s="390" t="e">
        <f>IF(#REF!="","",IF(LEN(#REF!)&gt;14,IF(ISBLANK(#REF!),"",#REF!),REPLACE(REPLACE(#REF!,1,3,"XXX"),13,2,"XX")))</f>
        <v>#REF!</v>
      </c>
      <c r="K4037" s="356"/>
      <c r="L4037" s="357"/>
      <c r="M4037" s="356"/>
      <c r="N4037" s="352"/>
      <c r="O4037" s="369"/>
    </row>
    <row r="4038" spans="1:15" hidden="1" x14ac:dyDescent="0.2">
      <c r="A4038" s="351">
        <v>4035</v>
      </c>
      <c r="B4038" s="352"/>
      <c r="C4038" s="353"/>
      <c r="D4038" s="354"/>
      <c r="E4038" s="178"/>
      <c r="F4038" s="355"/>
      <c r="G4038" s="354"/>
      <c r="H4038" s="354"/>
      <c r="I4038" s="178"/>
      <c r="J4038" s="390" t="e">
        <f>IF(#REF!="","",IF(LEN(#REF!)&gt;14,IF(ISBLANK(#REF!),"",#REF!),REPLACE(REPLACE(#REF!,1,3,"XXX"),13,2,"XX")))</f>
        <v>#REF!</v>
      </c>
      <c r="K4038" s="356"/>
      <c r="L4038" s="357"/>
      <c r="M4038" s="356"/>
      <c r="N4038" s="352"/>
      <c r="O4038" s="369"/>
    </row>
    <row r="4039" spans="1:15" hidden="1" x14ac:dyDescent="0.2">
      <c r="A4039" s="351">
        <v>4036</v>
      </c>
      <c r="B4039" s="352"/>
      <c r="C4039" s="353"/>
      <c r="D4039" s="354"/>
      <c r="E4039" s="178"/>
      <c r="F4039" s="355"/>
      <c r="G4039" s="354"/>
      <c r="H4039" s="354"/>
      <c r="I4039" s="178"/>
      <c r="J4039" s="390" t="e">
        <f>IF(#REF!="","",IF(LEN(#REF!)&gt;14,IF(ISBLANK(#REF!),"",#REF!),REPLACE(REPLACE(#REF!,1,3,"XXX"),13,2,"XX")))</f>
        <v>#REF!</v>
      </c>
      <c r="K4039" s="356"/>
      <c r="L4039" s="357"/>
      <c r="M4039" s="356"/>
      <c r="N4039" s="352"/>
      <c r="O4039" s="369"/>
    </row>
    <row r="4040" spans="1:15" hidden="1" x14ac:dyDescent="0.2">
      <c r="A4040" s="351">
        <v>4037</v>
      </c>
      <c r="B4040" s="352"/>
      <c r="C4040" s="353"/>
      <c r="D4040" s="354"/>
      <c r="E4040" s="178"/>
      <c r="F4040" s="355"/>
      <c r="G4040" s="354"/>
      <c r="H4040" s="354"/>
      <c r="I4040" s="178"/>
      <c r="J4040" s="390" t="e">
        <f>IF(#REF!="","",IF(LEN(#REF!)&gt;14,IF(ISBLANK(#REF!),"",#REF!),REPLACE(REPLACE(#REF!,1,3,"XXX"),13,2,"XX")))</f>
        <v>#REF!</v>
      </c>
      <c r="K4040" s="356"/>
      <c r="L4040" s="357"/>
      <c r="M4040" s="356"/>
      <c r="N4040" s="352"/>
      <c r="O4040" s="369"/>
    </row>
    <row r="4041" spans="1:15" hidden="1" x14ac:dyDescent="0.2">
      <c r="A4041" s="351">
        <v>4038</v>
      </c>
      <c r="B4041" s="352"/>
      <c r="C4041" s="353"/>
      <c r="D4041" s="354"/>
      <c r="E4041" s="178"/>
      <c r="F4041" s="355"/>
      <c r="G4041" s="354"/>
      <c r="H4041" s="354"/>
      <c r="I4041" s="178"/>
      <c r="J4041" s="390" t="e">
        <f>IF(#REF!="","",IF(LEN(#REF!)&gt;14,IF(ISBLANK(#REF!),"",#REF!),REPLACE(REPLACE(#REF!,1,3,"XXX"),13,2,"XX")))</f>
        <v>#REF!</v>
      </c>
      <c r="K4041" s="356"/>
      <c r="L4041" s="357"/>
      <c r="M4041" s="356"/>
      <c r="N4041" s="352"/>
      <c r="O4041" s="369"/>
    </row>
    <row r="4042" spans="1:15" hidden="1" x14ac:dyDescent="0.2">
      <c r="A4042" s="351">
        <v>4039</v>
      </c>
      <c r="B4042" s="352"/>
      <c r="C4042" s="353"/>
      <c r="D4042" s="354"/>
      <c r="E4042" s="178"/>
      <c r="F4042" s="355"/>
      <c r="G4042" s="354"/>
      <c r="H4042" s="354"/>
      <c r="I4042" s="178"/>
      <c r="J4042" s="390" t="e">
        <f>IF(#REF!="","",IF(LEN(#REF!)&gt;14,IF(ISBLANK(#REF!),"",#REF!),REPLACE(REPLACE(#REF!,1,3,"XXX"),13,2,"XX")))</f>
        <v>#REF!</v>
      </c>
      <c r="K4042" s="356"/>
      <c r="L4042" s="357"/>
      <c r="M4042" s="356"/>
      <c r="N4042" s="352"/>
      <c r="O4042" s="369"/>
    </row>
    <row r="4043" spans="1:15" hidden="1" x14ac:dyDescent="0.2">
      <c r="A4043" s="351">
        <v>4040</v>
      </c>
      <c r="B4043" s="352"/>
      <c r="C4043" s="353"/>
      <c r="D4043" s="354"/>
      <c r="E4043" s="178"/>
      <c r="F4043" s="355"/>
      <c r="G4043" s="354"/>
      <c r="H4043" s="354"/>
      <c r="I4043" s="178"/>
      <c r="J4043" s="390" t="e">
        <f>IF(#REF!="","",IF(LEN(#REF!)&gt;14,IF(ISBLANK(#REF!),"",#REF!),REPLACE(REPLACE(#REF!,1,3,"XXX"),13,2,"XX")))</f>
        <v>#REF!</v>
      </c>
      <c r="K4043" s="356"/>
      <c r="L4043" s="357"/>
      <c r="M4043" s="356"/>
      <c r="N4043" s="352"/>
      <c r="O4043" s="369"/>
    </row>
    <row r="4044" spans="1:15" hidden="1" x14ac:dyDescent="0.2">
      <c r="A4044" s="351">
        <v>4041</v>
      </c>
      <c r="B4044" s="352"/>
      <c r="C4044" s="353"/>
      <c r="D4044" s="354"/>
      <c r="E4044" s="178"/>
      <c r="F4044" s="355"/>
      <c r="G4044" s="354"/>
      <c r="H4044" s="354"/>
      <c r="I4044" s="178"/>
      <c r="J4044" s="390" t="e">
        <f>IF(#REF!="","",IF(LEN(#REF!)&gt;14,IF(ISBLANK(#REF!),"",#REF!),REPLACE(REPLACE(#REF!,1,3,"XXX"),13,2,"XX")))</f>
        <v>#REF!</v>
      </c>
      <c r="K4044" s="356"/>
      <c r="L4044" s="357"/>
      <c r="M4044" s="356"/>
      <c r="N4044" s="352"/>
      <c r="O4044" s="369"/>
    </row>
    <row r="4045" spans="1:15" hidden="1" x14ac:dyDescent="0.2">
      <c r="A4045" s="351">
        <v>4042</v>
      </c>
      <c r="B4045" s="352"/>
      <c r="C4045" s="353"/>
      <c r="D4045" s="354"/>
      <c r="E4045" s="178"/>
      <c r="F4045" s="355"/>
      <c r="G4045" s="354"/>
      <c r="H4045" s="354"/>
      <c r="I4045" s="178"/>
      <c r="J4045" s="390" t="e">
        <f>IF(#REF!="","",IF(LEN(#REF!)&gt;14,IF(ISBLANK(#REF!),"",#REF!),REPLACE(REPLACE(#REF!,1,3,"XXX"),13,2,"XX")))</f>
        <v>#REF!</v>
      </c>
      <c r="K4045" s="356"/>
      <c r="L4045" s="357"/>
      <c r="M4045" s="356"/>
      <c r="N4045" s="352"/>
      <c r="O4045" s="369"/>
    </row>
    <row r="4046" spans="1:15" hidden="1" x14ac:dyDescent="0.2">
      <c r="A4046" s="351">
        <v>4043</v>
      </c>
      <c r="B4046" s="352"/>
      <c r="C4046" s="353"/>
      <c r="D4046" s="354"/>
      <c r="E4046" s="178"/>
      <c r="F4046" s="355"/>
      <c r="G4046" s="354"/>
      <c r="H4046" s="354"/>
      <c r="I4046" s="178"/>
      <c r="J4046" s="390" t="e">
        <f>IF(#REF!="","",IF(LEN(#REF!)&gt;14,IF(ISBLANK(#REF!),"",#REF!),REPLACE(REPLACE(#REF!,1,3,"XXX"),13,2,"XX")))</f>
        <v>#REF!</v>
      </c>
      <c r="K4046" s="356"/>
      <c r="L4046" s="357"/>
      <c r="M4046" s="356"/>
      <c r="N4046" s="352"/>
      <c r="O4046" s="369"/>
    </row>
    <row r="4047" spans="1:15" hidden="1" x14ac:dyDescent="0.2">
      <c r="A4047" s="351">
        <v>4044</v>
      </c>
      <c r="B4047" s="352"/>
      <c r="C4047" s="353"/>
      <c r="D4047" s="354"/>
      <c r="E4047" s="178"/>
      <c r="F4047" s="355"/>
      <c r="G4047" s="354"/>
      <c r="H4047" s="354"/>
      <c r="I4047" s="178"/>
      <c r="J4047" s="390" t="e">
        <f>IF(#REF!="","",IF(LEN(#REF!)&gt;14,IF(ISBLANK(#REF!),"",#REF!),REPLACE(REPLACE(#REF!,1,3,"XXX"),13,2,"XX")))</f>
        <v>#REF!</v>
      </c>
      <c r="K4047" s="356"/>
      <c r="L4047" s="357"/>
      <c r="M4047" s="356"/>
      <c r="N4047" s="352"/>
      <c r="O4047" s="369"/>
    </row>
    <row r="4048" spans="1:15" hidden="1" x14ac:dyDescent="0.2">
      <c r="A4048" s="351">
        <v>4045</v>
      </c>
      <c r="B4048" s="352"/>
      <c r="C4048" s="353"/>
      <c r="D4048" s="354"/>
      <c r="E4048" s="178"/>
      <c r="F4048" s="355"/>
      <c r="G4048" s="354"/>
      <c r="H4048" s="354"/>
      <c r="I4048" s="178"/>
      <c r="J4048" s="390" t="e">
        <f>IF(#REF!="","",IF(LEN(#REF!)&gt;14,IF(ISBLANK(#REF!),"",#REF!),REPLACE(REPLACE(#REF!,1,3,"XXX"),13,2,"XX")))</f>
        <v>#REF!</v>
      </c>
      <c r="K4048" s="356"/>
      <c r="L4048" s="357"/>
      <c r="M4048" s="356"/>
      <c r="N4048" s="352"/>
      <c r="O4048" s="369"/>
    </row>
    <row r="4049" spans="1:15" hidden="1" x14ac:dyDescent="0.2">
      <c r="A4049" s="351">
        <v>4046</v>
      </c>
      <c r="B4049" s="352"/>
      <c r="C4049" s="353"/>
      <c r="D4049" s="354"/>
      <c r="E4049" s="178"/>
      <c r="F4049" s="355"/>
      <c r="G4049" s="354"/>
      <c r="H4049" s="354"/>
      <c r="I4049" s="178"/>
      <c r="J4049" s="390" t="e">
        <f>IF(#REF!="","",IF(LEN(#REF!)&gt;14,IF(ISBLANK(#REF!),"",#REF!),REPLACE(REPLACE(#REF!,1,3,"XXX"),13,2,"XX")))</f>
        <v>#REF!</v>
      </c>
      <c r="K4049" s="356"/>
      <c r="L4049" s="357"/>
      <c r="M4049" s="356"/>
      <c r="N4049" s="352"/>
      <c r="O4049" s="369"/>
    </row>
    <row r="4050" spans="1:15" hidden="1" x14ac:dyDescent="0.2">
      <c r="A4050" s="351">
        <v>4047</v>
      </c>
      <c r="B4050" s="352"/>
      <c r="C4050" s="353"/>
      <c r="D4050" s="354"/>
      <c r="E4050" s="178"/>
      <c r="F4050" s="355"/>
      <c r="G4050" s="354"/>
      <c r="H4050" s="354"/>
      <c r="I4050" s="178"/>
      <c r="J4050" s="390" t="e">
        <f>IF(#REF!="","",IF(LEN(#REF!)&gt;14,IF(ISBLANK(#REF!),"",#REF!),REPLACE(REPLACE(#REF!,1,3,"XXX"),13,2,"XX")))</f>
        <v>#REF!</v>
      </c>
      <c r="K4050" s="356"/>
      <c r="L4050" s="357"/>
      <c r="M4050" s="356"/>
      <c r="N4050" s="352"/>
      <c r="O4050" s="369"/>
    </row>
    <row r="4051" spans="1:15" hidden="1" x14ac:dyDescent="0.2">
      <c r="A4051" s="351">
        <v>4048</v>
      </c>
      <c r="B4051" s="352"/>
      <c r="C4051" s="353"/>
      <c r="D4051" s="354"/>
      <c r="E4051" s="178"/>
      <c r="F4051" s="355"/>
      <c r="G4051" s="354"/>
      <c r="H4051" s="354"/>
      <c r="I4051" s="178"/>
      <c r="J4051" s="390" t="e">
        <f>IF(#REF!="","",IF(LEN(#REF!)&gt;14,IF(ISBLANK(#REF!),"",#REF!),REPLACE(REPLACE(#REF!,1,3,"XXX"),13,2,"XX")))</f>
        <v>#REF!</v>
      </c>
      <c r="K4051" s="356"/>
      <c r="L4051" s="357"/>
      <c r="M4051" s="356"/>
      <c r="N4051" s="352"/>
      <c r="O4051" s="369"/>
    </row>
    <row r="4052" spans="1:15" hidden="1" x14ac:dyDescent="0.2">
      <c r="A4052" s="351">
        <v>4049</v>
      </c>
      <c r="B4052" s="352"/>
      <c r="C4052" s="353"/>
      <c r="D4052" s="354"/>
      <c r="E4052" s="178"/>
      <c r="F4052" s="355"/>
      <c r="G4052" s="354"/>
      <c r="H4052" s="354"/>
      <c r="I4052" s="178"/>
      <c r="J4052" s="390" t="e">
        <f>IF(#REF!="","",IF(LEN(#REF!)&gt;14,IF(ISBLANK(#REF!),"",#REF!),REPLACE(REPLACE(#REF!,1,3,"XXX"),13,2,"XX")))</f>
        <v>#REF!</v>
      </c>
      <c r="K4052" s="356"/>
      <c r="L4052" s="357"/>
      <c r="M4052" s="356"/>
      <c r="N4052" s="352"/>
      <c r="O4052" s="369"/>
    </row>
    <row r="4053" spans="1:15" hidden="1" x14ac:dyDescent="0.2">
      <c r="A4053" s="351">
        <v>4050</v>
      </c>
      <c r="B4053" s="352"/>
      <c r="C4053" s="353"/>
      <c r="D4053" s="354"/>
      <c r="E4053" s="178"/>
      <c r="F4053" s="355"/>
      <c r="G4053" s="354"/>
      <c r="H4053" s="354"/>
      <c r="I4053" s="178"/>
      <c r="J4053" s="390" t="e">
        <f>IF(#REF!="","",IF(LEN(#REF!)&gt;14,IF(ISBLANK(#REF!),"",#REF!),REPLACE(REPLACE(#REF!,1,3,"XXX"),13,2,"XX")))</f>
        <v>#REF!</v>
      </c>
      <c r="K4053" s="356"/>
      <c r="L4053" s="357"/>
      <c r="M4053" s="356"/>
      <c r="N4053" s="352"/>
      <c r="O4053" s="369"/>
    </row>
    <row r="4054" spans="1:15" hidden="1" x14ac:dyDescent="0.2">
      <c r="A4054" s="351">
        <v>4051</v>
      </c>
      <c r="B4054" s="352"/>
      <c r="C4054" s="353"/>
      <c r="D4054" s="354"/>
      <c r="E4054" s="178"/>
      <c r="F4054" s="355"/>
      <c r="G4054" s="354"/>
      <c r="H4054" s="354"/>
      <c r="I4054" s="178"/>
      <c r="J4054" s="390" t="e">
        <f>IF(#REF!="","",IF(LEN(#REF!)&gt;14,IF(ISBLANK(#REF!),"",#REF!),REPLACE(REPLACE(#REF!,1,3,"XXX"),13,2,"XX")))</f>
        <v>#REF!</v>
      </c>
      <c r="K4054" s="356"/>
      <c r="L4054" s="357"/>
      <c r="M4054" s="356"/>
      <c r="N4054" s="352"/>
      <c r="O4054" s="369"/>
    </row>
    <row r="4055" spans="1:15" hidden="1" x14ac:dyDescent="0.2">
      <c r="A4055" s="351">
        <v>4052</v>
      </c>
      <c r="B4055" s="352"/>
      <c r="C4055" s="353"/>
      <c r="D4055" s="354"/>
      <c r="E4055" s="178"/>
      <c r="F4055" s="355"/>
      <c r="G4055" s="354"/>
      <c r="H4055" s="354"/>
      <c r="I4055" s="178"/>
      <c r="J4055" s="390" t="e">
        <f>IF(#REF!="","",IF(LEN(#REF!)&gt;14,IF(ISBLANK(#REF!),"",#REF!),REPLACE(REPLACE(#REF!,1,3,"XXX"),13,2,"XX")))</f>
        <v>#REF!</v>
      </c>
      <c r="K4055" s="356"/>
      <c r="L4055" s="357"/>
      <c r="M4055" s="356"/>
      <c r="N4055" s="352"/>
      <c r="O4055" s="369"/>
    </row>
    <row r="4056" spans="1:15" hidden="1" x14ac:dyDescent="0.2">
      <c r="A4056" s="351">
        <v>4053</v>
      </c>
      <c r="B4056" s="352"/>
      <c r="C4056" s="353"/>
      <c r="D4056" s="354"/>
      <c r="E4056" s="178"/>
      <c r="F4056" s="355"/>
      <c r="G4056" s="354"/>
      <c r="H4056" s="354"/>
      <c r="I4056" s="178"/>
      <c r="J4056" s="390" t="e">
        <f>IF(#REF!="","",IF(LEN(#REF!)&gt;14,IF(ISBLANK(#REF!),"",#REF!),REPLACE(REPLACE(#REF!,1,3,"XXX"),13,2,"XX")))</f>
        <v>#REF!</v>
      </c>
      <c r="K4056" s="356"/>
      <c r="L4056" s="357"/>
      <c r="M4056" s="356"/>
      <c r="N4056" s="352"/>
      <c r="O4056" s="369"/>
    </row>
    <row r="4057" spans="1:15" hidden="1" x14ac:dyDescent="0.2">
      <c r="A4057" s="351">
        <v>4054</v>
      </c>
      <c r="B4057" s="352"/>
      <c r="C4057" s="353"/>
      <c r="D4057" s="354"/>
      <c r="E4057" s="178"/>
      <c r="F4057" s="355"/>
      <c r="G4057" s="354"/>
      <c r="H4057" s="354"/>
      <c r="I4057" s="178"/>
      <c r="J4057" s="390" t="e">
        <f>IF(#REF!="","",IF(LEN(#REF!)&gt;14,IF(ISBLANK(#REF!),"",#REF!),REPLACE(REPLACE(#REF!,1,3,"XXX"),13,2,"XX")))</f>
        <v>#REF!</v>
      </c>
      <c r="K4057" s="356"/>
      <c r="L4057" s="357"/>
      <c r="M4057" s="356"/>
      <c r="N4057" s="352"/>
      <c r="O4057" s="369"/>
    </row>
    <row r="4058" spans="1:15" hidden="1" x14ac:dyDescent="0.2">
      <c r="A4058" s="351">
        <v>4055</v>
      </c>
      <c r="B4058" s="352"/>
      <c r="C4058" s="353"/>
      <c r="D4058" s="354"/>
      <c r="E4058" s="178"/>
      <c r="F4058" s="355"/>
      <c r="G4058" s="354"/>
      <c r="H4058" s="354"/>
      <c r="I4058" s="178"/>
      <c r="J4058" s="390" t="e">
        <f>IF(#REF!="","",IF(LEN(#REF!)&gt;14,IF(ISBLANK(#REF!),"",#REF!),REPLACE(REPLACE(#REF!,1,3,"XXX"),13,2,"XX")))</f>
        <v>#REF!</v>
      </c>
      <c r="K4058" s="356"/>
      <c r="L4058" s="357"/>
      <c r="M4058" s="356"/>
      <c r="N4058" s="352"/>
      <c r="O4058" s="369"/>
    </row>
    <row r="4059" spans="1:15" hidden="1" x14ac:dyDescent="0.2">
      <c r="A4059" s="351">
        <v>4056</v>
      </c>
      <c r="B4059" s="352"/>
      <c r="C4059" s="353"/>
      <c r="D4059" s="354"/>
      <c r="E4059" s="178"/>
      <c r="F4059" s="355"/>
      <c r="G4059" s="354"/>
      <c r="H4059" s="354"/>
      <c r="I4059" s="178"/>
      <c r="J4059" s="390" t="e">
        <f>IF(#REF!="","",IF(LEN(#REF!)&gt;14,IF(ISBLANK(#REF!),"",#REF!),REPLACE(REPLACE(#REF!,1,3,"XXX"),13,2,"XX")))</f>
        <v>#REF!</v>
      </c>
      <c r="K4059" s="356"/>
      <c r="L4059" s="357"/>
      <c r="M4059" s="356"/>
      <c r="N4059" s="352"/>
      <c r="O4059" s="369"/>
    </row>
    <row r="4060" spans="1:15" hidden="1" x14ac:dyDescent="0.2">
      <c r="A4060" s="351">
        <v>4057</v>
      </c>
      <c r="B4060" s="352"/>
      <c r="C4060" s="353"/>
      <c r="D4060" s="354"/>
      <c r="E4060" s="178"/>
      <c r="F4060" s="355"/>
      <c r="G4060" s="354"/>
      <c r="H4060" s="354"/>
      <c r="I4060" s="178"/>
      <c r="J4060" s="390" t="e">
        <f>IF(#REF!="","",IF(LEN(#REF!)&gt;14,IF(ISBLANK(#REF!),"",#REF!),REPLACE(REPLACE(#REF!,1,3,"XXX"),13,2,"XX")))</f>
        <v>#REF!</v>
      </c>
      <c r="K4060" s="356"/>
      <c r="L4060" s="357"/>
      <c r="M4060" s="356"/>
      <c r="N4060" s="352"/>
      <c r="O4060" s="369"/>
    </row>
    <row r="4061" spans="1:15" hidden="1" x14ac:dyDescent="0.2">
      <c r="A4061" s="351">
        <v>4058</v>
      </c>
      <c r="B4061" s="352"/>
      <c r="C4061" s="353"/>
      <c r="D4061" s="354"/>
      <c r="E4061" s="178"/>
      <c r="F4061" s="355"/>
      <c r="G4061" s="354"/>
      <c r="H4061" s="354"/>
      <c r="I4061" s="178"/>
      <c r="J4061" s="390" t="e">
        <f>IF(#REF!="","",IF(LEN(#REF!)&gt;14,IF(ISBLANK(#REF!),"",#REF!),REPLACE(REPLACE(#REF!,1,3,"XXX"),13,2,"XX")))</f>
        <v>#REF!</v>
      </c>
      <c r="K4061" s="356"/>
      <c r="L4061" s="357"/>
      <c r="M4061" s="356"/>
      <c r="N4061" s="352"/>
      <c r="O4061" s="369"/>
    </row>
    <row r="4062" spans="1:15" hidden="1" x14ac:dyDescent="0.2">
      <c r="A4062" s="351">
        <v>4059</v>
      </c>
      <c r="B4062" s="352"/>
      <c r="C4062" s="353"/>
      <c r="D4062" s="354"/>
      <c r="E4062" s="178"/>
      <c r="F4062" s="355"/>
      <c r="G4062" s="354"/>
      <c r="H4062" s="354"/>
      <c r="I4062" s="178"/>
      <c r="J4062" s="390" t="e">
        <f>IF(#REF!="","",IF(LEN(#REF!)&gt;14,IF(ISBLANK(#REF!),"",#REF!),REPLACE(REPLACE(#REF!,1,3,"XXX"),13,2,"XX")))</f>
        <v>#REF!</v>
      </c>
      <c r="K4062" s="356"/>
      <c r="L4062" s="357"/>
      <c r="M4062" s="356"/>
      <c r="N4062" s="352"/>
      <c r="O4062" s="369"/>
    </row>
    <row r="4063" spans="1:15" hidden="1" x14ac:dyDescent="0.2">
      <c r="A4063" s="351">
        <v>4060</v>
      </c>
      <c r="B4063" s="352"/>
      <c r="C4063" s="353"/>
      <c r="D4063" s="354"/>
      <c r="E4063" s="178"/>
      <c r="F4063" s="355"/>
      <c r="G4063" s="354"/>
      <c r="H4063" s="354"/>
      <c r="I4063" s="178"/>
      <c r="J4063" s="390" t="e">
        <f>IF(#REF!="","",IF(LEN(#REF!)&gt;14,IF(ISBLANK(#REF!),"",#REF!),REPLACE(REPLACE(#REF!,1,3,"XXX"),13,2,"XX")))</f>
        <v>#REF!</v>
      </c>
      <c r="K4063" s="356"/>
      <c r="L4063" s="357"/>
      <c r="M4063" s="356"/>
      <c r="N4063" s="352"/>
      <c r="O4063" s="369"/>
    </row>
    <row r="4064" spans="1:15" hidden="1" x14ac:dyDescent="0.2">
      <c r="A4064" s="351">
        <v>4061</v>
      </c>
      <c r="B4064" s="352"/>
      <c r="C4064" s="353"/>
      <c r="D4064" s="354"/>
      <c r="E4064" s="178"/>
      <c r="F4064" s="355"/>
      <c r="G4064" s="354"/>
      <c r="H4064" s="354"/>
      <c r="I4064" s="178"/>
      <c r="J4064" s="390" t="e">
        <f>IF(#REF!="","",IF(LEN(#REF!)&gt;14,IF(ISBLANK(#REF!),"",#REF!),REPLACE(REPLACE(#REF!,1,3,"XXX"),13,2,"XX")))</f>
        <v>#REF!</v>
      </c>
      <c r="K4064" s="356"/>
      <c r="L4064" s="357"/>
      <c r="M4064" s="356"/>
      <c r="N4064" s="352"/>
      <c r="O4064" s="369"/>
    </row>
    <row r="4065" spans="1:15" hidden="1" x14ac:dyDescent="0.2">
      <c r="A4065" s="351">
        <v>4062</v>
      </c>
      <c r="B4065" s="352"/>
      <c r="C4065" s="353"/>
      <c r="D4065" s="354"/>
      <c r="E4065" s="178"/>
      <c r="F4065" s="355"/>
      <c r="G4065" s="354"/>
      <c r="H4065" s="354"/>
      <c r="I4065" s="178"/>
      <c r="J4065" s="390" t="e">
        <f>IF(#REF!="","",IF(LEN(#REF!)&gt;14,IF(ISBLANK(#REF!),"",#REF!),REPLACE(REPLACE(#REF!,1,3,"XXX"),13,2,"XX")))</f>
        <v>#REF!</v>
      </c>
      <c r="K4065" s="356"/>
      <c r="L4065" s="357"/>
      <c r="M4065" s="356"/>
      <c r="N4065" s="352"/>
      <c r="O4065" s="369"/>
    </row>
    <row r="4066" spans="1:15" hidden="1" x14ac:dyDescent="0.2">
      <c r="A4066" s="351">
        <v>4063</v>
      </c>
      <c r="B4066" s="352"/>
      <c r="C4066" s="353"/>
      <c r="D4066" s="354"/>
      <c r="E4066" s="178"/>
      <c r="F4066" s="355"/>
      <c r="G4066" s="354"/>
      <c r="H4066" s="354"/>
      <c r="I4066" s="178"/>
      <c r="J4066" s="390" t="e">
        <f>IF(#REF!="","",IF(LEN(#REF!)&gt;14,IF(ISBLANK(#REF!),"",#REF!),REPLACE(REPLACE(#REF!,1,3,"XXX"),13,2,"XX")))</f>
        <v>#REF!</v>
      </c>
      <c r="K4066" s="356"/>
      <c r="L4066" s="357"/>
      <c r="M4066" s="356"/>
      <c r="N4066" s="352"/>
      <c r="O4066" s="369"/>
    </row>
    <row r="4067" spans="1:15" hidden="1" x14ac:dyDescent="0.2">
      <c r="A4067" s="351">
        <v>4064</v>
      </c>
      <c r="B4067" s="352"/>
      <c r="C4067" s="353"/>
      <c r="D4067" s="354"/>
      <c r="E4067" s="178"/>
      <c r="F4067" s="355"/>
      <c r="G4067" s="354"/>
      <c r="H4067" s="354"/>
      <c r="I4067" s="178"/>
      <c r="J4067" s="390" t="e">
        <f>IF(#REF!="","",IF(LEN(#REF!)&gt;14,IF(ISBLANK(#REF!),"",#REF!),REPLACE(REPLACE(#REF!,1,3,"XXX"),13,2,"XX")))</f>
        <v>#REF!</v>
      </c>
      <c r="K4067" s="356"/>
      <c r="L4067" s="357"/>
      <c r="M4067" s="356"/>
      <c r="N4067" s="352"/>
      <c r="O4067" s="369"/>
    </row>
    <row r="4068" spans="1:15" hidden="1" x14ac:dyDescent="0.2">
      <c r="A4068" s="351">
        <v>4065</v>
      </c>
      <c r="B4068" s="352"/>
      <c r="C4068" s="353"/>
      <c r="D4068" s="354"/>
      <c r="E4068" s="178"/>
      <c r="F4068" s="355"/>
      <c r="G4068" s="354"/>
      <c r="H4068" s="354"/>
      <c r="I4068" s="178"/>
      <c r="J4068" s="390" t="e">
        <f>IF(#REF!="","",IF(LEN(#REF!)&gt;14,IF(ISBLANK(#REF!),"",#REF!),REPLACE(REPLACE(#REF!,1,3,"XXX"),13,2,"XX")))</f>
        <v>#REF!</v>
      </c>
      <c r="K4068" s="356"/>
      <c r="L4068" s="357"/>
      <c r="M4068" s="356"/>
      <c r="N4068" s="352"/>
      <c r="O4068" s="369"/>
    </row>
    <row r="4069" spans="1:15" hidden="1" x14ac:dyDescent="0.2">
      <c r="A4069" s="351">
        <v>4066</v>
      </c>
      <c r="B4069" s="352"/>
      <c r="C4069" s="353"/>
      <c r="D4069" s="354"/>
      <c r="E4069" s="178"/>
      <c r="F4069" s="355"/>
      <c r="G4069" s="354"/>
      <c r="H4069" s="354"/>
      <c r="I4069" s="178"/>
      <c r="J4069" s="390" t="e">
        <f>IF(#REF!="","",IF(LEN(#REF!)&gt;14,IF(ISBLANK(#REF!),"",#REF!),REPLACE(REPLACE(#REF!,1,3,"XXX"),13,2,"XX")))</f>
        <v>#REF!</v>
      </c>
      <c r="K4069" s="356"/>
      <c r="L4069" s="357"/>
      <c r="M4069" s="356"/>
      <c r="N4069" s="352"/>
      <c r="O4069" s="369"/>
    </row>
    <row r="4070" spans="1:15" hidden="1" x14ac:dyDescent="0.2">
      <c r="A4070" s="351">
        <v>4067</v>
      </c>
      <c r="B4070" s="352"/>
      <c r="C4070" s="353"/>
      <c r="D4070" s="354"/>
      <c r="E4070" s="178"/>
      <c r="F4070" s="355"/>
      <c r="G4070" s="354"/>
      <c r="H4070" s="354"/>
      <c r="I4070" s="178"/>
      <c r="J4070" s="390" t="e">
        <f>IF(#REF!="","",IF(LEN(#REF!)&gt;14,IF(ISBLANK(#REF!),"",#REF!),REPLACE(REPLACE(#REF!,1,3,"XXX"),13,2,"XX")))</f>
        <v>#REF!</v>
      </c>
      <c r="K4070" s="356"/>
      <c r="L4070" s="357"/>
      <c r="M4070" s="356"/>
      <c r="N4070" s="352"/>
      <c r="O4070" s="369"/>
    </row>
    <row r="4071" spans="1:15" hidden="1" x14ac:dyDescent="0.2">
      <c r="A4071" s="351">
        <v>4068</v>
      </c>
      <c r="B4071" s="352"/>
      <c r="C4071" s="353"/>
      <c r="D4071" s="354"/>
      <c r="E4071" s="178"/>
      <c r="F4071" s="355"/>
      <c r="G4071" s="354"/>
      <c r="H4071" s="354"/>
      <c r="I4071" s="178"/>
      <c r="J4071" s="390" t="e">
        <f>IF(#REF!="","",IF(LEN(#REF!)&gt;14,IF(ISBLANK(#REF!),"",#REF!),REPLACE(REPLACE(#REF!,1,3,"XXX"),13,2,"XX")))</f>
        <v>#REF!</v>
      </c>
      <c r="K4071" s="356"/>
      <c r="L4071" s="357"/>
      <c r="M4071" s="356"/>
      <c r="N4071" s="352"/>
      <c r="O4071" s="369"/>
    </row>
    <row r="4072" spans="1:15" hidden="1" x14ac:dyDescent="0.2">
      <c r="A4072" s="351">
        <v>4069</v>
      </c>
      <c r="B4072" s="352"/>
      <c r="C4072" s="353"/>
      <c r="D4072" s="354"/>
      <c r="E4072" s="178"/>
      <c r="F4072" s="355"/>
      <c r="G4072" s="354"/>
      <c r="H4072" s="354"/>
      <c r="I4072" s="178"/>
      <c r="J4072" s="390" t="e">
        <f>IF(#REF!="","",IF(LEN(#REF!)&gt;14,IF(ISBLANK(#REF!),"",#REF!),REPLACE(REPLACE(#REF!,1,3,"XXX"),13,2,"XX")))</f>
        <v>#REF!</v>
      </c>
      <c r="K4072" s="356"/>
      <c r="L4072" s="357"/>
      <c r="M4072" s="356"/>
      <c r="N4072" s="352"/>
      <c r="O4072" s="369"/>
    </row>
    <row r="4073" spans="1:15" hidden="1" x14ac:dyDescent="0.2">
      <c r="A4073" s="351">
        <v>4070</v>
      </c>
      <c r="B4073" s="352"/>
      <c r="C4073" s="353"/>
      <c r="D4073" s="354"/>
      <c r="E4073" s="178"/>
      <c r="F4073" s="355"/>
      <c r="G4073" s="354"/>
      <c r="H4073" s="354"/>
      <c r="I4073" s="178"/>
      <c r="J4073" s="390" t="e">
        <f>IF(#REF!="","",IF(LEN(#REF!)&gt;14,IF(ISBLANK(#REF!),"",#REF!),REPLACE(REPLACE(#REF!,1,3,"XXX"),13,2,"XX")))</f>
        <v>#REF!</v>
      </c>
      <c r="K4073" s="356"/>
      <c r="L4073" s="357"/>
      <c r="M4073" s="356"/>
      <c r="N4073" s="352"/>
      <c r="O4073" s="369"/>
    </row>
    <row r="4074" spans="1:15" hidden="1" x14ac:dyDescent="0.2">
      <c r="A4074" s="351">
        <v>4071</v>
      </c>
      <c r="B4074" s="352"/>
      <c r="C4074" s="353"/>
      <c r="D4074" s="354"/>
      <c r="E4074" s="178"/>
      <c r="F4074" s="355"/>
      <c r="G4074" s="354"/>
      <c r="H4074" s="354"/>
      <c r="I4074" s="178"/>
      <c r="J4074" s="390" t="e">
        <f>IF(#REF!="","",IF(LEN(#REF!)&gt;14,IF(ISBLANK(#REF!),"",#REF!),REPLACE(REPLACE(#REF!,1,3,"XXX"),13,2,"XX")))</f>
        <v>#REF!</v>
      </c>
      <c r="K4074" s="356"/>
      <c r="L4074" s="357"/>
      <c r="M4074" s="356"/>
      <c r="N4074" s="352"/>
      <c r="O4074" s="369"/>
    </row>
    <row r="4075" spans="1:15" hidden="1" x14ac:dyDescent="0.2">
      <c r="A4075" s="351">
        <v>4072</v>
      </c>
      <c r="B4075" s="352"/>
      <c r="C4075" s="353"/>
      <c r="D4075" s="354"/>
      <c r="E4075" s="178"/>
      <c r="F4075" s="355"/>
      <c r="G4075" s="354"/>
      <c r="H4075" s="354"/>
      <c r="I4075" s="178"/>
      <c r="J4075" s="390" t="e">
        <f>IF(#REF!="","",IF(LEN(#REF!)&gt;14,IF(ISBLANK(#REF!),"",#REF!),REPLACE(REPLACE(#REF!,1,3,"XXX"),13,2,"XX")))</f>
        <v>#REF!</v>
      </c>
      <c r="K4075" s="356"/>
      <c r="L4075" s="357"/>
      <c r="M4075" s="356"/>
      <c r="N4075" s="352"/>
      <c r="O4075" s="369"/>
    </row>
    <row r="4076" spans="1:15" hidden="1" x14ac:dyDescent="0.2">
      <c r="A4076" s="351">
        <v>4073</v>
      </c>
      <c r="B4076" s="352"/>
      <c r="C4076" s="353"/>
      <c r="D4076" s="354"/>
      <c r="E4076" s="178"/>
      <c r="F4076" s="355"/>
      <c r="G4076" s="354"/>
      <c r="H4076" s="354"/>
      <c r="I4076" s="178"/>
      <c r="J4076" s="390" t="e">
        <f>IF(#REF!="","",IF(LEN(#REF!)&gt;14,IF(ISBLANK(#REF!),"",#REF!),REPLACE(REPLACE(#REF!,1,3,"XXX"),13,2,"XX")))</f>
        <v>#REF!</v>
      </c>
      <c r="K4076" s="356"/>
      <c r="L4076" s="357"/>
      <c r="M4076" s="356"/>
      <c r="N4076" s="352"/>
      <c r="O4076" s="369"/>
    </row>
    <row r="4077" spans="1:15" hidden="1" x14ac:dyDescent="0.2">
      <c r="A4077" s="351">
        <v>4074</v>
      </c>
      <c r="B4077" s="352"/>
      <c r="C4077" s="353"/>
      <c r="D4077" s="354"/>
      <c r="E4077" s="178"/>
      <c r="F4077" s="355"/>
      <c r="G4077" s="354"/>
      <c r="H4077" s="354"/>
      <c r="I4077" s="178"/>
      <c r="J4077" s="390" t="e">
        <f>IF(#REF!="","",IF(LEN(#REF!)&gt;14,IF(ISBLANK(#REF!),"",#REF!),REPLACE(REPLACE(#REF!,1,3,"XXX"),13,2,"XX")))</f>
        <v>#REF!</v>
      </c>
      <c r="K4077" s="356"/>
      <c r="L4077" s="357"/>
      <c r="M4077" s="356"/>
      <c r="N4077" s="352"/>
      <c r="O4077" s="369"/>
    </row>
    <row r="4078" spans="1:15" hidden="1" x14ac:dyDescent="0.2">
      <c r="A4078" s="351">
        <v>4075</v>
      </c>
      <c r="B4078" s="352"/>
      <c r="C4078" s="353"/>
      <c r="D4078" s="354"/>
      <c r="E4078" s="178"/>
      <c r="F4078" s="355"/>
      <c r="G4078" s="354"/>
      <c r="H4078" s="354"/>
      <c r="I4078" s="178"/>
      <c r="J4078" s="390" t="e">
        <f>IF(#REF!="","",IF(LEN(#REF!)&gt;14,IF(ISBLANK(#REF!),"",#REF!),REPLACE(REPLACE(#REF!,1,3,"XXX"),13,2,"XX")))</f>
        <v>#REF!</v>
      </c>
      <c r="K4078" s="356"/>
      <c r="L4078" s="357"/>
      <c r="M4078" s="356"/>
      <c r="N4078" s="352"/>
      <c r="O4078" s="369"/>
    </row>
    <row r="4079" spans="1:15" hidden="1" x14ac:dyDescent="0.2">
      <c r="A4079" s="351">
        <v>4076</v>
      </c>
      <c r="B4079" s="352"/>
      <c r="C4079" s="353"/>
      <c r="D4079" s="354"/>
      <c r="E4079" s="178"/>
      <c r="F4079" s="355"/>
      <c r="G4079" s="354"/>
      <c r="H4079" s="354"/>
      <c r="I4079" s="178"/>
      <c r="J4079" s="390" t="e">
        <f>IF(#REF!="","",IF(LEN(#REF!)&gt;14,IF(ISBLANK(#REF!),"",#REF!),REPLACE(REPLACE(#REF!,1,3,"XXX"),13,2,"XX")))</f>
        <v>#REF!</v>
      </c>
      <c r="K4079" s="356"/>
      <c r="L4079" s="357"/>
      <c r="M4079" s="356"/>
      <c r="N4079" s="352"/>
      <c r="O4079" s="369"/>
    </row>
    <row r="4080" spans="1:15" hidden="1" x14ac:dyDescent="0.2">
      <c r="A4080" s="351">
        <v>4077</v>
      </c>
      <c r="B4080" s="352"/>
      <c r="C4080" s="353"/>
      <c r="D4080" s="354"/>
      <c r="E4080" s="178"/>
      <c r="F4080" s="355"/>
      <c r="G4080" s="354"/>
      <c r="H4080" s="354"/>
      <c r="I4080" s="178"/>
      <c r="J4080" s="390" t="e">
        <f>IF(#REF!="","",IF(LEN(#REF!)&gt;14,IF(ISBLANK(#REF!),"",#REF!),REPLACE(REPLACE(#REF!,1,3,"XXX"),13,2,"XX")))</f>
        <v>#REF!</v>
      </c>
      <c r="K4080" s="356"/>
      <c r="L4080" s="357"/>
      <c r="M4080" s="356"/>
      <c r="N4080" s="352"/>
      <c r="O4080" s="369"/>
    </row>
    <row r="4081" spans="1:15" hidden="1" x14ac:dyDescent="0.2">
      <c r="A4081" s="351">
        <v>4078</v>
      </c>
      <c r="B4081" s="352"/>
      <c r="C4081" s="353"/>
      <c r="D4081" s="354"/>
      <c r="E4081" s="178"/>
      <c r="F4081" s="355"/>
      <c r="G4081" s="354"/>
      <c r="H4081" s="354"/>
      <c r="I4081" s="178"/>
      <c r="J4081" s="390" t="e">
        <f>IF(#REF!="","",IF(LEN(#REF!)&gt;14,IF(ISBLANK(#REF!),"",#REF!),REPLACE(REPLACE(#REF!,1,3,"XXX"),13,2,"XX")))</f>
        <v>#REF!</v>
      </c>
      <c r="K4081" s="356"/>
      <c r="L4081" s="357"/>
      <c r="M4081" s="356"/>
      <c r="N4081" s="352"/>
      <c r="O4081" s="369"/>
    </row>
    <row r="4082" spans="1:15" hidden="1" x14ac:dyDescent="0.2">
      <c r="A4082" s="351">
        <v>4079</v>
      </c>
      <c r="B4082" s="352"/>
      <c r="C4082" s="353"/>
      <c r="D4082" s="354"/>
      <c r="E4082" s="178"/>
      <c r="F4082" s="355"/>
      <c r="G4082" s="354"/>
      <c r="H4082" s="354"/>
      <c r="I4082" s="178"/>
      <c r="J4082" s="390" t="e">
        <f>IF(#REF!="","",IF(LEN(#REF!)&gt;14,IF(ISBLANK(#REF!),"",#REF!),REPLACE(REPLACE(#REF!,1,3,"XXX"),13,2,"XX")))</f>
        <v>#REF!</v>
      </c>
      <c r="K4082" s="356"/>
      <c r="L4082" s="357"/>
      <c r="M4082" s="356"/>
      <c r="N4082" s="352"/>
      <c r="O4082" s="369"/>
    </row>
    <row r="4083" spans="1:15" hidden="1" x14ac:dyDescent="0.2">
      <c r="A4083" s="351">
        <v>4080</v>
      </c>
      <c r="B4083" s="352"/>
      <c r="C4083" s="353"/>
      <c r="D4083" s="354"/>
      <c r="E4083" s="178"/>
      <c r="F4083" s="355"/>
      <c r="G4083" s="354"/>
      <c r="H4083" s="354"/>
      <c r="I4083" s="178"/>
      <c r="J4083" s="390" t="e">
        <f>IF(#REF!="","",IF(LEN(#REF!)&gt;14,IF(ISBLANK(#REF!),"",#REF!),REPLACE(REPLACE(#REF!,1,3,"XXX"),13,2,"XX")))</f>
        <v>#REF!</v>
      </c>
      <c r="K4083" s="356"/>
      <c r="L4083" s="357"/>
      <c r="M4083" s="356"/>
      <c r="N4083" s="352"/>
      <c r="O4083" s="369"/>
    </row>
    <row r="4084" spans="1:15" hidden="1" x14ac:dyDescent="0.2">
      <c r="A4084" s="351">
        <v>4081</v>
      </c>
      <c r="B4084" s="352"/>
      <c r="C4084" s="353"/>
      <c r="D4084" s="354"/>
      <c r="E4084" s="178"/>
      <c r="F4084" s="355"/>
      <c r="G4084" s="354"/>
      <c r="H4084" s="354"/>
      <c r="I4084" s="178"/>
      <c r="J4084" s="390" t="e">
        <f>IF(#REF!="","",IF(LEN(#REF!)&gt;14,IF(ISBLANK(#REF!),"",#REF!),REPLACE(REPLACE(#REF!,1,3,"XXX"),13,2,"XX")))</f>
        <v>#REF!</v>
      </c>
      <c r="K4084" s="356"/>
      <c r="L4084" s="357"/>
      <c r="M4084" s="356"/>
      <c r="N4084" s="352"/>
      <c r="O4084" s="369"/>
    </row>
    <row r="4085" spans="1:15" hidden="1" x14ac:dyDescent="0.2">
      <c r="A4085" s="351">
        <v>4082</v>
      </c>
      <c r="B4085" s="352"/>
      <c r="C4085" s="353"/>
      <c r="D4085" s="354"/>
      <c r="E4085" s="178"/>
      <c r="F4085" s="355"/>
      <c r="G4085" s="354"/>
      <c r="H4085" s="354"/>
      <c r="I4085" s="178"/>
      <c r="J4085" s="390" t="e">
        <f>IF(#REF!="","",IF(LEN(#REF!)&gt;14,IF(ISBLANK(#REF!),"",#REF!),REPLACE(REPLACE(#REF!,1,3,"XXX"),13,2,"XX")))</f>
        <v>#REF!</v>
      </c>
      <c r="K4085" s="356"/>
      <c r="L4085" s="357"/>
      <c r="M4085" s="356"/>
      <c r="N4085" s="352"/>
      <c r="O4085" s="369"/>
    </row>
    <row r="4086" spans="1:15" hidden="1" x14ac:dyDescent="0.2">
      <c r="A4086" s="351">
        <v>4083</v>
      </c>
      <c r="B4086" s="352"/>
      <c r="C4086" s="353"/>
      <c r="D4086" s="354"/>
      <c r="E4086" s="178"/>
      <c r="F4086" s="355"/>
      <c r="G4086" s="354"/>
      <c r="H4086" s="354"/>
      <c r="I4086" s="178"/>
      <c r="J4086" s="390" t="e">
        <f>IF(#REF!="","",IF(LEN(#REF!)&gt;14,IF(ISBLANK(#REF!),"",#REF!),REPLACE(REPLACE(#REF!,1,3,"XXX"),13,2,"XX")))</f>
        <v>#REF!</v>
      </c>
      <c r="K4086" s="356"/>
      <c r="L4086" s="357"/>
      <c r="M4086" s="356"/>
      <c r="N4086" s="352"/>
      <c r="O4086" s="369"/>
    </row>
    <row r="4087" spans="1:15" hidden="1" x14ac:dyDescent="0.2">
      <c r="A4087" s="351">
        <v>4084</v>
      </c>
      <c r="B4087" s="352"/>
      <c r="C4087" s="353"/>
      <c r="D4087" s="354"/>
      <c r="E4087" s="178"/>
      <c r="F4087" s="355"/>
      <c r="G4087" s="354"/>
      <c r="H4087" s="354"/>
      <c r="I4087" s="178"/>
      <c r="J4087" s="390" t="e">
        <f>IF(#REF!="","",IF(LEN(#REF!)&gt;14,IF(ISBLANK(#REF!),"",#REF!),REPLACE(REPLACE(#REF!,1,3,"XXX"),13,2,"XX")))</f>
        <v>#REF!</v>
      </c>
      <c r="K4087" s="356"/>
      <c r="L4087" s="357"/>
      <c r="M4087" s="356"/>
      <c r="N4087" s="352"/>
      <c r="O4087" s="369"/>
    </row>
    <row r="4088" spans="1:15" hidden="1" x14ac:dyDescent="0.2">
      <c r="A4088" s="351">
        <v>4085</v>
      </c>
      <c r="B4088" s="352"/>
      <c r="C4088" s="353"/>
      <c r="D4088" s="354"/>
      <c r="E4088" s="178"/>
      <c r="F4088" s="355"/>
      <c r="G4088" s="354"/>
      <c r="H4088" s="354"/>
      <c r="I4088" s="178"/>
      <c r="J4088" s="390" t="e">
        <f>IF(#REF!="","",IF(LEN(#REF!)&gt;14,IF(ISBLANK(#REF!),"",#REF!),REPLACE(REPLACE(#REF!,1,3,"XXX"),13,2,"XX")))</f>
        <v>#REF!</v>
      </c>
      <c r="K4088" s="356"/>
      <c r="L4088" s="357"/>
      <c r="M4088" s="356"/>
      <c r="N4088" s="352"/>
      <c r="O4088" s="369"/>
    </row>
    <row r="4089" spans="1:15" hidden="1" x14ac:dyDescent="0.2">
      <c r="A4089" s="351">
        <v>4086</v>
      </c>
      <c r="B4089" s="352"/>
      <c r="C4089" s="353"/>
      <c r="D4089" s="354"/>
      <c r="E4089" s="178"/>
      <c r="F4089" s="355"/>
      <c r="G4089" s="354"/>
      <c r="H4089" s="354"/>
      <c r="I4089" s="178"/>
      <c r="J4089" s="390" t="e">
        <f>IF(#REF!="","",IF(LEN(#REF!)&gt;14,IF(ISBLANK(#REF!),"",#REF!),REPLACE(REPLACE(#REF!,1,3,"XXX"),13,2,"XX")))</f>
        <v>#REF!</v>
      </c>
      <c r="K4089" s="356"/>
      <c r="L4089" s="357"/>
      <c r="M4089" s="356"/>
      <c r="N4089" s="352"/>
      <c r="O4089" s="369"/>
    </row>
    <row r="4090" spans="1:15" hidden="1" x14ac:dyDescent="0.2">
      <c r="A4090" s="351">
        <v>4087</v>
      </c>
      <c r="B4090" s="352"/>
      <c r="C4090" s="353"/>
      <c r="D4090" s="354"/>
      <c r="E4090" s="178"/>
      <c r="F4090" s="355"/>
      <c r="G4090" s="354"/>
      <c r="H4090" s="354"/>
      <c r="I4090" s="178"/>
      <c r="J4090" s="390" t="e">
        <f>IF(#REF!="","",IF(LEN(#REF!)&gt;14,IF(ISBLANK(#REF!),"",#REF!),REPLACE(REPLACE(#REF!,1,3,"XXX"),13,2,"XX")))</f>
        <v>#REF!</v>
      </c>
      <c r="K4090" s="356"/>
      <c r="L4090" s="357"/>
      <c r="M4090" s="356"/>
      <c r="N4090" s="352"/>
      <c r="O4090" s="369"/>
    </row>
    <row r="4091" spans="1:15" hidden="1" x14ac:dyDescent="0.2">
      <c r="A4091" s="351">
        <v>4088</v>
      </c>
      <c r="B4091" s="352"/>
      <c r="C4091" s="353"/>
      <c r="D4091" s="354"/>
      <c r="E4091" s="178"/>
      <c r="F4091" s="355"/>
      <c r="G4091" s="354"/>
      <c r="H4091" s="354"/>
      <c r="I4091" s="178"/>
      <c r="J4091" s="390" t="e">
        <f>IF(#REF!="","",IF(LEN(#REF!)&gt;14,IF(ISBLANK(#REF!),"",#REF!),REPLACE(REPLACE(#REF!,1,3,"XXX"),13,2,"XX")))</f>
        <v>#REF!</v>
      </c>
      <c r="K4091" s="356"/>
      <c r="L4091" s="357"/>
      <c r="M4091" s="356"/>
      <c r="N4091" s="352"/>
      <c r="O4091" s="369"/>
    </row>
    <row r="4092" spans="1:15" hidden="1" x14ac:dyDescent="0.2">
      <c r="A4092" s="351">
        <v>4089</v>
      </c>
      <c r="B4092" s="352"/>
      <c r="C4092" s="353"/>
      <c r="D4092" s="354"/>
      <c r="E4092" s="178"/>
      <c r="F4092" s="355"/>
      <c r="G4092" s="354"/>
      <c r="H4092" s="354"/>
      <c r="I4092" s="178"/>
      <c r="J4092" s="390" t="e">
        <f>IF(#REF!="","",IF(LEN(#REF!)&gt;14,IF(ISBLANK(#REF!),"",#REF!),REPLACE(REPLACE(#REF!,1,3,"XXX"),13,2,"XX")))</f>
        <v>#REF!</v>
      </c>
      <c r="K4092" s="356"/>
      <c r="L4092" s="357"/>
      <c r="M4092" s="356"/>
      <c r="N4092" s="352"/>
      <c r="O4092" s="369"/>
    </row>
    <row r="4093" spans="1:15" hidden="1" x14ac:dyDescent="0.2">
      <c r="A4093" s="351">
        <v>4090</v>
      </c>
      <c r="B4093" s="352"/>
      <c r="C4093" s="353"/>
      <c r="D4093" s="354"/>
      <c r="E4093" s="178"/>
      <c r="F4093" s="355"/>
      <c r="G4093" s="354"/>
      <c r="H4093" s="354"/>
      <c r="I4093" s="178"/>
      <c r="J4093" s="390" t="e">
        <f>IF(#REF!="","",IF(LEN(#REF!)&gt;14,IF(ISBLANK(#REF!),"",#REF!),REPLACE(REPLACE(#REF!,1,3,"XXX"),13,2,"XX")))</f>
        <v>#REF!</v>
      </c>
      <c r="K4093" s="356"/>
      <c r="L4093" s="357"/>
      <c r="M4093" s="356"/>
      <c r="N4093" s="352"/>
      <c r="O4093" s="369"/>
    </row>
    <row r="4094" spans="1:15" hidden="1" x14ac:dyDescent="0.2">
      <c r="A4094" s="351">
        <v>4091</v>
      </c>
      <c r="B4094" s="352"/>
      <c r="C4094" s="353"/>
      <c r="D4094" s="354"/>
      <c r="E4094" s="178"/>
      <c r="F4094" s="355"/>
      <c r="G4094" s="354"/>
      <c r="H4094" s="354"/>
      <c r="I4094" s="178"/>
      <c r="J4094" s="390" t="e">
        <f>IF(#REF!="","",IF(LEN(#REF!)&gt;14,IF(ISBLANK(#REF!),"",#REF!),REPLACE(REPLACE(#REF!,1,3,"XXX"),13,2,"XX")))</f>
        <v>#REF!</v>
      </c>
      <c r="K4094" s="356"/>
      <c r="L4094" s="357"/>
      <c r="M4094" s="356"/>
      <c r="N4094" s="352"/>
      <c r="O4094" s="369"/>
    </row>
    <row r="4095" spans="1:15" hidden="1" x14ac:dyDescent="0.2">
      <c r="A4095" s="351">
        <v>4092</v>
      </c>
      <c r="B4095" s="352"/>
      <c r="C4095" s="353"/>
      <c r="D4095" s="354"/>
      <c r="E4095" s="178"/>
      <c r="F4095" s="355"/>
      <c r="G4095" s="354"/>
      <c r="H4095" s="354"/>
      <c r="I4095" s="178"/>
      <c r="J4095" s="390" t="e">
        <f>IF(#REF!="","",IF(LEN(#REF!)&gt;14,IF(ISBLANK(#REF!),"",#REF!),REPLACE(REPLACE(#REF!,1,3,"XXX"),13,2,"XX")))</f>
        <v>#REF!</v>
      </c>
      <c r="K4095" s="356"/>
      <c r="L4095" s="357"/>
      <c r="M4095" s="356"/>
      <c r="N4095" s="352"/>
      <c r="O4095" s="369"/>
    </row>
    <row r="4096" spans="1:15" hidden="1" x14ac:dyDescent="0.2">
      <c r="A4096" s="351">
        <v>4093</v>
      </c>
      <c r="B4096" s="352"/>
      <c r="C4096" s="353"/>
      <c r="D4096" s="354"/>
      <c r="E4096" s="178"/>
      <c r="F4096" s="355"/>
      <c r="G4096" s="354"/>
      <c r="H4096" s="354"/>
      <c r="I4096" s="178"/>
      <c r="J4096" s="390" t="e">
        <f>IF(#REF!="","",IF(LEN(#REF!)&gt;14,IF(ISBLANK(#REF!),"",#REF!),REPLACE(REPLACE(#REF!,1,3,"XXX"),13,2,"XX")))</f>
        <v>#REF!</v>
      </c>
      <c r="K4096" s="356"/>
      <c r="L4096" s="357"/>
      <c r="M4096" s="356"/>
      <c r="N4096" s="352"/>
      <c r="O4096" s="369"/>
    </row>
    <row r="4097" spans="1:15" hidden="1" x14ac:dyDescent="0.2">
      <c r="A4097" s="351">
        <v>4094</v>
      </c>
      <c r="B4097" s="352"/>
      <c r="C4097" s="353"/>
      <c r="D4097" s="354"/>
      <c r="E4097" s="178"/>
      <c r="F4097" s="355"/>
      <c r="G4097" s="354"/>
      <c r="H4097" s="354"/>
      <c r="I4097" s="178"/>
      <c r="J4097" s="390" t="e">
        <f>IF(#REF!="","",IF(LEN(#REF!)&gt;14,IF(ISBLANK(#REF!),"",#REF!),REPLACE(REPLACE(#REF!,1,3,"XXX"),13,2,"XX")))</f>
        <v>#REF!</v>
      </c>
      <c r="K4097" s="356"/>
      <c r="L4097" s="357"/>
      <c r="M4097" s="356"/>
      <c r="N4097" s="352"/>
      <c r="O4097" s="369"/>
    </row>
    <row r="4098" spans="1:15" hidden="1" x14ac:dyDescent="0.2">
      <c r="A4098" s="351">
        <v>4095</v>
      </c>
      <c r="B4098" s="352"/>
      <c r="C4098" s="353"/>
      <c r="D4098" s="354"/>
      <c r="E4098" s="178"/>
      <c r="F4098" s="355"/>
      <c r="G4098" s="354"/>
      <c r="H4098" s="354"/>
      <c r="I4098" s="178"/>
      <c r="J4098" s="390" t="e">
        <f>IF(#REF!="","",IF(LEN(#REF!)&gt;14,IF(ISBLANK(#REF!),"",#REF!),REPLACE(REPLACE(#REF!,1,3,"XXX"),13,2,"XX")))</f>
        <v>#REF!</v>
      </c>
      <c r="K4098" s="356"/>
      <c r="L4098" s="357"/>
      <c r="M4098" s="356"/>
      <c r="N4098" s="352"/>
      <c r="O4098" s="369"/>
    </row>
    <row r="4099" spans="1:15" hidden="1" x14ac:dyDescent="0.2">
      <c r="A4099" s="351">
        <v>4096</v>
      </c>
      <c r="B4099" s="352"/>
      <c r="C4099" s="353"/>
      <c r="D4099" s="354"/>
      <c r="E4099" s="178"/>
      <c r="F4099" s="355"/>
      <c r="G4099" s="354"/>
      <c r="H4099" s="354"/>
      <c r="I4099" s="178"/>
      <c r="J4099" s="390" t="e">
        <f>IF(#REF!="","",IF(LEN(#REF!)&gt;14,IF(ISBLANK(#REF!),"",#REF!),REPLACE(REPLACE(#REF!,1,3,"XXX"),13,2,"XX")))</f>
        <v>#REF!</v>
      </c>
      <c r="K4099" s="356"/>
      <c r="L4099" s="357"/>
      <c r="M4099" s="356"/>
      <c r="N4099" s="352"/>
      <c r="O4099" s="369"/>
    </row>
    <row r="4100" spans="1:15" hidden="1" x14ac:dyDescent="0.2">
      <c r="A4100" s="351">
        <v>4097</v>
      </c>
      <c r="B4100" s="352"/>
      <c r="C4100" s="353"/>
      <c r="D4100" s="354"/>
      <c r="E4100" s="178"/>
      <c r="F4100" s="355"/>
      <c r="G4100" s="354"/>
      <c r="H4100" s="354"/>
      <c r="I4100" s="178"/>
      <c r="J4100" s="390" t="e">
        <f>IF(#REF!="","",IF(LEN(#REF!)&gt;14,IF(ISBLANK(#REF!),"",#REF!),REPLACE(REPLACE(#REF!,1,3,"XXX"),13,2,"XX")))</f>
        <v>#REF!</v>
      </c>
      <c r="K4100" s="356"/>
      <c r="L4100" s="357"/>
      <c r="M4100" s="356"/>
      <c r="N4100" s="352"/>
      <c r="O4100" s="369"/>
    </row>
    <row r="4101" spans="1:15" hidden="1" x14ac:dyDescent="0.2">
      <c r="A4101" s="351">
        <v>4098</v>
      </c>
      <c r="B4101" s="352"/>
      <c r="C4101" s="353"/>
      <c r="D4101" s="354"/>
      <c r="E4101" s="178"/>
      <c r="F4101" s="355"/>
      <c r="G4101" s="354"/>
      <c r="H4101" s="354"/>
      <c r="I4101" s="178"/>
      <c r="J4101" s="390" t="e">
        <f>IF(#REF!="","",IF(LEN(#REF!)&gt;14,IF(ISBLANK(#REF!),"",#REF!),REPLACE(REPLACE(#REF!,1,3,"XXX"),13,2,"XX")))</f>
        <v>#REF!</v>
      </c>
      <c r="K4101" s="356"/>
      <c r="L4101" s="357"/>
      <c r="M4101" s="356"/>
      <c r="N4101" s="352"/>
      <c r="O4101" s="369"/>
    </row>
    <row r="4102" spans="1:15" hidden="1" x14ac:dyDescent="0.2">
      <c r="A4102" s="351">
        <v>4099</v>
      </c>
      <c r="B4102" s="352"/>
      <c r="C4102" s="353"/>
      <c r="D4102" s="354"/>
      <c r="E4102" s="178"/>
      <c r="F4102" s="355"/>
      <c r="G4102" s="354"/>
      <c r="H4102" s="354"/>
      <c r="I4102" s="178"/>
      <c r="J4102" s="390" t="e">
        <f>IF(#REF!="","",IF(LEN(#REF!)&gt;14,IF(ISBLANK(#REF!),"",#REF!),REPLACE(REPLACE(#REF!,1,3,"XXX"),13,2,"XX")))</f>
        <v>#REF!</v>
      </c>
      <c r="K4102" s="356"/>
      <c r="L4102" s="357"/>
      <c r="M4102" s="356"/>
      <c r="N4102" s="352"/>
      <c r="O4102" s="369"/>
    </row>
    <row r="4103" spans="1:15" hidden="1" x14ac:dyDescent="0.2">
      <c r="A4103" s="351">
        <v>4100</v>
      </c>
      <c r="B4103" s="352"/>
      <c r="C4103" s="353"/>
      <c r="D4103" s="354"/>
      <c r="E4103" s="178"/>
      <c r="F4103" s="355"/>
      <c r="G4103" s="354"/>
      <c r="H4103" s="354"/>
      <c r="I4103" s="178"/>
      <c r="J4103" s="390" t="e">
        <f>IF(#REF!="","",IF(LEN(#REF!)&gt;14,IF(ISBLANK(#REF!),"",#REF!),REPLACE(REPLACE(#REF!,1,3,"XXX"),13,2,"XX")))</f>
        <v>#REF!</v>
      </c>
      <c r="K4103" s="356"/>
      <c r="L4103" s="357"/>
      <c r="M4103" s="356"/>
      <c r="N4103" s="352"/>
      <c r="O4103" s="369"/>
    </row>
    <row r="4104" spans="1:15" hidden="1" x14ac:dyDescent="0.2">
      <c r="A4104" s="351">
        <v>4101</v>
      </c>
      <c r="B4104" s="352"/>
      <c r="C4104" s="353"/>
      <c r="D4104" s="354"/>
      <c r="E4104" s="178"/>
      <c r="F4104" s="355"/>
      <c r="G4104" s="354"/>
      <c r="H4104" s="354"/>
      <c r="I4104" s="178"/>
      <c r="J4104" s="390" t="e">
        <f>IF(#REF!="","",IF(LEN(#REF!)&gt;14,IF(ISBLANK(#REF!),"",#REF!),REPLACE(REPLACE(#REF!,1,3,"XXX"),13,2,"XX")))</f>
        <v>#REF!</v>
      </c>
      <c r="K4104" s="356"/>
      <c r="L4104" s="357"/>
      <c r="M4104" s="356"/>
      <c r="N4104" s="352"/>
      <c r="O4104" s="369"/>
    </row>
    <row r="4105" spans="1:15" hidden="1" x14ac:dyDescent="0.2">
      <c r="A4105" s="351">
        <v>4102</v>
      </c>
      <c r="B4105" s="352"/>
      <c r="C4105" s="353"/>
      <c r="D4105" s="354"/>
      <c r="E4105" s="178"/>
      <c r="F4105" s="355"/>
      <c r="G4105" s="354"/>
      <c r="H4105" s="354"/>
      <c r="I4105" s="178"/>
      <c r="J4105" s="390" t="e">
        <f>IF(#REF!="","",IF(LEN(#REF!)&gt;14,IF(ISBLANK(#REF!),"",#REF!),REPLACE(REPLACE(#REF!,1,3,"XXX"),13,2,"XX")))</f>
        <v>#REF!</v>
      </c>
      <c r="K4105" s="356"/>
      <c r="L4105" s="357"/>
      <c r="M4105" s="356"/>
      <c r="N4105" s="352"/>
      <c r="O4105" s="369"/>
    </row>
    <row r="4106" spans="1:15" hidden="1" x14ac:dyDescent="0.2">
      <c r="A4106" s="351">
        <v>4103</v>
      </c>
      <c r="B4106" s="352"/>
      <c r="C4106" s="353"/>
      <c r="D4106" s="354"/>
      <c r="E4106" s="178"/>
      <c r="F4106" s="355"/>
      <c r="G4106" s="354"/>
      <c r="H4106" s="354"/>
      <c r="I4106" s="178"/>
      <c r="J4106" s="390" t="e">
        <f>IF(#REF!="","",IF(LEN(#REF!)&gt;14,IF(ISBLANK(#REF!),"",#REF!),REPLACE(REPLACE(#REF!,1,3,"XXX"),13,2,"XX")))</f>
        <v>#REF!</v>
      </c>
      <c r="K4106" s="356"/>
      <c r="L4106" s="357"/>
      <c r="M4106" s="356"/>
      <c r="N4106" s="352"/>
      <c r="O4106" s="369"/>
    </row>
    <row r="4107" spans="1:15" hidden="1" x14ac:dyDescent="0.2">
      <c r="A4107" s="351">
        <v>4104</v>
      </c>
      <c r="B4107" s="352"/>
      <c r="C4107" s="353"/>
      <c r="D4107" s="354"/>
      <c r="E4107" s="178"/>
      <c r="F4107" s="355"/>
      <c r="G4107" s="354"/>
      <c r="H4107" s="354"/>
      <c r="I4107" s="178"/>
      <c r="J4107" s="390" t="e">
        <f>IF(#REF!="","",IF(LEN(#REF!)&gt;14,IF(ISBLANK(#REF!),"",#REF!),REPLACE(REPLACE(#REF!,1,3,"XXX"),13,2,"XX")))</f>
        <v>#REF!</v>
      </c>
      <c r="K4107" s="356"/>
      <c r="L4107" s="357"/>
      <c r="M4107" s="356"/>
      <c r="N4107" s="352"/>
      <c r="O4107" s="369"/>
    </row>
    <row r="4108" spans="1:15" hidden="1" x14ac:dyDescent="0.2">
      <c r="A4108" s="351">
        <v>4105</v>
      </c>
      <c r="B4108" s="352"/>
      <c r="C4108" s="353"/>
      <c r="D4108" s="354"/>
      <c r="E4108" s="178"/>
      <c r="F4108" s="355"/>
      <c r="G4108" s="354"/>
      <c r="H4108" s="354"/>
      <c r="I4108" s="178"/>
      <c r="J4108" s="390" t="e">
        <f>IF(#REF!="","",IF(LEN(#REF!)&gt;14,IF(ISBLANK(#REF!),"",#REF!),REPLACE(REPLACE(#REF!,1,3,"XXX"),13,2,"XX")))</f>
        <v>#REF!</v>
      </c>
      <c r="K4108" s="356"/>
      <c r="L4108" s="357"/>
      <c r="M4108" s="356"/>
      <c r="N4108" s="352"/>
      <c r="O4108" s="369"/>
    </row>
    <row r="4109" spans="1:15" hidden="1" x14ac:dyDescent="0.2">
      <c r="A4109" s="351">
        <v>4106</v>
      </c>
      <c r="B4109" s="352"/>
      <c r="C4109" s="353"/>
      <c r="D4109" s="354"/>
      <c r="E4109" s="178"/>
      <c r="F4109" s="355"/>
      <c r="G4109" s="354"/>
      <c r="H4109" s="354"/>
      <c r="I4109" s="178"/>
      <c r="J4109" s="390" t="e">
        <f>IF(#REF!="","",IF(LEN(#REF!)&gt;14,IF(ISBLANK(#REF!),"",#REF!),REPLACE(REPLACE(#REF!,1,3,"XXX"),13,2,"XX")))</f>
        <v>#REF!</v>
      </c>
      <c r="K4109" s="356"/>
      <c r="L4109" s="357"/>
      <c r="M4109" s="356"/>
      <c r="N4109" s="352"/>
      <c r="O4109" s="369"/>
    </row>
    <row r="4110" spans="1:15" hidden="1" x14ac:dyDescent="0.2">
      <c r="A4110" s="351">
        <v>4107</v>
      </c>
      <c r="B4110" s="352"/>
      <c r="C4110" s="353"/>
      <c r="D4110" s="354"/>
      <c r="E4110" s="178"/>
      <c r="F4110" s="355"/>
      <c r="G4110" s="354"/>
      <c r="H4110" s="354"/>
      <c r="I4110" s="178"/>
      <c r="J4110" s="390" t="e">
        <f>IF(#REF!="","",IF(LEN(#REF!)&gt;14,IF(ISBLANK(#REF!),"",#REF!),REPLACE(REPLACE(#REF!,1,3,"XXX"),13,2,"XX")))</f>
        <v>#REF!</v>
      </c>
      <c r="K4110" s="356"/>
      <c r="L4110" s="357"/>
      <c r="M4110" s="356"/>
      <c r="N4110" s="352"/>
      <c r="O4110" s="369"/>
    </row>
    <row r="4111" spans="1:15" hidden="1" x14ac:dyDescent="0.2">
      <c r="A4111" s="351">
        <v>4108</v>
      </c>
      <c r="B4111" s="352"/>
      <c r="C4111" s="353"/>
      <c r="D4111" s="354"/>
      <c r="E4111" s="178"/>
      <c r="F4111" s="355"/>
      <c r="G4111" s="354"/>
      <c r="H4111" s="354"/>
      <c r="I4111" s="178"/>
      <c r="J4111" s="390" t="e">
        <f>IF(#REF!="","",IF(LEN(#REF!)&gt;14,IF(ISBLANK(#REF!),"",#REF!),REPLACE(REPLACE(#REF!,1,3,"XXX"),13,2,"XX")))</f>
        <v>#REF!</v>
      </c>
      <c r="K4111" s="356"/>
      <c r="L4111" s="357"/>
      <c r="M4111" s="356"/>
      <c r="N4111" s="352"/>
      <c r="O4111" s="369"/>
    </row>
    <row r="4112" spans="1:15" hidden="1" x14ac:dyDescent="0.2">
      <c r="A4112" s="351">
        <v>4109</v>
      </c>
      <c r="B4112" s="352"/>
      <c r="C4112" s="353"/>
      <c r="D4112" s="354"/>
      <c r="E4112" s="178"/>
      <c r="F4112" s="355"/>
      <c r="G4112" s="354"/>
      <c r="H4112" s="354"/>
      <c r="I4112" s="178"/>
      <c r="J4112" s="390" t="e">
        <f>IF(#REF!="","",IF(LEN(#REF!)&gt;14,IF(ISBLANK(#REF!),"",#REF!),REPLACE(REPLACE(#REF!,1,3,"XXX"),13,2,"XX")))</f>
        <v>#REF!</v>
      </c>
      <c r="K4112" s="356"/>
      <c r="L4112" s="357"/>
      <c r="M4112" s="356"/>
      <c r="N4112" s="352"/>
      <c r="O4112" s="369"/>
    </row>
    <row r="4113" spans="1:15" hidden="1" x14ac:dyDescent="0.2">
      <c r="A4113" s="351">
        <v>4110</v>
      </c>
      <c r="B4113" s="352"/>
      <c r="C4113" s="353"/>
      <c r="D4113" s="354"/>
      <c r="E4113" s="178"/>
      <c r="F4113" s="355"/>
      <c r="G4113" s="354"/>
      <c r="H4113" s="354"/>
      <c r="I4113" s="178"/>
      <c r="J4113" s="390" t="e">
        <f>IF(#REF!="","",IF(LEN(#REF!)&gt;14,IF(ISBLANK(#REF!),"",#REF!),REPLACE(REPLACE(#REF!,1,3,"XXX"),13,2,"XX")))</f>
        <v>#REF!</v>
      </c>
      <c r="K4113" s="356"/>
      <c r="L4113" s="357"/>
      <c r="M4113" s="356"/>
      <c r="N4113" s="352"/>
      <c r="O4113" s="369"/>
    </row>
    <row r="4114" spans="1:15" hidden="1" x14ac:dyDescent="0.2">
      <c r="A4114" s="351">
        <v>4111</v>
      </c>
      <c r="B4114" s="352"/>
      <c r="C4114" s="353"/>
      <c r="D4114" s="354"/>
      <c r="E4114" s="178"/>
      <c r="F4114" s="355"/>
      <c r="G4114" s="354"/>
      <c r="H4114" s="354"/>
      <c r="I4114" s="178"/>
      <c r="J4114" s="390" t="e">
        <f>IF(#REF!="","",IF(LEN(#REF!)&gt;14,IF(ISBLANK(#REF!),"",#REF!),REPLACE(REPLACE(#REF!,1,3,"XXX"),13,2,"XX")))</f>
        <v>#REF!</v>
      </c>
      <c r="K4114" s="356"/>
      <c r="L4114" s="357"/>
      <c r="M4114" s="356"/>
      <c r="N4114" s="352"/>
      <c r="O4114" s="369"/>
    </row>
    <row r="4115" spans="1:15" hidden="1" x14ac:dyDescent="0.2">
      <c r="A4115" s="351">
        <v>4112</v>
      </c>
      <c r="B4115" s="352"/>
      <c r="C4115" s="353"/>
      <c r="D4115" s="354"/>
      <c r="E4115" s="178"/>
      <c r="F4115" s="355"/>
      <c r="G4115" s="354"/>
      <c r="H4115" s="354"/>
      <c r="I4115" s="178"/>
      <c r="J4115" s="390" t="e">
        <f>IF(#REF!="","",IF(LEN(#REF!)&gt;14,IF(ISBLANK(#REF!),"",#REF!),REPLACE(REPLACE(#REF!,1,3,"XXX"),13,2,"XX")))</f>
        <v>#REF!</v>
      </c>
      <c r="K4115" s="356"/>
      <c r="L4115" s="357"/>
      <c r="M4115" s="356"/>
      <c r="N4115" s="352"/>
      <c r="O4115" s="369"/>
    </row>
    <row r="4116" spans="1:15" hidden="1" x14ac:dyDescent="0.2">
      <c r="A4116" s="351">
        <v>4113</v>
      </c>
      <c r="B4116" s="352"/>
      <c r="C4116" s="353"/>
      <c r="D4116" s="354"/>
      <c r="E4116" s="178"/>
      <c r="F4116" s="355"/>
      <c r="G4116" s="354"/>
      <c r="H4116" s="354"/>
      <c r="I4116" s="178"/>
      <c r="J4116" s="390" t="e">
        <f>IF(#REF!="","",IF(LEN(#REF!)&gt;14,IF(ISBLANK(#REF!),"",#REF!),REPLACE(REPLACE(#REF!,1,3,"XXX"),13,2,"XX")))</f>
        <v>#REF!</v>
      </c>
      <c r="K4116" s="356"/>
      <c r="L4116" s="357"/>
      <c r="M4116" s="356"/>
      <c r="N4116" s="352"/>
      <c r="O4116" s="369"/>
    </row>
    <row r="4117" spans="1:15" hidden="1" x14ac:dyDescent="0.2">
      <c r="A4117" s="351">
        <v>4114</v>
      </c>
      <c r="B4117" s="352"/>
      <c r="C4117" s="353"/>
      <c r="D4117" s="354"/>
      <c r="E4117" s="178"/>
      <c r="F4117" s="355"/>
      <c r="G4117" s="354"/>
      <c r="H4117" s="354"/>
      <c r="I4117" s="178"/>
      <c r="J4117" s="390" t="e">
        <f>IF(#REF!="","",IF(LEN(#REF!)&gt;14,IF(ISBLANK(#REF!),"",#REF!),REPLACE(REPLACE(#REF!,1,3,"XXX"),13,2,"XX")))</f>
        <v>#REF!</v>
      </c>
      <c r="K4117" s="356"/>
      <c r="L4117" s="357"/>
      <c r="M4117" s="356"/>
      <c r="N4117" s="352"/>
      <c r="O4117" s="369"/>
    </row>
    <row r="4118" spans="1:15" hidden="1" x14ac:dyDescent="0.2">
      <c r="A4118" s="351">
        <v>4115</v>
      </c>
      <c r="B4118" s="352"/>
      <c r="C4118" s="353"/>
      <c r="D4118" s="354"/>
      <c r="E4118" s="178"/>
      <c r="F4118" s="355"/>
      <c r="G4118" s="354"/>
      <c r="H4118" s="354"/>
      <c r="I4118" s="178"/>
      <c r="J4118" s="390" t="e">
        <f>IF(#REF!="","",IF(LEN(#REF!)&gt;14,IF(ISBLANK(#REF!),"",#REF!),REPLACE(REPLACE(#REF!,1,3,"XXX"),13,2,"XX")))</f>
        <v>#REF!</v>
      </c>
      <c r="K4118" s="356"/>
      <c r="L4118" s="357"/>
      <c r="M4118" s="356"/>
      <c r="N4118" s="352"/>
      <c r="O4118" s="369"/>
    </row>
    <row r="4119" spans="1:15" hidden="1" x14ac:dyDescent="0.2">
      <c r="A4119" s="351">
        <v>4116</v>
      </c>
      <c r="B4119" s="352"/>
      <c r="C4119" s="353"/>
      <c r="D4119" s="354"/>
      <c r="E4119" s="178"/>
      <c r="F4119" s="355"/>
      <c r="G4119" s="354"/>
      <c r="H4119" s="354"/>
      <c r="I4119" s="178"/>
      <c r="J4119" s="390" t="e">
        <f>IF(#REF!="","",IF(LEN(#REF!)&gt;14,IF(ISBLANK(#REF!),"",#REF!),REPLACE(REPLACE(#REF!,1,3,"XXX"),13,2,"XX")))</f>
        <v>#REF!</v>
      </c>
      <c r="K4119" s="356"/>
      <c r="L4119" s="357"/>
      <c r="M4119" s="356"/>
      <c r="N4119" s="352"/>
      <c r="O4119" s="369"/>
    </row>
    <row r="4120" spans="1:15" hidden="1" x14ac:dyDescent="0.2">
      <c r="A4120" s="351">
        <v>4117</v>
      </c>
      <c r="B4120" s="352"/>
      <c r="C4120" s="353"/>
      <c r="D4120" s="354"/>
      <c r="E4120" s="178"/>
      <c r="F4120" s="355"/>
      <c r="G4120" s="354"/>
      <c r="H4120" s="354"/>
      <c r="I4120" s="178"/>
      <c r="J4120" s="390" t="e">
        <f>IF(#REF!="","",IF(LEN(#REF!)&gt;14,IF(ISBLANK(#REF!),"",#REF!),REPLACE(REPLACE(#REF!,1,3,"XXX"),13,2,"XX")))</f>
        <v>#REF!</v>
      </c>
      <c r="K4120" s="356"/>
      <c r="L4120" s="357"/>
      <c r="M4120" s="356"/>
      <c r="N4120" s="352"/>
      <c r="O4120" s="369"/>
    </row>
    <row r="4121" spans="1:15" hidden="1" x14ac:dyDescent="0.2">
      <c r="A4121" s="351">
        <v>4118</v>
      </c>
      <c r="B4121" s="352"/>
      <c r="C4121" s="353"/>
      <c r="D4121" s="354"/>
      <c r="E4121" s="178"/>
      <c r="F4121" s="355"/>
      <c r="G4121" s="354"/>
      <c r="H4121" s="354"/>
      <c r="I4121" s="178"/>
      <c r="J4121" s="390" t="e">
        <f>IF(#REF!="","",IF(LEN(#REF!)&gt;14,IF(ISBLANK(#REF!),"",#REF!),REPLACE(REPLACE(#REF!,1,3,"XXX"),13,2,"XX")))</f>
        <v>#REF!</v>
      </c>
      <c r="K4121" s="356"/>
      <c r="L4121" s="357"/>
      <c r="M4121" s="356"/>
      <c r="N4121" s="352"/>
      <c r="O4121" s="369"/>
    </row>
    <row r="4122" spans="1:15" hidden="1" x14ac:dyDescent="0.2">
      <c r="A4122" s="351">
        <v>4119</v>
      </c>
      <c r="B4122" s="352"/>
      <c r="C4122" s="353"/>
      <c r="D4122" s="354"/>
      <c r="E4122" s="178"/>
      <c r="F4122" s="355"/>
      <c r="G4122" s="354"/>
      <c r="H4122" s="354"/>
      <c r="I4122" s="178"/>
      <c r="J4122" s="390" t="e">
        <f>IF(#REF!="","",IF(LEN(#REF!)&gt;14,IF(ISBLANK(#REF!),"",#REF!),REPLACE(REPLACE(#REF!,1,3,"XXX"),13,2,"XX")))</f>
        <v>#REF!</v>
      </c>
      <c r="K4122" s="356"/>
      <c r="L4122" s="357"/>
      <c r="M4122" s="356"/>
      <c r="N4122" s="352"/>
      <c r="O4122" s="369"/>
    </row>
    <row r="4123" spans="1:15" hidden="1" x14ac:dyDescent="0.2">
      <c r="A4123" s="351">
        <v>4120</v>
      </c>
      <c r="B4123" s="352"/>
      <c r="C4123" s="353"/>
      <c r="D4123" s="354"/>
      <c r="E4123" s="178"/>
      <c r="F4123" s="355"/>
      <c r="G4123" s="354"/>
      <c r="H4123" s="354"/>
      <c r="I4123" s="178"/>
      <c r="J4123" s="390" t="e">
        <f>IF(#REF!="","",IF(LEN(#REF!)&gt;14,IF(ISBLANK(#REF!),"",#REF!),REPLACE(REPLACE(#REF!,1,3,"XXX"),13,2,"XX")))</f>
        <v>#REF!</v>
      </c>
      <c r="K4123" s="356"/>
      <c r="L4123" s="357"/>
      <c r="M4123" s="356"/>
      <c r="N4123" s="352"/>
      <c r="O4123" s="369"/>
    </row>
    <row r="4124" spans="1:15" hidden="1" x14ac:dyDescent="0.2">
      <c r="A4124" s="351">
        <v>4121</v>
      </c>
      <c r="B4124" s="352"/>
      <c r="C4124" s="353"/>
      <c r="D4124" s="354"/>
      <c r="E4124" s="178"/>
      <c r="F4124" s="355"/>
      <c r="G4124" s="354"/>
      <c r="H4124" s="354"/>
      <c r="I4124" s="178"/>
      <c r="J4124" s="390" t="e">
        <f>IF(#REF!="","",IF(LEN(#REF!)&gt;14,IF(ISBLANK(#REF!),"",#REF!),REPLACE(REPLACE(#REF!,1,3,"XXX"),13,2,"XX")))</f>
        <v>#REF!</v>
      </c>
      <c r="K4124" s="356"/>
      <c r="L4124" s="357"/>
      <c r="M4124" s="356"/>
      <c r="N4124" s="352"/>
      <c r="O4124" s="369"/>
    </row>
    <row r="4125" spans="1:15" hidden="1" x14ac:dyDescent="0.2">
      <c r="A4125" s="351">
        <v>4122</v>
      </c>
      <c r="B4125" s="352"/>
      <c r="C4125" s="353"/>
      <c r="D4125" s="354"/>
      <c r="E4125" s="178"/>
      <c r="F4125" s="355"/>
      <c r="G4125" s="354"/>
      <c r="H4125" s="354"/>
      <c r="I4125" s="178"/>
      <c r="J4125" s="390" t="e">
        <f>IF(#REF!="","",IF(LEN(#REF!)&gt;14,IF(ISBLANK(#REF!),"",#REF!),REPLACE(REPLACE(#REF!,1,3,"XXX"),13,2,"XX")))</f>
        <v>#REF!</v>
      </c>
      <c r="K4125" s="356"/>
      <c r="L4125" s="357"/>
      <c r="M4125" s="356"/>
      <c r="N4125" s="352"/>
      <c r="O4125" s="369"/>
    </row>
    <row r="4126" spans="1:15" hidden="1" x14ac:dyDescent="0.2">
      <c r="A4126" s="351">
        <v>4123</v>
      </c>
      <c r="B4126" s="352"/>
      <c r="C4126" s="353"/>
      <c r="D4126" s="354"/>
      <c r="E4126" s="178"/>
      <c r="F4126" s="355"/>
      <c r="G4126" s="354"/>
      <c r="H4126" s="354"/>
      <c r="I4126" s="178"/>
      <c r="J4126" s="390" t="e">
        <f>IF(#REF!="","",IF(LEN(#REF!)&gt;14,IF(ISBLANK(#REF!),"",#REF!),REPLACE(REPLACE(#REF!,1,3,"XXX"),13,2,"XX")))</f>
        <v>#REF!</v>
      </c>
      <c r="K4126" s="356"/>
      <c r="L4126" s="357"/>
      <c r="M4126" s="356"/>
      <c r="N4126" s="352"/>
      <c r="O4126" s="369"/>
    </row>
    <row r="4127" spans="1:15" hidden="1" x14ac:dyDescent="0.2">
      <c r="A4127" s="351">
        <v>4124</v>
      </c>
      <c r="B4127" s="352"/>
      <c r="C4127" s="353"/>
      <c r="D4127" s="354"/>
      <c r="E4127" s="178"/>
      <c r="F4127" s="355"/>
      <c r="G4127" s="354"/>
      <c r="H4127" s="354"/>
      <c r="I4127" s="178"/>
      <c r="J4127" s="390" t="e">
        <f>IF(#REF!="","",IF(LEN(#REF!)&gt;14,IF(ISBLANK(#REF!),"",#REF!),REPLACE(REPLACE(#REF!,1,3,"XXX"),13,2,"XX")))</f>
        <v>#REF!</v>
      </c>
      <c r="K4127" s="356"/>
      <c r="L4127" s="357"/>
      <c r="M4127" s="356"/>
      <c r="N4127" s="352"/>
      <c r="O4127" s="369"/>
    </row>
    <row r="4128" spans="1:15" hidden="1" x14ac:dyDescent="0.2">
      <c r="A4128" s="351">
        <v>4125</v>
      </c>
      <c r="B4128" s="352"/>
      <c r="C4128" s="353"/>
      <c r="D4128" s="354"/>
      <c r="E4128" s="178"/>
      <c r="F4128" s="355"/>
      <c r="G4128" s="354"/>
      <c r="H4128" s="354"/>
      <c r="I4128" s="178"/>
      <c r="J4128" s="390" t="e">
        <f>IF(#REF!="","",IF(LEN(#REF!)&gt;14,IF(ISBLANK(#REF!),"",#REF!),REPLACE(REPLACE(#REF!,1,3,"XXX"),13,2,"XX")))</f>
        <v>#REF!</v>
      </c>
      <c r="K4128" s="356"/>
      <c r="L4128" s="357"/>
      <c r="M4128" s="356"/>
      <c r="N4128" s="352"/>
      <c r="O4128" s="369"/>
    </row>
    <row r="4129" spans="1:15" hidden="1" x14ac:dyDescent="0.2">
      <c r="A4129" s="351">
        <v>4126</v>
      </c>
      <c r="B4129" s="352"/>
      <c r="C4129" s="353"/>
      <c r="D4129" s="354"/>
      <c r="E4129" s="178"/>
      <c r="F4129" s="355"/>
      <c r="G4129" s="354"/>
      <c r="H4129" s="354"/>
      <c r="I4129" s="178"/>
      <c r="J4129" s="390" t="e">
        <f>IF(#REF!="","",IF(LEN(#REF!)&gt;14,IF(ISBLANK(#REF!),"",#REF!),REPLACE(REPLACE(#REF!,1,3,"XXX"),13,2,"XX")))</f>
        <v>#REF!</v>
      </c>
      <c r="K4129" s="356"/>
      <c r="L4129" s="357"/>
      <c r="M4129" s="356"/>
      <c r="N4129" s="352"/>
      <c r="O4129" s="369"/>
    </row>
    <row r="4130" spans="1:15" hidden="1" x14ac:dyDescent="0.2">
      <c r="A4130" s="351">
        <v>4127</v>
      </c>
      <c r="B4130" s="352"/>
      <c r="C4130" s="353"/>
      <c r="D4130" s="354"/>
      <c r="E4130" s="178"/>
      <c r="F4130" s="355"/>
      <c r="G4130" s="354"/>
      <c r="H4130" s="354"/>
      <c r="I4130" s="178"/>
      <c r="J4130" s="390" t="e">
        <f>IF(#REF!="","",IF(LEN(#REF!)&gt;14,IF(ISBLANK(#REF!),"",#REF!),REPLACE(REPLACE(#REF!,1,3,"XXX"),13,2,"XX")))</f>
        <v>#REF!</v>
      </c>
      <c r="K4130" s="356"/>
      <c r="L4130" s="357"/>
      <c r="M4130" s="356"/>
      <c r="N4130" s="352"/>
      <c r="O4130" s="369"/>
    </row>
    <row r="4131" spans="1:15" hidden="1" x14ac:dyDescent="0.2">
      <c r="A4131" s="351">
        <v>4128</v>
      </c>
      <c r="B4131" s="352"/>
      <c r="C4131" s="353"/>
      <c r="D4131" s="354"/>
      <c r="E4131" s="178"/>
      <c r="F4131" s="355"/>
      <c r="G4131" s="354"/>
      <c r="H4131" s="354"/>
      <c r="I4131" s="178"/>
      <c r="J4131" s="390" t="e">
        <f>IF(#REF!="","",IF(LEN(#REF!)&gt;14,IF(ISBLANK(#REF!),"",#REF!),REPLACE(REPLACE(#REF!,1,3,"XXX"),13,2,"XX")))</f>
        <v>#REF!</v>
      </c>
      <c r="K4131" s="356"/>
      <c r="L4131" s="357"/>
      <c r="M4131" s="356"/>
      <c r="N4131" s="352"/>
      <c r="O4131" s="369"/>
    </row>
    <row r="4132" spans="1:15" hidden="1" x14ac:dyDescent="0.2">
      <c r="A4132" s="351">
        <v>4129</v>
      </c>
      <c r="B4132" s="352"/>
      <c r="C4132" s="353"/>
      <c r="D4132" s="354"/>
      <c r="E4132" s="178"/>
      <c r="F4132" s="355"/>
      <c r="G4132" s="354"/>
      <c r="H4132" s="354"/>
      <c r="I4132" s="178"/>
      <c r="J4132" s="390" t="e">
        <f>IF(#REF!="","",IF(LEN(#REF!)&gt;14,IF(ISBLANK(#REF!),"",#REF!),REPLACE(REPLACE(#REF!,1,3,"XXX"),13,2,"XX")))</f>
        <v>#REF!</v>
      </c>
      <c r="K4132" s="356"/>
      <c r="L4132" s="357"/>
      <c r="M4132" s="356"/>
      <c r="N4132" s="352"/>
      <c r="O4132" s="369"/>
    </row>
    <row r="4133" spans="1:15" hidden="1" x14ac:dyDescent="0.2">
      <c r="A4133" s="351">
        <v>4130</v>
      </c>
      <c r="B4133" s="352"/>
      <c r="C4133" s="353"/>
      <c r="D4133" s="354"/>
      <c r="E4133" s="178"/>
      <c r="F4133" s="355"/>
      <c r="G4133" s="354"/>
      <c r="H4133" s="354"/>
      <c r="I4133" s="178"/>
      <c r="J4133" s="390" t="e">
        <f>IF(#REF!="","",IF(LEN(#REF!)&gt;14,IF(ISBLANK(#REF!),"",#REF!),REPLACE(REPLACE(#REF!,1,3,"XXX"),13,2,"XX")))</f>
        <v>#REF!</v>
      </c>
      <c r="K4133" s="356"/>
      <c r="L4133" s="357"/>
      <c r="M4133" s="356"/>
      <c r="N4133" s="352"/>
      <c r="O4133" s="369"/>
    </row>
    <row r="4134" spans="1:15" hidden="1" x14ac:dyDescent="0.2">
      <c r="A4134" s="351">
        <v>4131</v>
      </c>
      <c r="B4134" s="352"/>
      <c r="C4134" s="353"/>
      <c r="D4134" s="354"/>
      <c r="E4134" s="178"/>
      <c r="F4134" s="355"/>
      <c r="G4134" s="354"/>
      <c r="H4134" s="354"/>
      <c r="I4134" s="178"/>
      <c r="J4134" s="390" t="e">
        <f>IF(#REF!="","",IF(LEN(#REF!)&gt;14,IF(ISBLANK(#REF!),"",#REF!),REPLACE(REPLACE(#REF!,1,3,"XXX"),13,2,"XX")))</f>
        <v>#REF!</v>
      </c>
      <c r="K4134" s="356"/>
      <c r="L4134" s="357"/>
      <c r="M4134" s="356"/>
      <c r="N4134" s="352"/>
      <c r="O4134" s="369"/>
    </row>
    <row r="4135" spans="1:15" hidden="1" x14ac:dyDescent="0.2">
      <c r="A4135" s="351">
        <v>4132</v>
      </c>
      <c r="B4135" s="352"/>
      <c r="C4135" s="353"/>
      <c r="D4135" s="354"/>
      <c r="E4135" s="178"/>
      <c r="F4135" s="355"/>
      <c r="G4135" s="354"/>
      <c r="H4135" s="354"/>
      <c r="I4135" s="178"/>
      <c r="J4135" s="390" t="e">
        <f>IF(#REF!="","",IF(LEN(#REF!)&gt;14,IF(ISBLANK(#REF!),"",#REF!),REPLACE(REPLACE(#REF!,1,3,"XXX"),13,2,"XX")))</f>
        <v>#REF!</v>
      </c>
      <c r="K4135" s="356"/>
      <c r="L4135" s="357"/>
      <c r="M4135" s="356"/>
      <c r="N4135" s="352"/>
      <c r="O4135" s="369"/>
    </row>
    <row r="4136" spans="1:15" hidden="1" x14ac:dyDescent="0.2">
      <c r="A4136" s="351">
        <v>4133</v>
      </c>
      <c r="B4136" s="352"/>
      <c r="C4136" s="353"/>
      <c r="D4136" s="354"/>
      <c r="E4136" s="178"/>
      <c r="F4136" s="355"/>
      <c r="G4136" s="354"/>
      <c r="H4136" s="354"/>
      <c r="I4136" s="178"/>
      <c r="J4136" s="390" t="e">
        <f>IF(#REF!="","",IF(LEN(#REF!)&gt;14,IF(ISBLANK(#REF!),"",#REF!),REPLACE(REPLACE(#REF!,1,3,"XXX"),13,2,"XX")))</f>
        <v>#REF!</v>
      </c>
      <c r="K4136" s="356"/>
      <c r="L4136" s="357"/>
      <c r="M4136" s="356"/>
      <c r="N4136" s="352"/>
      <c r="O4136" s="369"/>
    </row>
    <row r="4137" spans="1:15" hidden="1" x14ac:dyDescent="0.2">
      <c r="A4137" s="351">
        <v>4134</v>
      </c>
      <c r="B4137" s="352"/>
      <c r="C4137" s="353"/>
      <c r="D4137" s="354"/>
      <c r="E4137" s="178"/>
      <c r="F4137" s="355"/>
      <c r="G4137" s="354"/>
      <c r="H4137" s="354"/>
      <c r="I4137" s="178"/>
      <c r="J4137" s="390" t="e">
        <f>IF(#REF!="","",IF(LEN(#REF!)&gt;14,IF(ISBLANK(#REF!),"",#REF!),REPLACE(REPLACE(#REF!,1,3,"XXX"),13,2,"XX")))</f>
        <v>#REF!</v>
      </c>
      <c r="K4137" s="356"/>
      <c r="L4137" s="357"/>
      <c r="M4137" s="356"/>
      <c r="N4137" s="352"/>
      <c r="O4137" s="369"/>
    </row>
    <row r="4138" spans="1:15" hidden="1" x14ac:dyDescent="0.2">
      <c r="A4138" s="351">
        <v>4135</v>
      </c>
      <c r="B4138" s="352"/>
      <c r="C4138" s="353"/>
      <c r="D4138" s="354"/>
      <c r="E4138" s="178"/>
      <c r="F4138" s="355"/>
      <c r="G4138" s="354"/>
      <c r="H4138" s="354"/>
      <c r="I4138" s="178"/>
      <c r="J4138" s="390" t="e">
        <f>IF(#REF!="","",IF(LEN(#REF!)&gt;14,IF(ISBLANK(#REF!),"",#REF!),REPLACE(REPLACE(#REF!,1,3,"XXX"),13,2,"XX")))</f>
        <v>#REF!</v>
      </c>
      <c r="K4138" s="356"/>
      <c r="L4138" s="357"/>
      <c r="M4138" s="356"/>
      <c r="N4138" s="352"/>
      <c r="O4138" s="369"/>
    </row>
    <row r="4139" spans="1:15" hidden="1" x14ac:dyDescent="0.2">
      <c r="A4139" s="351">
        <v>4136</v>
      </c>
      <c r="B4139" s="352"/>
      <c r="C4139" s="353"/>
      <c r="D4139" s="354"/>
      <c r="E4139" s="178"/>
      <c r="F4139" s="355"/>
      <c r="G4139" s="354"/>
      <c r="H4139" s="354"/>
      <c r="I4139" s="178"/>
      <c r="J4139" s="390" t="e">
        <f>IF(#REF!="","",IF(LEN(#REF!)&gt;14,IF(ISBLANK(#REF!),"",#REF!),REPLACE(REPLACE(#REF!,1,3,"XXX"),13,2,"XX")))</f>
        <v>#REF!</v>
      </c>
      <c r="K4139" s="356"/>
      <c r="L4139" s="357"/>
      <c r="M4139" s="356"/>
      <c r="N4139" s="352"/>
      <c r="O4139" s="369"/>
    </row>
    <row r="4140" spans="1:15" hidden="1" x14ac:dyDescent="0.2">
      <c r="A4140" s="351">
        <v>4137</v>
      </c>
      <c r="B4140" s="352"/>
      <c r="C4140" s="353"/>
      <c r="D4140" s="354"/>
      <c r="E4140" s="178"/>
      <c r="F4140" s="355"/>
      <c r="G4140" s="354"/>
      <c r="H4140" s="354"/>
      <c r="I4140" s="178"/>
      <c r="J4140" s="390" t="e">
        <f>IF(#REF!="","",IF(LEN(#REF!)&gt;14,IF(ISBLANK(#REF!),"",#REF!),REPLACE(REPLACE(#REF!,1,3,"XXX"),13,2,"XX")))</f>
        <v>#REF!</v>
      </c>
      <c r="K4140" s="356"/>
      <c r="L4140" s="357"/>
      <c r="M4140" s="356"/>
      <c r="N4140" s="352"/>
      <c r="O4140" s="369"/>
    </row>
    <row r="4141" spans="1:15" hidden="1" x14ac:dyDescent="0.2">
      <c r="A4141" s="351">
        <v>4138</v>
      </c>
      <c r="B4141" s="352"/>
      <c r="C4141" s="353"/>
      <c r="D4141" s="354"/>
      <c r="E4141" s="178"/>
      <c r="F4141" s="355"/>
      <c r="G4141" s="354"/>
      <c r="H4141" s="354"/>
      <c r="I4141" s="178"/>
      <c r="J4141" s="390" t="e">
        <f>IF(#REF!="","",IF(LEN(#REF!)&gt;14,IF(ISBLANK(#REF!),"",#REF!),REPLACE(REPLACE(#REF!,1,3,"XXX"),13,2,"XX")))</f>
        <v>#REF!</v>
      </c>
      <c r="K4141" s="356"/>
      <c r="L4141" s="357"/>
      <c r="M4141" s="356"/>
      <c r="N4141" s="352"/>
      <c r="O4141" s="369"/>
    </row>
    <row r="4142" spans="1:15" hidden="1" x14ac:dyDescent="0.2">
      <c r="A4142" s="351">
        <v>4139</v>
      </c>
      <c r="B4142" s="352"/>
      <c r="C4142" s="353"/>
      <c r="D4142" s="354"/>
      <c r="E4142" s="178"/>
      <c r="F4142" s="355"/>
      <c r="G4142" s="354"/>
      <c r="H4142" s="354"/>
      <c r="I4142" s="178"/>
      <c r="J4142" s="390" t="e">
        <f>IF(#REF!="","",IF(LEN(#REF!)&gt;14,IF(ISBLANK(#REF!),"",#REF!),REPLACE(REPLACE(#REF!,1,3,"XXX"),13,2,"XX")))</f>
        <v>#REF!</v>
      </c>
      <c r="K4142" s="356"/>
      <c r="L4142" s="357"/>
      <c r="M4142" s="356"/>
      <c r="N4142" s="352"/>
      <c r="O4142" s="369"/>
    </row>
    <row r="4143" spans="1:15" hidden="1" x14ac:dyDescent="0.2">
      <c r="A4143" s="351">
        <v>4140</v>
      </c>
      <c r="B4143" s="352"/>
      <c r="C4143" s="353"/>
      <c r="D4143" s="354"/>
      <c r="E4143" s="178"/>
      <c r="F4143" s="355"/>
      <c r="G4143" s="354"/>
      <c r="H4143" s="354"/>
      <c r="I4143" s="178"/>
      <c r="J4143" s="390" t="e">
        <f>IF(#REF!="","",IF(LEN(#REF!)&gt;14,IF(ISBLANK(#REF!),"",#REF!),REPLACE(REPLACE(#REF!,1,3,"XXX"),13,2,"XX")))</f>
        <v>#REF!</v>
      </c>
      <c r="K4143" s="356"/>
      <c r="L4143" s="357"/>
      <c r="M4143" s="356"/>
      <c r="N4143" s="352"/>
      <c r="O4143" s="369"/>
    </row>
    <row r="4144" spans="1:15" hidden="1" x14ac:dyDescent="0.2">
      <c r="A4144" s="351">
        <v>4141</v>
      </c>
      <c r="B4144" s="352"/>
      <c r="C4144" s="353"/>
      <c r="D4144" s="354"/>
      <c r="E4144" s="178"/>
      <c r="F4144" s="355"/>
      <c r="G4144" s="354"/>
      <c r="H4144" s="354"/>
      <c r="I4144" s="178"/>
      <c r="J4144" s="390" t="e">
        <f>IF(#REF!="","",IF(LEN(#REF!)&gt;14,IF(ISBLANK(#REF!),"",#REF!),REPLACE(REPLACE(#REF!,1,3,"XXX"),13,2,"XX")))</f>
        <v>#REF!</v>
      </c>
      <c r="K4144" s="356"/>
      <c r="L4144" s="357"/>
      <c r="M4144" s="356"/>
      <c r="N4144" s="352"/>
      <c r="O4144" s="369"/>
    </row>
    <row r="4145" spans="1:15" hidden="1" x14ac:dyDescent="0.2">
      <c r="A4145" s="351">
        <v>4142</v>
      </c>
      <c r="B4145" s="352"/>
      <c r="C4145" s="353"/>
      <c r="D4145" s="354"/>
      <c r="E4145" s="178"/>
      <c r="F4145" s="355"/>
      <c r="G4145" s="354"/>
      <c r="H4145" s="354"/>
      <c r="I4145" s="178"/>
      <c r="J4145" s="390" t="e">
        <f>IF(#REF!="","",IF(LEN(#REF!)&gt;14,IF(ISBLANK(#REF!),"",#REF!),REPLACE(REPLACE(#REF!,1,3,"XXX"),13,2,"XX")))</f>
        <v>#REF!</v>
      </c>
      <c r="K4145" s="356"/>
      <c r="L4145" s="357"/>
      <c r="M4145" s="356"/>
      <c r="N4145" s="352"/>
      <c r="O4145" s="369"/>
    </row>
    <row r="4146" spans="1:15" hidden="1" x14ac:dyDescent="0.2">
      <c r="A4146" s="351">
        <v>4143</v>
      </c>
      <c r="B4146" s="352"/>
      <c r="C4146" s="353"/>
      <c r="D4146" s="354"/>
      <c r="E4146" s="178"/>
      <c r="F4146" s="355"/>
      <c r="G4146" s="354"/>
      <c r="H4146" s="354"/>
      <c r="I4146" s="178"/>
      <c r="J4146" s="390" t="e">
        <f>IF(#REF!="","",IF(LEN(#REF!)&gt;14,IF(ISBLANK(#REF!),"",#REF!),REPLACE(REPLACE(#REF!,1,3,"XXX"),13,2,"XX")))</f>
        <v>#REF!</v>
      </c>
      <c r="K4146" s="356"/>
      <c r="L4146" s="357"/>
      <c r="M4146" s="356"/>
      <c r="N4146" s="352"/>
      <c r="O4146" s="369"/>
    </row>
    <row r="4147" spans="1:15" hidden="1" x14ac:dyDescent="0.2">
      <c r="A4147" s="351">
        <v>4144</v>
      </c>
      <c r="B4147" s="352"/>
      <c r="C4147" s="353"/>
      <c r="D4147" s="354"/>
      <c r="E4147" s="178"/>
      <c r="F4147" s="355"/>
      <c r="G4147" s="354"/>
      <c r="H4147" s="354"/>
      <c r="I4147" s="178"/>
      <c r="J4147" s="390" t="e">
        <f>IF(#REF!="","",IF(LEN(#REF!)&gt;14,IF(ISBLANK(#REF!),"",#REF!),REPLACE(REPLACE(#REF!,1,3,"XXX"),13,2,"XX")))</f>
        <v>#REF!</v>
      </c>
      <c r="K4147" s="356"/>
      <c r="L4147" s="357"/>
      <c r="M4147" s="356"/>
      <c r="N4147" s="352"/>
      <c r="O4147" s="369"/>
    </row>
    <row r="4148" spans="1:15" hidden="1" x14ac:dyDescent="0.2">
      <c r="A4148" s="351">
        <v>4145</v>
      </c>
      <c r="B4148" s="352"/>
      <c r="C4148" s="353"/>
      <c r="D4148" s="354"/>
      <c r="E4148" s="178"/>
      <c r="F4148" s="355"/>
      <c r="G4148" s="354"/>
      <c r="H4148" s="354"/>
      <c r="I4148" s="178"/>
      <c r="J4148" s="390" t="e">
        <f>IF(#REF!="","",IF(LEN(#REF!)&gt;14,IF(ISBLANK(#REF!),"",#REF!),REPLACE(REPLACE(#REF!,1,3,"XXX"),13,2,"XX")))</f>
        <v>#REF!</v>
      </c>
      <c r="K4148" s="356"/>
      <c r="L4148" s="357"/>
      <c r="M4148" s="356"/>
      <c r="N4148" s="352"/>
      <c r="O4148" s="369"/>
    </row>
    <row r="4149" spans="1:15" hidden="1" x14ac:dyDescent="0.2">
      <c r="A4149" s="351">
        <v>4146</v>
      </c>
      <c r="B4149" s="352"/>
      <c r="C4149" s="353"/>
      <c r="D4149" s="354"/>
      <c r="E4149" s="178"/>
      <c r="F4149" s="355"/>
      <c r="G4149" s="354"/>
      <c r="H4149" s="354"/>
      <c r="I4149" s="178"/>
      <c r="J4149" s="390" t="e">
        <f>IF(#REF!="","",IF(LEN(#REF!)&gt;14,IF(ISBLANK(#REF!),"",#REF!),REPLACE(REPLACE(#REF!,1,3,"XXX"),13,2,"XX")))</f>
        <v>#REF!</v>
      </c>
      <c r="K4149" s="356"/>
      <c r="L4149" s="357"/>
      <c r="M4149" s="356"/>
      <c r="N4149" s="352"/>
      <c r="O4149" s="369"/>
    </row>
    <row r="4150" spans="1:15" hidden="1" x14ac:dyDescent="0.2">
      <c r="A4150" s="351">
        <v>4147</v>
      </c>
      <c r="B4150" s="352"/>
      <c r="C4150" s="353"/>
      <c r="D4150" s="354"/>
      <c r="E4150" s="178"/>
      <c r="F4150" s="355"/>
      <c r="G4150" s="354"/>
      <c r="H4150" s="354"/>
      <c r="I4150" s="178"/>
      <c r="J4150" s="390" t="e">
        <f>IF(#REF!="","",IF(LEN(#REF!)&gt;14,IF(ISBLANK(#REF!),"",#REF!),REPLACE(REPLACE(#REF!,1,3,"XXX"),13,2,"XX")))</f>
        <v>#REF!</v>
      </c>
      <c r="K4150" s="356"/>
      <c r="L4150" s="357"/>
      <c r="M4150" s="356"/>
      <c r="N4150" s="352"/>
      <c r="O4150" s="369"/>
    </row>
    <row r="4151" spans="1:15" hidden="1" x14ac:dyDescent="0.2">
      <c r="A4151" s="351">
        <v>4148</v>
      </c>
      <c r="B4151" s="352"/>
      <c r="C4151" s="353"/>
      <c r="D4151" s="354"/>
      <c r="E4151" s="178"/>
      <c r="F4151" s="355"/>
      <c r="G4151" s="354"/>
      <c r="H4151" s="354"/>
      <c r="I4151" s="178"/>
      <c r="J4151" s="390" t="e">
        <f>IF(#REF!="","",IF(LEN(#REF!)&gt;14,IF(ISBLANK(#REF!),"",#REF!),REPLACE(REPLACE(#REF!,1,3,"XXX"),13,2,"XX")))</f>
        <v>#REF!</v>
      </c>
      <c r="K4151" s="356"/>
      <c r="L4151" s="357"/>
      <c r="M4151" s="356"/>
      <c r="N4151" s="352"/>
      <c r="O4151" s="369"/>
    </row>
    <row r="4152" spans="1:15" hidden="1" x14ac:dyDescent="0.2">
      <c r="A4152" s="351">
        <v>4149</v>
      </c>
      <c r="B4152" s="352"/>
      <c r="C4152" s="353"/>
      <c r="D4152" s="354"/>
      <c r="E4152" s="178"/>
      <c r="F4152" s="355"/>
      <c r="G4152" s="354"/>
      <c r="H4152" s="354"/>
      <c r="I4152" s="178"/>
      <c r="J4152" s="390" t="e">
        <f>IF(#REF!="","",IF(LEN(#REF!)&gt;14,IF(ISBLANK(#REF!),"",#REF!),REPLACE(REPLACE(#REF!,1,3,"XXX"),13,2,"XX")))</f>
        <v>#REF!</v>
      </c>
      <c r="K4152" s="356"/>
      <c r="L4152" s="357"/>
      <c r="M4152" s="356"/>
      <c r="N4152" s="352"/>
      <c r="O4152" s="369"/>
    </row>
    <row r="4153" spans="1:15" hidden="1" x14ac:dyDescent="0.2">
      <c r="A4153" s="351">
        <v>4150</v>
      </c>
      <c r="B4153" s="352"/>
      <c r="C4153" s="353"/>
      <c r="D4153" s="354"/>
      <c r="E4153" s="178"/>
      <c r="F4153" s="355"/>
      <c r="G4153" s="354"/>
      <c r="H4153" s="354"/>
      <c r="I4153" s="178"/>
      <c r="J4153" s="390" t="e">
        <f>IF(#REF!="","",IF(LEN(#REF!)&gt;14,IF(ISBLANK(#REF!),"",#REF!),REPLACE(REPLACE(#REF!,1,3,"XXX"),13,2,"XX")))</f>
        <v>#REF!</v>
      </c>
      <c r="K4153" s="356"/>
      <c r="L4153" s="357"/>
      <c r="M4153" s="356"/>
      <c r="N4153" s="352"/>
      <c r="O4153" s="369"/>
    </row>
    <row r="4154" spans="1:15" hidden="1" x14ac:dyDescent="0.2">
      <c r="A4154" s="351">
        <v>4151</v>
      </c>
      <c r="B4154" s="352"/>
      <c r="C4154" s="353"/>
      <c r="D4154" s="354"/>
      <c r="E4154" s="178"/>
      <c r="F4154" s="355"/>
      <c r="G4154" s="354"/>
      <c r="H4154" s="354"/>
      <c r="I4154" s="178"/>
      <c r="J4154" s="390" t="e">
        <f>IF(#REF!="","",IF(LEN(#REF!)&gt;14,IF(ISBLANK(#REF!),"",#REF!),REPLACE(REPLACE(#REF!,1,3,"XXX"),13,2,"XX")))</f>
        <v>#REF!</v>
      </c>
      <c r="K4154" s="356"/>
      <c r="L4154" s="357"/>
      <c r="M4154" s="356"/>
      <c r="N4154" s="352"/>
      <c r="O4154" s="369"/>
    </row>
    <row r="4155" spans="1:15" hidden="1" x14ac:dyDescent="0.2">
      <c r="A4155" s="351">
        <v>4152</v>
      </c>
      <c r="B4155" s="352"/>
      <c r="C4155" s="353"/>
      <c r="D4155" s="354"/>
      <c r="E4155" s="178"/>
      <c r="F4155" s="355"/>
      <c r="G4155" s="354"/>
      <c r="H4155" s="354"/>
      <c r="I4155" s="178"/>
      <c r="J4155" s="390" t="e">
        <f>IF(#REF!="","",IF(LEN(#REF!)&gt;14,IF(ISBLANK(#REF!),"",#REF!),REPLACE(REPLACE(#REF!,1,3,"XXX"),13,2,"XX")))</f>
        <v>#REF!</v>
      </c>
      <c r="K4155" s="356"/>
      <c r="L4155" s="357"/>
      <c r="M4155" s="356"/>
      <c r="N4155" s="352"/>
      <c r="O4155" s="369"/>
    </row>
    <row r="4156" spans="1:15" hidden="1" x14ac:dyDescent="0.2">
      <c r="A4156" s="351">
        <v>4153</v>
      </c>
      <c r="B4156" s="352"/>
      <c r="C4156" s="353"/>
      <c r="D4156" s="354"/>
      <c r="E4156" s="178"/>
      <c r="F4156" s="355"/>
      <c r="G4156" s="354"/>
      <c r="H4156" s="354"/>
      <c r="I4156" s="178"/>
      <c r="J4156" s="390" t="e">
        <f>IF(#REF!="","",IF(LEN(#REF!)&gt;14,IF(ISBLANK(#REF!),"",#REF!),REPLACE(REPLACE(#REF!,1,3,"XXX"),13,2,"XX")))</f>
        <v>#REF!</v>
      </c>
      <c r="K4156" s="356"/>
      <c r="L4156" s="357"/>
      <c r="M4156" s="356"/>
      <c r="N4156" s="352"/>
      <c r="O4156" s="369"/>
    </row>
    <row r="4157" spans="1:15" hidden="1" x14ac:dyDescent="0.2">
      <c r="A4157" s="351">
        <v>4154</v>
      </c>
      <c r="B4157" s="352"/>
      <c r="C4157" s="353"/>
      <c r="D4157" s="354"/>
      <c r="E4157" s="178"/>
      <c r="F4157" s="355"/>
      <c r="G4157" s="354"/>
      <c r="H4157" s="354"/>
      <c r="I4157" s="178"/>
      <c r="J4157" s="390" t="e">
        <f>IF(#REF!="","",IF(LEN(#REF!)&gt;14,IF(ISBLANK(#REF!),"",#REF!),REPLACE(REPLACE(#REF!,1,3,"XXX"),13,2,"XX")))</f>
        <v>#REF!</v>
      </c>
      <c r="K4157" s="356"/>
      <c r="L4157" s="357"/>
      <c r="M4157" s="356"/>
      <c r="N4157" s="352"/>
      <c r="O4157" s="369"/>
    </row>
    <row r="4158" spans="1:15" hidden="1" x14ac:dyDescent="0.2">
      <c r="A4158" s="351">
        <v>4155</v>
      </c>
      <c r="B4158" s="352"/>
      <c r="C4158" s="353"/>
      <c r="D4158" s="354"/>
      <c r="E4158" s="178"/>
      <c r="F4158" s="355"/>
      <c r="G4158" s="354"/>
      <c r="H4158" s="354"/>
      <c r="I4158" s="178"/>
      <c r="J4158" s="390" t="e">
        <f>IF(#REF!="","",IF(LEN(#REF!)&gt;14,IF(ISBLANK(#REF!),"",#REF!),REPLACE(REPLACE(#REF!,1,3,"XXX"),13,2,"XX")))</f>
        <v>#REF!</v>
      </c>
      <c r="K4158" s="356"/>
      <c r="L4158" s="357"/>
      <c r="M4158" s="356"/>
      <c r="N4158" s="352"/>
      <c r="O4158" s="369"/>
    </row>
    <row r="4159" spans="1:15" hidden="1" x14ac:dyDescent="0.2">
      <c r="A4159" s="351">
        <v>4156</v>
      </c>
      <c r="B4159" s="352"/>
      <c r="C4159" s="353"/>
      <c r="D4159" s="354"/>
      <c r="E4159" s="178"/>
      <c r="F4159" s="355"/>
      <c r="G4159" s="354"/>
      <c r="H4159" s="354"/>
      <c r="I4159" s="178"/>
      <c r="J4159" s="390" t="e">
        <f>IF(#REF!="","",IF(LEN(#REF!)&gt;14,IF(ISBLANK(#REF!),"",#REF!),REPLACE(REPLACE(#REF!,1,3,"XXX"),13,2,"XX")))</f>
        <v>#REF!</v>
      </c>
      <c r="K4159" s="356"/>
      <c r="L4159" s="357"/>
      <c r="M4159" s="356"/>
      <c r="N4159" s="352"/>
      <c r="O4159" s="369"/>
    </row>
    <row r="4160" spans="1:15" hidden="1" x14ac:dyDescent="0.2">
      <c r="A4160" s="351">
        <v>4157</v>
      </c>
      <c r="B4160" s="352"/>
      <c r="C4160" s="353"/>
      <c r="D4160" s="354"/>
      <c r="E4160" s="178"/>
      <c r="F4160" s="355"/>
      <c r="G4160" s="354"/>
      <c r="H4160" s="354"/>
      <c r="I4160" s="178"/>
      <c r="J4160" s="390" t="e">
        <f>IF(#REF!="","",IF(LEN(#REF!)&gt;14,IF(ISBLANK(#REF!),"",#REF!),REPLACE(REPLACE(#REF!,1,3,"XXX"),13,2,"XX")))</f>
        <v>#REF!</v>
      </c>
      <c r="K4160" s="356"/>
      <c r="L4160" s="357"/>
      <c r="M4160" s="356"/>
      <c r="N4160" s="352"/>
      <c r="O4160" s="369"/>
    </row>
    <row r="4161" spans="1:15" hidden="1" x14ac:dyDescent="0.2">
      <c r="A4161" s="351">
        <v>4158</v>
      </c>
      <c r="B4161" s="352"/>
      <c r="C4161" s="353"/>
      <c r="D4161" s="354"/>
      <c r="E4161" s="178"/>
      <c r="F4161" s="355"/>
      <c r="G4161" s="354"/>
      <c r="H4161" s="354"/>
      <c r="I4161" s="178"/>
      <c r="J4161" s="390" t="e">
        <f>IF(#REF!="","",IF(LEN(#REF!)&gt;14,IF(ISBLANK(#REF!),"",#REF!),REPLACE(REPLACE(#REF!,1,3,"XXX"),13,2,"XX")))</f>
        <v>#REF!</v>
      </c>
      <c r="K4161" s="356"/>
      <c r="L4161" s="357"/>
      <c r="M4161" s="356"/>
      <c r="N4161" s="352"/>
      <c r="O4161" s="369"/>
    </row>
    <row r="4162" spans="1:15" hidden="1" x14ac:dyDescent="0.2">
      <c r="A4162" s="351">
        <v>4159</v>
      </c>
      <c r="B4162" s="352"/>
      <c r="C4162" s="353"/>
      <c r="D4162" s="354"/>
      <c r="E4162" s="178"/>
      <c r="F4162" s="355"/>
      <c r="G4162" s="354"/>
      <c r="H4162" s="354"/>
      <c r="I4162" s="178"/>
      <c r="J4162" s="390" t="e">
        <f>IF(#REF!="","",IF(LEN(#REF!)&gt;14,IF(ISBLANK(#REF!),"",#REF!),REPLACE(REPLACE(#REF!,1,3,"XXX"),13,2,"XX")))</f>
        <v>#REF!</v>
      </c>
      <c r="K4162" s="356"/>
      <c r="L4162" s="357"/>
      <c r="M4162" s="356"/>
      <c r="N4162" s="352"/>
      <c r="O4162" s="369"/>
    </row>
    <row r="4163" spans="1:15" hidden="1" x14ac:dyDescent="0.2">
      <c r="A4163" s="351">
        <v>4160</v>
      </c>
      <c r="B4163" s="352"/>
      <c r="C4163" s="353"/>
      <c r="D4163" s="354"/>
      <c r="E4163" s="178"/>
      <c r="F4163" s="355"/>
      <c r="G4163" s="354"/>
      <c r="H4163" s="354"/>
      <c r="I4163" s="178"/>
      <c r="J4163" s="390" t="e">
        <f>IF(#REF!="","",IF(LEN(#REF!)&gt;14,IF(ISBLANK(#REF!),"",#REF!),REPLACE(REPLACE(#REF!,1,3,"XXX"),13,2,"XX")))</f>
        <v>#REF!</v>
      </c>
      <c r="K4163" s="356"/>
      <c r="L4163" s="357"/>
      <c r="M4163" s="356"/>
      <c r="N4163" s="352"/>
      <c r="O4163" s="369"/>
    </row>
    <row r="4164" spans="1:15" hidden="1" x14ac:dyDescent="0.2">
      <c r="A4164" s="351">
        <v>4161</v>
      </c>
      <c r="B4164" s="352"/>
      <c r="C4164" s="353"/>
      <c r="D4164" s="354"/>
      <c r="E4164" s="178"/>
      <c r="F4164" s="355"/>
      <c r="G4164" s="354"/>
      <c r="H4164" s="354"/>
      <c r="I4164" s="178"/>
      <c r="J4164" s="390" t="e">
        <f>IF(#REF!="","",IF(LEN(#REF!)&gt;14,IF(ISBLANK(#REF!),"",#REF!),REPLACE(REPLACE(#REF!,1,3,"XXX"),13,2,"XX")))</f>
        <v>#REF!</v>
      </c>
      <c r="K4164" s="356"/>
      <c r="L4164" s="357"/>
      <c r="M4164" s="356"/>
      <c r="N4164" s="352"/>
      <c r="O4164" s="369"/>
    </row>
    <row r="4165" spans="1:15" hidden="1" x14ac:dyDescent="0.2">
      <c r="A4165" s="351">
        <v>4162</v>
      </c>
      <c r="B4165" s="352"/>
      <c r="C4165" s="353"/>
      <c r="D4165" s="354"/>
      <c r="E4165" s="178"/>
      <c r="F4165" s="355"/>
      <c r="G4165" s="354"/>
      <c r="H4165" s="354"/>
      <c r="I4165" s="178"/>
      <c r="J4165" s="390" t="e">
        <f>IF(#REF!="","",IF(LEN(#REF!)&gt;14,IF(ISBLANK(#REF!),"",#REF!),REPLACE(REPLACE(#REF!,1,3,"XXX"),13,2,"XX")))</f>
        <v>#REF!</v>
      </c>
      <c r="K4165" s="356"/>
      <c r="L4165" s="357"/>
      <c r="M4165" s="356"/>
      <c r="N4165" s="352"/>
      <c r="O4165" s="369"/>
    </row>
    <row r="4166" spans="1:15" hidden="1" x14ac:dyDescent="0.2">
      <c r="A4166" s="351">
        <v>4163</v>
      </c>
      <c r="B4166" s="352"/>
      <c r="C4166" s="353"/>
      <c r="D4166" s="354"/>
      <c r="E4166" s="178"/>
      <c r="F4166" s="355"/>
      <c r="G4166" s="354"/>
      <c r="H4166" s="354"/>
      <c r="I4166" s="178"/>
      <c r="J4166" s="390" t="e">
        <f>IF(#REF!="","",IF(LEN(#REF!)&gt;14,IF(ISBLANK(#REF!),"",#REF!),REPLACE(REPLACE(#REF!,1,3,"XXX"),13,2,"XX")))</f>
        <v>#REF!</v>
      </c>
      <c r="K4166" s="356"/>
      <c r="L4166" s="357"/>
      <c r="M4166" s="356"/>
      <c r="N4166" s="352"/>
      <c r="O4166" s="369"/>
    </row>
    <row r="4167" spans="1:15" hidden="1" x14ac:dyDescent="0.2">
      <c r="A4167" s="351">
        <v>4164</v>
      </c>
      <c r="B4167" s="352"/>
      <c r="C4167" s="353"/>
      <c r="D4167" s="354"/>
      <c r="E4167" s="178"/>
      <c r="F4167" s="355"/>
      <c r="G4167" s="354"/>
      <c r="H4167" s="354"/>
      <c r="I4167" s="178"/>
      <c r="J4167" s="390" t="e">
        <f>IF(#REF!="","",IF(LEN(#REF!)&gt;14,IF(ISBLANK(#REF!),"",#REF!),REPLACE(REPLACE(#REF!,1,3,"XXX"),13,2,"XX")))</f>
        <v>#REF!</v>
      </c>
      <c r="K4167" s="356"/>
      <c r="L4167" s="357"/>
      <c r="M4167" s="356"/>
      <c r="N4167" s="352"/>
      <c r="O4167" s="369"/>
    </row>
    <row r="4168" spans="1:15" hidden="1" x14ac:dyDescent="0.2">
      <c r="A4168" s="351">
        <v>4165</v>
      </c>
      <c r="B4168" s="352"/>
      <c r="C4168" s="353"/>
      <c r="D4168" s="354"/>
      <c r="E4168" s="178"/>
      <c r="F4168" s="355"/>
      <c r="G4168" s="354"/>
      <c r="H4168" s="354"/>
      <c r="I4168" s="178"/>
      <c r="J4168" s="390" t="e">
        <f>IF(#REF!="","",IF(LEN(#REF!)&gt;14,IF(ISBLANK(#REF!),"",#REF!),REPLACE(REPLACE(#REF!,1,3,"XXX"),13,2,"XX")))</f>
        <v>#REF!</v>
      </c>
      <c r="K4168" s="356"/>
      <c r="L4168" s="357"/>
      <c r="M4168" s="356"/>
      <c r="N4168" s="352"/>
      <c r="O4168" s="369"/>
    </row>
    <row r="4169" spans="1:15" hidden="1" x14ac:dyDescent="0.2">
      <c r="A4169" s="351">
        <v>4166</v>
      </c>
      <c r="B4169" s="352"/>
      <c r="C4169" s="353"/>
      <c r="D4169" s="354"/>
      <c r="E4169" s="178"/>
      <c r="F4169" s="355"/>
      <c r="G4169" s="354"/>
      <c r="H4169" s="354"/>
      <c r="I4169" s="178"/>
      <c r="J4169" s="390" t="e">
        <f>IF(#REF!="","",IF(LEN(#REF!)&gt;14,IF(ISBLANK(#REF!),"",#REF!),REPLACE(REPLACE(#REF!,1,3,"XXX"),13,2,"XX")))</f>
        <v>#REF!</v>
      </c>
      <c r="K4169" s="356"/>
      <c r="L4169" s="357"/>
      <c r="M4169" s="356"/>
      <c r="N4169" s="352"/>
      <c r="O4169" s="369"/>
    </row>
    <row r="4170" spans="1:15" hidden="1" x14ac:dyDescent="0.2">
      <c r="A4170" s="351">
        <v>4167</v>
      </c>
      <c r="B4170" s="352"/>
      <c r="C4170" s="353"/>
      <c r="D4170" s="354"/>
      <c r="E4170" s="178"/>
      <c r="F4170" s="355"/>
      <c r="G4170" s="354"/>
      <c r="H4170" s="354"/>
      <c r="I4170" s="178"/>
      <c r="J4170" s="390" t="e">
        <f>IF(#REF!="","",IF(LEN(#REF!)&gt;14,IF(ISBLANK(#REF!),"",#REF!),REPLACE(REPLACE(#REF!,1,3,"XXX"),13,2,"XX")))</f>
        <v>#REF!</v>
      </c>
      <c r="K4170" s="356"/>
      <c r="L4170" s="357"/>
      <c r="M4170" s="356"/>
      <c r="N4170" s="352"/>
      <c r="O4170" s="369"/>
    </row>
    <row r="4171" spans="1:15" hidden="1" x14ac:dyDescent="0.2">
      <c r="A4171" s="351">
        <v>4168</v>
      </c>
      <c r="B4171" s="352"/>
      <c r="C4171" s="353"/>
      <c r="D4171" s="354"/>
      <c r="E4171" s="178"/>
      <c r="F4171" s="355"/>
      <c r="G4171" s="354"/>
      <c r="H4171" s="354"/>
      <c r="I4171" s="178"/>
      <c r="J4171" s="390" t="e">
        <f>IF(#REF!="","",IF(LEN(#REF!)&gt;14,IF(ISBLANK(#REF!),"",#REF!),REPLACE(REPLACE(#REF!,1,3,"XXX"),13,2,"XX")))</f>
        <v>#REF!</v>
      </c>
      <c r="K4171" s="356"/>
      <c r="L4171" s="357"/>
      <c r="M4171" s="356"/>
      <c r="N4171" s="352"/>
      <c r="O4171" s="369"/>
    </row>
    <row r="4172" spans="1:15" hidden="1" x14ac:dyDescent="0.2">
      <c r="A4172" s="351">
        <v>4169</v>
      </c>
      <c r="B4172" s="352"/>
      <c r="C4172" s="353"/>
      <c r="D4172" s="354"/>
      <c r="E4172" s="178"/>
      <c r="F4172" s="355"/>
      <c r="G4172" s="354"/>
      <c r="H4172" s="354"/>
      <c r="I4172" s="178"/>
      <c r="J4172" s="390" t="e">
        <f>IF(#REF!="","",IF(LEN(#REF!)&gt;14,IF(ISBLANK(#REF!),"",#REF!),REPLACE(REPLACE(#REF!,1,3,"XXX"),13,2,"XX")))</f>
        <v>#REF!</v>
      </c>
      <c r="K4172" s="356"/>
      <c r="L4172" s="357"/>
      <c r="M4172" s="356"/>
      <c r="N4172" s="352"/>
      <c r="O4172" s="369"/>
    </row>
    <row r="4173" spans="1:15" hidden="1" x14ac:dyDescent="0.2">
      <c r="A4173" s="351">
        <v>4170</v>
      </c>
      <c r="B4173" s="352"/>
      <c r="C4173" s="353"/>
      <c r="D4173" s="354"/>
      <c r="E4173" s="178"/>
      <c r="F4173" s="355"/>
      <c r="G4173" s="354"/>
      <c r="H4173" s="354"/>
      <c r="I4173" s="178"/>
      <c r="J4173" s="390" t="e">
        <f>IF(#REF!="","",IF(LEN(#REF!)&gt;14,IF(ISBLANK(#REF!),"",#REF!),REPLACE(REPLACE(#REF!,1,3,"XXX"),13,2,"XX")))</f>
        <v>#REF!</v>
      </c>
      <c r="K4173" s="356"/>
      <c r="L4173" s="357"/>
      <c r="M4173" s="356"/>
      <c r="N4173" s="352"/>
      <c r="O4173" s="369"/>
    </row>
    <row r="4174" spans="1:15" hidden="1" x14ac:dyDescent="0.2">
      <c r="A4174" s="351">
        <v>4171</v>
      </c>
      <c r="B4174" s="352"/>
      <c r="C4174" s="353"/>
      <c r="D4174" s="354"/>
      <c r="E4174" s="178"/>
      <c r="F4174" s="355"/>
      <c r="G4174" s="354"/>
      <c r="H4174" s="354"/>
      <c r="I4174" s="178"/>
      <c r="J4174" s="390" t="e">
        <f>IF(#REF!="","",IF(LEN(#REF!)&gt;14,IF(ISBLANK(#REF!),"",#REF!),REPLACE(REPLACE(#REF!,1,3,"XXX"),13,2,"XX")))</f>
        <v>#REF!</v>
      </c>
      <c r="K4174" s="356"/>
      <c r="L4174" s="357"/>
      <c r="M4174" s="356"/>
      <c r="N4174" s="352"/>
      <c r="O4174" s="369"/>
    </row>
    <row r="4175" spans="1:15" hidden="1" x14ac:dyDescent="0.2">
      <c r="A4175" s="351">
        <v>4172</v>
      </c>
      <c r="B4175" s="352"/>
      <c r="C4175" s="353"/>
      <c r="D4175" s="354"/>
      <c r="E4175" s="178"/>
      <c r="F4175" s="355"/>
      <c r="G4175" s="354"/>
      <c r="H4175" s="354"/>
      <c r="I4175" s="178"/>
      <c r="J4175" s="390" t="e">
        <f>IF(#REF!="","",IF(LEN(#REF!)&gt;14,IF(ISBLANK(#REF!),"",#REF!),REPLACE(REPLACE(#REF!,1,3,"XXX"),13,2,"XX")))</f>
        <v>#REF!</v>
      </c>
      <c r="K4175" s="356"/>
      <c r="L4175" s="357"/>
      <c r="M4175" s="356"/>
      <c r="N4175" s="352"/>
      <c r="O4175" s="369"/>
    </row>
    <row r="4176" spans="1:15" hidden="1" x14ac:dyDescent="0.2">
      <c r="A4176" s="351">
        <v>4173</v>
      </c>
      <c r="B4176" s="352"/>
      <c r="C4176" s="353"/>
      <c r="D4176" s="354"/>
      <c r="E4176" s="178"/>
      <c r="F4176" s="355"/>
      <c r="G4176" s="354"/>
      <c r="H4176" s="354"/>
      <c r="I4176" s="178"/>
      <c r="J4176" s="390" t="e">
        <f>IF(#REF!="","",IF(LEN(#REF!)&gt;14,IF(ISBLANK(#REF!),"",#REF!),REPLACE(REPLACE(#REF!,1,3,"XXX"),13,2,"XX")))</f>
        <v>#REF!</v>
      </c>
      <c r="K4176" s="356"/>
      <c r="L4176" s="357"/>
      <c r="M4176" s="356"/>
      <c r="N4176" s="352"/>
      <c r="O4176" s="369"/>
    </row>
    <row r="4177" spans="1:15" hidden="1" x14ac:dyDescent="0.2">
      <c r="A4177" s="351">
        <v>4174</v>
      </c>
      <c r="B4177" s="352"/>
      <c r="C4177" s="353"/>
      <c r="D4177" s="354"/>
      <c r="E4177" s="178"/>
      <c r="F4177" s="355"/>
      <c r="G4177" s="354"/>
      <c r="H4177" s="354"/>
      <c r="I4177" s="178"/>
      <c r="J4177" s="390" t="e">
        <f>IF(#REF!="","",IF(LEN(#REF!)&gt;14,IF(ISBLANK(#REF!),"",#REF!),REPLACE(REPLACE(#REF!,1,3,"XXX"),13,2,"XX")))</f>
        <v>#REF!</v>
      </c>
      <c r="K4177" s="356"/>
      <c r="L4177" s="357"/>
      <c r="M4177" s="356"/>
      <c r="N4177" s="352"/>
      <c r="O4177" s="369"/>
    </row>
    <row r="4178" spans="1:15" hidden="1" x14ac:dyDescent="0.2">
      <c r="A4178" s="351">
        <v>4175</v>
      </c>
      <c r="B4178" s="352"/>
      <c r="C4178" s="353"/>
      <c r="D4178" s="354"/>
      <c r="E4178" s="178"/>
      <c r="F4178" s="355"/>
      <c r="G4178" s="354"/>
      <c r="H4178" s="354"/>
      <c r="I4178" s="178"/>
      <c r="J4178" s="390" t="e">
        <f>IF(#REF!="","",IF(LEN(#REF!)&gt;14,IF(ISBLANK(#REF!),"",#REF!),REPLACE(REPLACE(#REF!,1,3,"XXX"),13,2,"XX")))</f>
        <v>#REF!</v>
      </c>
      <c r="K4178" s="356"/>
      <c r="L4178" s="357"/>
      <c r="M4178" s="356"/>
      <c r="N4178" s="352"/>
      <c r="O4178" s="369"/>
    </row>
    <row r="4179" spans="1:15" hidden="1" x14ac:dyDescent="0.2">
      <c r="A4179" s="351">
        <v>4176</v>
      </c>
      <c r="B4179" s="352"/>
      <c r="C4179" s="353"/>
      <c r="D4179" s="354"/>
      <c r="E4179" s="178"/>
      <c r="F4179" s="355"/>
      <c r="G4179" s="354"/>
      <c r="H4179" s="354"/>
      <c r="I4179" s="178"/>
      <c r="J4179" s="390" t="e">
        <f>IF(#REF!="","",IF(LEN(#REF!)&gt;14,IF(ISBLANK(#REF!),"",#REF!),REPLACE(REPLACE(#REF!,1,3,"XXX"),13,2,"XX")))</f>
        <v>#REF!</v>
      </c>
      <c r="K4179" s="356"/>
      <c r="L4179" s="357"/>
      <c r="M4179" s="356"/>
      <c r="N4179" s="352"/>
      <c r="O4179" s="369"/>
    </row>
    <row r="4180" spans="1:15" hidden="1" x14ac:dyDescent="0.2">
      <c r="A4180" s="351">
        <v>4177</v>
      </c>
      <c r="B4180" s="352"/>
      <c r="C4180" s="353"/>
      <c r="D4180" s="354"/>
      <c r="E4180" s="178"/>
      <c r="F4180" s="355"/>
      <c r="G4180" s="354"/>
      <c r="H4180" s="354"/>
      <c r="I4180" s="178"/>
      <c r="J4180" s="390" t="e">
        <f>IF(#REF!="","",IF(LEN(#REF!)&gt;14,IF(ISBLANK(#REF!),"",#REF!),REPLACE(REPLACE(#REF!,1,3,"XXX"),13,2,"XX")))</f>
        <v>#REF!</v>
      </c>
      <c r="K4180" s="356"/>
      <c r="L4180" s="357"/>
      <c r="M4180" s="356"/>
      <c r="N4180" s="352"/>
      <c r="O4180" s="369"/>
    </row>
    <row r="4181" spans="1:15" hidden="1" x14ac:dyDescent="0.2">
      <c r="A4181" s="351">
        <v>4178</v>
      </c>
      <c r="B4181" s="352"/>
      <c r="C4181" s="353"/>
      <c r="D4181" s="354"/>
      <c r="E4181" s="178"/>
      <c r="F4181" s="355"/>
      <c r="G4181" s="354"/>
      <c r="H4181" s="354"/>
      <c r="I4181" s="178"/>
      <c r="J4181" s="390" t="e">
        <f>IF(#REF!="","",IF(LEN(#REF!)&gt;14,IF(ISBLANK(#REF!),"",#REF!),REPLACE(REPLACE(#REF!,1,3,"XXX"),13,2,"XX")))</f>
        <v>#REF!</v>
      </c>
      <c r="K4181" s="356"/>
      <c r="L4181" s="357"/>
      <c r="M4181" s="356"/>
      <c r="N4181" s="352"/>
      <c r="O4181" s="369"/>
    </row>
    <row r="4182" spans="1:15" hidden="1" x14ac:dyDescent="0.2">
      <c r="A4182" s="351">
        <v>4179</v>
      </c>
      <c r="B4182" s="352"/>
      <c r="C4182" s="353"/>
      <c r="D4182" s="354"/>
      <c r="E4182" s="178"/>
      <c r="F4182" s="355"/>
      <c r="G4182" s="354"/>
      <c r="H4182" s="354"/>
      <c r="I4182" s="178"/>
      <c r="J4182" s="390" t="e">
        <f>IF(#REF!="","",IF(LEN(#REF!)&gt;14,IF(ISBLANK(#REF!),"",#REF!),REPLACE(REPLACE(#REF!,1,3,"XXX"),13,2,"XX")))</f>
        <v>#REF!</v>
      </c>
      <c r="K4182" s="356"/>
      <c r="L4182" s="357"/>
      <c r="M4182" s="356"/>
      <c r="N4182" s="352"/>
      <c r="O4182" s="369"/>
    </row>
    <row r="4183" spans="1:15" hidden="1" x14ac:dyDescent="0.2">
      <c r="A4183" s="351">
        <v>4180</v>
      </c>
      <c r="B4183" s="352"/>
      <c r="C4183" s="353"/>
      <c r="D4183" s="354"/>
      <c r="E4183" s="178"/>
      <c r="F4183" s="355"/>
      <c r="G4183" s="354"/>
      <c r="H4183" s="354"/>
      <c r="I4183" s="178"/>
      <c r="J4183" s="390" t="e">
        <f>IF(#REF!="","",IF(LEN(#REF!)&gt;14,IF(ISBLANK(#REF!),"",#REF!),REPLACE(REPLACE(#REF!,1,3,"XXX"),13,2,"XX")))</f>
        <v>#REF!</v>
      </c>
      <c r="K4183" s="356"/>
      <c r="L4183" s="357"/>
      <c r="M4183" s="356"/>
      <c r="N4183" s="352"/>
      <c r="O4183" s="369"/>
    </row>
    <row r="4184" spans="1:15" hidden="1" x14ac:dyDescent="0.2">
      <c r="A4184" s="351">
        <v>4181</v>
      </c>
      <c r="B4184" s="352"/>
      <c r="C4184" s="353"/>
      <c r="D4184" s="354"/>
      <c r="E4184" s="178"/>
      <c r="F4184" s="355"/>
      <c r="G4184" s="354"/>
      <c r="H4184" s="354"/>
      <c r="I4184" s="178"/>
      <c r="J4184" s="390" t="e">
        <f>IF(#REF!="","",IF(LEN(#REF!)&gt;14,IF(ISBLANK(#REF!),"",#REF!),REPLACE(REPLACE(#REF!,1,3,"XXX"),13,2,"XX")))</f>
        <v>#REF!</v>
      </c>
      <c r="K4184" s="356"/>
      <c r="L4184" s="357"/>
      <c r="M4184" s="356"/>
      <c r="N4184" s="352"/>
      <c r="O4184" s="369"/>
    </row>
    <row r="4185" spans="1:15" hidden="1" x14ac:dyDescent="0.2">
      <c r="A4185" s="351">
        <v>4182</v>
      </c>
      <c r="B4185" s="352"/>
      <c r="C4185" s="353"/>
      <c r="D4185" s="354"/>
      <c r="E4185" s="178"/>
      <c r="F4185" s="355"/>
      <c r="G4185" s="354"/>
      <c r="H4185" s="354"/>
      <c r="I4185" s="178"/>
      <c r="J4185" s="390" t="e">
        <f>IF(#REF!="","",IF(LEN(#REF!)&gt;14,IF(ISBLANK(#REF!),"",#REF!),REPLACE(REPLACE(#REF!,1,3,"XXX"),13,2,"XX")))</f>
        <v>#REF!</v>
      </c>
      <c r="K4185" s="356"/>
      <c r="L4185" s="357"/>
      <c r="M4185" s="356"/>
      <c r="N4185" s="352"/>
      <c r="O4185" s="369"/>
    </row>
    <row r="4186" spans="1:15" hidden="1" x14ac:dyDescent="0.2">
      <c r="A4186" s="351">
        <v>4183</v>
      </c>
      <c r="B4186" s="352"/>
      <c r="C4186" s="353"/>
      <c r="D4186" s="354"/>
      <c r="E4186" s="178"/>
      <c r="F4186" s="355"/>
      <c r="G4186" s="354"/>
      <c r="H4186" s="354"/>
      <c r="I4186" s="178"/>
      <c r="J4186" s="390" t="e">
        <f>IF(#REF!="","",IF(LEN(#REF!)&gt;14,IF(ISBLANK(#REF!),"",#REF!),REPLACE(REPLACE(#REF!,1,3,"XXX"),13,2,"XX")))</f>
        <v>#REF!</v>
      </c>
      <c r="K4186" s="356"/>
      <c r="L4186" s="357"/>
      <c r="M4186" s="356"/>
      <c r="N4186" s="352"/>
      <c r="O4186" s="369"/>
    </row>
    <row r="4187" spans="1:15" hidden="1" x14ac:dyDescent="0.2">
      <c r="A4187" s="351">
        <v>4184</v>
      </c>
      <c r="B4187" s="352"/>
      <c r="C4187" s="353"/>
      <c r="D4187" s="354"/>
      <c r="E4187" s="178"/>
      <c r="F4187" s="355"/>
      <c r="G4187" s="354"/>
      <c r="H4187" s="354"/>
      <c r="I4187" s="178"/>
      <c r="J4187" s="390" t="e">
        <f>IF(#REF!="","",IF(LEN(#REF!)&gt;14,IF(ISBLANK(#REF!),"",#REF!),REPLACE(REPLACE(#REF!,1,3,"XXX"),13,2,"XX")))</f>
        <v>#REF!</v>
      </c>
      <c r="K4187" s="356"/>
      <c r="L4187" s="357"/>
      <c r="M4187" s="356"/>
      <c r="N4187" s="352"/>
      <c r="O4187" s="369"/>
    </row>
    <row r="4188" spans="1:15" hidden="1" x14ac:dyDescent="0.2">
      <c r="A4188" s="351">
        <v>4185</v>
      </c>
      <c r="B4188" s="352"/>
      <c r="C4188" s="353"/>
      <c r="D4188" s="354"/>
      <c r="E4188" s="178"/>
      <c r="F4188" s="355"/>
      <c r="G4188" s="354"/>
      <c r="H4188" s="354"/>
      <c r="I4188" s="178"/>
      <c r="J4188" s="390" t="e">
        <f>IF(#REF!="","",IF(LEN(#REF!)&gt;14,IF(ISBLANK(#REF!),"",#REF!),REPLACE(REPLACE(#REF!,1,3,"XXX"),13,2,"XX")))</f>
        <v>#REF!</v>
      </c>
      <c r="K4188" s="356"/>
      <c r="L4188" s="357"/>
      <c r="M4188" s="356"/>
      <c r="N4188" s="352"/>
      <c r="O4188" s="369"/>
    </row>
    <row r="4189" spans="1:15" hidden="1" x14ac:dyDescent="0.2">
      <c r="A4189" s="351">
        <v>4186</v>
      </c>
      <c r="B4189" s="352"/>
      <c r="C4189" s="353"/>
      <c r="D4189" s="354"/>
      <c r="E4189" s="178"/>
      <c r="F4189" s="355"/>
      <c r="G4189" s="354"/>
      <c r="H4189" s="354"/>
      <c r="I4189" s="178"/>
      <c r="J4189" s="390" t="e">
        <f>IF(#REF!="","",IF(LEN(#REF!)&gt;14,IF(ISBLANK(#REF!),"",#REF!),REPLACE(REPLACE(#REF!,1,3,"XXX"),13,2,"XX")))</f>
        <v>#REF!</v>
      </c>
      <c r="K4189" s="356"/>
      <c r="L4189" s="357"/>
      <c r="M4189" s="356"/>
      <c r="N4189" s="352"/>
      <c r="O4189" s="369"/>
    </row>
    <row r="4190" spans="1:15" hidden="1" x14ac:dyDescent="0.2">
      <c r="A4190" s="351">
        <v>4187</v>
      </c>
      <c r="B4190" s="352"/>
      <c r="C4190" s="353"/>
      <c r="D4190" s="354"/>
      <c r="E4190" s="178"/>
      <c r="F4190" s="355"/>
      <c r="G4190" s="354"/>
      <c r="H4190" s="354"/>
      <c r="I4190" s="178"/>
      <c r="J4190" s="390" t="e">
        <f>IF(#REF!="","",IF(LEN(#REF!)&gt;14,IF(ISBLANK(#REF!),"",#REF!),REPLACE(REPLACE(#REF!,1,3,"XXX"),13,2,"XX")))</f>
        <v>#REF!</v>
      </c>
      <c r="K4190" s="356"/>
      <c r="L4190" s="357"/>
      <c r="M4190" s="356"/>
      <c r="N4190" s="352"/>
      <c r="O4190" s="369"/>
    </row>
    <row r="4191" spans="1:15" hidden="1" x14ac:dyDescent="0.2">
      <c r="A4191" s="351">
        <v>4188</v>
      </c>
      <c r="B4191" s="352"/>
      <c r="C4191" s="353"/>
      <c r="D4191" s="354"/>
      <c r="E4191" s="178"/>
      <c r="F4191" s="355"/>
      <c r="G4191" s="354"/>
      <c r="H4191" s="354"/>
      <c r="I4191" s="178"/>
      <c r="J4191" s="390" t="e">
        <f>IF(#REF!="","",IF(LEN(#REF!)&gt;14,IF(ISBLANK(#REF!),"",#REF!),REPLACE(REPLACE(#REF!,1,3,"XXX"),13,2,"XX")))</f>
        <v>#REF!</v>
      </c>
      <c r="K4191" s="356"/>
      <c r="L4191" s="357"/>
      <c r="M4191" s="356"/>
      <c r="N4191" s="352"/>
      <c r="O4191" s="369"/>
    </row>
    <row r="4192" spans="1:15" hidden="1" x14ac:dyDescent="0.2">
      <c r="A4192" s="351">
        <v>4189</v>
      </c>
      <c r="B4192" s="352"/>
      <c r="C4192" s="353"/>
      <c r="D4192" s="354"/>
      <c r="E4192" s="178"/>
      <c r="F4192" s="355"/>
      <c r="G4192" s="354"/>
      <c r="H4192" s="354"/>
      <c r="I4192" s="178"/>
      <c r="J4192" s="390" t="e">
        <f>IF(#REF!="","",IF(LEN(#REF!)&gt;14,IF(ISBLANK(#REF!),"",#REF!),REPLACE(REPLACE(#REF!,1,3,"XXX"),13,2,"XX")))</f>
        <v>#REF!</v>
      </c>
      <c r="K4192" s="356"/>
      <c r="L4192" s="357"/>
      <c r="M4192" s="356"/>
      <c r="N4192" s="352"/>
      <c r="O4192" s="369"/>
    </row>
    <row r="4193" spans="1:15" hidden="1" x14ac:dyDescent="0.2">
      <c r="A4193" s="351">
        <v>4190</v>
      </c>
      <c r="B4193" s="352"/>
      <c r="C4193" s="353"/>
      <c r="D4193" s="354"/>
      <c r="E4193" s="178"/>
      <c r="F4193" s="355"/>
      <c r="G4193" s="354"/>
      <c r="H4193" s="354"/>
      <c r="I4193" s="178"/>
      <c r="J4193" s="390" t="e">
        <f>IF(#REF!="","",IF(LEN(#REF!)&gt;14,IF(ISBLANK(#REF!),"",#REF!),REPLACE(REPLACE(#REF!,1,3,"XXX"),13,2,"XX")))</f>
        <v>#REF!</v>
      </c>
      <c r="K4193" s="356"/>
      <c r="L4193" s="357"/>
      <c r="M4193" s="356"/>
      <c r="N4193" s="352"/>
      <c r="O4193" s="369"/>
    </row>
    <row r="4194" spans="1:15" hidden="1" x14ac:dyDescent="0.2">
      <c r="A4194" s="351">
        <v>4191</v>
      </c>
      <c r="B4194" s="352"/>
      <c r="C4194" s="353"/>
      <c r="D4194" s="354"/>
      <c r="E4194" s="178"/>
      <c r="F4194" s="355"/>
      <c r="G4194" s="354"/>
      <c r="H4194" s="354"/>
      <c r="I4194" s="178"/>
      <c r="J4194" s="390" t="e">
        <f>IF(#REF!="","",IF(LEN(#REF!)&gt;14,IF(ISBLANK(#REF!),"",#REF!),REPLACE(REPLACE(#REF!,1,3,"XXX"),13,2,"XX")))</f>
        <v>#REF!</v>
      </c>
      <c r="K4194" s="356"/>
      <c r="L4194" s="357"/>
      <c r="M4194" s="356"/>
      <c r="N4194" s="352"/>
      <c r="O4194" s="369"/>
    </row>
    <row r="4195" spans="1:15" hidden="1" x14ac:dyDescent="0.2">
      <c r="A4195" s="351">
        <v>4192</v>
      </c>
      <c r="B4195" s="352"/>
      <c r="C4195" s="353"/>
      <c r="D4195" s="354"/>
      <c r="E4195" s="178"/>
      <c r="F4195" s="355"/>
      <c r="G4195" s="354"/>
      <c r="H4195" s="354"/>
      <c r="I4195" s="178"/>
      <c r="J4195" s="390" t="e">
        <f>IF(#REF!="","",IF(LEN(#REF!)&gt;14,IF(ISBLANK(#REF!),"",#REF!),REPLACE(REPLACE(#REF!,1,3,"XXX"),13,2,"XX")))</f>
        <v>#REF!</v>
      </c>
      <c r="K4195" s="356"/>
      <c r="L4195" s="357"/>
      <c r="M4195" s="356"/>
      <c r="N4195" s="352"/>
      <c r="O4195" s="369"/>
    </row>
    <row r="4196" spans="1:15" hidden="1" x14ac:dyDescent="0.2">
      <c r="A4196" s="351">
        <v>4193</v>
      </c>
      <c r="B4196" s="352"/>
      <c r="C4196" s="353"/>
      <c r="D4196" s="354"/>
      <c r="E4196" s="178"/>
      <c r="F4196" s="355"/>
      <c r="G4196" s="354"/>
      <c r="H4196" s="354"/>
      <c r="I4196" s="178"/>
      <c r="J4196" s="390" t="e">
        <f>IF(#REF!="","",IF(LEN(#REF!)&gt;14,IF(ISBLANK(#REF!),"",#REF!),REPLACE(REPLACE(#REF!,1,3,"XXX"),13,2,"XX")))</f>
        <v>#REF!</v>
      </c>
      <c r="K4196" s="356"/>
      <c r="L4196" s="357"/>
      <c r="M4196" s="356"/>
      <c r="N4196" s="352"/>
      <c r="O4196" s="369"/>
    </row>
    <row r="4197" spans="1:15" hidden="1" x14ac:dyDescent="0.2">
      <c r="A4197" s="351">
        <v>4194</v>
      </c>
      <c r="B4197" s="352"/>
      <c r="C4197" s="353"/>
      <c r="D4197" s="354"/>
      <c r="E4197" s="178"/>
      <c r="F4197" s="355"/>
      <c r="G4197" s="354"/>
      <c r="H4197" s="354"/>
      <c r="I4197" s="178"/>
      <c r="J4197" s="390" t="e">
        <f>IF(#REF!="","",IF(LEN(#REF!)&gt;14,IF(ISBLANK(#REF!),"",#REF!),REPLACE(REPLACE(#REF!,1,3,"XXX"),13,2,"XX")))</f>
        <v>#REF!</v>
      </c>
      <c r="K4197" s="356"/>
      <c r="L4197" s="357"/>
      <c r="M4197" s="356"/>
      <c r="N4197" s="352"/>
      <c r="O4197" s="369"/>
    </row>
    <row r="4198" spans="1:15" hidden="1" x14ac:dyDescent="0.2">
      <c r="A4198" s="351">
        <v>4195</v>
      </c>
      <c r="B4198" s="352"/>
      <c r="C4198" s="353"/>
      <c r="D4198" s="354"/>
      <c r="E4198" s="178"/>
      <c r="F4198" s="355"/>
      <c r="G4198" s="354"/>
      <c r="H4198" s="354"/>
      <c r="I4198" s="178"/>
      <c r="J4198" s="390" t="e">
        <f>IF(#REF!="","",IF(LEN(#REF!)&gt;14,IF(ISBLANK(#REF!),"",#REF!),REPLACE(REPLACE(#REF!,1,3,"XXX"),13,2,"XX")))</f>
        <v>#REF!</v>
      </c>
      <c r="K4198" s="356"/>
      <c r="L4198" s="357"/>
      <c r="M4198" s="356"/>
      <c r="N4198" s="352"/>
      <c r="O4198" s="369"/>
    </row>
    <row r="4199" spans="1:15" hidden="1" x14ac:dyDescent="0.2">
      <c r="A4199" s="351">
        <v>4196</v>
      </c>
      <c r="B4199" s="352"/>
      <c r="C4199" s="353"/>
      <c r="D4199" s="354"/>
      <c r="E4199" s="178"/>
      <c r="F4199" s="355"/>
      <c r="G4199" s="354"/>
      <c r="H4199" s="354"/>
      <c r="I4199" s="178"/>
      <c r="J4199" s="390" t="e">
        <f>IF(#REF!="","",IF(LEN(#REF!)&gt;14,IF(ISBLANK(#REF!),"",#REF!),REPLACE(REPLACE(#REF!,1,3,"XXX"),13,2,"XX")))</f>
        <v>#REF!</v>
      </c>
      <c r="K4199" s="356"/>
      <c r="L4199" s="357"/>
      <c r="M4199" s="356"/>
      <c r="N4199" s="352"/>
      <c r="O4199" s="369"/>
    </row>
    <row r="4200" spans="1:15" hidden="1" x14ac:dyDescent="0.2">
      <c r="A4200" s="351">
        <v>4197</v>
      </c>
      <c r="B4200" s="352"/>
      <c r="C4200" s="353"/>
      <c r="D4200" s="354"/>
      <c r="E4200" s="178"/>
      <c r="F4200" s="355"/>
      <c r="G4200" s="354"/>
      <c r="H4200" s="354"/>
      <c r="I4200" s="178"/>
      <c r="J4200" s="390" t="e">
        <f>IF(#REF!="","",IF(LEN(#REF!)&gt;14,IF(ISBLANK(#REF!),"",#REF!),REPLACE(REPLACE(#REF!,1,3,"XXX"),13,2,"XX")))</f>
        <v>#REF!</v>
      </c>
      <c r="K4200" s="356"/>
      <c r="L4200" s="357"/>
      <c r="M4200" s="356"/>
      <c r="N4200" s="352"/>
      <c r="O4200" s="369"/>
    </row>
    <row r="4201" spans="1:15" hidden="1" x14ac:dyDescent="0.2">
      <c r="A4201" s="351">
        <v>4198</v>
      </c>
      <c r="B4201" s="352"/>
      <c r="C4201" s="353"/>
      <c r="D4201" s="354"/>
      <c r="E4201" s="178"/>
      <c r="F4201" s="355"/>
      <c r="G4201" s="354"/>
      <c r="H4201" s="354"/>
      <c r="I4201" s="178"/>
      <c r="J4201" s="390" t="e">
        <f>IF(#REF!="","",IF(LEN(#REF!)&gt;14,IF(ISBLANK(#REF!),"",#REF!),REPLACE(REPLACE(#REF!,1,3,"XXX"),13,2,"XX")))</f>
        <v>#REF!</v>
      </c>
      <c r="K4201" s="356"/>
      <c r="L4201" s="357"/>
      <c r="M4201" s="356"/>
      <c r="N4201" s="352"/>
      <c r="O4201" s="369"/>
    </row>
    <row r="4202" spans="1:15" hidden="1" x14ac:dyDescent="0.2">
      <c r="A4202" s="351">
        <v>4199</v>
      </c>
      <c r="B4202" s="352"/>
      <c r="C4202" s="353"/>
      <c r="D4202" s="354"/>
      <c r="E4202" s="178"/>
      <c r="F4202" s="355"/>
      <c r="G4202" s="354"/>
      <c r="H4202" s="354"/>
      <c r="I4202" s="178"/>
      <c r="J4202" s="390" t="e">
        <f>IF(#REF!="","",IF(LEN(#REF!)&gt;14,IF(ISBLANK(#REF!),"",#REF!),REPLACE(REPLACE(#REF!,1,3,"XXX"),13,2,"XX")))</f>
        <v>#REF!</v>
      </c>
      <c r="K4202" s="356"/>
      <c r="L4202" s="357"/>
      <c r="M4202" s="356"/>
      <c r="N4202" s="352"/>
      <c r="O4202" s="369"/>
    </row>
    <row r="4203" spans="1:15" hidden="1" x14ac:dyDescent="0.2">
      <c r="A4203" s="351">
        <v>4200</v>
      </c>
      <c r="B4203" s="352"/>
      <c r="C4203" s="353"/>
      <c r="D4203" s="354"/>
      <c r="E4203" s="178"/>
      <c r="F4203" s="355"/>
      <c r="G4203" s="354"/>
      <c r="H4203" s="354"/>
      <c r="I4203" s="178"/>
      <c r="J4203" s="390" t="e">
        <f>IF(#REF!="","",IF(LEN(#REF!)&gt;14,IF(ISBLANK(#REF!),"",#REF!),REPLACE(REPLACE(#REF!,1,3,"XXX"),13,2,"XX")))</f>
        <v>#REF!</v>
      </c>
      <c r="K4203" s="356"/>
      <c r="L4203" s="357"/>
      <c r="M4203" s="356"/>
      <c r="N4203" s="352"/>
      <c r="O4203" s="369"/>
    </row>
    <row r="4204" spans="1:15" hidden="1" x14ac:dyDescent="0.2">
      <c r="A4204" s="351">
        <v>4201</v>
      </c>
      <c r="B4204" s="352"/>
      <c r="C4204" s="353"/>
      <c r="D4204" s="354"/>
      <c r="E4204" s="178"/>
      <c r="F4204" s="355"/>
      <c r="G4204" s="354"/>
      <c r="H4204" s="354"/>
      <c r="I4204" s="178"/>
      <c r="J4204" s="390" t="e">
        <f>IF(#REF!="","",IF(LEN(#REF!)&gt;14,IF(ISBLANK(#REF!),"",#REF!),REPLACE(REPLACE(#REF!,1,3,"XXX"),13,2,"XX")))</f>
        <v>#REF!</v>
      </c>
      <c r="K4204" s="356"/>
      <c r="L4204" s="357"/>
      <c r="M4204" s="356"/>
      <c r="N4204" s="352"/>
      <c r="O4204" s="369"/>
    </row>
    <row r="4205" spans="1:15" hidden="1" x14ac:dyDescent="0.2">
      <c r="A4205" s="351">
        <v>4202</v>
      </c>
      <c r="B4205" s="352"/>
      <c r="C4205" s="353"/>
      <c r="D4205" s="354"/>
      <c r="E4205" s="178"/>
      <c r="F4205" s="355"/>
      <c r="G4205" s="354"/>
      <c r="H4205" s="354"/>
      <c r="I4205" s="178"/>
      <c r="J4205" s="390" t="e">
        <f>IF(#REF!="","",IF(LEN(#REF!)&gt;14,IF(ISBLANK(#REF!),"",#REF!),REPLACE(REPLACE(#REF!,1,3,"XXX"),13,2,"XX")))</f>
        <v>#REF!</v>
      </c>
      <c r="K4205" s="356"/>
      <c r="L4205" s="357"/>
      <c r="M4205" s="356"/>
      <c r="N4205" s="352"/>
      <c r="O4205" s="369"/>
    </row>
    <row r="4206" spans="1:15" hidden="1" x14ac:dyDescent="0.2">
      <c r="A4206" s="351">
        <v>4203</v>
      </c>
      <c r="B4206" s="352"/>
      <c r="C4206" s="353"/>
      <c r="D4206" s="354"/>
      <c r="E4206" s="178"/>
      <c r="F4206" s="355"/>
      <c r="G4206" s="354"/>
      <c r="H4206" s="354"/>
      <c r="I4206" s="178"/>
      <c r="J4206" s="390" t="e">
        <f>IF(#REF!="","",IF(LEN(#REF!)&gt;14,IF(ISBLANK(#REF!),"",#REF!),REPLACE(REPLACE(#REF!,1,3,"XXX"),13,2,"XX")))</f>
        <v>#REF!</v>
      </c>
      <c r="K4206" s="356"/>
      <c r="L4206" s="357"/>
      <c r="M4206" s="356"/>
      <c r="N4206" s="352"/>
      <c r="O4206" s="369"/>
    </row>
    <row r="4207" spans="1:15" hidden="1" x14ac:dyDescent="0.2">
      <c r="A4207" s="351">
        <v>4204</v>
      </c>
      <c r="B4207" s="352"/>
      <c r="C4207" s="353"/>
      <c r="D4207" s="354"/>
      <c r="E4207" s="178"/>
      <c r="F4207" s="355"/>
      <c r="G4207" s="354"/>
      <c r="H4207" s="354"/>
      <c r="I4207" s="178"/>
      <c r="J4207" s="390" t="e">
        <f>IF(#REF!="","",IF(LEN(#REF!)&gt;14,IF(ISBLANK(#REF!),"",#REF!),REPLACE(REPLACE(#REF!,1,3,"XXX"),13,2,"XX")))</f>
        <v>#REF!</v>
      </c>
      <c r="K4207" s="356"/>
      <c r="L4207" s="357"/>
      <c r="M4207" s="356"/>
      <c r="N4207" s="352"/>
      <c r="O4207" s="369"/>
    </row>
    <row r="4208" spans="1:15" hidden="1" x14ac:dyDescent="0.2">
      <c r="A4208" s="351">
        <v>4205</v>
      </c>
      <c r="B4208" s="352"/>
      <c r="C4208" s="353"/>
      <c r="D4208" s="354"/>
      <c r="E4208" s="178"/>
      <c r="F4208" s="355"/>
      <c r="G4208" s="354"/>
      <c r="H4208" s="354"/>
      <c r="I4208" s="178"/>
      <c r="J4208" s="390" t="e">
        <f>IF(#REF!="","",IF(LEN(#REF!)&gt;14,IF(ISBLANK(#REF!),"",#REF!),REPLACE(REPLACE(#REF!,1,3,"XXX"),13,2,"XX")))</f>
        <v>#REF!</v>
      </c>
      <c r="K4208" s="356"/>
      <c r="L4208" s="357"/>
      <c r="M4208" s="356"/>
      <c r="N4208" s="352"/>
      <c r="O4208" s="369"/>
    </row>
    <row r="4209" spans="1:15" hidden="1" x14ac:dyDescent="0.2">
      <c r="A4209" s="351">
        <v>4206</v>
      </c>
      <c r="B4209" s="352"/>
      <c r="C4209" s="353"/>
      <c r="D4209" s="354"/>
      <c r="E4209" s="178"/>
      <c r="F4209" s="355"/>
      <c r="G4209" s="354"/>
      <c r="H4209" s="354"/>
      <c r="I4209" s="178"/>
      <c r="J4209" s="390" t="e">
        <f>IF(#REF!="","",IF(LEN(#REF!)&gt;14,IF(ISBLANK(#REF!),"",#REF!),REPLACE(REPLACE(#REF!,1,3,"XXX"),13,2,"XX")))</f>
        <v>#REF!</v>
      </c>
      <c r="K4209" s="356"/>
      <c r="L4209" s="357"/>
      <c r="M4209" s="356"/>
      <c r="N4209" s="352"/>
      <c r="O4209" s="369"/>
    </row>
    <row r="4210" spans="1:15" hidden="1" x14ac:dyDescent="0.2">
      <c r="A4210" s="351">
        <v>4207</v>
      </c>
      <c r="B4210" s="352"/>
      <c r="C4210" s="353"/>
      <c r="D4210" s="354"/>
      <c r="E4210" s="178"/>
      <c r="F4210" s="355"/>
      <c r="G4210" s="354"/>
      <c r="H4210" s="354"/>
      <c r="I4210" s="178"/>
      <c r="J4210" s="390" t="e">
        <f>IF(#REF!="","",IF(LEN(#REF!)&gt;14,IF(ISBLANK(#REF!),"",#REF!),REPLACE(REPLACE(#REF!,1,3,"XXX"),13,2,"XX")))</f>
        <v>#REF!</v>
      </c>
      <c r="K4210" s="356"/>
      <c r="L4210" s="357"/>
      <c r="M4210" s="356"/>
      <c r="N4210" s="352"/>
      <c r="O4210" s="369"/>
    </row>
    <row r="4211" spans="1:15" hidden="1" x14ac:dyDescent="0.2">
      <c r="A4211" s="351">
        <v>4208</v>
      </c>
      <c r="B4211" s="352"/>
      <c r="C4211" s="353"/>
      <c r="D4211" s="354"/>
      <c r="E4211" s="178"/>
      <c r="F4211" s="355"/>
      <c r="G4211" s="354"/>
      <c r="H4211" s="354"/>
      <c r="I4211" s="178"/>
      <c r="J4211" s="390" t="e">
        <f>IF(#REF!="","",IF(LEN(#REF!)&gt;14,IF(ISBLANK(#REF!),"",#REF!),REPLACE(REPLACE(#REF!,1,3,"XXX"),13,2,"XX")))</f>
        <v>#REF!</v>
      </c>
      <c r="K4211" s="356"/>
      <c r="L4211" s="357"/>
      <c r="M4211" s="356"/>
      <c r="N4211" s="352"/>
      <c r="O4211" s="369"/>
    </row>
    <row r="4212" spans="1:15" hidden="1" x14ac:dyDescent="0.2">
      <c r="A4212" s="351">
        <v>4209</v>
      </c>
      <c r="B4212" s="352"/>
      <c r="C4212" s="353"/>
      <c r="D4212" s="354"/>
      <c r="E4212" s="178"/>
      <c r="F4212" s="355"/>
      <c r="G4212" s="354"/>
      <c r="H4212" s="354"/>
      <c r="I4212" s="178"/>
      <c r="J4212" s="390" t="e">
        <f>IF(#REF!="","",IF(LEN(#REF!)&gt;14,IF(ISBLANK(#REF!),"",#REF!),REPLACE(REPLACE(#REF!,1,3,"XXX"),13,2,"XX")))</f>
        <v>#REF!</v>
      </c>
      <c r="K4212" s="356"/>
      <c r="L4212" s="357"/>
      <c r="M4212" s="356"/>
      <c r="N4212" s="352"/>
      <c r="O4212" s="369"/>
    </row>
    <row r="4213" spans="1:15" hidden="1" x14ac:dyDescent="0.2">
      <c r="A4213" s="351">
        <v>4210</v>
      </c>
      <c r="B4213" s="352"/>
      <c r="C4213" s="353"/>
      <c r="D4213" s="354"/>
      <c r="E4213" s="178"/>
      <c r="F4213" s="355"/>
      <c r="G4213" s="354"/>
      <c r="H4213" s="354"/>
      <c r="I4213" s="178"/>
      <c r="J4213" s="390" t="e">
        <f>IF(#REF!="","",IF(LEN(#REF!)&gt;14,IF(ISBLANK(#REF!),"",#REF!),REPLACE(REPLACE(#REF!,1,3,"XXX"),13,2,"XX")))</f>
        <v>#REF!</v>
      </c>
      <c r="K4213" s="356"/>
      <c r="L4213" s="357"/>
      <c r="M4213" s="356"/>
      <c r="N4213" s="352"/>
      <c r="O4213" s="369"/>
    </row>
    <row r="4214" spans="1:15" hidden="1" x14ac:dyDescent="0.2">
      <c r="A4214" s="351">
        <v>4211</v>
      </c>
      <c r="B4214" s="352"/>
      <c r="C4214" s="353"/>
      <c r="D4214" s="354"/>
      <c r="E4214" s="178"/>
      <c r="F4214" s="355"/>
      <c r="G4214" s="354"/>
      <c r="H4214" s="354"/>
      <c r="I4214" s="178"/>
      <c r="J4214" s="390" t="e">
        <f>IF(#REF!="","",IF(LEN(#REF!)&gt;14,IF(ISBLANK(#REF!),"",#REF!),REPLACE(REPLACE(#REF!,1,3,"XXX"),13,2,"XX")))</f>
        <v>#REF!</v>
      </c>
      <c r="K4214" s="356"/>
      <c r="L4214" s="357"/>
      <c r="M4214" s="356"/>
      <c r="N4214" s="352"/>
      <c r="O4214" s="369"/>
    </row>
    <row r="4215" spans="1:15" hidden="1" x14ac:dyDescent="0.2">
      <c r="A4215" s="351">
        <v>4212</v>
      </c>
      <c r="B4215" s="352"/>
      <c r="C4215" s="353"/>
      <c r="D4215" s="354"/>
      <c r="E4215" s="178"/>
      <c r="F4215" s="355"/>
      <c r="G4215" s="354"/>
      <c r="H4215" s="354"/>
      <c r="I4215" s="178"/>
      <c r="J4215" s="390" t="e">
        <f>IF(#REF!="","",IF(LEN(#REF!)&gt;14,IF(ISBLANK(#REF!),"",#REF!),REPLACE(REPLACE(#REF!,1,3,"XXX"),13,2,"XX")))</f>
        <v>#REF!</v>
      </c>
      <c r="K4215" s="356"/>
      <c r="L4215" s="357"/>
      <c r="M4215" s="356"/>
      <c r="N4215" s="352"/>
      <c r="O4215" s="369"/>
    </row>
    <row r="4216" spans="1:15" hidden="1" x14ac:dyDescent="0.2">
      <c r="A4216" s="351">
        <v>4213</v>
      </c>
      <c r="B4216" s="352"/>
      <c r="C4216" s="353"/>
      <c r="D4216" s="354"/>
      <c r="E4216" s="178"/>
      <c r="F4216" s="355"/>
      <c r="G4216" s="354"/>
      <c r="H4216" s="354"/>
      <c r="I4216" s="178"/>
      <c r="J4216" s="390" t="e">
        <f>IF(#REF!="","",IF(LEN(#REF!)&gt;14,IF(ISBLANK(#REF!),"",#REF!),REPLACE(REPLACE(#REF!,1,3,"XXX"),13,2,"XX")))</f>
        <v>#REF!</v>
      </c>
      <c r="K4216" s="356"/>
      <c r="L4216" s="357"/>
      <c r="M4216" s="356"/>
      <c r="N4216" s="352"/>
      <c r="O4216" s="369"/>
    </row>
    <row r="4217" spans="1:15" hidden="1" x14ac:dyDescent="0.2">
      <c r="A4217" s="351">
        <v>4214</v>
      </c>
      <c r="B4217" s="352"/>
      <c r="C4217" s="353"/>
      <c r="D4217" s="354"/>
      <c r="E4217" s="178"/>
      <c r="F4217" s="355"/>
      <c r="G4217" s="354"/>
      <c r="H4217" s="354"/>
      <c r="I4217" s="178"/>
      <c r="J4217" s="390" t="e">
        <f>IF(#REF!="","",IF(LEN(#REF!)&gt;14,IF(ISBLANK(#REF!),"",#REF!),REPLACE(REPLACE(#REF!,1,3,"XXX"),13,2,"XX")))</f>
        <v>#REF!</v>
      </c>
      <c r="K4217" s="356"/>
      <c r="L4217" s="357"/>
      <c r="M4217" s="356"/>
      <c r="N4217" s="352"/>
      <c r="O4217" s="369"/>
    </row>
    <row r="4218" spans="1:15" hidden="1" x14ac:dyDescent="0.2">
      <c r="A4218" s="351">
        <v>4215</v>
      </c>
      <c r="B4218" s="352"/>
      <c r="C4218" s="353"/>
      <c r="D4218" s="354"/>
      <c r="E4218" s="178"/>
      <c r="F4218" s="355"/>
      <c r="G4218" s="354"/>
      <c r="H4218" s="354"/>
      <c r="I4218" s="178"/>
      <c r="J4218" s="390" t="e">
        <f>IF(#REF!="","",IF(LEN(#REF!)&gt;14,IF(ISBLANK(#REF!),"",#REF!),REPLACE(REPLACE(#REF!,1,3,"XXX"),13,2,"XX")))</f>
        <v>#REF!</v>
      </c>
      <c r="K4218" s="356"/>
      <c r="L4218" s="357"/>
      <c r="M4218" s="356"/>
      <c r="N4218" s="352"/>
      <c r="O4218" s="369"/>
    </row>
    <row r="4219" spans="1:15" hidden="1" x14ac:dyDescent="0.2">
      <c r="A4219" s="351">
        <v>4216</v>
      </c>
      <c r="B4219" s="352"/>
      <c r="C4219" s="353"/>
      <c r="D4219" s="354"/>
      <c r="E4219" s="178"/>
      <c r="F4219" s="355"/>
      <c r="G4219" s="354"/>
      <c r="H4219" s="354"/>
      <c r="I4219" s="178"/>
      <c r="J4219" s="390" t="e">
        <f>IF(#REF!="","",IF(LEN(#REF!)&gt;14,IF(ISBLANK(#REF!),"",#REF!),REPLACE(REPLACE(#REF!,1,3,"XXX"),13,2,"XX")))</f>
        <v>#REF!</v>
      </c>
      <c r="K4219" s="356"/>
      <c r="L4219" s="357"/>
      <c r="M4219" s="356"/>
      <c r="N4219" s="352"/>
      <c r="O4219" s="369"/>
    </row>
    <row r="4220" spans="1:15" hidden="1" x14ac:dyDescent="0.2">
      <c r="A4220" s="351">
        <v>4217</v>
      </c>
      <c r="B4220" s="352"/>
      <c r="C4220" s="353"/>
      <c r="D4220" s="354"/>
      <c r="E4220" s="178"/>
      <c r="F4220" s="355"/>
      <c r="G4220" s="354"/>
      <c r="H4220" s="354"/>
      <c r="I4220" s="178"/>
      <c r="J4220" s="390" t="e">
        <f>IF(#REF!="","",IF(LEN(#REF!)&gt;14,IF(ISBLANK(#REF!),"",#REF!),REPLACE(REPLACE(#REF!,1,3,"XXX"),13,2,"XX")))</f>
        <v>#REF!</v>
      </c>
      <c r="K4220" s="356"/>
      <c r="L4220" s="357"/>
      <c r="M4220" s="356"/>
      <c r="N4220" s="352"/>
      <c r="O4220" s="369"/>
    </row>
    <row r="4221" spans="1:15" hidden="1" x14ac:dyDescent="0.2">
      <c r="A4221" s="351">
        <v>4218</v>
      </c>
      <c r="B4221" s="352"/>
      <c r="C4221" s="353"/>
      <c r="D4221" s="354"/>
      <c r="E4221" s="178"/>
      <c r="F4221" s="355"/>
      <c r="G4221" s="354"/>
      <c r="H4221" s="354"/>
      <c r="I4221" s="178"/>
      <c r="J4221" s="390" t="e">
        <f>IF(#REF!="","",IF(LEN(#REF!)&gt;14,IF(ISBLANK(#REF!),"",#REF!),REPLACE(REPLACE(#REF!,1,3,"XXX"),13,2,"XX")))</f>
        <v>#REF!</v>
      </c>
      <c r="K4221" s="356"/>
      <c r="L4221" s="357"/>
      <c r="M4221" s="356"/>
      <c r="N4221" s="352"/>
      <c r="O4221" s="369"/>
    </row>
    <row r="4222" spans="1:15" hidden="1" x14ac:dyDescent="0.2">
      <c r="A4222" s="351">
        <v>4219</v>
      </c>
      <c r="B4222" s="352"/>
      <c r="C4222" s="353"/>
      <c r="D4222" s="354"/>
      <c r="E4222" s="178"/>
      <c r="F4222" s="355"/>
      <c r="G4222" s="354"/>
      <c r="H4222" s="354"/>
      <c r="I4222" s="178"/>
      <c r="J4222" s="390" t="e">
        <f>IF(#REF!="","",IF(LEN(#REF!)&gt;14,IF(ISBLANK(#REF!),"",#REF!),REPLACE(REPLACE(#REF!,1,3,"XXX"),13,2,"XX")))</f>
        <v>#REF!</v>
      </c>
      <c r="K4222" s="356"/>
      <c r="L4222" s="357"/>
      <c r="M4222" s="356"/>
      <c r="N4222" s="352"/>
      <c r="O4222" s="369"/>
    </row>
    <row r="4223" spans="1:15" hidden="1" x14ac:dyDescent="0.2">
      <c r="A4223" s="351">
        <v>4220</v>
      </c>
      <c r="B4223" s="352"/>
      <c r="C4223" s="353"/>
      <c r="D4223" s="354"/>
      <c r="E4223" s="178"/>
      <c r="F4223" s="355"/>
      <c r="G4223" s="354"/>
      <c r="H4223" s="354"/>
      <c r="I4223" s="178"/>
      <c r="J4223" s="390" t="e">
        <f>IF(#REF!="","",IF(LEN(#REF!)&gt;14,IF(ISBLANK(#REF!),"",#REF!),REPLACE(REPLACE(#REF!,1,3,"XXX"),13,2,"XX")))</f>
        <v>#REF!</v>
      </c>
      <c r="K4223" s="356"/>
      <c r="L4223" s="357"/>
      <c r="M4223" s="356"/>
      <c r="N4223" s="352"/>
      <c r="O4223" s="369"/>
    </row>
    <row r="4224" spans="1:15" hidden="1" x14ac:dyDescent="0.2">
      <c r="A4224" s="351">
        <v>4221</v>
      </c>
      <c r="B4224" s="352"/>
      <c r="C4224" s="353"/>
      <c r="D4224" s="354"/>
      <c r="E4224" s="178"/>
      <c r="F4224" s="355"/>
      <c r="G4224" s="354"/>
      <c r="H4224" s="354"/>
      <c r="I4224" s="178"/>
      <c r="J4224" s="390" t="e">
        <f>IF(#REF!="","",IF(LEN(#REF!)&gt;14,IF(ISBLANK(#REF!),"",#REF!),REPLACE(REPLACE(#REF!,1,3,"XXX"),13,2,"XX")))</f>
        <v>#REF!</v>
      </c>
      <c r="K4224" s="356"/>
      <c r="L4224" s="357"/>
      <c r="M4224" s="356"/>
      <c r="N4224" s="352"/>
      <c r="O4224" s="369"/>
    </row>
    <row r="4225" spans="1:15" hidden="1" x14ac:dyDescent="0.2">
      <c r="A4225" s="351">
        <v>4222</v>
      </c>
      <c r="B4225" s="352"/>
      <c r="C4225" s="353"/>
      <c r="D4225" s="354"/>
      <c r="E4225" s="178"/>
      <c r="F4225" s="355"/>
      <c r="G4225" s="354"/>
      <c r="H4225" s="354"/>
      <c r="I4225" s="178"/>
      <c r="J4225" s="390" t="e">
        <f>IF(#REF!="","",IF(LEN(#REF!)&gt;14,IF(ISBLANK(#REF!),"",#REF!),REPLACE(REPLACE(#REF!,1,3,"XXX"),13,2,"XX")))</f>
        <v>#REF!</v>
      </c>
      <c r="K4225" s="356"/>
      <c r="L4225" s="357"/>
      <c r="M4225" s="356"/>
      <c r="N4225" s="352"/>
      <c r="O4225" s="369"/>
    </row>
    <row r="4226" spans="1:15" hidden="1" x14ac:dyDescent="0.2">
      <c r="A4226" s="351">
        <v>4223</v>
      </c>
      <c r="B4226" s="352"/>
      <c r="C4226" s="353"/>
      <c r="D4226" s="354"/>
      <c r="E4226" s="178"/>
      <c r="F4226" s="355"/>
      <c r="G4226" s="354"/>
      <c r="H4226" s="354"/>
      <c r="I4226" s="178"/>
      <c r="J4226" s="390" t="e">
        <f>IF(#REF!="","",IF(LEN(#REF!)&gt;14,IF(ISBLANK(#REF!),"",#REF!),REPLACE(REPLACE(#REF!,1,3,"XXX"),13,2,"XX")))</f>
        <v>#REF!</v>
      </c>
      <c r="K4226" s="356"/>
      <c r="L4226" s="357"/>
      <c r="M4226" s="356"/>
      <c r="N4226" s="352"/>
      <c r="O4226" s="369"/>
    </row>
    <row r="4227" spans="1:15" hidden="1" x14ac:dyDescent="0.2">
      <c r="A4227" s="351">
        <v>4224</v>
      </c>
      <c r="B4227" s="352"/>
      <c r="C4227" s="353"/>
      <c r="D4227" s="354"/>
      <c r="E4227" s="178"/>
      <c r="F4227" s="355"/>
      <c r="G4227" s="354"/>
      <c r="H4227" s="354"/>
      <c r="I4227" s="178"/>
      <c r="J4227" s="390" t="e">
        <f>IF(#REF!="","",IF(LEN(#REF!)&gt;14,IF(ISBLANK(#REF!),"",#REF!),REPLACE(REPLACE(#REF!,1,3,"XXX"),13,2,"XX")))</f>
        <v>#REF!</v>
      </c>
      <c r="K4227" s="356"/>
      <c r="L4227" s="357"/>
      <c r="M4227" s="356"/>
      <c r="N4227" s="352"/>
      <c r="O4227" s="369"/>
    </row>
    <row r="4228" spans="1:15" hidden="1" x14ac:dyDescent="0.2">
      <c r="A4228" s="351">
        <v>4225</v>
      </c>
      <c r="B4228" s="352"/>
      <c r="C4228" s="353"/>
      <c r="D4228" s="354"/>
      <c r="E4228" s="178"/>
      <c r="F4228" s="355"/>
      <c r="G4228" s="354"/>
      <c r="H4228" s="354"/>
      <c r="I4228" s="178"/>
      <c r="J4228" s="390" t="e">
        <f>IF(#REF!="","",IF(LEN(#REF!)&gt;14,IF(ISBLANK(#REF!),"",#REF!),REPLACE(REPLACE(#REF!,1,3,"XXX"),13,2,"XX")))</f>
        <v>#REF!</v>
      </c>
      <c r="K4228" s="356"/>
      <c r="L4228" s="357"/>
      <c r="M4228" s="356"/>
      <c r="N4228" s="352"/>
      <c r="O4228" s="369"/>
    </row>
    <row r="4229" spans="1:15" hidden="1" x14ac:dyDescent="0.2">
      <c r="A4229" s="351">
        <v>4226</v>
      </c>
      <c r="B4229" s="352"/>
      <c r="C4229" s="353"/>
      <c r="D4229" s="354"/>
      <c r="E4229" s="178"/>
      <c r="F4229" s="355"/>
      <c r="G4229" s="354"/>
      <c r="H4229" s="354"/>
      <c r="I4229" s="178"/>
      <c r="J4229" s="390" t="e">
        <f>IF(#REF!="","",IF(LEN(#REF!)&gt;14,IF(ISBLANK(#REF!),"",#REF!),REPLACE(REPLACE(#REF!,1,3,"XXX"),13,2,"XX")))</f>
        <v>#REF!</v>
      </c>
      <c r="K4229" s="356"/>
      <c r="L4229" s="357"/>
      <c r="M4229" s="356"/>
      <c r="N4229" s="352"/>
      <c r="O4229" s="369"/>
    </row>
    <row r="4230" spans="1:15" hidden="1" x14ac:dyDescent="0.2">
      <c r="A4230" s="351">
        <v>4227</v>
      </c>
      <c r="B4230" s="352"/>
      <c r="C4230" s="353"/>
      <c r="D4230" s="354"/>
      <c r="E4230" s="178"/>
      <c r="F4230" s="355"/>
      <c r="G4230" s="354"/>
      <c r="H4230" s="354"/>
      <c r="I4230" s="178"/>
      <c r="J4230" s="390" t="e">
        <f>IF(#REF!="","",IF(LEN(#REF!)&gt;14,IF(ISBLANK(#REF!),"",#REF!),REPLACE(REPLACE(#REF!,1,3,"XXX"),13,2,"XX")))</f>
        <v>#REF!</v>
      </c>
      <c r="K4230" s="356"/>
      <c r="L4230" s="357"/>
      <c r="M4230" s="356"/>
      <c r="N4230" s="352"/>
      <c r="O4230" s="369"/>
    </row>
    <row r="4231" spans="1:15" hidden="1" x14ac:dyDescent="0.2">
      <c r="A4231" s="351">
        <v>4228</v>
      </c>
      <c r="B4231" s="352"/>
      <c r="C4231" s="353"/>
      <c r="D4231" s="354"/>
      <c r="E4231" s="178"/>
      <c r="F4231" s="355"/>
      <c r="G4231" s="354"/>
      <c r="H4231" s="354"/>
      <c r="I4231" s="178"/>
      <c r="J4231" s="390" t="e">
        <f>IF(#REF!="","",IF(LEN(#REF!)&gt;14,IF(ISBLANK(#REF!),"",#REF!),REPLACE(REPLACE(#REF!,1,3,"XXX"),13,2,"XX")))</f>
        <v>#REF!</v>
      </c>
      <c r="K4231" s="356"/>
      <c r="L4231" s="357"/>
      <c r="M4231" s="356"/>
      <c r="N4231" s="352"/>
      <c r="O4231" s="369"/>
    </row>
    <row r="4232" spans="1:15" hidden="1" x14ac:dyDescent="0.2">
      <c r="A4232" s="351">
        <v>4229</v>
      </c>
      <c r="B4232" s="352"/>
      <c r="C4232" s="353"/>
      <c r="D4232" s="354"/>
      <c r="E4232" s="178"/>
      <c r="F4232" s="355"/>
      <c r="G4232" s="354"/>
      <c r="H4232" s="354"/>
      <c r="I4232" s="178"/>
      <c r="J4232" s="390" t="e">
        <f>IF(#REF!="","",IF(LEN(#REF!)&gt;14,IF(ISBLANK(#REF!),"",#REF!),REPLACE(REPLACE(#REF!,1,3,"XXX"),13,2,"XX")))</f>
        <v>#REF!</v>
      </c>
      <c r="K4232" s="356"/>
      <c r="L4232" s="357"/>
      <c r="M4232" s="356"/>
      <c r="N4232" s="352"/>
      <c r="O4232" s="369"/>
    </row>
    <row r="4233" spans="1:15" hidden="1" x14ac:dyDescent="0.2">
      <c r="A4233" s="351">
        <v>4230</v>
      </c>
      <c r="B4233" s="352"/>
      <c r="C4233" s="353"/>
      <c r="D4233" s="354"/>
      <c r="E4233" s="178"/>
      <c r="F4233" s="355"/>
      <c r="G4233" s="354"/>
      <c r="H4233" s="354"/>
      <c r="I4233" s="178"/>
      <c r="J4233" s="390" t="e">
        <f>IF(#REF!="","",IF(LEN(#REF!)&gt;14,IF(ISBLANK(#REF!),"",#REF!),REPLACE(REPLACE(#REF!,1,3,"XXX"),13,2,"XX")))</f>
        <v>#REF!</v>
      </c>
      <c r="K4233" s="356"/>
      <c r="L4233" s="357"/>
      <c r="M4233" s="356"/>
      <c r="N4233" s="352"/>
      <c r="O4233" s="369"/>
    </row>
    <row r="4234" spans="1:15" hidden="1" x14ac:dyDescent="0.2">
      <c r="A4234" s="351">
        <v>4231</v>
      </c>
      <c r="B4234" s="352"/>
      <c r="C4234" s="353"/>
      <c r="D4234" s="354"/>
      <c r="E4234" s="178"/>
      <c r="F4234" s="355"/>
      <c r="G4234" s="354"/>
      <c r="H4234" s="354"/>
      <c r="I4234" s="178"/>
      <c r="J4234" s="390" t="e">
        <f>IF(#REF!="","",IF(LEN(#REF!)&gt;14,IF(ISBLANK(#REF!),"",#REF!),REPLACE(REPLACE(#REF!,1,3,"XXX"),13,2,"XX")))</f>
        <v>#REF!</v>
      </c>
      <c r="K4234" s="356"/>
      <c r="L4234" s="357"/>
      <c r="M4234" s="356"/>
      <c r="N4234" s="352"/>
      <c r="O4234" s="369"/>
    </row>
    <row r="4235" spans="1:15" hidden="1" x14ac:dyDescent="0.2">
      <c r="A4235" s="351">
        <v>4232</v>
      </c>
      <c r="B4235" s="352"/>
      <c r="C4235" s="353"/>
      <c r="D4235" s="354"/>
      <c r="E4235" s="178"/>
      <c r="F4235" s="355"/>
      <c r="G4235" s="354"/>
      <c r="H4235" s="354"/>
      <c r="I4235" s="178"/>
      <c r="J4235" s="390" t="e">
        <f>IF(#REF!="","",IF(LEN(#REF!)&gt;14,IF(ISBLANK(#REF!),"",#REF!),REPLACE(REPLACE(#REF!,1,3,"XXX"),13,2,"XX")))</f>
        <v>#REF!</v>
      </c>
      <c r="K4235" s="356"/>
      <c r="L4235" s="357"/>
      <c r="M4235" s="356"/>
      <c r="N4235" s="352"/>
      <c r="O4235" s="369"/>
    </row>
    <row r="4236" spans="1:15" hidden="1" x14ac:dyDescent="0.2">
      <c r="A4236" s="351">
        <v>4233</v>
      </c>
      <c r="B4236" s="352"/>
      <c r="C4236" s="353"/>
      <c r="D4236" s="354"/>
      <c r="E4236" s="178"/>
      <c r="F4236" s="355"/>
      <c r="G4236" s="354"/>
      <c r="H4236" s="354"/>
      <c r="I4236" s="178"/>
      <c r="J4236" s="390" t="e">
        <f>IF(#REF!="","",IF(LEN(#REF!)&gt;14,IF(ISBLANK(#REF!),"",#REF!),REPLACE(REPLACE(#REF!,1,3,"XXX"),13,2,"XX")))</f>
        <v>#REF!</v>
      </c>
      <c r="K4236" s="356"/>
      <c r="L4236" s="357"/>
      <c r="M4236" s="356"/>
      <c r="N4236" s="352"/>
      <c r="O4236" s="369"/>
    </row>
    <row r="4237" spans="1:15" hidden="1" x14ac:dyDescent="0.2">
      <c r="A4237" s="351">
        <v>4234</v>
      </c>
      <c r="B4237" s="352"/>
      <c r="C4237" s="353"/>
      <c r="D4237" s="354"/>
      <c r="E4237" s="178"/>
      <c r="F4237" s="355"/>
      <c r="G4237" s="354"/>
      <c r="H4237" s="354"/>
      <c r="I4237" s="178"/>
      <c r="J4237" s="390" t="e">
        <f>IF(#REF!="","",IF(LEN(#REF!)&gt;14,IF(ISBLANK(#REF!),"",#REF!),REPLACE(REPLACE(#REF!,1,3,"XXX"),13,2,"XX")))</f>
        <v>#REF!</v>
      </c>
      <c r="K4237" s="356"/>
      <c r="L4237" s="357"/>
      <c r="M4237" s="356"/>
      <c r="N4237" s="352"/>
      <c r="O4237" s="369"/>
    </row>
    <row r="4238" spans="1:15" hidden="1" x14ac:dyDescent="0.2">
      <c r="A4238" s="351">
        <v>4235</v>
      </c>
      <c r="B4238" s="352"/>
      <c r="C4238" s="353"/>
      <c r="D4238" s="354"/>
      <c r="E4238" s="178"/>
      <c r="F4238" s="355"/>
      <c r="G4238" s="354"/>
      <c r="H4238" s="354"/>
      <c r="I4238" s="178"/>
      <c r="J4238" s="390" t="e">
        <f>IF(#REF!="","",IF(LEN(#REF!)&gt;14,IF(ISBLANK(#REF!),"",#REF!),REPLACE(REPLACE(#REF!,1,3,"XXX"),13,2,"XX")))</f>
        <v>#REF!</v>
      </c>
      <c r="K4238" s="356"/>
      <c r="L4238" s="357"/>
      <c r="M4238" s="356"/>
      <c r="N4238" s="352"/>
      <c r="O4238" s="369"/>
    </row>
    <row r="4239" spans="1:15" hidden="1" x14ac:dyDescent="0.2">
      <c r="A4239" s="351">
        <v>4236</v>
      </c>
      <c r="B4239" s="352"/>
      <c r="C4239" s="353"/>
      <c r="D4239" s="354"/>
      <c r="E4239" s="178"/>
      <c r="F4239" s="355"/>
      <c r="G4239" s="354"/>
      <c r="H4239" s="354"/>
      <c r="I4239" s="178"/>
      <c r="J4239" s="390" t="e">
        <f>IF(#REF!="","",IF(LEN(#REF!)&gt;14,IF(ISBLANK(#REF!),"",#REF!),REPLACE(REPLACE(#REF!,1,3,"XXX"),13,2,"XX")))</f>
        <v>#REF!</v>
      </c>
      <c r="K4239" s="356"/>
      <c r="L4239" s="357"/>
      <c r="M4239" s="356"/>
      <c r="N4239" s="352"/>
      <c r="O4239" s="369"/>
    </row>
    <row r="4240" spans="1:15" hidden="1" x14ac:dyDescent="0.2">
      <c r="A4240" s="351">
        <v>4237</v>
      </c>
      <c r="B4240" s="352"/>
      <c r="C4240" s="353"/>
      <c r="D4240" s="354"/>
      <c r="E4240" s="178"/>
      <c r="F4240" s="355"/>
      <c r="G4240" s="354"/>
      <c r="H4240" s="354"/>
      <c r="I4240" s="178"/>
      <c r="J4240" s="390" t="e">
        <f>IF(#REF!="","",IF(LEN(#REF!)&gt;14,IF(ISBLANK(#REF!),"",#REF!),REPLACE(REPLACE(#REF!,1,3,"XXX"),13,2,"XX")))</f>
        <v>#REF!</v>
      </c>
      <c r="K4240" s="356"/>
      <c r="L4240" s="357"/>
      <c r="M4240" s="356"/>
      <c r="N4240" s="352"/>
      <c r="O4240" s="369"/>
    </row>
    <row r="4241" spans="1:15" hidden="1" x14ac:dyDescent="0.2">
      <c r="A4241" s="351">
        <v>4238</v>
      </c>
      <c r="B4241" s="352"/>
      <c r="C4241" s="353"/>
      <c r="D4241" s="354"/>
      <c r="E4241" s="178"/>
      <c r="F4241" s="355"/>
      <c r="G4241" s="354"/>
      <c r="H4241" s="354"/>
      <c r="I4241" s="178"/>
      <c r="J4241" s="390" t="e">
        <f>IF(#REF!="","",IF(LEN(#REF!)&gt;14,IF(ISBLANK(#REF!),"",#REF!),REPLACE(REPLACE(#REF!,1,3,"XXX"),13,2,"XX")))</f>
        <v>#REF!</v>
      </c>
      <c r="K4241" s="356"/>
      <c r="L4241" s="357"/>
      <c r="M4241" s="356"/>
      <c r="N4241" s="352"/>
      <c r="O4241" s="369"/>
    </row>
    <row r="4242" spans="1:15" hidden="1" x14ac:dyDescent="0.2">
      <c r="A4242" s="351">
        <v>4239</v>
      </c>
      <c r="B4242" s="352"/>
      <c r="C4242" s="353"/>
      <c r="D4242" s="354"/>
      <c r="E4242" s="178"/>
      <c r="F4242" s="355"/>
      <c r="G4242" s="354"/>
      <c r="H4242" s="354"/>
      <c r="I4242" s="178"/>
      <c r="J4242" s="390" t="e">
        <f>IF(#REF!="","",IF(LEN(#REF!)&gt;14,IF(ISBLANK(#REF!),"",#REF!),REPLACE(REPLACE(#REF!,1,3,"XXX"),13,2,"XX")))</f>
        <v>#REF!</v>
      </c>
      <c r="K4242" s="356"/>
      <c r="L4242" s="357"/>
      <c r="M4242" s="356"/>
      <c r="N4242" s="352"/>
      <c r="O4242" s="369"/>
    </row>
    <row r="4243" spans="1:15" hidden="1" x14ac:dyDescent="0.2">
      <c r="A4243" s="351">
        <v>4240</v>
      </c>
      <c r="B4243" s="352"/>
      <c r="C4243" s="353"/>
      <c r="D4243" s="354"/>
      <c r="E4243" s="178"/>
      <c r="F4243" s="355"/>
      <c r="G4243" s="354"/>
      <c r="H4243" s="354"/>
      <c r="I4243" s="178"/>
      <c r="J4243" s="390" t="e">
        <f>IF(#REF!="","",IF(LEN(#REF!)&gt;14,IF(ISBLANK(#REF!),"",#REF!),REPLACE(REPLACE(#REF!,1,3,"XXX"),13,2,"XX")))</f>
        <v>#REF!</v>
      </c>
      <c r="K4243" s="356"/>
      <c r="L4243" s="357"/>
      <c r="M4243" s="356"/>
      <c r="N4243" s="352"/>
      <c r="O4243" s="369"/>
    </row>
    <row r="4244" spans="1:15" hidden="1" x14ac:dyDescent="0.2">
      <c r="A4244" s="351">
        <v>4241</v>
      </c>
      <c r="B4244" s="352"/>
      <c r="C4244" s="353"/>
      <c r="D4244" s="354"/>
      <c r="E4244" s="178"/>
      <c r="F4244" s="355"/>
      <c r="G4244" s="354"/>
      <c r="H4244" s="354"/>
      <c r="I4244" s="178"/>
      <c r="J4244" s="390" t="e">
        <f>IF(#REF!="","",IF(LEN(#REF!)&gt;14,IF(ISBLANK(#REF!),"",#REF!),REPLACE(REPLACE(#REF!,1,3,"XXX"),13,2,"XX")))</f>
        <v>#REF!</v>
      </c>
      <c r="K4244" s="356"/>
      <c r="L4244" s="357"/>
      <c r="M4244" s="356"/>
      <c r="N4244" s="352"/>
      <c r="O4244" s="369"/>
    </row>
    <row r="4245" spans="1:15" hidden="1" x14ac:dyDescent="0.2">
      <c r="A4245" s="351">
        <v>4242</v>
      </c>
      <c r="B4245" s="352"/>
      <c r="C4245" s="353"/>
      <c r="D4245" s="354"/>
      <c r="E4245" s="178"/>
      <c r="F4245" s="355"/>
      <c r="G4245" s="354"/>
      <c r="H4245" s="354"/>
      <c r="I4245" s="178"/>
      <c r="J4245" s="390" t="e">
        <f>IF(#REF!="","",IF(LEN(#REF!)&gt;14,IF(ISBLANK(#REF!),"",#REF!),REPLACE(REPLACE(#REF!,1,3,"XXX"),13,2,"XX")))</f>
        <v>#REF!</v>
      </c>
      <c r="K4245" s="356"/>
      <c r="L4245" s="357"/>
      <c r="M4245" s="356"/>
      <c r="N4245" s="352"/>
      <c r="O4245" s="369"/>
    </row>
    <row r="4246" spans="1:15" hidden="1" x14ac:dyDescent="0.2">
      <c r="A4246" s="351">
        <v>4243</v>
      </c>
      <c r="B4246" s="352"/>
      <c r="C4246" s="353"/>
      <c r="D4246" s="354"/>
      <c r="E4246" s="178"/>
      <c r="F4246" s="355"/>
      <c r="G4246" s="354"/>
      <c r="H4246" s="354"/>
      <c r="I4246" s="178"/>
      <c r="J4246" s="390" t="e">
        <f>IF(#REF!="","",IF(LEN(#REF!)&gt;14,IF(ISBLANK(#REF!),"",#REF!),REPLACE(REPLACE(#REF!,1,3,"XXX"),13,2,"XX")))</f>
        <v>#REF!</v>
      </c>
      <c r="K4246" s="356"/>
      <c r="L4246" s="357"/>
      <c r="M4246" s="356"/>
      <c r="N4246" s="352"/>
      <c r="O4246" s="369"/>
    </row>
    <row r="4247" spans="1:15" hidden="1" x14ac:dyDescent="0.2">
      <c r="A4247" s="351">
        <v>4244</v>
      </c>
      <c r="B4247" s="352"/>
      <c r="C4247" s="353"/>
      <c r="D4247" s="354"/>
      <c r="E4247" s="178"/>
      <c r="F4247" s="355"/>
      <c r="G4247" s="354"/>
      <c r="H4247" s="354"/>
      <c r="I4247" s="178"/>
      <c r="J4247" s="390" t="e">
        <f>IF(#REF!="","",IF(LEN(#REF!)&gt;14,IF(ISBLANK(#REF!),"",#REF!),REPLACE(REPLACE(#REF!,1,3,"XXX"),13,2,"XX")))</f>
        <v>#REF!</v>
      </c>
      <c r="K4247" s="356"/>
      <c r="L4247" s="357"/>
      <c r="M4247" s="356"/>
      <c r="N4247" s="352"/>
      <c r="O4247" s="369"/>
    </row>
    <row r="4248" spans="1:15" hidden="1" x14ac:dyDescent="0.2">
      <c r="A4248" s="351">
        <v>4245</v>
      </c>
      <c r="B4248" s="352"/>
      <c r="C4248" s="353"/>
      <c r="D4248" s="354"/>
      <c r="E4248" s="178"/>
      <c r="F4248" s="355"/>
      <c r="G4248" s="354"/>
      <c r="H4248" s="354"/>
      <c r="I4248" s="178"/>
      <c r="J4248" s="390" t="e">
        <f>IF(#REF!="","",IF(LEN(#REF!)&gt;14,IF(ISBLANK(#REF!),"",#REF!),REPLACE(REPLACE(#REF!,1,3,"XXX"),13,2,"XX")))</f>
        <v>#REF!</v>
      </c>
      <c r="K4248" s="356"/>
      <c r="L4248" s="357"/>
      <c r="M4248" s="356"/>
      <c r="N4248" s="352"/>
      <c r="O4248" s="369"/>
    </row>
    <row r="4249" spans="1:15" hidden="1" x14ac:dyDescent="0.2">
      <c r="A4249" s="351">
        <v>4246</v>
      </c>
      <c r="B4249" s="352"/>
      <c r="C4249" s="353"/>
      <c r="D4249" s="354"/>
      <c r="E4249" s="178"/>
      <c r="F4249" s="355"/>
      <c r="G4249" s="354"/>
      <c r="H4249" s="354"/>
      <c r="I4249" s="178"/>
      <c r="J4249" s="390" t="e">
        <f>IF(#REF!="","",IF(LEN(#REF!)&gt;14,IF(ISBLANK(#REF!),"",#REF!),REPLACE(REPLACE(#REF!,1,3,"XXX"),13,2,"XX")))</f>
        <v>#REF!</v>
      </c>
      <c r="K4249" s="356"/>
      <c r="L4249" s="357"/>
      <c r="M4249" s="356"/>
      <c r="N4249" s="352"/>
      <c r="O4249" s="369"/>
    </row>
    <row r="4250" spans="1:15" hidden="1" x14ac:dyDescent="0.2">
      <c r="A4250" s="351">
        <v>4247</v>
      </c>
      <c r="B4250" s="352"/>
      <c r="C4250" s="353"/>
      <c r="D4250" s="354"/>
      <c r="E4250" s="178"/>
      <c r="F4250" s="355"/>
      <c r="G4250" s="354"/>
      <c r="H4250" s="354"/>
      <c r="I4250" s="178"/>
      <c r="J4250" s="390" t="e">
        <f>IF(#REF!="","",IF(LEN(#REF!)&gt;14,IF(ISBLANK(#REF!),"",#REF!),REPLACE(REPLACE(#REF!,1,3,"XXX"),13,2,"XX")))</f>
        <v>#REF!</v>
      </c>
      <c r="K4250" s="356"/>
      <c r="L4250" s="357"/>
      <c r="M4250" s="356"/>
      <c r="N4250" s="352"/>
      <c r="O4250" s="369"/>
    </row>
    <row r="4251" spans="1:15" hidden="1" x14ac:dyDescent="0.2">
      <c r="A4251" s="351">
        <v>4248</v>
      </c>
      <c r="B4251" s="352"/>
      <c r="C4251" s="353"/>
      <c r="D4251" s="354"/>
      <c r="E4251" s="178"/>
      <c r="F4251" s="355"/>
      <c r="G4251" s="354"/>
      <c r="H4251" s="354"/>
      <c r="I4251" s="178"/>
      <c r="J4251" s="390" t="e">
        <f>IF(#REF!="","",IF(LEN(#REF!)&gt;14,IF(ISBLANK(#REF!),"",#REF!),REPLACE(REPLACE(#REF!,1,3,"XXX"),13,2,"XX")))</f>
        <v>#REF!</v>
      </c>
      <c r="K4251" s="356"/>
      <c r="L4251" s="357"/>
      <c r="M4251" s="356"/>
      <c r="N4251" s="352"/>
      <c r="O4251" s="369"/>
    </row>
    <row r="4252" spans="1:15" hidden="1" x14ac:dyDescent="0.2">
      <c r="A4252" s="351">
        <v>4249</v>
      </c>
      <c r="B4252" s="352"/>
      <c r="C4252" s="353"/>
      <c r="D4252" s="354"/>
      <c r="E4252" s="178"/>
      <c r="F4252" s="355"/>
      <c r="G4252" s="354"/>
      <c r="H4252" s="354"/>
      <c r="I4252" s="178"/>
      <c r="J4252" s="390" t="e">
        <f>IF(#REF!="","",IF(LEN(#REF!)&gt;14,IF(ISBLANK(#REF!),"",#REF!),REPLACE(REPLACE(#REF!,1,3,"XXX"),13,2,"XX")))</f>
        <v>#REF!</v>
      </c>
      <c r="K4252" s="356"/>
      <c r="L4252" s="357"/>
      <c r="M4252" s="356"/>
      <c r="N4252" s="352"/>
      <c r="O4252" s="369"/>
    </row>
    <row r="4253" spans="1:15" hidden="1" x14ac:dyDescent="0.2">
      <c r="A4253" s="351">
        <v>4250</v>
      </c>
      <c r="B4253" s="352"/>
      <c r="C4253" s="353"/>
      <c r="D4253" s="354"/>
      <c r="E4253" s="178"/>
      <c r="F4253" s="355"/>
      <c r="G4253" s="354"/>
      <c r="H4253" s="354"/>
      <c r="I4253" s="178"/>
      <c r="J4253" s="390" t="e">
        <f>IF(#REF!="","",IF(LEN(#REF!)&gt;14,IF(ISBLANK(#REF!),"",#REF!),REPLACE(REPLACE(#REF!,1,3,"XXX"),13,2,"XX")))</f>
        <v>#REF!</v>
      </c>
      <c r="K4253" s="356"/>
      <c r="L4253" s="357"/>
      <c r="M4253" s="356"/>
      <c r="N4253" s="352"/>
      <c r="O4253" s="369"/>
    </row>
    <row r="4254" spans="1:15" hidden="1" x14ac:dyDescent="0.2">
      <c r="A4254" s="351">
        <v>4251</v>
      </c>
      <c r="B4254" s="352"/>
      <c r="C4254" s="353"/>
      <c r="D4254" s="354"/>
      <c r="E4254" s="178"/>
      <c r="F4254" s="355"/>
      <c r="G4254" s="354"/>
      <c r="H4254" s="354"/>
      <c r="I4254" s="178"/>
      <c r="J4254" s="390" t="e">
        <f>IF(#REF!="","",IF(LEN(#REF!)&gt;14,IF(ISBLANK(#REF!),"",#REF!),REPLACE(REPLACE(#REF!,1,3,"XXX"),13,2,"XX")))</f>
        <v>#REF!</v>
      </c>
      <c r="K4254" s="356"/>
      <c r="L4254" s="357"/>
      <c r="M4254" s="356"/>
      <c r="N4254" s="352"/>
      <c r="O4254" s="369"/>
    </row>
    <row r="4255" spans="1:15" hidden="1" x14ac:dyDescent="0.2">
      <c r="A4255" s="351">
        <v>4252</v>
      </c>
      <c r="B4255" s="352"/>
      <c r="C4255" s="353"/>
      <c r="D4255" s="354"/>
      <c r="E4255" s="178"/>
      <c r="F4255" s="355"/>
      <c r="G4255" s="354"/>
      <c r="H4255" s="354"/>
      <c r="I4255" s="178"/>
      <c r="J4255" s="390" t="e">
        <f>IF(#REF!="","",IF(LEN(#REF!)&gt;14,IF(ISBLANK(#REF!),"",#REF!),REPLACE(REPLACE(#REF!,1,3,"XXX"),13,2,"XX")))</f>
        <v>#REF!</v>
      </c>
      <c r="K4255" s="356"/>
      <c r="L4255" s="357"/>
      <c r="M4255" s="356"/>
      <c r="N4255" s="352"/>
      <c r="O4255" s="369"/>
    </row>
    <row r="4256" spans="1:15" hidden="1" x14ac:dyDescent="0.2">
      <c r="A4256" s="351">
        <v>4253</v>
      </c>
      <c r="B4256" s="352"/>
      <c r="C4256" s="353"/>
      <c r="D4256" s="354"/>
      <c r="E4256" s="178"/>
      <c r="F4256" s="355"/>
      <c r="G4256" s="354"/>
      <c r="H4256" s="354"/>
      <c r="I4256" s="178"/>
      <c r="J4256" s="390" t="e">
        <f>IF(#REF!="","",IF(LEN(#REF!)&gt;14,IF(ISBLANK(#REF!),"",#REF!),REPLACE(REPLACE(#REF!,1,3,"XXX"),13,2,"XX")))</f>
        <v>#REF!</v>
      </c>
      <c r="K4256" s="356"/>
      <c r="L4256" s="357"/>
      <c r="M4256" s="356"/>
      <c r="N4256" s="352"/>
      <c r="O4256" s="369"/>
    </row>
    <row r="4257" spans="1:15" hidden="1" x14ac:dyDescent="0.2">
      <c r="A4257" s="351">
        <v>4254</v>
      </c>
      <c r="B4257" s="352"/>
      <c r="C4257" s="353"/>
      <c r="D4257" s="354"/>
      <c r="E4257" s="178"/>
      <c r="F4257" s="355"/>
      <c r="G4257" s="354"/>
      <c r="H4257" s="354"/>
      <c r="I4257" s="178"/>
      <c r="J4257" s="390" t="e">
        <f>IF(#REF!="","",IF(LEN(#REF!)&gt;14,IF(ISBLANK(#REF!),"",#REF!),REPLACE(REPLACE(#REF!,1,3,"XXX"),13,2,"XX")))</f>
        <v>#REF!</v>
      </c>
      <c r="K4257" s="356"/>
      <c r="L4257" s="357"/>
      <c r="M4257" s="356"/>
      <c r="N4257" s="352"/>
      <c r="O4257" s="369"/>
    </row>
    <row r="4258" spans="1:15" hidden="1" x14ac:dyDescent="0.2">
      <c r="A4258" s="351">
        <v>4255</v>
      </c>
      <c r="B4258" s="352"/>
      <c r="C4258" s="353"/>
      <c r="D4258" s="354"/>
      <c r="E4258" s="178"/>
      <c r="F4258" s="355"/>
      <c r="G4258" s="354"/>
      <c r="H4258" s="354"/>
      <c r="I4258" s="178"/>
      <c r="J4258" s="390" t="e">
        <f>IF(#REF!="","",IF(LEN(#REF!)&gt;14,IF(ISBLANK(#REF!),"",#REF!),REPLACE(REPLACE(#REF!,1,3,"XXX"),13,2,"XX")))</f>
        <v>#REF!</v>
      </c>
      <c r="K4258" s="356"/>
      <c r="L4258" s="357"/>
      <c r="M4258" s="356"/>
      <c r="N4258" s="352"/>
      <c r="O4258" s="369"/>
    </row>
    <row r="4259" spans="1:15" hidden="1" x14ac:dyDescent="0.2">
      <c r="A4259" s="351">
        <v>4256</v>
      </c>
      <c r="B4259" s="352"/>
      <c r="C4259" s="353"/>
      <c r="D4259" s="354"/>
      <c r="E4259" s="178"/>
      <c r="F4259" s="355"/>
      <c r="G4259" s="354"/>
      <c r="H4259" s="354"/>
      <c r="I4259" s="178"/>
      <c r="J4259" s="390" t="e">
        <f>IF(#REF!="","",IF(LEN(#REF!)&gt;14,IF(ISBLANK(#REF!),"",#REF!),REPLACE(REPLACE(#REF!,1,3,"XXX"),13,2,"XX")))</f>
        <v>#REF!</v>
      </c>
      <c r="K4259" s="356"/>
      <c r="L4259" s="357"/>
      <c r="M4259" s="356"/>
      <c r="N4259" s="352"/>
      <c r="O4259" s="369"/>
    </row>
    <row r="4260" spans="1:15" hidden="1" x14ac:dyDescent="0.2">
      <c r="A4260" s="351">
        <v>4257</v>
      </c>
      <c r="B4260" s="352"/>
      <c r="C4260" s="353"/>
      <c r="D4260" s="354"/>
      <c r="E4260" s="178"/>
      <c r="F4260" s="355"/>
      <c r="G4260" s="354"/>
      <c r="H4260" s="354"/>
      <c r="I4260" s="178"/>
      <c r="J4260" s="390" t="e">
        <f>IF(#REF!="","",IF(LEN(#REF!)&gt;14,IF(ISBLANK(#REF!),"",#REF!),REPLACE(REPLACE(#REF!,1,3,"XXX"),13,2,"XX")))</f>
        <v>#REF!</v>
      </c>
      <c r="K4260" s="356"/>
      <c r="L4260" s="357"/>
      <c r="M4260" s="356"/>
      <c r="N4260" s="352"/>
      <c r="O4260" s="369"/>
    </row>
    <row r="4261" spans="1:15" hidden="1" x14ac:dyDescent="0.2">
      <c r="A4261" s="351">
        <v>4258</v>
      </c>
      <c r="B4261" s="352"/>
      <c r="C4261" s="353"/>
      <c r="D4261" s="354"/>
      <c r="E4261" s="178"/>
      <c r="F4261" s="355"/>
      <c r="G4261" s="354"/>
      <c r="H4261" s="354"/>
      <c r="I4261" s="178"/>
      <c r="J4261" s="390" t="e">
        <f>IF(#REF!="","",IF(LEN(#REF!)&gt;14,IF(ISBLANK(#REF!),"",#REF!),REPLACE(REPLACE(#REF!,1,3,"XXX"),13,2,"XX")))</f>
        <v>#REF!</v>
      </c>
      <c r="K4261" s="356"/>
      <c r="L4261" s="357"/>
      <c r="M4261" s="356"/>
      <c r="N4261" s="352"/>
      <c r="O4261" s="369"/>
    </row>
    <row r="4262" spans="1:15" hidden="1" x14ac:dyDescent="0.2">
      <c r="A4262" s="351">
        <v>4259</v>
      </c>
      <c r="B4262" s="352"/>
      <c r="C4262" s="353"/>
      <c r="D4262" s="354"/>
      <c r="E4262" s="178"/>
      <c r="F4262" s="355"/>
      <c r="G4262" s="354"/>
      <c r="H4262" s="354"/>
      <c r="I4262" s="178"/>
      <c r="J4262" s="390" t="e">
        <f>IF(#REF!="","",IF(LEN(#REF!)&gt;14,IF(ISBLANK(#REF!),"",#REF!),REPLACE(REPLACE(#REF!,1,3,"XXX"),13,2,"XX")))</f>
        <v>#REF!</v>
      </c>
      <c r="K4262" s="356"/>
      <c r="L4262" s="357"/>
      <c r="M4262" s="356"/>
      <c r="N4262" s="352"/>
      <c r="O4262" s="369"/>
    </row>
    <row r="4263" spans="1:15" hidden="1" x14ac:dyDescent="0.2">
      <c r="A4263" s="351">
        <v>4260</v>
      </c>
      <c r="B4263" s="352"/>
      <c r="C4263" s="353"/>
      <c r="D4263" s="354"/>
      <c r="E4263" s="178"/>
      <c r="F4263" s="355"/>
      <c r="G4263" s="354"/>
      <c r="H4263" s="354"/>
      <c r="I4263" s="178"/>
      <c r="J4263" s="390" t="e">
        <f>IF(#REF!="","",IF(LEN(#REF!)&gt;14,IF(ISBLANK(#REF!),"",#REF!),REPLACE(REPLACE(#REF!,1,3,"XXX"),13,2,"XX")))</f>
        <v>#REF!</v>
      </c>
      <c r="K4263" s="356"/>
      <c r="L4263" s="357"/>
      <c r="M4263" s="356"/>
      <c r="N4263" s="352"/>
      <c r="O4263" s="369"/>
    </row>
    <row r="4264" spans="1:15" hidden="1" x14ac:dyDescent="0.2">
      <c r="A4264" s="351">
        <v>4261</v>
      </c>
      <c r="B4264" s="352"/>
      <c r="C4264" s="353"/>
      <c r="D4264" s="354"/>
      <c r="E4264" s="178"/>
      <c r="F4264" s="355"/>
      <c r="G4264" s="354"/>
      <c r="H4264" s="354"/>
      <c r="I4264" s="178"/>
      <c r="J4264" s="390" t="e">
        <f>IF(#REF!="","",IF(LEN(#REF!)&gt;14,IF(ISBLANK(#REF!),"",#REF!),REPLACE(REPLACE(#REF!,1,3,"XXX"),13,2,"XX")))</f>
        <v>#REF!</v>
      </c>
      <c r="K4264" s="356"/>
      <c r="L4264" s="357"/>
      <c r="M4264" s="356"/>
      <c r="N4264" s="352"/>
      <c r="O4264" s="369"/>
    </row>
    <row r="4265" spans="1:15" hidden="1" x14ac:dyDescent="0.2">
      <c r="A4265" s="351">
        <v>4262</v>
      </c>
      <c r="B4265" s="352"/>
      <c r="C4265" s="353"/>
      <c r="D4265" s="354"/>
      <c r="E4265" s="178"/>
      <c r="F4265" s="355"/>
      <c r="G4265" s="354"/>
      <c r="H4265" s="354"/>
      <c r="I4265" s="178"/>
      <c r="J4265" s="390" t="e">
        <f>IF(#REF!="","",IF(LEN(#REF!)&gt;14,IF(ISBLANK(#REF!),"",#REF!),REPLACE(REPLACE(#REF!,1,3,"XXX"),13,2,"XX")))</f>
        <v>#REF!</v>
      </c>
      <c r="K4265" s="356"/>
      <c r="L4265" s="357"/>
      <c r="M4265" s="356"/>
      <c r="N4265" s="352"/>
      <c r="O4265" s="369"/>
    </row>
    <row r="4266" spans="1:15" hidden="1" x14ac:dyDescent="0.2">
      <c r="A4266" s="351">
        <v>4263</v>
      </c>
      <c r="B4266" s="352"/>
      <c r="C4266" s="353"/>
      <c r="D4266" s="354"/>
      <c r="E4266" s="178"/>
      <c r="F4266" s="355"/>
      <c r="G4266" s="354"/>
      <c r="H4266" s="354"/>
      <c r="I4266" s="178"/>
      <c r="J4266" s="390" t="e">
        <f>IF(#REF!="","",IF(LEN(#REF!)&gt;14,IF(ISBLANK(#REF!),"",#REF!),REPLACE(REPLACE(#REF!,1,3,"XXX"),13,2,"XX")))</f>
        <v>#REF!</v>
      </c>
      <c r="K4266" s="356"/>
      <c r="L4266" s="357"/>
      <c r="M4266" s="356"/>
      <c r="N4266" s="352"/>
      <c r="O4266" s="369"/>
    </row>
    <row r="4267" spans="1:15" hidden="1" x14ac:dyDescent="0.2">
      <c r="A4267" s="351">
        <v>4264</v>
      </c>
      <c r="B4267" s="352"/>
      <c r="C4267" s="353"/>
      <c r="D4267" s="354"/>
      <c r="E4267" s="178"/>
      <c r="F4267" s="355"/>
      <c r="G4267" s="354"/>
      <c r="H4267" s="354"/>
      <c r="I4267" s="178"/>
      <c r="J4267" s="390" t="e">
        <f>IF(#REF!="","",IF(LEN(#REF!)&gt;14,IF(ISBLANK(#REF!),"",#REF!),REPLACE(REPLACE(#REF!,1,3,"XXX"),13,2,"XX")))</f>
        <v>#REF!</v>
      </c>
      <c r="K4267" s="356"/>
      <c r="L4267" s="357"/>
      <c r="M4267" s="356"/>
      <c r="N4267" s="352"/>
      <c r="O4267" s="369"/>
    </row>
    <row r="4268" spans="1:15" hidden="1" x14ac:dyDescent="0.2">
      <c r="A4268" s="351">
        <v>4265</v>
      </c>
      <c r="B4268" s="352"/>
      <c r="C4268" s="353"/>
      <c r="D4268" s="354"/>
      <c r="E4268" s="178"/>
      <c r="F4268" s="355"/>
      <c r="G4268" s="354"/>
      <c r="H4268" s="354"/>
      <c r="I4268" s="178"/>
      <c r="J4268" s="390" t="e">
        <f>IF(#REF!="","",IF(LEN(#REF!)&gt;14,IF(ISBLANK(#REF!),"",#REF!),REPLACE(REPLACE(#REF!,1,3,"XXX"),13,2,"XX")))</f>
        <v>#REF!</v>
      </c>
      <c r="K4268" s="356"/>
      <c r="L4268" s="357"/>
      <c r="M4268" s="356"/>
      <c r="N4268" s="352"/>
      <c r="O4268" s="369"/>
    </row>
    <row r="4269" spans="1:15" hidden="1" x14ac:dyDescent="0.2">
      <c r="A4269" s="351">
        <v>4266</v>
      </c>
      <c r="B4269" s="352"/>
      <c r="C4269" s="353"/>
      <c r="D4269" s="354"/>
      <c r="E4269" s="178"/>
      <c r="F4269" s="355"/>
      <c r="G4269" s="354"/>
      <c r="H4269" s="354"/>
      <c r="I4269" s="178"/>
      <c r="J4269" s="390" t="e">
        <f>IF(#REF!="","",IF(LEN(#REF!)&gt;14,IF(ISBLANK(#REF!),"",#REF!),REPLACE(REPLACE(#REF!,1,3,"XXX"),13,2,"XX")))</f>
        <v>#REF!</v>
      </c>
      <c r="K4269" s="356"/>
      <c r="L4269" s="357"/>
      <c r="M4269" s="356"/>
      <c r="N4269" s="352"/>
      <c r="O4269" s="369"/>
    </row>
    <row r="4270" spans="1:15" hidden="1" x14ac:dyDescent="0.2">
      <c r="A4270" s="351">
        <v>4267</v>
      </c>
      <c r="B4270" s="352"/>
      <c r="C4270" s="353"/>
      <c r="D4270" s="354"/>
      <c r="E4270" s="178"/>
      <c r="F4270" s="355"/>
      <c r="G4270" s="354"/>
      <c r="H4270" s="354"/>
      <c r="I4270" s="178"/>
      <c r="J4270" s="390" t="e">
        <f>IF(#REF!="","",IF(LEN(#REF!)&gt;14,IF(ISBLANK(#REF!),"",#REF!),REPLACE(REPLACE(#REF!,1,3,"XXX"),13,2,"XX")))</f>
        <v>#REF!</v>
      </c>
      <c r="K4270" s="356"/>
      <c r="L4270" s="357"/>
      <c r="M4270" s="356"/>
      <c r="N4270" s="352"/>
      <c r="O4270" s="369"/>
    </row>
    <row r="4271" spans="1:15" hidden="1" x14ac:dyDescent="0.2">
      <c r="A4271" s="351">
        <v>4268</v>
      </c>
      <c r="B4271" s="352"/>
      <c r="C4271" s="353"/>
      <c r="D4271" s="354"/>
      <c r="E4271" s="178"/>
      <c r="F4271" s="355"/>
      <c r="G4271" s="354"/>
      <c r="H4271" s="354"/>
      <c r="I4271" s="178"/>
      <c r="J4271" s="390" t="e">
        <f>IF(#REF!="","",IF(LEN(#REF!)&gt;14,IF(ISBLANK(#REF!),"",#REF!),REPLACE(REPLACE(#REF!,1,3,"XXX"),13,2,"XX")))</f>
        <v>#REF!</v>
      </c>
      <c r="K4271" s="356"/>
      <c r="L4271" s="357"/>
      <c r="M4271" s="356"/>
      <c r="N4271" s="352"/>
      <c r="O4271" s="369"/>
    </row>
    <row r="4272" spans="1:15" hidden="1" x14ac:dyDescent="0.2">
      <c r="A4272" s="351">
        <v>4269</v>
      </c>
      <c r="B4272" s="352"/>
      <c r="C4272" s="353"/>
      <c r="D4272" s="354"/>
      <c r="E4272" s="178"/>
      <c r="F4272" s="355"/>
      <c r="G4272" s="354"/>
      <c r="H4272" s="354"/>
      <c r="I4272" s="178"/>
      <c r="J4272" s="390" t="e">
        <f>IF(#REF!="","",IF(LEN(#REF!)&gt;14,IF(ISBLANK(#REF!),"",#REF!),REPLACE(REPLACE(#REF!,1,3,"XXX"),13,2,"XX")))</f>
        <v>#REF!</v>
      </c>
      <c r="K4272" s="356"/>
      <c r="L4272" s="357"/>
      <c r="M4272" s="356"/>
      <c r="N4272" s="352"/>
      <c r="O4272" s="369"/>
    </row>
    <row r="4273" spans="1:15" hidden="1" x14ac:dyDescent="0.2">
      <c r="A4273" s="351">
        <v>4270</v>
      </c>
      <c r="B4273" s="352"/>
      <c r="C4273" s="353"/>
      <c r="D4273" s="354"/>
      <c r="E4273" s="178"/>
      <c r="F4273" s="355"/>
      <c r="G4273" s="354"/>
      <c r="H4273" s="354"/>
      <c r="I4273" s="178"/>
      <c r="J4273" s="390" t="e">
        <f>IF(#REF!="","",IF(LEN(#REF!)&gt;14,IF(ISBLANK(#REF!),"",#REF!),REPLACE(REPLACE(#REF!,1,3,"XXX"),13,2,"XX")))</f>
        <v>#REF!</v>
      </c>
      <c r="K4273" s="356"/>
      <c r="L4273" s="357"/>
      <c r="M4273" s="356"/>
      <c r="N4273" s="352"/>
      <c r="O4273" s="369"/>
    </row>
    <row r="4274" spans="1:15" hidden="1" x14ac:dyDescent="0.2">
      <c r="A4274" s="351">
        <v>4271</v>
      </c>
      <c r="B4274" s="352"/>
      <c r="C4274" s="353"/>
      <c r="D4274" s="354"/>
      <c r="E4274" s="178"/>
      <c r="F4274" s="355"/>
      <c r="G4274" s="354"/>
      <c r="H4274" s="354"/>
      <c r="I4274" s="178"/>
      <c r="J4274" s="390" t="e">
        <f>IF(#REF!="","",IF(LEN(#REF!)&gt;14,IF(ISBLANK(#REF!),"",#REF!),REPLACE(REPLACE(#REF!,1,3,"XXX"),13,2,"XX")))</f>
        <v>#REF!</v>
      </c>
      <c r="K4274" s="356"/>
      <c r="L4274" s="357"/>
      <c r="M4274" s="356"/>
      <c r="N4274" s="352"/>
      <c r="O4274" s="369"/>
    </row>
    <row r="4275" spans="1:15" hidden="1" x14ac:dyDescent="0.2">
      <c r="A4275" s="351">
        <v>4272</v>
      </c>
      <c r="B4275" s="352"/>
      <c r="C4275" s="353"/>
      <c r="D4275" s="354"/>
      <c r="E4275" s="178"/>
      <c r="F4275" s="355"/>
      <c r="G4275" s="354"/>
      <c r="H4275" s="354"/>
      <c r="I4275" s="178"/>
      <c r="J4275" s="390" t="e">
        <f>IF(#REF!="","",IF(LEN(#REF!)&gt;14,IF(ISBLANK(#REF!),"",#REF!),REPLACE(REPLACE(#REF!,1,3,"XXX"),13,2,"XX")))</f>
        <v>#REF!</v>
      </c>
      <c r="K4275" s="356"/>
      <c r="L4275" s="357"/>
      <c r="M4275" s="356"/>
      <c r="N4275" s="352"/>
      <c r="O4275" s="369"/>
    </row>
    <row r="4276" spans="1:15" hidden="1" x14ac:dyDescent="0.2">
      <c r="A4276" s="351">
        <v>4273</v>
      </c>
      <c r="B4276" s="352"/>
      <c r="C4276" s="353"/>
      <c r="D4276" s="354"/>
      <c r="E4276" s="178"/>
      <c r="F4276" s="355"/>
      <c r="G4276" s="354"/>
      <c r="H4276" s="354"/>
      <c r="I4276" s="178"/>
      <c r="J4276" s="390" t="e">
        <f>IF(#REF!="","",IF(LEN(#REF!)&gt;14,IF(ISBLANK(#REF!),"",#REF!),REPLACE(REPLACE(#REF!,1,3,"XXX"),13,2,"XX")))</f>
        <v>#REF!</v>
      </c>
      <c r="K4276" s="356"/>
      <c r="L4276" s="357"/>
      <c r="M4276" s="356"/>
      <c r="N4276" s="352"/>
      <c r="O4276" s="369"/>
    </row>
    <row r="4277" spans="1:15" hidden="1" x14ac:dyDescent="0.2">
      <c r="A4277" s="351">
        <v>4274</v>
      </c>
      <c r="B4277" s="352"/>
      <c r="C4277" s="353"/>
      <c r="D4277" s="354"/>
      <c r="E4277" s="178"/>
      <c r="F4277" s="355"/>
      <c r="G4277" s="354"/>
      <c r="H4277" s="354"/>
      <c r="I4277" s="178"/>
      <c r="J4277" s="390" t="e">
        <f>IF(#REF!="","",IF(LEN(#REF!)&gt;14,IF(ISBLANK(#REF!),"",#REF!),REPLACE(REPLACE(#REF!,1,3,"XXX"),13,2,"XX")))</f>
        <v>#REF!</v>
      </c>
      <c r="K4277" s="356"/>
      <c r="L4277" s="357"/>
      <c r="M4277" s="356"/>
      <c r="N4277" s="352"/>
      <c r="O4277" s="369"/>
    </row>
    <row r="4278" spans="1:15" hidden="1" x14ac:dyDescent="0.2">
      <c r="A4278" s="351">
        <v>4275</v>
      </c>
      <c r="B4278" s="352"/>
      <c r="C4278" s="353"/>
      <c r="D4278" s="354"/>
      <c r="E4278" s="178"/>
      <c r="F4278" s="355"/>
      <c r="G4278" s="354"/>
      <c r="H4278" s="354"/>
      <c r="I4278" s="178"/>
      <c r="J4278" s="390" t="e">
        <f>IF(#REF!="","",IF(LEN(#REF!)&gt;14,IF(ISBLANK(#REF!),"",#REF!),REPLACE(REPLACE(#REF!,1,3,"XXX"),13,2,"XX")))</f>
        <v>#REF!</v>
      </c>
      <c r="K4278" s="356"/>
      <c r="L4278" s="357"/>
      <c r="M4278" s="356"/>
      <c r="N4278" s="352"/>
      <c r="O4278" s="369"/>
    </row>
    <row r="4279" spans="1:15" hidden="1" x14ac:dyDescent="0.2">
      <c r="A4279" s="351">
        <v>4276</v>
      </c>
      <c r="B4279" s="352"/>
      <c r="C4279" s="353"/>
      <c r="D4279" s="354"/>
      <c r="E4279" s="178"/>
      <c r="F4279" s="355"/>
      <c r="G4279" s="354"/>
      <c r="H4279" s="354"/>
      <c r="I4279" s="178"/>
      <c r="J4279" s="390" t="e">
        <f>IF(#REF!="","",IF(LEN(#REF!)&gt;14,IF(ISBLANK(#REF!),"",#REF!),REPLACE(REPLACE(#REF!,1,3,"XXX"),13,2,"XX")))</f>
        <v>#REF!</v>
      </c>
      <c r="K4279" s="356"/>
      <c r="L4279" s="357"/>
      <c r="M4279" s="356"/>
      <c r="N4279" s="352"/>
      <c r="O4279" s="369"/>
    </row>
    <row r="4280" spans="1:15" hidden="1" x14ac:dyDescent="0.2">
      <c r="A4280" s="351">
        <v>4277</v>
      </c>
      <c r="B4280" s="352"/>
      <c r="C4280" s="353"/>
      <c r="D4280" s="354"/>
      <c r="E4280" s="178"/>
      <c r="F4280" s="355"/>
      <c r="G4280" s="354"/>
      <c r="H4280" s="354"/>
      <c r="I4280" s="178"/>
      <c r="J4280" s="390" t="e">
        <f>IF(#REF!="","",IF(LEN(#REF!)&gt;14,IF(ISBLANK(#REF!),"",#REF!),REPLACE(REPLACE(#REF!,1,3,"XXX"),13,2,"XX")))</f>
        <v>#REF!</v>
      </c>
      <c r="K4280" s="356"/>
      <c r="L4280" s="357"/>
      <c r="M4280" s="356"/>
      <c r="N4280" s="352"/>
      <c r="O4280" s="369"/>
    </row>
    <row r="4281" spans="1:15" hidden="1" x14ac:dyDescent="0.2">
      <c r="A4281" s="351">
        <v>4278</v>
      </c>
      <c r="B4281" s="352"/>
      <c r="C4281" s="353"/>
      <c r="D4281" s="354"/>
      <c r="E4281" s="178"/>
      <c r="F4281" s="355"/>
      <c r="G4281" s="354"/>
      <c r="H4281" s="354"/>
      <c r="I4281" s="178"/>
      <c r="J4281" s="390" t="e">
        <f>IF(#REF!="","",IF(LEN(#REF!)&gt;14,IF(ISBLANK(#REF!),"",#REF!),REPLACE(REPLACE(#REF!,1,3,"XXX"),13,2,"XX")))</f>
        <v>#REF!</v>
      </c>
      <c r="K4281" s="356"/>
      <c r="L4281" s="357"/>
      <c r="M4281" s="356"/>
      <c r="N4281" s="352"/>
      <c r="O4281" s="369"/>
    </row>
    <row r="4282" spans="1:15" hidden="1" x14ac:dyDescent="0.2">
      <c r="A4282" s="351">
        <v>4279</v>
      </c>
      <c r="B4282" s="352"/>
      <c r="C4282" s="353"/>
      <c r="D4282" s="354"/>
      <c r="E4282" s="178"/>
      <c r="F4282" s="355"/>
      <c r="G4282" s="354"/>
      <c r="H4282" s="354"/>
      <c r="I4282" s="178"/>
      <c r="J4282" s="390" t="e">
        <f>IF(#REF!="","",IF(LEN(#REF!)&gt;14,IF(ISBLANK(#REF!),"",#REF!),REPLACE(REPLACE(#REF!,1,3,"XXX"),13,2,"XX")))</f>
        <v>#REF!</v>
      </c>
      <c r="K4282" s="356"/>
      <c r="L4282" s="357"/>
      <c r="M4282" s="356"/>
      <c r="N4282" s="352"/>
      <c r="O4282" s="369"/>
    </row>
    <row r="4283" spans="1:15" hidden="1" x14ac:dyDescent="0.2">
      <c r="A4283" s="351">
        <v>4280</v>
      </c>
      <c r="B4283" s="352"/>
      <c r="C4283" s="353"/>
      <c r="D4283" s="354"/>
      <c r="E4283" s="178"/>
      <c r="F4283" s="355"/>
      <c r="G4283" s="354"/>
      <c r="H4283" s="354"/>
      <c r="I4283" s="178"/>
      <c r="J4283" s="390" t="e">
        <f>IF(#REF!="","",IF(LEN(#REF!)&gt;14,IF(ISBLANK(#REF!),"",#REF!),REPLACE(REPLACE(#REF!,1,3,"XXX"),13,2,"XX")))</f>
        <v>#REF!</v>
      </c>
      <c r="K4283" s="356"/>
      <c r="L4283" s="357"/>
      <c r="M4283" s="356"/>
      <c r="N4283" s="352"/>
      <c r="O4283" s="369"/>
    </row>
    <row r="4284" spans="1:15" hidden="1" x14ac:dyDescent="0.2">
      <c r="A4284" s="351">
        <v>4281</v>
      </c>
      <c r="B4284" s="352"/>
      <c r="C4284" s="353"/>
      <c r="D4284" s="354"/>
      <c r="E4284" s="178"/>
      <c r="F4284" s="355"/>
      <c r="G4284" s="354"/>
      <c r="H4284" s="354"/>
      <c r="I4284" s="178"/>
      <c r="J4284" s="390" t="e">
        <f>IF(#REF!="","",IF(LEN(#REF!)&gt;14,IF(ISBLANK(#REF!),"",#REF!),REPLACE(REPLACE(#REF!,1,3,"XXX"),13,2,"XX")))</f>
        <v>#REF!</v>
      </c>
      <c r="K4284" s="356"/>
      <c r="L4284" s="357"/>
      <c r="M4284" s="356"/>
      <c r="N4284" s="352"/>
      <c r="O4284" s="369"/>
    </row>
    <row r="4285" spans="1:15" hidden="1" x14ac:dyDescent="0.2">
      <c r="A4285" s="351">
        <v>4282</v>
      </c>
      <c r="B4285" s="352"/>
      <c r="C4285" s="353"/>
      <c r="D4285" s="354"/>
      <c r="E4285" s="178"/>
      <c r="F4285" s="355"/>
      <c r="G4285" s="354"/>
      <c r="H4285" s="354"/>
      <c r="I4285" s="178"/>
      <c r="J4285" s="390" t="e">
        <f>IF(#REF!="","",IF(LEN(#REF!)&gt;14,IF(ISBLANK(#REF!),"",#REF!),REPLACE(REPLACE(#REF!,1,3,"XXX"),13,2,"XX")))</f>
        <v>#REF!</v>
      </c>
      <c r="K4285" s="356"/>
      <c r="L4285" s="357"/>
      <c r="M4285" s="356"/>
      <c r="N4285" s="352"/>
      <c r="O4285" s="369"/>
    </row>
    <row r="4286" spans="1:15" hidden="1" x14ac:dyDescent="0.2">
      <c r="A4286" s="351">
        <v>4283</v>
      </c>
      <c r="B4286" s="352"/>
      <c r="C4286" s="353"/>
      <c r="D4286" s="354"/>
      <c r="E4286" s="178"/>
      <c r="F4286" s="355"/>
      <c r="G4286" s="354"/>
      <c r="H4286" s="354"/>
      <c r="I4286" s="178"/>
      <c r="J4286" s="390" t="e">
        <f>IF(#REF!="","",IF(LEN(#REF!)&gt;14,IF(ISBLANK(#REF!),"",#REF!),REPLACE(REPLACE(#REF!,1,3,"XXX"),13,2,"XX")))</f>
        <v>#REF!</v>
      </c>
      <c r="K4286" s="356"/>
      <c r="L4286" s="357"/>
      <c r="M4286" s="356"/>
      <c r="N4286" s="352"/>
      <c r="O4286" s="369"/>
    </row>
    <row r="4287" spans="1:15" hidden="1" x14ac:dyDescent="0.2">
      <c r="A4287" s="351">
        <v>4284</v>
      </c>
      <c r="B4287" s="352"/>
      <c r="C4287" s="353"/>
      <c r="D4287" s="354"/>
      <c r="E4287" s="178"/>
      <c r="F4287" s="355"/>
      <c r="G4287" s="354"/>
      <c r="H4287" s="354"/>
      <c r="I4287" s="178"/>
      <c r="J4287" s="390" t="e">
        <f>IF(#REF!="","",IF(LEN(#REF!)&gt;14,IF(ISBLANK(#REF!),"",#REF!),REPLACE(REPLACE(#REF!,1,3,"XXX"),13,2,"XX")))</f>
        <v>#REF!</v>
      </c>
      <c r="K4287" s="356"/>
      <c r="L4287" s="357"/>
      <c r="M4287" s="356"/>
      <c r="N4287" s="352"/>
      <c r="O4287" s="369"/>
    </row>
    <row r="4288" spans="1:15" hidden="1" x14ac:dyDescent="0.2">
      <c r="A4288" s="351">
        <v>4285</v>
      </c>
      <c r="B4288" s="352"/>
      <c r="C4288" s="353"/>
      <c r="D4288" s="354"/>
      <c r="E4288" s="178"/>
      <c r="F4288" s="355"/>
      <c r="G4288" s="354"/>
      <c r="H4288" s="354"/>
      <c r="I4288" s="178"/>
      <c r="J4288" s="390" t="e">
        <f>IF(#REF!="","",IF(LEN(#REF!)&gt;14,IF(ISBLANK(#REF!),"",#REF!),REPLACE(REPLACE(#REF!,1,3,"XXX"),13,2,"XX")))</f>
        <v>#REF!</v>
      </c>
      <c r="K4288" s="356"/>
      <c r="L4288" s="357"/>
      <c r="M4288" s="356"/>
      <c r="N4288" s="352"/>
      <c r="O4288" s="369"/>
    </row>
    <row r="4289" spans="1:15" hidden="1" x14ac:dyDescent="0.2">
      <c r="A4289" s="351">
        <v>4286</v>
      </c>
      <c r="B4289" s="352"/>
      <c r="C4289" s="353"/>
      <c r="D4289" s="354"/>
      <c r="E4289" s="178"/>
      <c r="F4289" s="355"/>
      <c r="G4289" s="354"/>
      <c r="H4289" s="354"/>
      <c r="I4289" s="178"/>
      <c r="J4289" s="390" t="e">
        <f>IF(#REF!="","",IF(LEN(#REF!)&gt;14,IF(ISBLANK(#REF!),"",#REF!),REPLACE(REPLACE(#REF!,1,3,"XXX"),13,2,"XX")))</f>
        <v>#REF!</v>
      </c>
      <c r="K4289" s="356"/>
      <c r="L4289" s="357"/>
      <c r="M4289" s="356"/>
      <c r="N4289" s="352"/>
      <c r="O4289" s="369"/>
    </row>
    <row r="4290" spans="1:15" hidden="1" x14ac:dyDescent="0.2">
      <c r="A4290" s="351">
        <v>4287</v>
      </c>
      <c r="B4290" s="352"/>
      <c r="C4290" s="353"/>
      <c r="D4290" s="354"/>
      <c r="E4290" s="178"/>
      <c r="F4290" s="355"/>
      <c r="G4290" s="354"/>
      <c r="H4290" s="354"/>
      <c r="I4290" s="178"/>
      <c r="J4290" s="390" t="e">
        <f>IF(#REF!="","",IF(LEN(#REF!)&gt;14,IF(ISBLANK(#REF!),"",#REF!),REPLACE(REPLACE(#REF!,1,3,"XXX"),13,2,"XX")))</f>
        <v>#REF!</v>
      </c>
      <c r="K4290" s="356"/>
      <c r="L4290" s="357"/>
      <c r="M4290" s="356"/>
      <c r="N4290" s="352"/>
      <c r="O4290" s="369"/>
    </row>
    <row r="4291" spans="1:15" hidden="1" x14ac:dyDescent="0.2">
      <c r="A4291" s="351">
        <v>4288</v>
      </c>
      <c r="B4291" s="352"/>
      <c r="C4291" s="353"/>
      <c r="D4291" s="354"/>
      <c r="E4291" s="178"/>
      <c r="F4291" s="355"/>
      <c r="G4291" s="354"/>
      <c r="H4291" s="354"/>
      <c r="I4291" s="178"/>
      <c r="J4291" s="390" t="e">
        <f>IF(#REF!="","",IF(LEN(#REF!)&gt;14,IF(ISBLANK(#REF!),"",#REF!),REPLACE(REPLACE(#REF!,1,3,"XXX"),13,2,"XX")))</f>
        <v>#REF!</v>
      </c>
      <c r="K4291" s="356"/>
      <c r="L4291" s="357"/>
      <c r="M4291" s="356"/>
      <c r="N4291" s="352"/>
      <c r="O4291" s="369"/>
    </row>
    <row r="4292" spans="1:15" hidden="1" x14ac:dyDescent="0.2">
      <c r="A4292" s="351">
        <v>4289</v>
      </c>
      <c r="B4292" s="352"/>
      <c r="C4292" s="353"/>
      <c r="D4292" s="354"/>
      <c r="E4292" s="178"/>
      <c r="F4292" s="355"/>
      <c r="G4292" s="354"/>
      <c r="H4292" s="354"/>
      <c r="I4292" s="178"/>
      <c r="J4292" s="390" t="e">
        <f>IF(#REF!="","",IF(LEN(#REF!)&gt;14,IF(ISBLANK(#REF!),"",#REF!),REPLACE(REPLACE(#REF!,1,3,"XXX"),13,2,"XX")))</f>
        <v>#REF!</v>
      </c>
      <c r="K4292" s="356"/>
      <c r="L4292" s="357"/>
      <c r="M4292" s="356"/>
      <c r="N4292" s="352"/>
      <c r="O4292" s="369"/>
    </row>
    <row r="4293" spans="1:15" hidden="1" x14ac:dyDescent="0.2">
      <c r="A4293" s="351">
        <v>4290</v>
      </c>
      <c r="B4293" s="352"/>
      <c r="C4293" s="353"/>
      <c r="D4293" s="354"/>
      <c r="E4293" s="178"/>
      <c r="F4293" s="355"/>
      <c r="G4293" s="354"/>
      <c r="H4293" s="354"/>
      <c r="I4293" s="178"/>
      <c r="J4293" s="390" t="e">
        <f>IF(#REF!="","",IF(LEN(#REF!)&gt;14,IF(ISBLANK(#REF!),"",#REF!),REPLACE(REPLACE(#REF!,1,3,"XXX"),13,2,"XX")))</f>
        <v>#REF!</v>
      </c>
      <c r="K4293" s="356"/>
      <c r="L4293" s="357"/>
      <c r="M4293" s="356"/>
      <c r="N4293" s="352"/>
      <c r="O4293" s="369"/>
    </row>
    <row r="4294" spans="1:15" hidden="1" x14ac:dyDescent="0.2">
      <c r="A4294" s="351">
        <v>4291</v>
      </c>
      <c r="B4294" s="352"/>
      <c r="C4294" s="353"/>
      <c r="D4294" s="354"/>
      <c r="E4294" s="178"/>
      <c r="F4294" s="355"/>
      <c r="G4294" s="354"/>
      <c r="H4294" s="354"/>
      <c r="I4294" s="178"/>
      <c r="J4294" s="390" t="e">
        <f>IF(#REF!="","",IF(LEN(#REF!)&gt;14,IF(ISBLANK(#REF!),"",#REF!),REPLACE(REPLACE(#REF!,1,3,"XXX"),13,2,"XX")))</f>
        <v>#REF!</v>
      </c>
      <c r="K4294" s="356"/>
      <c r="L4294" s="357"/>
      <c r="M4294" s="356"/>
      <c r="N4294" s="352"/>
      <c r="O4294" s="369"/>
    </row>
    <row r="4295" spans="1:15" hidden="1" x14ac:dyDescent="0.2">
      <c r="A4295" s="351">
        <v>4292</v>
      </c>
      <c r="B4295" s="352"/>
      <c r="C4295" s="353"/>
      <c r="D4295" s="354"/>
      <c r="E4295" s="178"/>
      <c r="F4295" s="355"/>
      <c r="G4295" s="354"/>
      <c r="H4295" s="354"/>
      <c r="I4295" s="178"/>
      <c r="J4295" s="390" t="e">
        <f>IF(#REF!="","",IF(LEN(#REF!)&gt;14,IF(ISBLANK(#REF!),"",#REF!),REPLACE(REPLACE(#REF!,1,3,"XXX"),13,2,"XX")))</f>
        <v>#REF!</v>
      </c>
      <c r="K4295" s="356"/>
      <c r="L4295" s="357"/>
      <c r="M4295" s="356"/>
      <c r="N4295" s="352"/>
      <c r="O4295" s="369"/>
    </row>
    <row r="4296" spans="1:15" hidden="1" x14ac:dyDescent="0.2">
      <c r="A4296" s="351">
        <v>4293</v>
      </c>
      <c r="B4296" s="352"/>
      <c r="C4296" s="353"/>
      <c r="D4296" s="354"/>
      <c r="E4296" s="178"/>
      <c r="F4296" s="355"/>
      <c r="G4296" s="354"/>
      <c r="H4296" s="354"/>
      <c r="I4296" s="178"/>
      <c r="J4296" s="390" t="e">
        <f>IF(#REF!="","",IF(LEN(#REF!)&gt;14,IF(ISBLANK(#REF!),"",#REF!),REPLACE(REPLACE(#REF!,1,3,"XXX"),13,2,"XX")))</f>
        <v>#REF!</v>
      </c>
      <c r="K4296" s="356"/>
      <c r="L4296" s="357"/>
      <c r="M4296" s="356"/>
      <c r="N4296" s="352"/>
      <c r="O4296" s="369"/>
    </row>
    <row r="4297" spans="1:15" hidden="1" x14ac:dyDescent="0.2">
      <c r="A4297" s="351">
        <v>4294</v>
      </c>
      <c r="B4297" s="352"/>
      <c r="C4297" s="353"/>
      <c r="D4297" s="354"/>
      <c r="E4297" s="178"/>
      <c r="F4297" s="355"/>
      <c r="G4297" s="354"/>
      <c r="H4297" s="354"/>
      <c r="I4297" s="178"/>
      <c r="J4297" s="390" t="e">
        <f>IF(#REF!="","",IF(LEN(#REF!)&gt;14,IF(ISBLANK(#REF!),"",#REF!),REPLACE(REPLACE(#REF!,1,3,"XXX"),13,2,"XX")))</f>
        <v>#REF!</v>
      </c>
      <c r="K4297" s="356"/>
      <c r="L4297" s="357"/>
      <c r="M4297" s="356"/>
      <c r="N4297" s="352"/>
      <c r="O4297" s="369"/>
    </row>
    <row r="4298" spans="1:15" hidden="1" x14ac:dyDescent="0.2">
      <c r="A4298" s="351">
        <v>4295</v>
      </c>
      <c r="B4298" s="352"/>
      <c r="C4298" s="353"/>
      <c r="D4298" s="354"/>
      <c r="E4298" s="178"/>
      <c r="F4298" s="355"/>
      <c r="G4298" s="354"/>
      <c r="H4298" s="354"/>
      <c r="I4298" s="178"/>
      <c r="J4298" s="390" t="e">
        <f>IF(#REF!="","",IF(LEN(#REF!)&gt;14,IF(ISBLANK(#REF!),"",#REF!),REPLACE(REPLACE(#REF!,1,3,"XXX"),13,2,"XX")))</f>
        <v>#REF!</v>
      </c>
      <c r="K4298" s="356"/>
      <c r="L4298" s="357"/>
      <c r="M4298" s="356"/>
      <c r="N4298" s="352"/>
      <c r="O4298" s="369"/>
    </row>
    <row r="4299" spans="1:15" hidden="1" x14ac:dyDescent="0.2">
      <c r="A4299" s="351">
        <v>4296</v>
      </c>
      <c r="B4299" s="352"/>
      <c r="C4299" s="353"/>
      <c r="D4299" s="354"/>
      <c r="E4299" s="178"/>
      <c r="F4299" s="355"/>
      <c r="G4299" s="354"/>
      <c r="H4299" s="354"/>
      <c r="I4299" s="178"/>
      <c r="J4299" s="390" t="e">
        <f>IF(#REF!="","",IF(LEN(#REF!)&gt;14,IF(ISBLANK(#REF!),"",#REF!),REPLACE(REPLACE(#REF!,1,3,"XXX"),13,2,"XX")))</f>
        <v>#REF!</v>
      </c>
      <c r="K4299" s="356"/>
      <c r="L4299" s="357"/>
      <c r="M4299" s="356"/>
      <c r="N4299" s="352"/>
      <c r="O4299" s="369"/>
    </row>
    <row r="4300" spans="1:15" hidden="1" x14ac:dyDescent="0.2">
      <c r="A4300" s="351">
        <v>4297</v>
      </c>
      <c r="B4300" s="352"/>
      <c r="C4300" s="353"/>
      <c r="D4300" s="354"/>
      <c r="E4300" s="178"/>
      <c r="F4300" s="355"/>
      <c r="G4300" s="354"/>
      <c r="H4300" s="354"/>
      <c r="I4300" s="178"/>
      <c r="J4300" s="390" t="e">
        <f>IF(#REF!="","",IF(LEN(#REF!)&gt;14,IF(ISBLANK(#REF!),"",#REF!),REPLACE(REPLACE(#REF!,1,3,"XXX"),13,2,"XX")))</f>
        <v>#REF!</v>
      </c>
      <c r="K4300" s="356"/>
      <c r="L4300" s="357"/>
      <c r="M4300" s="356"/>
      <c r="N4300" s="352"/>
      <c r="O4300" s="369"/>
    </row>
    <row r="4301" spans="1:15" hidden="1" x14ac:dyDescent="0.2">
      <c r="A4301" s="351">
        <v>4298</v>
      </c>
      <c r="B4301" s="352"/>
      <c r="C4301" s="353"/>
      <c r="D4301" s="354"/>
      <c r="E4301" s="178"/>
      <c r="F4301" s="355"/>
      <c r="G4301" s="354"/>
      <c r="H4301" s="354"/>
      <c r="I4301" s="178"/>
      <c r="J4301" s="390" t="e">
        <f>IF(#REF!="","",IF(LEN(#REF!)&gt;14,IF(ISBLANK(#REF!),"",#REF!),REPLACE(REPLACE(#REF!,1,3,"XXX"),13,2,"XX")))</f>
        <v>#REF!</v>
      </c>
      <c r="K4301" s="356"/>
      <c r="L4301" s="357"/>
      <c r="M4301" s="356"/>
      <c r="N4301" s="352"/>
      <c r="O4301" s="369"/>
    </row>
    <row r="4302" spans="1:15" hidden="1" x14ac:dyDescent="0.2">
      <c r="A4302" s="351">
        <v>4299</v>
      </c>
      <c r="B4302" s="352"/>
      <c r="C4302" s="353"/>
      <c r="D4302" s="354"/>
      <c r="E4302" s="178"/>
      <c r="F4302" s="355"/>
      <c r="G4302" s="354"/>
      <c r="H4302" s="354"/>
      <c r="I4302" s="178"/>
      <c r="J4302" s="390" t="e">
        <f>IF(#REF!="","",IF(LEN(#REF!)&gt;14,IF(ISBLANK(#REF!),"",#REF!),REPLACE(REPLACE(#REF!,1,3,"XXX"),13,2,"XX")))</f>
        <v>#REF!</v>
      </c>
      <c r="K4302" s="356"/>
      <c r="L4302" s="357"/>
      <c r="M4302" s="356"/>
      <c r="N4302" s="352"/>
      <c r="O4302" s="369"/>
    </row>
    <row r="4303" spans="1:15" hidden="1" x14ac:dyDescent="0.2">
      <c r="A4303" s="351">
        <v>4300</v>
      </c>
      <c r="B4303" s="352"/>
      <c r="C4303" s="353"/>
      <c r="D4303" s="354"/>
      <c r="E4303" s="178"/>
      <c r="F4303" s="355"/>
      <c r="G4303" s="354"/>
      <c r="H4303" s="354"/>
      <c r="I4303" s="178"/>
      <c r="J4303" s="390" t="e">
        <f>IF(#REF!="","",IF(LEN(#REF!)&gt;14,IF(ISBLANK(#REF!),"",#REF!),REPLACE(REPLACE(#REF!,1,3,"XXX"),13,2,"XX")))</f>
        <v>#REF!</v>
      </c>
      <c r="K4303" s="356"/>
      <c r="L4303" s="357"/>
      <c r="M4303" s="356"/>
      <c r="N4303" s="352"/>
      <c r="O4303" s="369"/>
    </row>
    <row r="4304" spans="1:15" hidden="1" x14ac:dyDescent="0.2">
      <c r="A4304" s="351">
        <v>4301</v>
      </c>
      <c r="B4304" s="352"/>
      <c r="C4304" s="353"/>
      <c r="D4304" s="354"/>
      <c r="E4304" s="178"/>
      <c r="F4304" s="355"/>
      <c r="G4304" s="354"/>
      <c r="H4304" s="354"/>
      <c r="I4304" s="178"/>
      <c r="J4304" s="390" t="e">
        <f>IF(#REF!="","",IF(LEN(#REF!)&gt;14,IF(ISBLANK(#REF!),"",#REF!),REPLACE(REPLACE(#REF!,1,3,"XXX"),13,2,"XX")))</f>
        <v>#REF!</v>
      </c>
      <c r="K4304" s="356"/>
      <c r="L4304" s="357"/>
      <c r="M4304" s="356"/>
      <c r="N4304" s="352"/>
      <c r="O4304" s="369"/>
    </row>
    <row r="4305" spans="1:15" hidden="1" x14ac:dyDescent="0.2">
      <c r="A4305" s="351">
        <v>4302</v>
      </c>
      <c r="B4305" s="352"/>
      <c r="C4305" s="353"/>
      <c r="D4305" s="354"/>
      <c r="E4305" s="178"/>
      <c r="F4305" s="355"/>
      <c r="G4305" s="354"/>
      <c r="H4305" s="354"/>
      <c r="I4305" s="178"/>
      <c r="J4305" s="390" t="e">
        <f>IF(#REF!="","",IF(LEN(#REF!)&gt;14,IF(ISBLANK(#REF!),"",#REF!),REPLACE(REPLACE(#REF!,1,3,"XXX"),13,2,"XX")))</f>
        <v>#REF!</v>
      </c>
      <c r="K4305" s="356"/>
      <c r="L4305" s="357"/>
      <c r="M4305" s="356"/>
      <c r="N4305" s="352"/>
      <c r="O4305" s="369"/>
    </row>
    <row r="4306" spans="1:15" hidden="1" x14ac:dyDescent="0.2">
      <c r="A4306" s="351">
        <v>4303</v>
      </c>
      <c r="B4306" s="352"/>
      <c r="C4306" s="353"/>
      <c r="D4306" s="354"/>
      <c r="E4306" s="178"/>
      <c r="F4306" s="355"/>
      <c r="G4306" s="354"/>
      <c r="H4306" s="354"/>
      <c r="I4306" s="178"/>
      <c r="J4306" s="390" t="e">
        <f>IF(#REF!="","",IF(LEN(#REF!)&gt;14,IF(ISBLANK(#REF!),"",#REF!),REPLACE(REPLACE(#REF!,1,3,"XXX"),13,2,"XX")))</f>
        <v>#REF!</v>
      </c>
      <c r="K4306" s="356"/>
      <c r="L4306" s="357"/>
      <c r="M4306" s="356"/>
      <c r="N4306" s="352"/>
      <c r="O4306" s="369"/>
    </row>
    <row r="4307" spans="1:15" hidden="1" x14ac:dyDescent="0.2">
      <c r="A4307" s="351">
        <v>4304</v>
      </c>
      <c r="B4307" s="352"/>
      <c r="C4307" s="353"/>
      <c r="D4307" s="354"/>
      <c r="E4307" s="178"/>
      <c r="F4307" s="355"/>
      <c r="G4307" s="354"/>
      <c r="H4307" s="354"/>
      <c r="I4307" s="178"/>
      <c r="J4307" s="390" t="e">
        <f>IF(#REF!="","",IF(LEN(#REF!)&gt;14,IF(ISBLANK(#REF!),"",#REF!),REPLACE(REPLACE(#REF!,1,3,"XXX"),13,2,"XX")))</f>
        <v>#REF!</v>
      </c>
      <c r="K4307" s="356"/>
      <c r="L4307" s="357"/>
      <c r="M4307" s="356"/>
      <c r="N4307" s="352"/>
      <c r="O4307" s="369"/>
    </row>
    <row r="4308" spans="1:15" hidden="1" x14ac:dyDescent="0.2">
      <c r="A4308" s="351">
        <v>4305</v>
      </c>
      <c r="B4308" s="352"/>
      <c r="C4308" s="353"/>
      <c r="D4308" s="354"/>
      <c r="E4308" s="178"/>
      <c r="F4308" s="355"/>
      <c r="G4308" s="354"/>
      <c r="H4308" s="354"/>
      <c r="I4308" s="178"/>
      <c r="J4308" s="390" t="e">
        <f>IF(#REF!="","",IF(LEN(#REF!)&gt;14,IF(ISBLANK(#REF!),"",#REF!),REPLACE(REPLACE(#REF!,1,3,"XXX"),13,2,"XX")))</f>
        <v>#REF!</v>
      </c>
      <c r="K4308" s="356"/>
      <c r="L4308" s="357"/>
      <c r="M4308" s="356"/>
      <c r="N4308" s="352"/>
      <c r="O4308" s="369"/>
    </row>
    <row r="4309" spans="1:15" hidden="1" x14ac:dyDescent="0.2">
      <c r="A4309" s="351">
        <v>4306</v>
      </c>
      <c r="B4309" s="352"/>
      <c r="C4309" s="353"/>
      <c r="D4309" s="354"/>
      <c r="E4309" s="178"/>
      <c r="F4309" s="355"/>
      <c r="G4309" s="354"/>
      <c r="H4309" s="354"/>
      <c r="I4309" s="178"/>
      <c r="J4309" s="390" t="e">
        <f>IF(#REF!="","",IF(LEN(#REF!)&gt;14,IF(ISBLANK(#REF!),"",#REF!),REPLACE(REPLACE(#REF!,1,3,"XXX"),13,2,"XX")))</f>
        <v>#REF!</v>
      </c>
      <c r="K4309" s="356"/>
      <c r="L4309" s="357"/>
      <c r="M4309" s="356"/>
      <c r="N4309" s="352"/>
      <c r="O4309" s="369"/>
    </row>
    <row r="4310" spans="1:15" hidden="1" x14ac:dyDescent="0.2">
      <c r="A4310" s="351">
        <v>4307</v>
      </c>
      <c r="B4310" s="352"/>
      <c r="C4310" s="353"/>
      <c r="D4310" s="354"/>
      <c r="E4310" s="178"/>
      <c r="F4310" s="355"/>
      <c r="G4310" s="354"/>
      <c r="H4310" s="354"/>
      <c r="I4310" s="178"/>
      <c r="J4310" s="390" t="e">
        <f>IF(#REF!="","",IF(LEN(#REF!)&gt;14,IF(ISBLANK(#REF!),"",#REF!),REPLACE(REPLACE(#REF!,1,3,"XXX"),13,2,"XX")))</f>
        <v>#REF!</v>
      </c>
      <c r="K4310" s="356"/>
      <c r="L4310" s="357"/>
      <c r="M4310" s="356"/>
      <c r="N4310" s="352"/>
      <c r="O4310" s="369"/>
    </row>
    <row r="4311" spans="1:15" hidden="1" x14ac:dyDescent="0.2">
      <c r="A4311" s="351">
        <v>4308</v>
      </c>
      <c r="B4311" s="352"/>
      <c r="C4311" s="353"/>
      <c r="D4311" s="354"/>
      <c r="E4311" s="178"/>
      <c r="F4311" s="355"/>
      <c r="G4311" s="354"/>
      <c r="H4311" s="354"/>
      <c r="I4311" s="178"/>
      <c r="J4311" s="390" t="e">
        <f>IF(#REF!="","",IF(LEN(#REF!)&gt;14,IF(ISBLANK(#REF!),"",#REF!),REPLACE(REPLACE(#REF!,1,3,"XXX"),13,2,"XX")))</f>
        <v>#REF!</v>
      </c>
      <c r="K4311" s="356"/>
      <c r="L4311" s="357"/>
      <c r="M4311" s="356"/>
      <c r="N4311" s="352"/>
      <c r="O4311" s="369"/>
    </row>
    <row r="4312" spans="1:15" hidden="1" x14ac:dyDescent="0.2">
      <c r="A4312" s="351">
        <v>4309</v>
      </c>
      <c r="B4312" s="352"/>
      <c r="C4312" s="353"/>
      <c r="D4312" s="354"/>
      <c r="E4312" s="178"/>
      <c r="F4312" s="355"/>
      <c r="G4312" s="354"/>
      <c r="H4312" s="354"/>
      <c r="I4312" s="178"/>
      <c r="J4312" s="390" t="e">
        <f>IF(#REF!="","",IF(LEN(#REF!)&gt;14,IF(ISBLANK(#REF!),"",#REF!),REPLACE(REPLACE(#REF!,1,3,"XXX"),13,2,"XX")))</f>
        <v>#REF!</v>
      </c>
      <c r="K4312" s="356"/>
      <c r="L4312" s="357"/>
      <c r="M4312" s="356"/>
      <c r="N4312" s="352"/>
      <c r="O4312" s="369"/>
    </row>
    <row r="4313" spans="1:15" hidden="1" x14ac:dyDescent="0.2">
      <c r="A4313" s="351">
        <v>4310</v>
      </c>
      <c r="B4313" s="352"/>
      <c r="C4313" s="353"/>
      <c r="D4313" s="354"/>
      <c r="E4313" s="178"/>
      <c r="F4313" s="355"/>
      <c r="G4313" s="354"/>
      <c r="H4313" s="354"/>
      <c r="I4313" s="178"/>
      <c r="J4313" s="390" t="e">
        <f>IF(#REF!="","",IF(LEN(#REF!)&gt;14,IF(ISBLANK(#REF!),"",#REF!),REPLACE(REPLACE(#REF!,1,3,"XXX"),13,2,"XX")))</f>
        <v>#REF!</v>
      </c>
      <c r="K4313" s="356"/>
      <c r="L4313" s="357"/>
      <c r="M4313" s="356"/>
      <c r="N4313" s="352"/>
      <c r="O4313" s="369"/>
    </row>
    <row r="4314" spans="1:15" hidden="1" x14ac:dyDescent="0.2">
      <c r="A4314" s="351">
        <v>4311</v>
      </c>
      <c r="B4314" s="352"/>
      <c r="C4314" s="353"/>
      <c r="D4314" s="354"/>
      <c r="E4314" s="178"/>
      <c r="F4314" s="355"/>
      <c r="G4314" s="354"/>
      <c r="H4314" s="354"/>
      <c r="I4314" s="178"/>
      <c r="J4314" s="390" t="e">
        <f>IF(#REF!="","",IF(LEN(#REF!)&gt;14,IF(ISBLANK(#REF!),"",#REF!),REPLACE(REPLACE(#REF!,1,3,"XXX"),13,2,"XX")))</f>
        <v>#REF!</v>
      </c>
      <c r="K4314" s="356"/>
      <c r="L4314" s="357"/>
      <c r="M4314" s="356"/>
      <c r="N4314" s="352"/>
      <c r="O4314" s="369"/>
    </row>
    <row r="4315" spans="1:15" hidden="1" x14ac:dyDescent="0.2">
      <c r="A4315" s="351">
        <v>4312</v>
      </c>
      <c r="B4315" s="352"/>
      <c r="C4315" s="353"/>
      <c r="D4315" s="354"/>
      <c r="E4315" s="178"/>
      <c r="F4315" s="355"/>
      <c r="G4315" s="354"/>
      <c r="H4315" s="354"/>
      <c r="I4315" s="178"/>
      <c r="J4315" s="390" t="e">
        <f>IF(#REF!="","",IF(LEN(#REF!)&gt;14,IF(ISBLANK(#REF!),"",#REF!),REPLACE(REPLACE(#REF!,1,3,"XXX"),13,2,"XX")))</f>
        <v>#REF!</v>
      </c>
      <c r="K4315" s="356"/>
      <c r="L4315" s="357"/>
      <c r="M4315" s="356"/>
      <c r="N4315" s="352"/>
      <c r="O4315" s="369"/>
    </row>
    <row r="4316" spans="1:15" hidden="1" x14ac:dyDescent="0.2">
      <c r="A4316" s="351">
        <v>4313</v>
      </c>
      <c r="B4316" s="352"/>
      <c r="C4316" s="353"/>
      <c r="D4316" s="354"/>
      <c r="E4316" s="178"/>
      <c r="F4316" s="355"/>
      <c r="G4316" s="354"/>
      <c r="H4316" s="354"/>
      <c r="I4316" s="178"/>
      <c r="J4316" s="390" t="e">
        <f>IF(#REF!="","",IF(LEN(#REF!)&gt;14,IF(ISBLANK(#REF!),"",#REF!),REPLACE(REPLACE(#REF!,1,3,"XXX"),13,2,"XX")))</f>
        <v>#REF!</v>
      </c>
      <c r="K4316" s="356"/>
      <c r="L4316" s="357"/>
      <c r="M4316" s="356"/>
      <c r="N4316" s="352"/>
      <c r="O4316" s="369"/>
    </row>
    <row r="4317" spans="1:15" hidden="1" x14ac:dyDescent="0.2">
      <c r="A4317" s="351">
        <v>4314</v>
      </c>
      <c r="B4317" s="352"/>
      <c r="C4317" s="353"/>
      <c r="D4317" s="354"/>
      <c r="E4317" s="178"/>
      <c r="F4317" s="355"/>
      <c r="G4317" s="354"/>
      <c r="H4317" s="354"/>
      <c r="I4317" s="178"/>
      <c r="J4317" s="390" t="e">
        <f>IF(#REF!="","",IF(LEN(#REF!)&gt;14,IF(ISBLANK(#REF!),"",#REF!),REPLACE(REPLACE(#REF!,1,3,"XXX"),13,2,"XX")))</f>
        <v>#REF!</v>
      </c>
      <c r="K4317" s="356"/>
      <c r="L4317" s="357"/>
      <c r="M4317" s="356"/>
      <c r="N4317" s="352"/>
      <c r="O4317" s="369"/>
    </row>
    <row r="4318" spans="1:15" hidden="1" x14ac:dyDescent="0.2">
      <c r="A4318" s="351">
        <v>4315</v>
      </c>
      <c r="B4318" s="352"/>
      <c r="C4318" s="353"/>
      <c r="D4318" s="354"/>
      <c r="E4318" s="178"/>
      <c r="F4318" s="355"/>
      <c r="G4318" s="354"/>
      <c r="H4318" s="354"/>
      <c r="I4318" s="178"/>
      <c r="J4318" s="390" t="e">
        <f>IF(#REF!="","",IF(LEN(#REF!)&gt;14,IF(ISBLANK(#REF!),"",#REF!),REPLACE(REPLACE(#REF!,1,3,"XXX"),13,2,"XX")))</f>
        <v>#REF!</v>
      </c>
      <c r="K4318" s="356"/>
      <c r="L4318" s="357"/>
      <c r="M4318" s="356"/>
      <c r="N4318" s="352"/>
      <c r="O4318" s="369"/>
    </row>
    <row r="4319" spans="1:15" hidden="1" x14ac:dyDescent="0.2">
      <c r="A4319" s="351">
        <v>4316</v>
      </c>
      <c r="B4319" s="352"/>
      <c r="C4319" s="353"/>
      <c r="D4319" s="354"/>
      <c r="E4319" s="178"/>
      <c r="F4319" s="355"/>
      <c r="G4319" s="354"/>
      <c r="H4319" s="354"/>
      <c r="I4319" s="178"/>
      <c r="J4319" s="390" t="e">
        <f>IF(#REF!="","",IF(LEN(#REF!)&gt;14,IF(ISBLANK(#REF!),"",#REF!),REPLACE(REPLACE(#REF!,1,3,"XXX"),13,2,"XX")))</f>
        <v>#REF!</v>
      </c>
      <c r="K4319" s="356"/>
      <c r="L4319" s="357"/>
      <c r="M4319" s="356"/>
      <c r="N4319" s="352"/>
      <c r="O4319" s="369"/>
    </row>
    <row r="4320" spans="1:15" hidden="1" x14ac:dyDescent="0.2">
      <c r="A4320" s="351">
        <v>4317</v>
      </c>
      <c r="B4320" s="352"/>
      <c r="C4320" s="353"/>
      <c r="D4320" s="354"/>
      <c r="E4320" s="178"/>
      <c r="F4320" s="355"/>
      <c r="G4320" s="354"/>
      <c r="H4320" s="354"/>
      <c r="I4320" s="178"/>
      <c r="J4320" s="390" t="e">
        <f>IF(#REF!="","",IF(LEN(#REF!)&gt;14,IF(ISBLANK(#REF!),"",#REF!),REPLACE(REPLACE(#REF!,1,3,"XXX"),13,2,"XX")))</f>
        <v>#REF!</v>
      </c>
      <c r="K4320" s="356"/>
      <c r="L4320" s="357"/>
      <c r="M4320" s="356"/>
      <c r="N4320" s="352"/>
      <c r="O4320" s="369"/>
    </row>
    <row r="4321" spans="1:15" hidden="1" x14ac:dyDescent="0.2">
      <c r="A4321" s="351">
        <v>4318</v>
      </c>
      <c r="B4321" s="352"/>
      <c r="C4321" s="353"/>
      <c r="D4321" s="354"/>
      <c r="E4321" s="178"/>
      <c r="F4321" s="355"/>
      <c r="G4321" s="354"/>
      <c r="H4321" s="354"/>
      <c r="I4321" s="178"/>
      <c r="J4321" s="390" t="e">
        <f>IF(#REF!="","",IF(LEN(#REF!)&gt;14,IF(ISBLANK(#REF!),"",#REF!),REPLACE(REPLACE(#REF!,1,3,"XXX"),13,2,"XX")))</f>
        <v>#REF!</v>
      </c>
      <c r="K4321" s="356"/>
      <c r="L4321" s="357"/>
      <c r="M4321" s="356"/>
      <c r="N4321" s="352"/>
      <c r="O4321" s="369"/>
    </row>
    <row r="4322" spans="1:15" hidden="1" x14ac:dyDescent="0.2">
      <c r="A4322" s="351">
        <v>4319</v>
      </c>
      <c r="B4322" s="352"/>
      <c r="C4322" s="353"/>
      <c r="D4322" s="354"/>
      <c r="E4322" s="178"/>
      <c r="F4322" s="355"/>
      <c r="G4322" s="354"/>
      <c r="H4322" s="354"/>
      <c r="I4322" s="178"/>
      <c r="J4322" s="390" t="e">
        <f>IF(#REF!="","",IF(LEN(#REF!)&gt;14,IF(ISBLANK(#REF!),"",#REF!),REPLACE(REPLACE(#REF!,1,3,"XXX"),13,2,"XX")))</f>
        <v>#REF!</v>
      </c>
      <c r="K4322" s="356"/>
      <c r="L4322" s="357"/>
      <c r="M4322" s="356"/>
      <c r="N4322" s="352"/>
      <c r="O4322" s="369"/>
    </row>
    <row r="4323" spans="1:15" hidden="1" x14ac:dyDescent="0.2">
      <c r="A4323" s="351">
        <v>4320</v>
      </c>
      <c r="B4323" s="352"/>
      <c r="C4323" s="353"/>
      <c r="D4323" s="354"/>
      <c r="E4323" s="178"/>
      <c r="F4323" s="355"/>
      <c r="G4323" s="354"/>
      <c r="H4323" s="354"/>
      <c r="I4323" s="178"/>
      <c r="J4323" s="390" t="e">
        <f>IF(#REF!="","",IF(LEN(#REF!)&gt;14,IF(ISBLANK(#REF!),"",#REF!),REPLACE(REPLACE(#REF!,1,3,"XXX"),13,2,"XX")))</f>
        <v>#REF!</v>
      </c>
      <c r="K4323" s="356"/>
      <c r="L4323" s="357"/>
      <c r="M4323" s="356"/>
      <c r="N4323" s="352"/>
      <c r="O4323" s="369"/>
    </row>
    <row r="4324" spans="1:15" hidden="1" x14ac:dyDescent="0.2">
      <c r="A4324" s="351">
        <v>4321</v>
      </c>
      <c r="B4324" s="352"/>
      <c r="C4324" s="353"/>
      <c r="D4324" s="354"/>
      <c r="E4324" s="178"/>
      <c r="F4324" s="355"/>
      <c r="G4324" s="354"/>
      <c r="H4324" s="354"/>
      <c r="I4324" s="178"/>
      <c r="J4324" s="390" t="e">
        <f>IF(#REF!="","",IF(LEN(#REF!)&gt;14,IF(ISBLANK(#REF!),"",#REF!),REPLACE(REPLACE(#REF!,1,3,"XXX"),13,2,"XX")))</f>
        <v>#REF!</v>
      </c>
      <c r="K4324" s="356"/>
      <c r="L4324" s="357"/>
      <c r="M4324" s="356"/>
      <c r="N4324" s="352"/>
      <c r="O4324" s="369"/>
    </row>
    <row r="4325" spans="1:15" hidden="1" x14ac:dyDescent="0.2">
      <c r="A4325" s="351">
        <v>4322</v>
      </c>
      <c r="B4325" s="352"/>
      <c r="C4325" s="353"/>
      <c r="D4325" s="354"/>
      <c r="E4325" s="178"/>
      <c r="F4325" s="355"/>
      <c r="G4325" s="354"/>
      <c r="H4325" s="354"/>
      <c r="I4325" s="178"/>
      <c r="J4325" s="390" t="e">
        <f>IF(#REF!="","",IF(LEN(#REF!)&gt;14,IF(ISBLANK(#REF!),"",#REF!),REPLACE(REPLACE(#REF!,1,3,"XXX"),13,2,"XX")))</f>
        <v>#REF!</v>
      </c>
      <c r="K4325" s="356"/>
      <c r="L4325" s="357"/>
      <c r="M4325" s="356"/>
      <c r="N4325" s="352"/>
      <c r="O4325" s="369"/>
    </row>
    <row r="4326" spans="1:15" hidden="1" x14ac:dyDescent="0.2">
      <c r="A4326" s="351">
        <v>4323</v>
      </c>
      <c r="B4326" s="352"/>
      <c r="C4326" s="353"/>
      <c r="D4326" s="354"/>
      <c r="E4326" s="178"/>
      <c r="F4326" s="355"/>
      <c r="G4326" s="354"/>
      <c r="H4326" s="354"/>
      <c r="I4326" s="178"/>
      <c r="J4326" s="390" t="e">
        <f>IF(#REF!="","",IF(LEN(#REF!)&gt;14,IF(ISBLANK(#REF!),"",#REF!),REPLACE(REPLACE(#REF!,1,3,"XXX"),13,2,"XX")))</f>
        <v>#REF!</v>
      </c>
      <c r="K4326" s="356"/>
      <c r="L4326" s="357"/>
      <c r="M4326" s="356"/>
      <c r="N4326" s="352"/>
      <c r="O4326" s="369"/>
    </row>
    <row r="4327" spans="1:15" hidden="1" x14ac:dyDescent="0.2">
      <c r="A4327" s="351">
        <v>4324</v>
      </c>
      <c r="B4327" s="352"/>
      <c r="C4327" s="353"/>
      <c r="D4327" s="354"/>
      <c r="E4327" s="178"/>
      <c r="F4327" s="355"/>
      <c r="G4327" s="354"/>
      <c r="H4327" s="354"/>
      <c r="I4327" s="178"/>
      <c r="J4327" s="390" t="e">
        <f>IF(#REF!="","",IF(LEN(#REF!)&gt;14,IF(ISBLANK(#REF!),"",#REF!),REPLACE(REPLACE(#REF!,1,3,"XXX"),13,2,"XX")))</f>
        <v>#REF!</v>
      </c>
      <c r="K4327" s="356"/>
      <c r="L4327" s="357"/>
      <c r="M4327" s="356"/>
      <c r="N4327" s="352"/>
      <c r="O4327" s="369"/>
    </row>
    <row r="4328" spans="1:15" hidden="1" x14ac:dyDescent="0.2">
      <c r="A4328" s="351">
        <v>4325</v>
      </c>
      <c r="B4328" s="352"/>
      <c r="C4328" s="353"/>
      <c r="D4328" s="354"/>
      <c r="E4328" s="178"/>
      <c r="F4328" s="355"/>
      <c r="G4328" s="354"/>
      <c r="H4328" s="354"/>
      <c r="I4328" s="178"/>
      <c r="J4328" s="390" t="e">
        <f>IF(#REF!="","",IF(LEN(#REF!)&gt;14,IF(ISBLANK(#REF!),"",#REF!),REPLACE(REPLACE(#REF!,1,3,"XXX"),13,2,"XX")))</f>
        <v>#REF!</v>
      </c>
      <c r="K4328" s="356"/>
      <c r="L4328" s="357"/>
      <c r="M4328" s="356"/>
      <c r="N4328" s="352"/>
      <c r="O4328" s="369"/>
    </row>
    <row r="4329" spans="1:15" hidden="1" x14ac:dyDescent="0.2">
      <c r="A4329" s="351">
        <v>4326</v>
      </c>
      <c r="B4329" s="352"/>
      <c r="C4329" s="353"/>
      <c r="D4329" s="354"/>
      <c r="E4329" s="178"/>
      <c r="F4329" s="355"/>
      <c r="G4329" s="354"/>
      <c r="H4329" s="354"/>
      <c r="I4329" s="178"/>
      <c r="J4329" s="390" t="e">
        <f>IF(#REF!="","",IF(LEN(#REF!)&gt;14,IF(ISBLANK(#REF!),"",#REF!),REPLACE(REPLACE(#REF!,1,3,"XXX"),13,2,"XX")))</f>
        <v>#REF!</v>
      </c>
      <c r="K4329" s="356"/>
      <c r="L4329" s="357"/>
      <c r="M4329" s="356"/>
      <c r="N4329" s="352"/>
      <c r="O4329" s="369"/>
    </row>
    <row r="4330" spans="1:15" hidden="1" x14ac:dyDescent="0.2">
      <c r="A4330" s="351">
        <v>4327</v>
      </c>
      <c r="B4330" s="352"/>
      <c r="C4330" s="353"/>
      <c r="D4330" s="354"/>
      <c r="E4330" s="178"/>
      <c r="F4330" s="355"/>
      <c r="G4330" s="354"/>
      <c r="H4330" s="354"/>
      <c r="I4330" s="178"/>
      <c r="J4330" s="390" t="e">
        <f>IF(#REF!="","",IF(LEN(#REF!)&gt;14,IF(ISBLANK(#REF!),"",#REF!),REPLACE(REPLACE(#REF!,1,3,"XXX"),13,2,"XX")))</f>
        <v>#REF!</v>
      </c>
      <c r="K4330" s="356"/>
      <c r="L4330" s="357"/>
      <c r="M4330" s="356"/>
      <c r="N4330" s="352"/>
      <c r="O4330" s="369"/>
    </row>
    <row r="4331" spans="1:15" hidden="1" x14ac:dyDescent="0.2">
      <c r="A4331" s="351">
        <v>4328</v>
      </c>
      <c r="B4331" s="352"/>
      <c r="C4331" s="353"/>
      <c r="D4331" s="354"/>
      <c r="E4331" s="178"/>
      <c r="F4331" s="355"/>
      <c r="G4331" s="354"/>
      <c r="H4331" s="354"/>
      <c r="I4331" s="178"/>
      <c r="J4331" s="390" t="e">
        <f>IF(#REF!="","",IF(LEN(#REF!)&gt;14,IF(ISBLANK(#REF!),"",#REF!),REPLACE(REPLACE(#REF!,1,3,"XXX"),13,2,"XX")))</f>
        <v>#REF!</v>
      </c>
      <c r="K4331" s="356"/>
      <c r="L4331" s="357"/>
      <c r="M4331" s="356"/>
      <c r="N4331" s="352"/>
      <c r="O4331" s="369"/>
    </row>
    <row r="4332" spans="1:15" hidden="1" x14ac:dyDescent="0.2">
      <c r="A4332" s="351">
        <v>4329</v>
      </c>
      <c r="B4332" s="352"/>
      <c r="C4332" s="353"/>
      <c r="D4332" s="354"/>
      <c r="E4332" s="178"/>
      <c r="F4332" s="355"/>
      <c r="G4332" s="354"/>
      <c r="H4332" s="354"/>
      <c r="I4332" s="178"/>
      <c r="J4332" s="390" t="e">
        <f>IF(#REF!="","",IF(LEN(#REF!)&gt;14,IF(ISBLANK(#REF!),"",#REF!),REPLACE(REPLACE(#REF!,1,3,"XXX"),13,2,"XX")))</f>
        <v>#REF!</v>
      </c>
      <c r="K4332" s="356"/>
      <c r="L4332" s="357"/>
      <c r="M4332" s="356"/>
      <c r="N4332" s="352"/>
      <c r="O4332" s="369"/>
    </row>
    <row r="4333" spans="1:15" hidden="1" x14ac:dyDescent="0.2">
      <c r="A4333" s="351">
        <v>4330</v>
      </c>
      <c r="B4333" s="352"/>
      <c r="C4333" s="353"/>
      <c r="D4333" s="354"/>
      <c r="E4333" s="178"/>
      <c r="F4333" s="355"/>
      <c r="G4333" s="354"/>
      <c r="H4333" s="354"/>
      <c r="I4333" s="178"/>
      <c r="J4333" s="390" t="e">
        <f>IF(#REF!="","",IF(LEN(#REF!)&gt;14,IF(ISBLANK(#REF!),"",#REF!),REPLACE(REPLACE(#REF!,1,3,"XXX"),13,2,"XX")))</f>
        <v>#REF!</v>
      </c>
      <c r="K4333" s="356"/>
      <c r="L4333" s="357"/>
      <c r="M4333" s="356"/>
      <c r="N4333" s="352"/>
      <c r="O4333" s="369"/>
    </row>
    <row r="4334" spans="1:15" hidden="1" x14ac:dyDescent="0.2">
      <c r="A4334" s="351">
        <v>4331</v>
      </c>
      <c r="B4334" s="352"/>
      <c r="C4334" s="353"/>
      <c r="D4334" s="354"/>
      <c r="E4334" s="178"/>
      <c r="F4334" s="355"/>
      <c r="G4334" s="354"/>
      <c r="H4334" s="354"/>
      <c r="I4334" s="178"/>
      <c r="J4334" s="390" t="e">
        <f>IF(#REF!="","",IF(LEN(#REF!)&gt;14,IF(ISBLANK(#REF!),"",#REF!),REPLACE(REPLACE(#REF!,1,3,"XXX"),13,2,"XX")))</f>
        <v>#REF!</v>
      </c>
      <c r="K4334" s="356"/>
      <c r="L4334" s="357"/>
      <c r="M4334" s="356"/>
      <c r="N4334" s="352"/>
      <c r="O4334" s="369"/>
    </row>
    <row r="4335" spans="1:15" hidden="1" x14ac:dyDescent="0.2">
      <c r="A4335" s="351">
        <v>4332</v>
      </c>
      <c r="B4335" s="352"/>
      <c r="C4335" s="353"/>
      <c r="D4335" s="354"/>
      <c r="E4335" s="178"/>
      <c r="F4335" s="355"/>
      <c r="G4335" s="354"/>
      <c r="H4335" s="354"/>
      <c r="I4335" s="178"/>
      <c r="J4335" s="390" t="e">
        <f>IF(#REF!="","",IF(LEN(#REF!)&gt;14,IF(ISBLANK(#REF!),"",#REF!),REPLACE(REPLACE(#REF!,1,3,"XXX"),13,2,"XX")))</f>
        <v>#REF!</v>
      </c>
      <c r="K4335" s="356"/>
      <c r="L4335" s="357"/>
      <c r="M4335" s="356"/>
      <c r="N4335" s="352"/>
      <c r="O4335" s="369"/>
    </row>
    <row r="4336" spans="1:15" hidden="1" x14ac:dyDescent="0.2">
      <c r="A4336" s="351">
        <v>4333</v>
      </c>
      <c r="B4336" s="352"/>
      <c r="C4336" s="353"/>
      <c r="D4336" s="354"/>
      <c r="E4336" s="178"/>
      <c r="F4336" s="355"/>
      <c r="G4336" s="354"/>
      <c r="H4336" s="354"/>
      <c r="I4336" s="178"/>
      <c r="J4336" s="390" t="e">
        <f>IF(#REF!="","",IF(LEN(#REF!)&gt;14,IF(ISBLANK(#REF!),"",#REF!),REPLACE(REPLACE(#REF!,1,3,"XXX"),13,2,"XX")))</f>
        <v>#REF!</v>
      </c>
      <c r="K4336" s="356"/>
      <c r="L4336" s="357"/>
      <c r="M4336" s="356"/>
      <c r="N4336" s="352"/>
      <c r="O4336" s="369"/>
    </row>
    <row r="4337" spans="1:15" hidden="1" x14ac:dyDescent="0.2">
      <c r="A4337" s="351">
        <v>4334</v>
      </c>
      <c r="B4337" s="352"/>
      <c r="C4337" s="353"/>
      <c r="D4337" s="354"/>
      <c r="E4337" s="178"/>
      <c r="F4337" s="355"/>
      <c r="G4337" s="354"/>
      <c r="H4337" s="354"/>
      <c r="I4337" s="178"/>
      <c r="J4337" s="390" t="e">
        <f>IF(#REF!="","",IF(LEN(#REF!)&gt;14,IF(ISBLANK(#REF!),"",#REF!),REPLACE(REPLACE(#REF!,1,3,"XXX"),13,2,"XX")))</f>
        <v>#REF!</v>
      </c>
      <c r="K4337" s="356"/>
      <c r="L4337" s="357"/>
      <c r="M4337" s="356"/>
      <c r="N4337" s="352"/>
      <c r="O4337" s="369"/>
    </row>
    <row r="4338" spans="1:15" hidden="1" x14ac:dyDescent="0.2">
      <c r="A4338" s="351">
        <v>4335</v>
      </c>
      <c r="B4338" s="352"/>
      <c r="C4338" s="353"/>
      <c r="D4338" s="354"/>
      <c r="E4338" s="178"/>
      <c r="F4338" s="355"/>
      <c r="G4338" s="354"/>
      <c r="H4338" s="354"/>
      <c r="I4338" s="178"/>
      <c r="J4338" s="390" t="e">
        <f>IF(#REF!="","",IF(LEN(#REF!)&gt;14,IF(ISBLANK(#REF!),"",#REF!),REPLACE(REPLACE(#REF!,1,3,"XXX"),13,2,"XX")))</f>
        <v>#REF!</v>
      </c>
      <c r="K4338" s="356"/>
      <c r="L4338" s="357"/>
      <c r="M4338" s="356"/>
      <c r="N4338" s="352"/>
      <c r="O4338" s="369"/>
    </row>
    <row r="4339" spans="1:15" hidden="1" x14ac:dyDescent="0.2">
      <c r="A4339" s="351">
        <v>4336</v>
      </c>
      <c r="B4339" s="352"/>
      <c r="C4339" s="353"/>
      <c r="D4339" s="354"/>
      <c r="E4339" s="178"/>
      <c r="F4339" s="355"/>
      <c r="G4339" s="354"/>
      <c r="H4339" s="354"/>
      <c r="I4339" s="178"/>
      <c r="J4339" s="390" t="e">
        <f>IF(#REF!="","",IF(LEN(#REF!)&gt;14,IF(ISBLANK(#REF!),"",#REF!),REPLACE(REPLACE(#REF!,1,3,"XXX"),13,2,"XX")))</f>
        <v>#REF!</v>
      </c>
      <c r="K4339" s="356"/>
      <c r="L4339" s="357"/>
      <c r="M4339" s="356"/>
      <c r="N4339" s="352"/>
      <c r="O4339" s="369"/>
    </row>
    <row r="4340" spans="1:15" hidden="1" x14ac:dyDescent="0.2">
      <c r="A4340" s="351">
        <v>4337</v>
      </c>
      <c r="B4340" s="352"/>
      <c r="C4340" s="353"/>
      <c r="D4340" s="354"/>
      <c r="E4340" s="178"/>
      <c r="F4340" s="355"/>
      <c r="G4340" s="354"/>
      <c r="H4340" s="354"/>
      <c r="I4340" s="178"/>
      <c r="J4340" s="390" t="e">
        <f>IF(#REF!="","",IF(LEN(#REF!)&gt;14,IF(ISBLANK(#REF!),"",#REF!),REPLACE(REPLACE(#REF!,1,3,"XXX"),13,2,"XX")))</f>
        <v>#REF!</v>
      </c>
      <c r="K4340" s="356"/>
      <c r="L4340" s="357"/>
      <c r="M4340" s="356"/>
      <c r="N4340" s="352"/>
      <c r="O4340" s="369"/>
    </row>
    <row r="4341" spans="1:15" hidden="1" x14ac:dyDescent="0.2">
      <c r="A4341" s="351">
        <v>4338</v>
      </c>
      <c r="B4341" s="352"/>
      <c r="C4341" s="353"/>
      <c r="D4341" s="354"/>
      <c r="E4341" s="178"/>
      <c r="F4341" s="355"/>
      <c r="G4341" s="354"/>
      <c r="H4341" s="354"/>
      <c r="I4341" s="178"/>
      <c r="J4341" s="390" t="e">
        <f>IF(#REF!="","",IF(LEN(#REF!)&gt;14,IF(ISBLANK(#REF!),"",#REF!),REPLACE(REPLACE(#REF!,1,3,"XXX"),13,2,"XX")))</f>
        <v>#REF!</v>
      </c>
      <c r="K4341" s="356"/>
      <c r="L4341" s="357"/>
      <c r="M4341" s="356"/>
      <c r="N4341" s="352"/>
      <c r="O4341" s="369"/>
    </row>
    <row r="4342" spans="1:15" hidden="1" x14ac:dyDescent="0.2">
      <c r="A4342" s="351">
        <v>4339</v>
      </c>
      <c r="B4342" s="352"/>
      <c r="C4342" s="353"/>
      <c r="D4342" s="354"/>
      <c r="E4342" s="178"/>
      <c r="F4342" s="355"/>
      <c r="G4342" s="354"/>
      <c r="H4342" s="354"/>
      <c r="I4342" s="178"/>
      <c r="J4342" s="390" t="e">
        <f>IF(#REF!="","",IF(LEN(#REF!)&gt;14,IF(ISBLANK(#REF!),"",#REF!),REPLACE(REPLACE(#REF!,1,3,"XXX"),13,2,"XX")))</f>
        <v>#REF!</v>
      </c>
      <c r="K4342" s="356"/>
      <c r="L4342" s="357"/>
      <c r="M4342" s="356"/>
      <c r="N4342" s="352"/>
      <c r="O4342" s="369"/>
    </row>
    <row r="4343" spans="1:15" hidden="1" x14ac:dyDescent="0.2">
      <c r="A4343" s="351">
        <v>4340</v>
      </c>
      <c r="B4343" s="352"/>
      <c r="C4343" s="353"/>
      <c r="D4343" s="354"/>
      <c r="E4343" s="178"/>
      <c r="F4343" s="355"/>
      <c r="G4343" s="354"/>
      <c r="H4343" s="354"/>
      <c r="I4343" s="178"/>
      <c r="J4343" s="390" t="e">
        <f>IF(#REF!="","",IF(LEN(#REF!)&gt;14,IF(ISBLANK(#REF!),"",#REF!),REPLACE(REPLACE(#REF!,1,3,"XXX"),13,2,"XX")))</f>
        <v>#REF!</v>
      </c>
      <c r="K4343" s="356"/>
      <c r="L4343" s="357"/>
      <c r="M4343" s="356"/>
      <c r="N4343" s="352"/>
      <c r="O4343" s="369"/>
    </row>
    <row r="4344" spans="1:15" hidden="1" x14ac:dyDescent="0.2">
      <c r="A4344" s="351">
        <v>4341</v>
      </c>
      <c r="B4344" s="352"/>
      <c r="C4344" s="353"/>
      <c r="D4344" s="354"/>
      <c r="E4344" s="178"/>
      <c r="F4344" s="355"/>
      <c r="G4344" s="354"/>
      <c r="H4344" s="354"/>
      <c r="I4344" s="178"/>
      <c r="J4344" s="390" t="e">
        <f>IF(#REF!="","",IF(LEN(#REF!)&gt;14,IF(ISBLANK(#REF!),"",#REF!),REPLACE(REPLACE(#REF!,1,3,"XXX"),13,2,"XX")))</f>
        <v>#REF!</v>
      </c>
      <c r="K4344" s="356"/>
      <c r="L4344" s="357"/>
      <c r="M4344" s="356"/>
      <c r="N4344" s="352"/>
      <c r="O4344" s="369"/>
    </row>
    <row r="4345" spans="1:15" hidden="1" x14ac:dyDescent="0.2">
      <c r="A4345" s="351">
        <v>4342</v>
      </c>
      <c r="B4345" s="352"/>
      <c r="C4345" s="353"/>
      <c r="D4345" s="354"/>
      <c r="E4345" s="178"/>
      <c r="F4345" s="355"/>
      <c r="G4345" s="354"/>
      <c r="H4345" s="354"/>
      <c r="I4345" s="178"/>
      <c r="J4345" s="390" t="e">
        <f>IF(#REF!="","",IF(LEN(#REF!)&gt;14,IF(ISBLANK(#REF!),"",#REF!),REPLACE(REPLACE(#REF!,1,3,"XXX"),13,2,"XX")))</f>
        <v>#REF!</v>
      </c>
      <c r="K4345" s="356"/>
      <c r="L4345" s="357"/>
      <c r="M4345" s="356"/>
      <c r="N4345" s="352"/>
      <c r="O4345" s="369"/>
    </row>
    <row r="4346" spans="1:15" hidden="1" x14ac:dyDescent="0.2">
      <c r="A4346" s="351">
        <v>4343</v>
      </c>
      <c r="B4346" s="352"/>
      <c r="C4346" s="353"/>
      <c r="D4346" s="354"/>
      <c r="E4346" s="178"/>
      <c r="F4346" s="355"/>
      <c r="G4346" s="354"/>
      <c r="H4346" s="354"/>
      <c r="I4346" s="178"/>
      <c r="J4346" s="390" t="e">
        <f>IF(#REF!="","",IF(LEN(#REF!)&gt;14,IF(ISBLANK(#REF!),"",#REF!),REPLACE(REPLACE(#REF!,1,3,"XXX"),13,2,"XX")))</f>
        <v>#REF!</v>
      </c>
      <c r="K4346" s="356"/>
      <c r="L4346" s="357"/>
      <c r="M4346" s="356"/>
      <c r="N4346" s="352"/>
      <c r="O4346" s="369"/>
    </row>
    <row r="4347" spans="1:15" hidden="1" x14ac:dyDescent="0.2">
      <c r="A4347" s="351">
        <v>4344</v>
      </c>
      <c r="B4347" s="352"/>
      <c r="C4347" s="353"/>
      <c r="D4347" s="354"/>
      <c r="E4347" s="178"/>
      <c r="F4347" s="355"/>
      <c r="G4347" s="354"/>
      <c r="H4347" s="354"/>
      <c r="I4347" s="178"/>
      <c r="J4347" s="390" t="e">
        <f>IF(#REF!="","",IF(LEN(#REF!)&gt;14,IF(ISBLANK(#REF!),"",#REF!),REPLACE(REPLACE(#REF!,1,3,"XXX"),13,2,"XX")))</f>
        <v>#REF!</v>
      </c>
      <c r="K4347" s="356"/>
      <c r="L4347" s="357"/>
      <c r="M4347" s="356"/>
      <c r="N4347" s="352"/>
      <c r="O4347" s="369"/>
    </row>
    <row r="4348" spans="1:15" hidden="1" x14ac:dyDescent="0.2">
      <c r="A4348" s="351">
        <v>4345</v>
      </c>
      <c r="B4348" s="352"/>
      <c r="C4348" s="353"/>
      <c r="D4348" s="354"/>
      <c r="E4348" s="178"/>
      <c r="F4348" s="355"/>
      <c r="G4348" s="354"/>
      <c r="H4348" s="354"/>
      <c r="I4348" s="178"/>
      <c r="J4348" s="390" t="e">
        <f>IF(#REF!="","",IF(LEN(#REF!)&gt;14,IF(ISBLANK(#REF!),"",#REF!),REPLACE(REPLACE(#REF!,1,3,"XXX"),13,2,"XX")))</f>
        <v>#REF!</v>
      </c>
      <c r="K4348" s="356"/>
      <c r="L4348" s="357"/>
      <c r="M4348" s="356"/>
      <c r="N4348" s="352"/>
      <c r="O4348" s="369"/>
    </row>
    <row r="4349" spans="1:15" hidden="1" x14ac:dyDescent="0.2">
      <c r="A4349" s="351">
        <v>4346</v>
      </c>
      <c r="B4349" s="352"/>
      <c r="C4349" s="353"/>
      <c r="D4349" s="354"/>
      <c r="E4349" s="178"/>
      <c r="F4349" s="355"/>
      <c r="G4349" s="354"/>
      <c r="H4349" s="354"/>
      <c r="I4349" s="178"/>
      <c r="J4349" s="390" t="e">
        <f>IF(#REF!="","",IF(LEN(#REF!)&gt;14,IF(ISBLANK(#REF!),"",#REF!),REPLACE(REPLACE(#REF!,1,3,"XXX"),13,2,"XX")))</f>
        <v>#REF!</v>
      </c>
      <c r="K4349" s="356"/>
      <c r="L4349" s="357"/>
      <c r="M4349" s="356"/>
      <c r="N4349" s="352"/>
      <c r="O4349" s="369"/>
    </row>
    <row r="4350" spans="1:15" hidden="1" x14ac:dyDescent="0.2">
      <c r="A4350" s="351">
        <v>4347</v>
      </c>
      <c r="B4350" s="352"/>
      <c r="C4350" s="353"/>
      <c r="D4350" s="354"/>
      <c r="E4350" s="178"/>
      <c r="F4350" s="355"/>
      <c r="G4350" s="354"/>
      <c r="H4350" s="354"/>
      <c r="I4350" s="178"/>
      <c r="J4350" s="390" t="e">
        <f>IF(#REF!="","",IF(LEN(#REF!)&gt;14,IF(ISBLANK(#REF!),"",#REF!),REPLACE(REPLACE(#REF!,1,3,"XXX"),13,2,"XX")))</f>
        <v>#REF!</v>
      </c>
      <c r="K4350" s="356"/>
      <c r="L4350" s="357"/>
      <c r="M4350" s="356"/>
      <c r="N4350" s="352"/>
      <c r="O4350" s="369"/>
    </row>
    <row r="4351" spans="1:15" hidden="1" x14ac:dyDescent="0.2">
      <c r="A4351" s="351">
        <v>4348</v>
      </c>
      <c r="B4351" s="352"/>
      <c r="C4351" s="353"/>
      <c r="D4351" s="354"/>
      <c r="E4351" s="178"/>
      <c r="F4351" s="355"/>
      <c r="G4351" s="354"/>
      <c r="H4351" s="354"/>
      <c r="I4351" s="178"/>
      <c r="J4351" s="390" t="e">
        <f>IF(#REF!="","",IF(LEN(#REF!)&gt;14,IF(ISBLANK(#REF!),"",#REF!),REPLACE(REPLACE(#REF!,1,3,"XXX"),13,2,"XX")))</f>
        <v>#REF!</v>
      </c>
      <c r="K4351" s="356"/>
      <c r="L4351" s="357"/>
      <c r="M4351" s="356"/>
      <c r="N4351" s="352"/>
      <c r="O4351" s="369"/>
    </row>
    <row r="4352" spans="1:15" hidden="1" x14ac:dyDescent="0.2">
      <c r="A4352" s="351">
        <v>4349</v>
      </c>
      <c r="B4352" s="352"/>
      <c r="C4352" s="353"/>
      <c r="D4352" s="354"/>
      <c r="E4352" s="178"/>
      <c r="F4352" s="355"/>
      <c r="G4352" s="354"/>
      <c r="H4352" s="354"/>
      <c r="I4352" s="178"/>
      <c r="J4352" s="390" t="e">
        <f>IF(#REF!="","",IF(LEN(#REF!)&gt;14,IF(ISBLANK(#REF!),"",#REF!),REPLACE(REPLACE(#REF!,1,3,"XXX"),13,2,"XX")))</f>
        <v>#REF!</v>
      </c>
      <c r="K4352" s="356"/>
      <c r="L4352" s="357"/>
      <c r="M4352" s="356"/>
      <c r="N4352" s="352"/>
      <c r="O4352" s="369"/>
    </row>
    <row r="4353" spans="1:15" hidden="1" x14ac:dyDescent="0.2">
      <c r="A4353" s="351">
        <v>4350</v>
      </c>
      <c r="B4353" s="352"/>
      <c r="C4353" s="353"/>
      <c r="D4353" s="354"/>
      <c r="E4353" s="178"/>
      <c r="F4353" s="355"/>
      <c r="G4353" s="354"/>
      <c r="H4353" s="354"/>
      <c r="I4353" s="178"/>
      <c r="J4353" s="390" t="e">
        <f>IF(#REF!="","",IF(LEN(#REF!)&gt;14,IF(ISBLANK(#REF!),"",#REF!),REPLACE(REPLACE(#REF!,1,3,"XXX"),13,2,"XX")))</f>
        <v>#REF!</v>
      </c>
      <c r="K4353" s="356"/>
      <c r="L4353" s="357"/>
      <c r="M4353" s="356"/>
      <c r="N4353" s="352"/>
      <c r="O4353" s="369"/>
    </row>
    <row r="4354" spans="1:15" hidden="1" x14ac:dyDescent="0.2">
      <c r="A4354" s="351">
        <v>4351</v>
      </c>
      <c r="B4354" s="352"/>
      <c r="C4354" s="353"/>
      <c r="D4354" s="354"/>
      <c r="E4354" s="178"/>
      <c r="F4354" s="355"/>
      <c r="G4354" s="354"/>
      <c r="H4354" s="354"/>
      <c r="I4354" s="178"/>
      <c r="J4354" s="390" t="e">
        <f>IF(#REF!="","",IF(LEN(#REF!)&gt;14,IF(ISBLANK(#REF!),"",#REF!),REPLACE(REPLACE(#REF!,1,3,"XXX"),13,2,"XX")))</f>
        <v>#REF!</v>
      </c>
      <c r="K4354" s="356"/>
      <c r="L4354" s="357"/>
      <c r="M4354" s="356"/>
      <c r="N4354" s="352"/>
      <c r="O4354" s="369"/>
    </row>
    <row r="4355" spans="1:15" hidden="1" x14ac:dyDescent="0.2">
      <c r="A4355" s="351">
        <v>4352</v>
      </c>
      <c r="B4355" s="352"/>
      <c r="C4355" s="353"/>
      <c r="D4355" s="354"/>
      <c r="E4355" s="178"/>
      <c r="F4355" s="355"/>
      <c r="G4355" s="354"/>
      <c r="H4355" s="354"/>
      <c r="I4355" s="178"/>
      <c r="J4355" s="390" t="e">
        <f>IF(#REF!="","",IF(LEN(#REF!)&gt;14,IF(ISBLANK(#REF!),"",#REF!),REPLACE(REPLACE(#REF!,1,3,"XXX"),13,2,"XX")))</f>
        <v>#REF!</v>
      </c>
      <c r="K4355" s="356"/>
      <c r="L4355" s="357"/>
      <c r="M4355" s="356"/>
      <c r="N4355" s="352"/>
      <c r="O4355" s="369"/>
    </row>
    <row r="4356" spans="1:15" hidden="1" x14ac:dyDescent="0.2">
      <c r="A4356" s="351">
        <v>4353</v>
      </c>
      <c r="B4356" s="352"/>
      <c r="C4356" s="353"/>
      <c r="D4356" s="354"/>
      <c r="E4356" s="178"/>
      <c r="F4356" s="355"/>
      <c r="G4356" s="354"/>
      <c r="H4356" s="354"/>
      <c r="I4356" s="178"/>
      <c r="J4356" s="390" t="e">
        <f>IF(#REF!="","",IF(LEN(#REF!)&gt;14,IF(ISBLANK(#REF!),"",#REF!),REPLACE(REPLACE(#REF!,1,3,"XXX"),13,2,"XX")))</f>
        <v>#REF!</v>
      </c>
      <c r="K4356" s="356"/>
      <c r="L4356" s="357"/>
      <c r="M4356" s="356"/>
      <c r="N4356" s="352"/>
      <c r="O4356" s="369"/>
    </row>
    <row r="4357" spans="1:15" hidden="1" x14ac:dyDescent="0.2">
      <c r="A4357" s="351">
        <v>4354</v>
      </c>
      <c r="B4357" s="352"/>
      <c r="C4357" s="353"/>
      <c r="D4357" s="354"/>
      <c r="E4357" s="178"/>
      <c r="F4357" s="355"/>
      <c r="G4357" s="354"/>
      <c r="H4357" s="354"/>
      <c r="I4357" s="178"/>
      <c r="J4357" s="390" t="e">
        <f>IF(#REF!="","",IF(LEN(#REF!)&gt;14,IF(ISBLANK(#REF!),"",#REF!),REPLACE(REPLACE(#REF!,1,3,"XXX"),13,2,"XX")))</f>
        <v>#REF!</v>
      </c>
      <c r="K4357" s="356"/>
      <c r="L4357" s="357"/>
      <c r="M4357" s="356"/>
      <c r="N4357" s="352"/>
      <c r="O4357" s="369"/>
    </row>
    <row r="4358" spans="1:15" hidden="1" x14ac:dyDescent="0.2">
      <c r="A4358" s="351">
        <v>4355</v>
      </c>
      <c r="B4358" s="352"/>
      <c r="C4358" s="353"/>
      <c r="D4358" s="354"/>
      <c r="E4358" s="178"/>
      <c r="F4358" s="355"/>
      <c r="G4358" s="354"/>
      <c r="H4358" s="354"/>
      <c r="I4358" s="178"/>
      <c r="J4358" s="390" t="e">
        <f>IF(#REF!="","",IF(LEN(#REF!)&gt;14,IF(ISBLANK(#REF!),"",#REF!),REPLACE(REPLACE(#REF!,1,3,"XXX"),13,2,"XX")))</f>
        <v>#REF!</v>
      </c>
      <c r="K4358" s="356"/>
      <c r="L4358" s="357"/>
      <c r="M4358" s="356"/>
      <c r="N4358" s="352"/>
      <c r="O4358" s="369"/>
    </row>
    <row r="4359" spans="1:15" hidden="1" x14ac:dyDescent="0.2">
      <c r="A4359" s="351">
        <v>4356</v>
      </c>
      <c r="B4359" s="352"/>
      <c r="C4359" s="353"/>
      <c r="D4359" s="354"/>
      <c r="E4359" s="178"/>
      <c r="F4359" s="355"/>
      <c r="G4359" s="354"/>
      <c r="H4359" s="354"/>
      <c r="I4359" s="178"/>
      <c r="J4359" s="390" t="e">
        <f>IF(#REF!="","",IF(LEN(#REF!)&gt;14,IF(ISBLANK(#REF!),"",#REF!),REPLACE(REPLACE(#REF!,1,3,"XXX"),13,2,"XX")))</f>
        <v>#REF!</v>
      </c>
      <c r="K4359" s="356"/>
      <c r="L4359" s="357"/>
      <c r="M4359" s="356"/>
      <c r="N4359" s="352"/>
      <c r="O4359" s="369"/>
    </row>
    <row r="4360" spans="1:15" hidden="1" x14ac:dyDescent="0.2">
      <c r="A4360" s="351">
        <v>4357</v>
      </c>
      <c r="B4360" s="352"/>
      <c r="C4360" s="353"/>
      <c r="D4360" s="354"/>
      <c r="E4360" s="178"/>
      <c r="F4360" s="355"/>
      <c r="G4360" s="354"/>
      <c r="H4360" s="354"/>
      <c r="I4360" s="178"/>
      <c r="J4360" s="390" t="e">
        <f>IF(#REF!="","",IF(LEN(#REF!)&gt;14,IF(ISBLANK(#REF!),"",#REF!),REPLACE(REPLACE(#REF!,1,3,"XXX"),13,2,"XX")))</f>
        <v>#REF!</v>
      </c>
      <c r="K4360" s="356"/>
      <c r="L4360" s="357"/>
      <c r="M4360" s="356"/>
      <c r="N4360" s="352"/>
      <c r="O4360" s="369"/>
    </row>
    <row r="4361" spans="1:15" hidden="1" x14ac:dyDescent="0.2">
      <c r="A4361" s="351">
        <v>4358</v>
      </c>
      <c r="B4361" s="352"/>
      <c r="C4361" s="353"/>
      <c r="D4361" s="354"/>
      <c r="E4361" s="178"/>
      <c r="F4361" s="355"/>
      <c r="G4361" s="354"/>
      <c r="H4361" s="354"/>
      <c r="I4361" s="178"/>
      <c r="J4361" s="390" t="e">
        <f>IF(#REF!="","",IF(LEN(#REF!)&gt;14,IF(ISBLANK(#REF!),"",#REF!),REPLACE(REPLACE(#REF!,1,3,"XXX"),13,2,"XX")))</f>
        <v>#REF!</v>
      </c>
      <c r="K4361" s="356"/>
      <c r="L4361" s="357"/>
      <c r="M4361" s="356"/>
      <c r="N4361" s="352"/>
      <c r="O4361" s="369"/>
    </row>
    <row r="4362" spans="1:15" hidden="1" x14ac:dyDescent="0.2">
      <c r="A4362" s="351">
        <v>4359</v>
      </c>
      <c r="B4362" s="352"/>
      <c r="C4362" s="353"/>
      <c r="D4362" s="354"/>
      <c r="E4362" s="178"/>
      <c r="F4362" s="355"/>
      <c r="G4362" s="354"/>
      <c r="H4362" s="354"/>
      <c r="I4362" s="178"/>
      <c r="J4362" s="390" t="e">
        <f>IF(#REF!="","",IF(LEN(#REF!)&gt;14,IF(ISBLANK(#REF!),"",#REF!),REPLACE(REPLACE(#REF!,1,3,"XXX"),13,2,"XX")))</f>
        <v>#REF!</v>
      </c>
      <c r="K4362" s="356"/>
      <c r="L4362" s="357"/>
      <c r="M4362" s="356"/>
      <c r="N4362" s="352"/>
      <c r="O4362" s="369"/>
    </row>
    <row r="4363" spans="1:15" hidden="1" x14ac:dyDescent="0.2">
      <c r="A4363" s="351">
        <v>4360</v>
      </c>
      <c r="B4363" s="352"/>
      <c r="C4363" s="353"/>
      <c r="D4363" s="354"/>
      <c r="E4363" s="178"/>
      <c r="F4363" s="355"/>
      <c r="G4363" s="354"/>
      <c r="H4363" s="354"/>
      <c r="I4363" s="178"/>
      <c r="J4363" s="390" t="e">
        <f>IF(#REF!="","",IF(LEN(#REF!)&gt;14,IF(ISBLANK(#REF!),"",#REF!),REPLACE(REPLACE(#REF!,1,3,"XXX"),13,2,"XX")))</f>
        <v>#REF!</v>
      </c>
      <c r="K4363" s="356"/>
      <c r="L4363" s="357"/>
      <c r="M4363" s="356"/>
      <c r="N4363" s="352"/>
      <c r="O4363" s="369"/>
    </row>
    <row r="4364" spans="1:15" hidden="1" x14ac:dyDescent="0.2">
      <c r="A4364" s="351">
        <v>4361</v>
      </c>
      <c r="B4364" s="352"/>
      <c r="C4364" s="353"/>
      <c r="D4364" s="354"/>
      <c r="E4364" s="178"/>
      <c r="F4364" s="355"/>
      <c r="G4364" s="354"/>
      <c r="H4364" s="354"/>
      <c r="I4364" s="178"/>
      <c r="J4364" s="390" t="e">
        <f>IF(#REF!="","",IF(LEN(#REF!)&gt;14,IF(ISBLANK(#REF!),"",#REF!),REPLACE(REPLACE(#REF!,1,3,"XXX"),13,2,"XX")))</f>
        <v>#REF!</v>
      </c>
      <c r="K4364" s="356"/>
      <c r="L4364" s="357"/>
      <c r="M4364" s="356"/>
      <c r="N4364" s="352"/>
      <c r="O4364" s="369"/>
    </row>
    <row r="4365" spans="1:15" hidden="1" x14ac:dyDescent="0.2">
      <c r="A4365" s="351">
        <v>4362</v>
      </c>
      <c r="B4365" s="352"/>
      <c r="C4365" s="353"/>
      <c r="D4365" s="354"/>
      <c r="E4365" s="178"/>
      <c r="F4365" s="355"/>
      <c r="G4365" s="354"/>
      <c r="H4365" s="354"/>
      <c r="I4365" s="178"/>
      <c r="J4365" s="390" t="e">
        <f>IF(#REF!="","",IF(LEN(#REF!)&gt;14,IF(ISBLANK(#REF!),"",#REF!),REPLACE(REPLACE(#REF!,1,3,"XXX"),13,2,"XX")))</f>
        <v>#REF!</v>
      </c>
      <c r="K4365" s="356"/>
      <c r="L4365" s="357"/>
      <c r="M4365" s="356"/>
      <c r="N4365" s="352"/>
      <c r="O4365" s="369"/>
    </row>
    <row r="4366" spans="1:15" hidden="1" x14ac:dyDescent="0.2">
      <c r="A4366" s="351">
        <v>4363</v>
      </c>
      <c r="B4366" s="352"/>
      <c r="C4366" s="353"/>
      <c r="D4366" s="354"/>
      <c r="E4366" s="178"/>
      <c r="F4366" s="355"/>
      <c r="G4366" s="354"/>
      <c r="H4366" s="354"/>
      <c r="I4366" s="178"/>
      <c r="J4366" s="390" t="e">
        <f>IF(#REF!="","",IF(LEN(#REF!)&gt;14,IF(ISBLANK(#REF!),"",#REF!),REPLACE(REPLACE(#REF!,1,3,"XXX"),13,2,"XX")))</f>
        <v>#REF!</v>
      </c>
      <c r="K4366" s="356"/>
      <c r="L4366" s="357"/>
      <c r="M4366" s="356"/>
      <c r="N4366" s="352"/>
      <c r="O4366" s="369"/>
    </row>
    <row r="4367" spans="1:15" hidden="1" x14ac:dyDescent="0.2">
      <c r="A4367" s="351">
        <v>4364</v>
      </c>
      <c r="B4367" s="352"/>
      <c r="C4367" s="353"/>
      <c r="D4367" s="354"/>
      <c r="E4367" s="178"/>
      <c r="F4367" s="355"/>
      <c r="G4367" s="354"/>
      <c r="H4367" s="354"/>
      <c r="I4367" s="178"/>
      <c r="J4367" s="390" t="e">
        <f>IF(#REF!="","",IF(LEN(#REF!)&gt;14,IF(ISBLANK(#REF!),"",#REF!),REPLACE(REPLACE(#REF!,1,3,"XXX"),13,2,"XX")))</f>
        <v>#REF!</v>
      </c>
      <c r="K4367" s="356"/>
      <c r="L4367" s="357"/>
      <c r="M4367" s="356"/>
      <c r="N4367" s="352"/>
      <c r="O4367" s="369"/>
    </row>
    <row r="4368" spans="1:15" hidden="1" x14ac:dyDescent="0.2">
      <c r="A4368" s="351">
        <v>4365</v>
      </c>
      <c r="B4368" s="352"/>
      <c r="C4368" s="353"/>
      <c r="D4368" s="354"/>
      <c r="E4368" s="178"/>
      <c r="F4368" s="355"/>
      <c r="G4368" s="354"/>
      <c r="H4368" s="354"/>
      <c r="I4368" s="178"/>
      <c r="J4368" s="390" t="e">
        <f>IF(#REF!="","",IF(LEN(#REF!)&gt;14,IF(ISBLANK(#REF!),"",#REF!),REPLACE(REPLACE(#REF!,1,3,"XXX"),13,2,"XX")))</f>
        <v>#REF!</v>
      </c>
      <c r="K4368" s="356"/>
      <c r="L4368" s="357"/>
      <c r="M4368" s="356"/>
      <c r="N4368" s="352"/>
      <c r="O4368" s="369"/>
    </row>
    <row r="4369" spans="1:15" hidden="1" x14ac:dyDescent="0.2">
      <c r="A4369" s="351">
        <v>4366</v>
      </c>
      <c r="B4369" s="352"/>
      <c r="C4369" s="353"/>
      <c r="D4369" s="354"/>
      <c r="E4369" s="178"/>
      <c r="F4369" s="355"/>
      <c r="G4369" s="354"/>
      <c r="H4369" s="354"/>
      <c r="I4369" s="178"/>
      <c r="J4369" s="390" t="e">
        <f>IF(#REF!="","",IF(LEN(#REF!)&gt;14,IF(ISBLANK(#REF!),"",#REF!),REPLACE(REPLACE(#REF!,1,3,"XXX"),13,2,"XX")))</f>
        <v>#REF!</v>
      </c>
      <c r="K4369" s="356"/>
      <c r="L4369" s="357"/>
      <c r="M4369" s="356"/>
      <c r="N4369" s="352"/>
      <c r="O4369" s="369"/>
    </row>
    <row r="4370" spans="1:15" hidden="1" x14ac:dyDescent="0.2">
      <c r="A4370" s="351">
        <v>4367</v>
      </c>
      <c r="B4370" s="352"/>
      <c r="C4370" s="353"/>
      <c r="D4370" s="354"/>
      <c r="E4370" s="178"/>
      <c r="F4370" s="355"/>
      <c r="G4370" s="354"/>
      <c r="H4370" s="354"/>
      <c r="I4370" s="178"/>
      <c r="J4370" s="390" t="e">
        <f>IF(#REF!="","",IF(LEN(#REF!)&gt;14,IF(ISBLANK(#REF!),"",#REF!),REPLACE(REPLACE(#REF!,1,3,"XXX"),13,2,"XX")))</f>
        <v>#REF!</v>
      </c>
      <c r="K4370" s="356"/>
      <c r="L4370" s="357"/>
      <c r="M4370" s="356"/>
      <c r="N4370" s="352"/>
      <c r="O4370" s="369"/>
    </row>
    <row r="4371" spans="1:15" hidden="1" x14ac:dyDescent="0.2">
      <c r="A4371" s="351">
        <v>4368</v>
      </c>
      <c r="B4371" s="352"/>
      <c r="C4371" s="353"/>
      <c r="D4371" s="354"/>
      <c r="E4371" s="178"/>
      <c r="F4371" s="355"/>
      <c r="G4371" s="354"/>
      <c r="H4371" s="354"/>
      <c r="I4371" s="178"/>
      <c r="J4371" s="390" t="e">
        <f>IF(#REF!="","",IF(LEN(#REF!)&gt;14,IF(ISBLANK(#REF!),"",#REF!),REPLACE(REPLACE(#REF!,1,3,"XXX"),13,2,"XX")))</f>
        <v>#REF!</v>
      </c>
      <c r="K4371" s="356"/>
      <c r="L4371" s="357"/>
      <c r="M4371" s="356"/>
      <c r="N4371" s="352"/>
      <c r="O4371" s="369"/>
    </row>
    <row r="4372" spans="1:15" hidden="1" x14ac:dyDescent="0.2">
      <c r="A4372" s="351">
        <v>4369</v>
      </c>
      <c r="B4372" s="352"/>
      <c r="C4372" s="353"/>
      <c r="D4372" s="354"/>
      <c r="E4372" s="178"/>
      <c r="F4372" s="355"/>
      <c r="G4372" s="354"/>
      <c r="H4372" s="354"/>
      <c r="I4372" s="178"/>
      <c r="J4372" s="390" t="e">
        <f>IF(#REF!="","",IF(LEN(#REF!)&gt;14,IF(ISBLANK(#REF!),"",#REF!),REPLACE(REPLACE(#REF!,1,3,"XXX"),13,2,"XX")))</f>
        <v>#REF!</v>
      </c>
      <c r="K4372" s="356"/>
      <c r="L4372" s="357"/>
      <c r="M4372" s="356"/>
      <c r="N4372" s="352"/>
      <c r="O4372" s="369"/>
    </row>
    <row r="4373" spans="1:15" hidden="1" x14ac:dyDescent="0.2">
      <c r="A4373" s="351">
        <v>4370</v>
      </c>
      <c r="B4373" s="352"/>
      <c r="C4373" s="353"/>
      <c r="D4373" s="354"/>
      <c r="E4373" s="178"/>
      <c r="F4373" s="355"/>
      <c r="G4373" s="354"/>
      <c r="H4373" s="354"/>
      <c r="I4373" s="178"/>
      <c r="J4373" s="390" t="e">
        <f>IF(#REF!="","",IF(LEN(#REF!)&gt;14,IF(ISBLANK(#REF!),"",#REF!),REPLACE(REPLACE(#REF!,1,3,"XXX"),13,2,"XX")))</f>
        <v>#REF!</v>
      </c>
      <c r="K4373" s="356"/>
      <c r="L4373" s="357"/>
      <c r="M4373" s="356"/>
      <c r="N4373" s="352"/>
      <c r="O4373" s="369"/>
    </row>
    <row r="4374" spans="1:15" hidden="1" x14ac:dyDescent="0.2">
      <c r="A4374" s="351">
        <v>4371</v>
      </c>
      <c r="B4374" s="352"/>
      <c r="C4374" s="353"/>
      <c r="D4374" s="354"/>
      <c r="E4374" s="178"/>
      <c r="F4374" s="355"/>
      <c r="G4374" s="354"/>
      <c r="H4374" s="354"/>
      <c r="I4374" s="178"/>
      <c r="J4374" s="390" t="e">
        <f>IF(#REF!="","",IF(LEN(#REF!)&gt;14,IF(ISBLANK(#REF!),"",#REF!),REPLACE(REPLACE(#REF!,1,3,"XXX"),13,2,"XX")))</f>
        <v>#REF!</v>
      </c>
      <c r="K4374" s="356"/>
      <c r="L4374" s="357"/>
      <c r="M4374" s="356"/>
      <c r="N4374" s="352"/>
      <c r="O4374" s="369"/>
    </row>
    <row r="4375" spans="1:15" hidden="1" x14ac:dyDescent="0.2">
      <c r="A4375" s="351">
        <v>4372</v>
      </c>
      <c r="B4375" s="352"/>
      <c r="C4375" s="353"/>
      <c r="D4375" s="354"/>
      <c r="E4375" s="178"/>
      <c r="F4375" s="355"/>
      <c r="G4375" s="354"/>
      <c r="H4375" s="354"/>
      <c r="I4375" s="178"/>
      <c r="J4375" s="390" t="e">
        <f>IF(#REF!="","",IF(LEN(#REF!)&gt;14,IF(ISBLANK(#REF!),"",#REF!),REPLACE(REPLACE(#REF!,1,3,"XXX"),13,2,"XX")))</f>
        <v>#REF!</v>
      </c>
      <c r="K4375" s="356"/>
      <c r="L4375" s="357"/>
      <c r="M4375" s="356"/>
      <c r="N4375" s="352"/>
      <c r="O4375" s="369"/>
    </row>
    <row r="4376" spans="1:15" hidden="1" x14ac:dyDescent="0.2">
      <c r="A4376" s="351">
        <v>4373</v>
      </c>
      <c r="B4376" s="352"/>
      <c r="C4376" s="353"/>
      <c r="D4376" s="354"/>
      <c r="E4376" s="178"/>
      <c r="F4376" s="355"/>
      <c r="G4376" s="354"/>
      <c r="H4376" s="354"/>
      <c r="I4376" s="178"/>
      <c r="J4376" s="390" t="e">
        <f>IF(#REF!="","",IF(LEN(#REF!)&gt;14,IF(ISBLANK(#REF!),"",#REF!),REPLACE(REPLACE(#REF!,1,3,"XXX"),13,2,"XX")))</f>
        <v>#REF!</v>
      </c>
      <c r="K4376" s="356"/>
      <c r="L4376" s="357"/>
      <c r="M4376" s="356"/>
      <c r="N4376" s="352"/>
      <c r="O4376" s="369"/>
    </row>
    <row r="4377" spans="1:15" hidden="1" x14ac:dyDescent="0.2">
      <c r="A4377" s="351">
        <v>4374</v>
      </c>
      <c r="B4377" s="352"/>
      <c r="C4377" s="353"/>
      <c r="D4377" s="354"/>
      <c r="E4377" s="178"/>
      <c r="F4377" s="355"/>
      <c r="G4377" s="354"/>
      <c r="H4377" s="354"/>
      <c r="I4377" s="178"/>
      <c r="J4377" s="390" t="e">
        <f>IF(#REF!="","",IF(LEN(#REF!)&gt;14,IF(ISBLANK(#REF!),"",#REF!),REPLACE(REPLACE(#REF!,1,3,"XXX"),13,2,"XX")))</f>
        <v>#REF!</v>
      </c>
      <c r="K4377" s="356"/>
      <c r="L4377" s="357"/>
      <c r="M4377" s="356"/>
      <c r="N4377" s="352"/>
      <c r="O4377" s="369"/>
    </row>
    <row r="4378" spans="1:15" hidden="1" x14ac:dyDescent="0.2">
      <c r="A4378" s="351">
        <v>4375</v>
      </c>
      <c r="B4378" s="352"/>
      <c r="C4378" s="353"/>
      <c r="D4378" s="354"/>
      <c r="E4378" s="178"/>
      <c r="F4378" s="355"/>
      <c r="G4378" s="354"/>
      <c r="H4378" s="354"/>
      <c r="I4378" s="178"/>
      <c r="J4378" s="390" t="e">
        <f>IF(#REF!="","",IF(LEN(#REF!)&gt;14,IF(ISBLANK(#REF!),"",#REF!),REPLACE(REPLACE(#REF!,1,3,"XXX"),13,2,"XX")))</f>
        <v>#REF!</v>
      </c>
      <c r="K4378" s="356"/>
      <c r="L4378" s="357"/>
      <c r="M4378" s="356"/>
      <c r="N4378" s="352"/>
      <c r="O4378" s="369"/>
    </row>
    <row r="4379" spans="1:15" hidden="1" x14ac:dyDescent="0.2">
      <c r="A4379" s="351">
        <v>4376</v>
      </c>
      <c r="B4379" s="352"/>
      <c r="C4379" s="353"/>
      <c r="D4379" s="354"/>
      <c r="E4379" s="178"/>
      <c r="F4379" s="355"/>
      <c r="G4379" s="354"/>
      <c r="H4379" s="354"/>
      <c r="I4379" s="178"/>
      <c r="J4379" s="390" t="e">
        <f>IF(#REF!="","",IF(LEN(#REF!)&gt;14,IF(ISBLANK(#REF!),"",#REF!),REPLACE(REPLACE(#REF!,1,3,"XXX"),13,2,"XX")))</f>
        <v>#REF!</v>
      </c>
      <c r="K4379" s="356"/>
      <c r="L4379" s="357"/>
      <c r="M4379" s="356"/>
      <c r="N4379" s="352"/>
      <c r="O4379" s="369"/>
    </row>
    <row r="4380" spans="1:15" hidden="1" x14ac:dyDescent="0.2">
      <c r="A4380" s="351">
        <v>4377</v>
      </c>
      <c r="B4380" s="352"/>
      <c r="C4380" s="353"/>
      <c r="D4380" s="354"/>
      <c r="E4380" s="178"/>
      <c r="F4380" s="355"/>
      <c r="G4380" s="354"/>
      <c r="H4380" s="354"/>
      <c r="I4380" s="178"/>
      <c r="J4380" s="390" t="e">
        <f>IF(#REF!="","",IF(LEN(#REF!)&gt;14,IF(ISBLANK(#REF!),"",#REF!),REPLACE(REPLACE(#REF!,1,3,"XXX"),13,2,"XX")))</f>
        <v>#REF!</v>
      </c>
      <c r="K4380" s="356"/>
      <c r="L4380" s="357"/>
      <c r="M4380" s="356"/>
      <c r="N4380" s="352"/>
      <c r="O4380" s="369"/>
    </row>
    <row r="4381" spans="1:15" hidden="1" x14ac:dyDescent="0.2">
      <c r="A4381" s="351">
        <v>4378</v>
      </c>
      <c r="B4381" s="352"/>
      <c r="C4381" s="353"/>
      <c r="D4381" s="354"/>
      <c r="E4381" s="178"/>
      <c r="F4381" s="355"/>
      <c r="G4381" s="354"/>
      <c r="H4381" s="354"/>
      <c r="I4381" s="178"/>
      <c r="J4381" s="390" t="e">
        <f>IF(#REF!="","",IF(LEN(#REF!)&gt;14,IF(ISBLANK(#REF!),"",#REF!),REPLACE(REPLACE(#REF!,1,3,"XXX"),13,2,"XX")))</f>
        <v>#REF!</v>
      </c>
      <c r="K4381" s="356"/>
      <c r="L4381" s="357"/>
      <c r="M4381" s="356"/>
      <c r="N4381" s="352"/>
      <c r="O4381" s="369"/>
    </row>
    <row r="4382" spans="1:15" hidden="1" x14ac:dyDescent="0.2">
      <c r="A4382" s="351">
        <v>4379</v>
      </c>
      <c r="B4382" s="352"/>
      <c r="C4382" s="353"/>
      <c r="D4382" s="354"/>
      <c r="E4382" s="178"/>
      <c r="F4382" s="355"/>
      <c r="G4382" s="354"/>
      <c r="H4382" s="354"/>
      <c r="I4382" s="178"/>
      <c r="J4382" s="390" t="e">
        <f>IF(#REF!="","",IF(LEN(#REF!)&gt;14,IF(ISBLANK(#REF!),"",#REF!),REPLACE(REPLACE(#REF!,1,3,"XXX"),13,2,"XX")))</f>
        <v>#REF!</v>
      </c>
      <c r="K4382" s="356"/>
      <c r="L4382" s="357"/>
      <c r="M4382" s="356"/>
      <c r="N4382" s="352"/>
      <c r="O4382" s="369"/>
    </row>
    <row r="4383" spans="1:15" hidden="1" x14ac:dyDescent="0.2">
      <c r="A4383" s="351">
        <v>4380</v>
      </c>
      <c r="B4383" s="352"/>
      <c r="C4383" s="353"/>
      <c r="D4383" s="354"/>
      <c r="E4383" s="178"/>
      <c r="F4383" s="355"/>
      <c r="G4383" s="354"/>
      <c r="H4383" s="354"/>
      <c r="I4383" s="178"/>
      <c r="J4383" s="390" t="e">
        <f>IF(#REF!="","",IF(LEN(#REF!)&gt;14,IF(ISBLANK(#REF!),"",#REF!),REPLACE(REPLACE(#REF!,1,3,"XXX"),13,2,"XX")))</f>
        <v>#REF!</v>
      </c>
      <c r="K4383" s="356"/>
      <c r="L4383" s="357"/>
      <c r="M4383" s="356"/>
      <c r="N4383" s="352"/>
      <c r="O4383" s="369"/>
    </row>
    <row r="4384" spans="1:15" hidden="1" x14ac:dyDescent="0.2">
      <c r="A4384" s="351">
        <v>4381</v>
      </c>
      <c r="B4384" s="352"/>
      <c r="C4384" s="353"/>
      <c r="D4384" s="354"/>
      <c r="E4384" s="178"/>
      <c r="F4384" s="355"/>
      <c r="G4384" s="354"/>
      <c r="H4384" s="354"/>
      <c r="I4384" s="178"/>
      <c r="J4384" s="390" t="e">
        <f>IF(#REF!="","",IF(LEN(#REF!)&gt;14,IF(ISBLANK(#REF!),"",#REF!),REPLACE(REPLACE(#REF!,1,3,"XXX"),13,2,"XX")))</f>
        <v>#REF!</v>
      </c>
      <c r="K4384" s="356"/>
      <c r="L4384" s="357"/>
      <c r="M4384" s="356"/>
      <c r="N4384" s="352"/>
      <c r="O4384" s="369"/>
    </row>
    <row r="4385" spans="1:15" hidden="1" x14ac:dyDescent="0.2">
      <c r="A4385" s="351">
        <v>4382</v>
      </c>
      <c r="B4385" s="352"/>
      <c r="C4385" s="353"/>
      <c r="D4385" s="354"/>
      <c r="E4385" s="178"/>
      <c r="F4385" s="355"/>
      <c r="G4385" s="354"/>
      <c r="H4385" s="354"/>
      <c r="I4385" s="178"/>
      <c r="J4385" s="390" t="e">
        <f>IF(#REF!="","",IF(LEN(#REF!)&gt;14,IF(ISBLANK(#REF!),"",#REF!),REPLACE(REPLACE(#REF!,1,3,"XXX"),13,2,"XX")))</f>
        <v>#REF!</v>
      </c>
      <c r="K4385" s="356"/>
      <c r="L4385" s="357"/>
      <c r="M4385" s="356"/>
      <c r="N4385" s="352"/>
      <c r="O4385" s="369"/>
    </row>
    <row r="4386" spans="1:15" hidden="1" x14ac:dyDescent="0.2">
      <c r="A4386" s="351">
        <v>4383</v>
      </c>
      <c r="B4386" s="352"/>
      <c r="C4386" s="353"/>
      <c r="D4386" s="354"/>
      <c r="E4386" s="178"/>
      <c r="F4386" s="355"/>
      <c r="G4386" s="354"/>
      <c r="H4386" s="354"/>
      <c r="I4386" s="178"/>
      <c r="J4386" s="390" t="e">
        <f>IF(#REF!="","",IF(LEN(#REF!)&gt;14,IF(ISBLANK(#REF!),"",#REF!),REPLACE(REPLACE(#REF!,1,3,"XXX"),13,2,"XX")))</f>
        <v>#REF!</v>
      </c>
      <c r="K4386" s="356"/>
      <c r="L4386" s="357"/>
      <c r="M4386" s="356"/>
      <c r="N4386" s="352"/>
      <c r="O4386" s="369"/>
    </row>
    <row r="4387" spans="1:15" hidden="1" x14ac:dyDescent="0.2">
      <c r="A4387" s="351">
        <v>4384</v>
      </c>
      <c r="B4387" s="352"/>
      <c r="C4387" s="353"/>
      <c r="D4387" s="354"/>
      <c r="E4387" s="178"/>
      <c r="F4387" s="355"/>
      <c r="G4387" s="354"/>
      <c r="H4387" s="354"/>
      <c r="I4387" s="178"/>
      <c r="J4387" s="390" t="e">
        <f>IF(#REF!="","",IF(LEN(#REF!)&gt;14,IF(ISBLANK(#REF!),"",#REF!),REPLACE(REPLACE(#REF!,1,3,"XXX"),13,2,"XX")))</f>
        <v>#REF!</v>
      </c>
      <c r="K4387" s="356"/>
      <c r="L4387" s="357"/>
      <c r="M4387" s="356"/>
      <c r="N4387" s="352"/>
      <c r="O4387" s="369"/>
    </row>
    <row r="4388" spans="1:15" hidden="1" x14ac:dyDescent="0.2">
      <c r="A4388" s="351">
        <v>4385</v>
      </c>
      <c r="B4388" s="352"/>
      <c r="C4388" s="353"/>
      <c r="D4388" s="354"/>
      <c r="E4388" s="178"/>
      <c r="F4388" s="355"/>
      <c r="G4388" s="354"/>
      <c r="H4388" s="354"/>
      <c r="I4388" s="178"/>
      <c r="J4388" s="390" t="e">
        <f>IF(#REF!="","",IF(LEN(#REF!)&gt;14,IF(ISBLANK(#REF!),"",#REF!),REPLACE(REPLACE(#REF!,1,3,"XXX"),13,2,"XX")))</f>
        <v>#REF!</v>
      </c>
      <c r="K4388" s="356"/>
      <c r="L4388" s="357"/>
      <c r="M4388" s="356"/>
      <c r="N4388" s="352"/>
      <c r="O4388" s="369"/>
    </row>
    <row r="4389" spans="1:15" hidden="1" x14ac:dyDescent="0.2">
      <c r="A4389" s="351">
        <v>4386</v>
      </c>
      <c r="B4389" s="352"/>
      <c r="C4389" s="353"/>
      <c r="D4389" s="354"/>
      <c r="E4389" s="178"/>
      <c r="F4389" s="355"/>
      <c r="G4389" s="354"/>
      <c r="H4389" s="354"/>
      <c r="I4389" s="178"/>
      <c r="J4389" s="390" t="e">
        <f>IF(#REF!="","",IF(LEN(#REF!)&gt;14,IF(ISBLANK(#REF!),"",#REF!),REPLACE(REPLACE(#REF!,1,3,"XXX"),13,2,"XX")))</f>
        <v>#REF!</v>
      </c>
      <c r="K4389" s="356"/>
      <c r="L4389" s="357"/>
      <c r="M4389" s="356"/>
      <c r="N4389" s="352"/>
      <c r="O4389" s="369"/>
    </row>
    <row r="4390" spans="1:15" hidden="1" x14ac:dyDescent="0.2">
      <c r="A4390" s="351">
        <v>4387</v>
      </c>
      <c r="B4390" s="352"/>
      <c r="C4390" s="353"/>
      <c r="D4390" s="354"/>
      <c r="E4390" s="178"/>
      <c r="F4390" s="355"/>
      <c r="G4390" s="354"/>
      <c r="H4390" s="354"/>
      <c r="I4390" s="178"/>
      <c r="J4390" s="390" t="e">
        <f>IF(#REF!="","",IF(LEN(#REF!)&gt;14,IF(ISBLANK(#REF!),"",#REF!),REPLACE(REPLACE(#REF!,1,3,"XXX"),13,2,"XX")))</f>
        <v>#REF!</v>
      </c>
      <c r="K4390" s="356"/>
      <c r="L4390" s="357"/>
      <c r="M4390" s="356"/>
      <c r="N4390" s="352"/>
      <c r="O4390" s="369"/>
    </row>
    <row r="4391" spans="1:15" hidden="1" x14ac:dyDescent="0.2">
      <c r="A4391" s="351">
        <v>4388</v>
      </c>
      <c r="B4391" s="352"/>
      <c r="C4391" s="353"/>
      <c r="D4391" s="354"/>
      <c r="E4391" s="178"/>
      <c r="F4391" s="355"/>
      <c r="G4391" s="354"/>
      <c r="H4391" s="354"/>
      <c r="I4391" s="178"/>
      <c r="J4391" s="390" t="e">
        <f>IF(#REF!="","",IF(LEN(#REF!)&gt;14,IF(ISBLANK(#REF!),"",#REF!),REPLACE(REPLACE(#REF!,1,3,"XXX"),13,2,"XX")))</f>
        <v>#REF!</v>
      </c>
      <c r="K4391" s="356"/>
      <c r="L4391" s="357"/>
      <c r="M4391" s="356"/>
      <c r="N4391" s="352"/>
      <c r="O4391" s="369"/>
    </row>
    <row r="4392" spans="1:15" hidden="1" x14ac:dyDescent="0.2">
      <c r="A4392" s="351">
        <v>4389</v>
      </c>
      <c r="B4392" s="352"/>
      <c r="C4392" s="353"/>
      <c r="D4392" s="354"/>
      <c r="E4392" s="178"/>
      <c r="F4392" s="355"/>
      <c r="G4392" s="354"/>
      <c r="H4392" s="354"/>
      <c r="I4392" s="178"/>
      <c r="J4392" s="390" t="e">
        <f>IF(#REF!="","",IF(LEN(#REF!)&gt;14,IF(ISBLANK(#REF!),"",#REF!),REPLACE(REPLACE(#REF!,1,3,"XXX"),13,2,"XX")))</f>
        <v>#REF!</v>
      </c>
      <c r="K4392" s="356"/>
      <c r="L4392" s="357"/>
      <c r="M4392" s="356"/>
      <c r="N4392" s="352"/>
      <c r="O4392" s="369"/>
    </row>
    <row r="4393" spans="1:15" hidden="1" x14ac:dyDescent="0.2">
      <c r="A4393" s="351">
        <v>4390</v>
      </c>
      <c r="B4393" s="352"/>
      <c r="C4393" s="353"/>
      <c r="D4393" s="354"/>
      <c r="E4393" s="178"/>
      <c r="F4393" s="355"/>
      <c r="G4393" s="354"/>
      <c r="H4393" s="354"/>
      <c r="I4393" s="178"/>
      <c r="J4393" s="390" t="e">
        <f>IF(#REF!="","",IF(LEN(#REF!)&gt;14,IF(ISBLANK(#REF!),"",#REF!),REPLACE(REPLACE(#REF!,1,3,"XXX"),13,2,"XX")))</f>
        <v>#REF!</v>
      </c>
      <c r="K4393" s="356"/>
      <c r="L4393" s="357"/>
      <c r="M4393" s="356"/>
      <c r="N4393" s="352"/>
      <c r="O4393" s="369"/>
    </row>
    <row r="4394" spans="1:15" hidden="1" x14ac:dyDescent="0.2">
      <c r="A4394" s="351">
        <v>4391</v>
      </c>
      <c r="B4394" s="352"/>
      <c r="C4394" s="353"/>
      <c r="D4394" s="354"/>
      <c r="E4394" s="178"/>
      <c r="F4394" s="355"/>
      <c r="G4394" s="354"/>
      <c r="H4394" s="354"/>
      <c r="I4394" s="178"/>
      <c r="J4394" s="390" t="e">
        <f>IF(#REF!="","",IF(LEN(#REF!)&gt;14,IF(ISBLANK(#REF!),"",#REF!),REPLACE(REPLACE(#REF!,1,3,"XXX"),13,2,"XX")))</f>
        <v>#REF!</v>
      </c>
      <c r="K4394" s="356"/>
      <c r="L4394" s="357"/>
      <c r="M4394" s="356"/>
      <c r="N4394" s="352"/>
      <c r="O4394" s="369"/>
    </row>
    <row r="4395" spans="1:15" hidden="1" x14ac:dyDescent="0.2">
      <c r="A4395" s="351">
        <v>4392</v>
      </c>
      <c r="B4395" s="352"/>
      <c r="C4395" s="353"/>
      <c r="D4395" s="354"/>
      <c r="E4395" s="178"/>
      <c r="F4395" s="355"/>
      <c r="G4395" s="354"/>
      <c r="H4395" s="354"/>
      <c r="I4395" s="178"/>
      <c r="J4395" s="390" t="e">
        <f>IF(#REF!="","",IF(LEN(#REF!)&gt;14,IF(ISBLANK(#REF!),"",#REF!),REPLACE(REPLACE(#REF!,1,3,"XXX"),13,2,"XX")))</f>
        <v>#REF!</v>
      </c>
      <c r="K4395" s="356"/>
      <c r="L4395" s="357"/>
      <c r="M4395" s="356"/>
      <c r="N4395" s="352"/>
      <c r="O4395" s="369"/>
    </row>
    <row r="4396" spans="1:15" hidden="1" x14ac:dyDescent="0.2">
      <c r="A4396" s="351">
        <v>4393</v>
      </c>
      <c r="B4396" s="352"/>
      <c r="C4396" s="353"/>
      <c r="D4396" s="354"/>
      <c r="E4396" s="178"/>
      <c r="F4396" s="355"/>
      <c r="G4396" s="354"/>
      <c r="H4396" s="354"/>
      <c r="I4396" s="178"/>
      <c r="J4396" s="390" t="e">
        <f>IF(#REF!="","",IF(LEN(#REF!)&gt;14,IF(ISBLANK(#REF!),"",#REF!),REPLACE(REPLACE(#REF!,1,3,"XXX"),13,2,"XX")))</f>
        <v>#REF!</v>
      </c>
      <c r="K4396" s="356"/>
      <c r="L4396" s="357"/>
      <c r="M4396" s="356"/>
      <c r="N4396" s="352"/>
      <c r="O4396" s="369"/>
    </row>
    <row r="4397" spans="1:15" hidden="1" x14ac:dyDescent="0.2">
      <c r="A4397" s="351">
        <v>4394</v>
      </c>
      <c r="B4397" s="352"/>
      <c r="C4397" s="353"/>
      <c r="D4397" s="354"/>
      <c r="E4397" s="178"/>
      <c r="F4397" s="355"/>
      <c r="G4397" s="354"/>
      <c r="H4397" s="354"/>
      <c r="I4397" s="178"/>
      <c r="J4397" s="390" t="e">
        <f>IF(#REF!="","",IF(LEN(#REF!)&gt;14,IF(ISBLANK(#REF!),"",#REF!),REPLACE(REPLACE(#REF!,1,3,"XXX"),13,2,"XX")))</f>
        <v>#REF!</v>
      </c>
      <c r="K4397" s="356"/>
      <c r="L4397" s="357"/>
      <c r="M4397" s="356"/>
      <c r="N4397" s="352"/>
      <c r="O4397" s="369"/>
    </row>
    <row r="4398" spans="1:15" hidden="1" x14ac:dyDescent="0.2">
      <c r="A4398" s="351">
        <v>4395</v>
      </c>
      <c r="B4398" s="352"/>
      <c r="C4398" s="353"/>
      <c r="D4398" s="354"/>
      <c r="E4398" s="178"/>
      <c r="F4398" s="355"/>
      <c r="G4398" s="354"/>
      <c r="H4398" s="354"/>
      <c r="I4398" s="178"/>
      <c r="J4398" s="390" t="e">
        <f>IF(#REF!="","",IF(LEN(#REF!)&gt;14,IF(ISBLANK(#REF!),"",#REF!),REPLACE(REPLACE(#REF!,1,3,"XXX"),13,2,"XX")))</f>
        <v>#REF!</v>
      </c>
      <c r="K4398" s="356"/>
      <c r="L4398" s="357"/>
      <c r="M4398" s="356"/>
      <c r="N4398" s="352"/>
      <c r="O4398" s="369"/>
    </row>
    <row r="4399" spans="1:15" hidden="1" x14ac:dyDescent="0.2">
      <c r="A4399" s="351">
        <v>4396</v>
      </c>
      <c r="B4399" s="352"/>
      <c r="C4399" s="353"/>
      <c r="D4399" s="354"/>
      <c r="E4399" s="178"/>
      <c r="F4399" s="355"/>
      <c r="G4399" s="354"/>
      <c r="H4399" s="354"/>
      <c r="I4399" s="178"/>
      <c r="J4399" s="390" t="e">
        <f>IF(#REF!="","",IF(LEN(#REF!)&gt;14,IF(ISBLANK(#REF!),"",#REF!),REPLACE(REPLACE(#REF!,1,3,"XXX"),13,2,"XX")))</f>
        <v>#REF!</v>
      </c>
      <c r="K4399" s="356"/>
      <c r="L4399" s="357"/>
      <c r="M4399" s="356"/>
      <c r="N4399" s="352"/>
      <c r="O4399" s="369"/>
    </row>
    <row r="4400" spans="1:15" hidden="1" x14ac:dyDescent="0.2">
      <c r="A4400" s="351">
        <v>4397</v>
      </c>
      <c r="B4400" s="352"/>
      <c r="C4400" s="353"/>
      <c r="D4400" s="354"/>
      <c r="E4400" s="178"/>
      <c r="F4400" s="355"/>
      <c r="G4400" s="354"/>
      <c r="H4400" s="354"/>
      <c r="I4400" s="178"/>
      <c r="J4400" s="390" t="e">
        <f>IF(#REF!="","",IF(LEN(#REF!)&gt;14,IF(ISBLANK(#REF!),"",#REF!),REPLACE(REPLACE(#REF!,1,3,"XXX"),13,2,"XX")))</f>
        <v>#REF!</v>
      </c>
      <c r="K4400" s="356"/>
      <c r="L4400" s="357"/>
      <c r="M4400" s="356"/>
      <c r="N4400" s="352"/>
      <c r="O4400" s="369"/>
    </row>
    <row r="4401" spans="1:15" hidden="1" x14ac:dyDescent="0.2">
      <c r="A4401" s="351">
        <v>4398</v>
      </c>
      <c r="B4401" s="352"/>
      <c r="C4401" s="353"/>
      <c r="D4401" s="354"/>
      <c r="E4401" s="178"/>
      <c r="F4401" s="355"/>
      <c r="G4401" s="354"/>
      <c r="H4401" s="354"/>
      <c r="I4401" s="178"/>
      <c r="J4401" s="390" t="e">
        <f>IF(#REF!="","",IF(LEN(#REF!)&gt;14,IF(ISBLANK(#REF!),"",#REF!),REPLACE(REPLACE(#REF!,1,3,"XXX"),13,2,"XX")))</f>
        <v>#REF!</v>
      </c>
      <c r="K4401" s="356"/>
      <c r="L4401" s="357"/>
      <c r="M4401" s="356"/>
      <c r="N4401" s="352"/>
      <c r="O4401" s="369"/>
    </row>
    <row r="4402" spans="1:15" hidden="1" x14ac:dyDescent="0.2">
      <c r="A4402" s="351">
        <v>4399</v>
      </c>
      <c r="B4402" s="352"/>
      <c r="C4402" s="353"/>
      <c r="D4402" s="354"/>
      <c r="E4402" s="178"/>
      <c r="F4402" s="355"/>
      <c r="G4402" s="354"/>
      <c r="H4402" s="354"/>
      <c r="I4402" s="178"/>
      <c r="J4402" s="390" t="e">
        <f>IF(#REF!="","",IF(LEN(#REF!)&gt;14,IF(ISBLANK(#REF!),"",#REF!),REPLACE(REPLACE(#REF!,1,3,"XXX"),13,2,"XX")))</f>
        <v>#REF!</v>
      </c>
      <c r="K4402" s="356"/>
      <c r="L4402" s="357"/>
      <c r="M4402" s="356"/>
      <c r="N4402" s="352"/>
      <c r="O4402" s="369"/>
    </row>
    <row r="4403" spans="1:15" hidden="1" x14ac:dyDescent="0.2">
      <c r="A4403" s="351">
        <v>4400</v>
      </c>
      <c r="B4403" s="352"/>
      <c r="C4403" s="353"/>
      <c r="D4403" s="354"/>
      <c r="E4403" s="178"/>
      <c r="F4403" s="355"/>
      <c r="G4403" s="354"/>
      <c r="H4403" s="354"/>
      <c r="I4403" s="178"/>
      <c r="J4403" s="390" t="e">
        <f>IF(#REF!="","",IF(LEN(#REF!)&gt;14,IF(ISBLANK(#REF!),"",#REF!),REPLACE(REPLACE(#REF!,1,3,"XXX"),13,2,"XX")))</f>
        <v>#REF!</v>
      </c>
      <c r="K4403" s="356"/>
      <c r="L4403" s="357"/>
      <c r="M4403" s="356"/>
      <c r="N4403" s="352"/>
      <c r="O4403" s="369"/>
    </row>
    <row r="4404" spans="1:15" hidden="1" x14ac:dyDescent="0.2">
      <c r="A4404" s="351">
        <v>4401</v>
      </c>
      <c r="B4404" s="352"/>
      <c r="C4404" s="353"/>
      <c r="D4404" s="354"/>
      <c r="E4404" s="178"/>
      <c r="F4404" s="355"/>
      <c r="G4404" s="354"/>
      <c r="H4404" s="354"/>
      <c r="I4404" s="178"/>
      <c r="J4404" s="390" t="e">
        <f>IF(#REF!="","",IF(LEN(#REF!)&gt;14,IF(ISBLANK(#REF!),"",#REF!),REPLACE(REPLACE(#REF!,1,3,"XXX"),13,2,"XX")))</f>
        <v>#REF!</v>
      </c>
      <c r="K4404" s="356"/>
      <c r="L4404" s="357"/>
      <c r="M4404" s="356"/>
      <c r="N4404" s="352"/>
      <c r="O4404" s="369"/>
    </row>
    <row r="4405" spans="1:15" hidden="1" x14ac:dyDescent="0.2">
      <c r="A4405" s="351">
        <v>4402</v>
      </c>
      <c r="B4405" s="352"/>
      <c r="C4405" s="353"/>
      <c r="D4405" s="354"/>
      <c r="E4405" s="178"/>
      <c r="F4405" s="355"/>
      <c r="G4405" s="354"/>
      <c r="H4405" s="354"/>
      <c r="I4405" s="178"/>
      <c r="J4405" s="390" t="e">
        <f>IF(#REF!="","",IF(LEN(#REF!)&gt;14,IF(ISBLANK(#REF!),"",#REF!),REPLACE(REPLACE(#REF!,1,3,"XXX"),13,2,"XX")))</f>
        <v>#REF!</v>
      </c>
      <c r="K4405" s="356"/>
      <c r="L4405" s="357"/>
      <c r="M4405" s="356"/>
      <c r="N4405" s="352"/>
      <c r="O4405" s="369"/>
    </row>
    <row r="4406" spans="1:15" hidden="1" x14ac:dyDescent="0.2">
      <c r="A4406" s="351">
        <v>4403</v>
      </c>
      <c r="B4406" s="352"/>
      <c r="C4406" s="353"/>
      <c r="D4406" s="354"/>
      <c r="E4406" s="178"/>
      <c r="F4406" s="355"/>
      <c r="G4406" s="354"/>
      <c r="H4406" s="354"/>
      <c r="I4406" s="178"/>
      <c r="J4406" s="390" t="e">
        <f>IF(#REF!="","",IF(LEN(#REF!)&gt;14,IF(ISBLANK(#REF!),"",#REF!),REPLACE(REPLACE(#REF!,1,3,"XXX"),13,2,"XX")))</f>
        <v>#REF!</v>
      </c>
      <c r="K4406" s="356"/>
      <c r="L4406" s="357"/>
      <c r="M4406" s="356"/>
      <c r="N4406" s="352"/>
      <c r="O4406" s="369"/>
    </row>
    <row r="4407" spans="1:15" hidden="1" x14ac:dyDescent="0.2">
      <c r="A4407" s="351">
        <v>4404</v>
      </c>
      <c r="B4407" s="352"/>
      <c r="C4407" s="353"/>
      <c r="D4407" s="354"/>
      <c r="E4407" s="178"/>
      <c r="F4407" s="355"/>
      <c r="G4407" s="354"/>
      <c r="H4407" s="354"/>
      <c r="I4407" s="178"/>
      <c r="J4407" s="390" t="e">
        <f>IF(#REF!="","",IF(LEN(#REF!)&gt;14,IF(ISBLANK(#REF!),"",#REF!),REPLACE(REPLACE(#REF!,1,3,"XXX"),13,2,"XX")))</f>
        <v>#REF!</v>
      </c>
      <c r="K4407" s="356"/>
      <c r="L4407" s="357"/>
      <c r="M4407" s="356"/>
      <c r="N4407" s="352"/>
      <c r="O4407" s="369"/>
    </row>
    <row r="4408" spans="1:15" hidden="1" x14ac:dyDescent="0.2">
      <c r="A4408" s="351">
        <v>4405</v>
      </c>
      <c r="B4408" s="352"/>
      <c r="C4408" s="353"/>
      <c r="D4408" s="354"/>
      <c r="E4408" s="178"/>
      <c r="F4408" s="355"/>
      <c r="G4408" s="354"/>
      <c r="H4408" s="354"/>
      <c r="I4408" s="178"/>
      <c r="J4408" s="390" t="e">
        <f>IF(#REF!="","",IF(LEN(#REF!)&gt;14,IF(ISBLANK(#REF!),"",#REF!),REPLACE(REPLACE(#REF!,1,3,"XXX"),13,2,"XX")))</f>
        <v>#REF!</v>
      </c>
      <c r="K4408" s="356"/>
      <c r="L4408" s="357"/>
      <c r="M4408" s="356"/>
      <c r="N4408" s="352"/>
      <c r="O4408" s="369"/>
    </row>
    <row r="4409" spans="1:15" hidden="1" x14ac:dyDescent="0.2">
      <c r="A4409" s="351">
        <v>4406</v>
      </c>
      <c r="B4409" s="352"/>
      <c r="C4409" s="353"/>
      <c r="D4409" s="354"/>
      <c r="E4409" s="178"/>
      <c r="F4409" s="355"/>
      <c r="G4409" s="354"/>
      <c r="H4409" s="354"/>
      <c r="I4409" s="178"/>
      <c r="J4409" s="390" t="e">
        <f>IF(#REF!="","",IF(LEN(#REF!)&gt;14,IF(ISBLANK(#REF!),"",#REF!),REPLACE(REPLACE(#REF!,1,3,"XXX"),13,2,"XX")))</f>
        <v>#REF!</v>
      </c>
      <c r="K4409" s="356"/>
      <c r="L4409" s="357"/>
      <c r="M4409" s="356"/>
      <c r="N4409" s="352"/>
      <c r="O4409" s="369"/>
    </row>
    <row r="4410" spans="1:15" hidden="1" x14ac:dyDescent="0.2">
      <c r="A4410" s="351">
        <v>4407</v>
      </c>
      <c r="B4410" s="352"/>
      <c r="C4410" s="353"/>
      <c r="D4410" s="354"/>
      <c r="E4410" s="178"/>
      <c r="F4410" s="355"/>
      <c r="G4410" s="354"/>
      <c r="H4410" s="354"/>
      <c r="I4410" s="178"/>
      <c r="J4410" s="390" t="e">
        <f>IF(#REF!="","",IF(LEN(#REF!)&gt;14,IF(ISBLANK(#REF!),"",#REF!),REPLACE(REPLACE(#REF!,1,3,"XXX"),13,2,"XX")))</f>
        <v>#REF!</v>
      </c>
      <c r="K4410" s="356"/>
      <c r="L4410" s="357"/>
      <c r="M4410" s="356"/>
      <c r="N4410" s="352"/>
      <c r="O4410" s="369"/>
    </row>
    <row r="4411" spans="1:15" hidden="1" x14ac:dyDescent="0.2">
      <c r="A4411" s="351">
        <v>4408</v>
      </c>
      <c r="B4411" s="352"/>
      <c r="C4411" s="353"/>
      <c r="D4411" s="354"/>
      <c r="E4411" s="178"/>
      <c r="F4411" s="355"/>
      <c r="G4411" s="354"/>
      <c r="H4411" s="354"/>
      <c r="I4411" s="178"/>
      <c r="J4411" s="390" t="e">
        <f>IF(#REF!="","",IF(LEN(#REF!)&gt;14,IF(ISBLANK(#REF!),"",#REF!),REPLACE(REPLACE(#REF!,1,3,"XXX"),13,2,"XX")))</f>
        <v>#REF!</v>
      </c>
      <c r="K4411" s="356"/>
      <c r="L4411" s="357"/>
      <c r="M4411" s="356"/>
      <c r="N4411" s="352"/>
      <c r="O4411" s="369"/>
    </row>
    <row r="4412" spans="1:15" hidden="1" x14ac:dyDescent="0.2">
      <c r="A4412" s="351">
        <v>4409</v>
      </c>
      <c r="B4412" s="352"/>
      <c r="C4412" s="353"/>
      <c r="D4412" s="354"/>
      <c r="E4412" s="178"/>
      <c r="F4412" s="355"/>
      <c r="G4412" s="354"/>
      <c r="H4412" s="354"/>
      <c r="I4412" s="178"/>
      <c r="J4412" s="390" t="e">
        <f>IF(#REF!="","",IF(LEN(#REF!)&gt;14,IF(ISBLANK(#REF!),"",#REF!),REPLACE(REPLACE(#REF!,1,3,"XXX"),13,2,"XX")))</f>
        <v>#REF!</v>
      </c>
      <c r="K4412" s="356"/>
      <c r="L4412" s="357"/>
      <c r="M4412" s="356"/>
      <c r="N4412" s="352"/>
      <c r="O4412" s="369"/>
    </row>
    <row r="4413" spans="1:15" hidden="1" x14ac:dyDescent="0.2">
      <c r="A4413" s="351">
        <v>4410</v>
      </c>
      <c r="B4413" s="352"/>
      <c r="C4413" s="353"/>
      <c r="D4413" s="354"/>
      <c r="E4413" s="178"/>
      <c r="F4413" s="355"/>
      <c r="G4413" s="354"/>
      <c r="H4413" s="354"/>
      <c r="I4413" s="178"/>
      <c r="J4413" s="390" t="e">
        <f>IF(#REF!="","",IF(LEN(#REF!)&gt;14,IF(ISBLANK(#REF!),"",#REF!),REPLACE(REPLACE(#REF!,1,3,"XXX"),13,2,"XX")))</f>
        <v>#REF!</v>
      </c>
      <c r="K4413" s="356"/>
      <c r="L4413" s="357"/>
      <c r="M4413" s="356"/>
      <c r="N4413" s="352"/>
      <c r="O4413" s="369"/>
    </row>
    <row r="4414" spans="1:15" hidden="1" x14ac:dyDescent="0.2">
      <c r="A4414" s="351">
        <v>4411</v>
      </c>
      <c r="B4414" s="352"/>
      <c r="C4414" s="353"/>
      <c r="D4414" s="354"/>
      <c r="E4414" s="178"/>
      <c r="F4414" s="355"/>
      <c r="G4414" s="354"/>
      <c r="H4414" s="354"/>
      <c r="I4414" s="178"/>
      <c r="J4414" s="390" t="e">
        <f>IF(#REF!="","",IF(LEN(#REF!)&gt;14,IF(ISBLANK(#REF!),"",#REF!),REPLACE(REPLACE(#REF!,1,3,"XXX"),13,2,"XX")))</f>
        <v>#REF!</v>
      </c>
      <c r="K4414" s="356"/>
      <c r="L4414" s="357"/>
      <c r="M4414" s="356"/>
      <c r="N4414" s="352"/>
      <c r="O4414" s="369"/>
    </row>
    <row r="4415" spans="1:15" hidden="1" x14ac:dyDescent="0.2">
      <c r="A4415" s="351">
        <v>4412</v>
      </c>
      <c r="B4415" s="352"/>
      <c r="C4415" s="353"/>
      <c r="D4415" s="354"/>
      <c r="E4415" s="178"/>
      <c r="F4415" s="355"/>
      <c r="G4415" s="354"/>
      <c r="H4415" s="354"/>
      <c r="I4415" s="178"/>
      <c r="J4415" s="390" t="e">
        <f>IF(#REF!="","",IF(LEN(#REF!)&gt;14,IF(ISBLANK(#REF!),"",#REF!),REPLACE(REPLACE(#REF!,1,3,"XXX"),13,2,"XX")))</f>
        <v>#REF!</v>
      </c>
      <c r="K4415" s="356"/>
      <c r="L4415" s="357"/>
      <c r="M4415" s="356"/>
      <c r="N4415" s="352"/>
      <c r="O4415" s="369"/>
    </row>
    <row r="4416" spans="1:15" hidden="1" x14ac:dyDescent="0.2">
      <c r="A4416" s="351">
        <v>4413</v>
      </c>
      <c r="B4416" s="352"/>
      <c r="C4416" s="353"/>
      <c r="D4416" s="354"/>
      <c r="E4416" s="178"/>
      <c r="F4416" s="355"/>
      <c r="G4416" s="354"/>
      <c r="H4416" s="354"/>
      <c r="I4416" s="178"/>
      <c r="J4416" s="390" t="e">
        <f>IF(#REF!="","",IF(LEN(#REF!)&gt;14,IF(ISBLANK(#REF!),"",#REF!),REPLACE(REPLACE(#REF!,1,3,"XXX"),13,2,"XX")))</f>
        <v>#REF!</v>
      </c>
      <c r="K4416" s="356"/>
      <c r="L4416" s="357"/>
      <c r="M4416" s="356"/>
      <c r="N4416" s="352"/>
      <c r="O4416" s="369"/>
    </row>
    <row r="4417" spans="1:15" hidden="1" x14ac:dyDescent="0.2">
      <c r="A4417" s="351">
        <v>4414</v>
      </c>
      <c r="B4417" s="352"/>
      <c r="C4417" s="353"/>
      <c r="D4417" s="354"/>
      <c r="E4417" s="178"/>
      <c r="F4417" s="355"/>
      <c r="G4417" s="354"/>
      <c r="H4417" s="354"/>
      <c r="I4417" s="178"/>
      <c r="J4417" s="390" t="e">
        <f>IF(#REF!="","",IF(LEN(#REF!)&gt;14,IF(ISBLANK(#REF!),"",#REF!),REPLACE(REPLACE(#REF!,1,3,"XXX"),13,2,"XX")))</f>
        <v>#REF!</v>
      </c>
      <c r="K4417" s="356"/>
      <c r="L4417" s="357"/>
      <c r="M4417" s="356"/>
      <c r="N4417" s="352"/>
      <c r="O4417" s="369"/>
    </row>
    <row r="4418" spans="1:15" hidden="1" x14ac:dyDescent="0.2">
      <c r="A4418" s="351">
        <v>4415</v>
      </c>
      <c r="B4418" s="352"/>
      <c r="C4418" s="353"/>
      <c r="D4418" s="354"/>
      <c r="E4418" s="178"/>
      <c r="F4418" s="355"/>
      <c r="G4418" s="354"/>
      <c r="H4418" s="354"/>
      <c r="I4418" s="178"/>
      <c r="J4418" s="390" t="e">
        <f>IF(#REF!="","",IF(LEN(#REF!)&gt;14,IF(ISBLANK(#REF!),"",#REF!),REPLACE(REPLACE(#REF!,1,3,"XXX"),13,2,"XX")))</f>
        <v>#REF!</v>
      </c>
      <c r="K4418" s="356"/>
      <c r="L4418" s="357"/>
      <c r="M4418" s="356"/>
      <c r="N4418" s="352"/>
      <c r="O4418" s="369"/>
    </row>
    <row r="4419" spans="1:15" hidden="1" x14ac:dyDescent="0.2">
      <c r="A4419" s="351">
        <v>4416</v>
      </c>
      <c r="B4419" s="352"/>
      <c r="C4419" s="353"/>
      <c r="D4419" s="354"/>
      <c r="E4419" s="178"/>
      <c r="F4419" s="355"/>
      <c r="G4419" s="354"/>
      <c r="H4419" s="354"/>
      <c r="I4419" s="178"/>
      <c r="J4419" s="390" t="e">
        <f>IF(#REF!="","",IF(LEN(#REF!)&gt;14,IF(ISBLANK(#REF!),"",#REF!),REPLACE(REPLACE(#REF!,1,3,"XXX"),13,2,"XX")))</f>
        <v>#REF!</v>
      </c>
      <c r="K4419" s="356"/>
      <c r="L4419" s="357"/>
      <c r="M4419" s="356"/>
      <c r="N4419" s="352"/>
      <c r="O4419" s="369"/>
    </row>
    <row r="4420" spans="1:15" hidden="1" x14ac:dyDescent="0.2">
      <c r="A4420" s="351">
        <v>4417</v>
      </c>
      <c r="B4420" s="352"/>
      <c r="C4420" s="353"/>
      <c r="D4420" s="354"/>
      <c r="E4420" s="178"/>
      <c r="F4420" s="355"/>
      <c r="G4420" s="354"/>
      <c r="H4420" s="354"/>
      <c r="I4420" s="178"/>
      <c r="J4420" s="390" t="e">
        <f>IF(#REF!="","",IF(LEN(#REF!)&gt;14,IF(ISBLANK(#REF!),"",#REF!),REPLACE(REPLACE(#REF!,1,3,"XXX"),13,2,"XX")))</f>
        <v>#REF!</v>
      </c>
      <c r="K4420" s="356"/>
      <c r="L4420" s="357"/>
      <c r="M4420" s="356"/>
      <c r="N4420" s="352"/>
      <c r="O4420" s="369"/>
    </row>
    <row r="4421" spans="1:15" hidden="1" x14ac:dyDescent="0.2">
      <c r="A4421" s="351">
        <v>4418</v>
      </c>
      <c r="B4421" s="352"/>
      <c r="C4421" s="353"/>
      <c r="D4421" s="354"/>
      <c r="E4421" s="178"/>
      <c r="F4421" s="355"/>
      <c r="G4421" s="354"/>
      <c r="H4421" s="354"/>
      <c r="I4421" s="178"/>
      <c r="J4421" s="390" t="e">
        <f>IF(#REF!="","",IF(LEN(#REF!)&gt;14,IF(ISBLANK(#REF!),"",#REF!),REPLACE(REPLACE(#REF!,1,3,"XXX"),13,2,"XX")))</f>
        <v>#REF!</v>
      </c>
      <c r="K4421" s="356"/>
      <c r="L4421" s="357"/>
      <c r="M4421" s="356"/>
      <c r="N4421" s="352"/>
      <c r="O4421" s="369"/>
    </row>
    <row r="4422" spans="1:15" hidden="1" x14ac:dyDescent="0.2">
      <c r="A4422" s="351">
        <v>4419</v>
      </c>
      <c r="B4422" s="352"/>
      <c r="C4422" s="353"/>
      <c r="D4422" s="354"/>
      <c r="E4422" s="178"/>
      <c r="F4422" s="355"/>
      <c r="G4422" s="354"/>
      <c r="H4422" s="354"/>
      <c r="I4422" s="178"/>
      <c r="J4422" s="390" t="e">
        <f>IF(#REF!="","",IF(LEN(#REF!)&gt;14,IF(ISBLANK(#REF!),"",#REF!),REPLACE(REPLACE(#REF!,1,3,"XXX"),13,2,"XX")))</f>
        <v>#REF!</v>
      </c>
      <c r="K4422" s="356"/>
      <c r="L4422" s="357"/>
      <c r="M4422" s="356"/>
      <c r="N4422" s="352"/>
      <c r="O4422" s="369"/>
    </row>
    <row r="4423" spans="1:15" hidden="1" x14ac:dyDescent="0.2">
      <c r="A4423" s="351">
        <v>4420</v>
      </c>
      <c r="B4423" s="352"/>
      <c r="C4423" s="353"/>
      <c r="D4423" s="354"/>
      <c r="E4423" s="178"/>
      <c r="F4423" s="355"/>
      <c r="G4423" s="354"/>
      <c r="H4423" s="354"/>
      <c r="I4423" s="178"/>
      <c r="J4423" s="390" t="e">
        <f>IF(#REF!="","",IF(LEN(#REF!)&gt;14,IF(ISBLANK(#REF!),"",#REF!),REPLACE(REPLACE(#REF!,1,3,"XXX"),13,2,"XX")))</f>
        <v>#REF!</v>
      </c>
      <c r="K4423" s="356"/>
      <c r="L4423" s="357"/>
      <c r="M4423" s="356"/>
      <c r="N4423" s="352"/>
      <c r="O4423" s="369"/>
    </row>
    <row r="4424" spans="1:15" hidden="1" x14ac:dyDescent="0.2">
      <c r="A4424" s="351">
        <v>4421</v>
      </c>
      <c r="B4424" s="352"/>
      <c r="C4424" s="353"/>
      <c r="D4424" s="354"/>
      <c r="E4424" s="178"/>
      <c r="F4424" s="355"/>
      <c r="G4424" s="354"/>
      <c r="H4424" s="354"/>
      <c r="I4424" s="178"/>
      <c r="J4424" s="390" t="e">
        <f>IF(#REF!="","",IF(LEN(#REF!)&gt;14,IF(ISBLANK(#REF!),"",#REF!),REPLACE(REPLACE(#REF!,1,3,"XXX"),13,2,"XX")))</f>
        <v>#REF!</v>
      </c>
      <c r="K4424" s="356"/>
      <c r="L4424" s="357"/>
      <c r="M4424" s="356"/>
      <c r="N4424" s="352"/>
      <c r="O4424" s="369"/>
    </row>
    <row r="4425" spans="1:15" hidden="1" x14ac:dyDescent="0.2">
      <c r="A4425" s="351">
        <v>4422</v>
      </c>
      <c r="B4425" s="352"/>
      <c r="C4425" s="353"/>
      <c r="D4425" s="354"/>
      <c r="E4425" s="178"/>
      <c r="F4425" s="355"/>
      <c r="G4425" s="354"/>
      <c r="H4425" s="354"/>
      <c r="I4425" s="178"/>
      <c r="J4425" s="390" t="e">
        <f>IF(#REF!="","",IF(LEN(#REF!)&gt;14,IF(ISBLANK(#REF!),"",#REF!),REPLACE(REPLACE(#REF!,1,3,"XXX"),13,2,"XX")))</f>
        <v>#REF!</v>
      </c>
      <c r="K4425" s="356"/>
      <c r="L4425" s="357"/>
      <c r="M4425" s="356"/>
      <c r="N4425" s="352"/>
      <c r="O4425" s="369"/>
    </row>
    <row r="4426" spans="1:15" hidden="1" x14ac:dyDescent="0.2">
      <c r="A4426" s="351">
        <v>4423</v>
      </c>
      <c r="B4426" s="352"/>
      <c r="C4426" s="353"/>
      <c r="D4426" s="354"/>
      <c r="E4426" s="178"/>
      <c r="F4426" s="355"/>
      <c r="G4426" s="354"/>
      <c r="H4426" s="354"/>
      <c r="I4426" s="178"/>
      <c r="J4426" s="390" t="e">
        <f>IF(#REF!="","",IF(LEN(#REF!)&gt;14,IF(ISBLANK(#REF!),"",#REF!),REPLACE(REPLACE(#REF!,1,3,"XXX"),13,2,"XX")))</f>
        <v>#REF!</v>
      </c>
      <c r="K4426" s="356"/>
      <c r="L4426" s="357"/>
      <c r="M4426" s="356"/>
      <c r="N4426" s="352"/>
      <c r="O4426" s="369"/>
    </row>
    <row r="4427" spans="1:15" hidden="1" x14ac:dyDescent="0.2">
      <c r="A4427" s="351">
        <v>4424</v>
      </c>
      <c r="B4427" s="352"/>
      <c r="C4427" s="353"/>
      <c r="D4427" s="354"/>
      <c r="E4427" s="178"/>
      <c r="F4427" s="355"/>
      <c r="G4427" s="354"/>
      <c r="H4427" s="354"/>
      <c r="I4427" s="178"/>
      <c r="J4427" s="390" t="e">
        <f>IF(#REF!="","",IF(LEN(#REF!)&gt;14,IF(ISBLANK(#REF!),"",#REF!),REPLACE(REPLACE(#REF!,1,3,"XXX"),13,2,"XX")))</f>
        <v>#REF!</v>
      </c>
      <c r="K4427" s="356"/>
      <c r="L4427" s="357"/>
      <c r="M4427" s="356"/>
      <c r="N4427" s="352"/>
      <c r="O4427" s="369"/>
    </row>
    <row r="4428" spans="1:15" hidden="1" x14ac:dyDescent="0.2">
      <c r="A4428" s="351">
        <v>4425</v>
      </c>
      <c r="B4428" s="352"/>
      <c r="C4428" s="353"/>
      <c r="D4428" s="354"/>
      <c r="E4428" s="178"/>
      <c r="F4428" s="355"/>
      <c r="G4428" s="354"/>
      <c r="H4428" s="354"/>
      <c r="I4428" s="178"/>
      <c r="J4428" s="390" t="e">
        <f>IF(#REF!="","",IF(LEN(#REF!)&gt;14,IF(ISBLANK(#REF!),"",#REF!),REPLACE(REPLACE(#REF!,1,3,"XXX"),13,2,"XX")))</f>
        <v>#REF!</v>
      </c>
      <c r="K4428" s="356"/>
      <c r="L4428" s="357"/>
      <c r="M4428" s="356"/>
      <c r="N4428" s="352"/>
      <c r="O4428" s="369"/>
    </row>
    <row r="4429" spans="1:15" hidden="1" x14ac:dyDescent="0.2">
      <c r="A4429" s="351">
        <v>4426</v>
      </c>
      <c r="B4429" s="352"/>
      <c r="C4429" s="353"/>
      <c r="D4429" s="354"/>
      <c r="E4429" s="178"/>
      <c r="F4429" s="355"/>
      <c r="G4429" s="354"/>
      <c r="H4429" s="354"/>
      <c r="I4429" s="178"/>
      <c r="J4429" s="390" t="e">
        <f>IF(#REF!="","",IF(LEN(#REF!)&gt;14,IF(ISBLANK(#REF!),"",#REF!),REPLACE(REPLACE(#REF!,1,3,"XXX"),13,2,"XX")))</f>
        <v>#REF!</v>
      </c>
      <c r="K4429" s="356"/>
      <c r="L4429" s="357"/>
      <c r="M4429" s="356"/>
      <c r="N4429" s="352"/>
      <c r="O4429" s="369"/>
    </row>
    <row r="4430" spans="1:15" hidden="1" x14ac:dyDescent="0.2">
      <c r="A4430" s="351">
        <v>4427</v>
      </c>
      <c r="B4430" s="352"/>
      <c r="C4430" s="353"/>
      <c r="D4430" s="354"/>
      <c r="E4430" s="178"/>
      <c r="F4430" s="355"/>
      <c r="G4430" s="354"/>
      <c r="H4430" s="354"/>
      <c r="I4430" s="178"/>
      <c r="J4430" s="390" t="e">
        <f>IF(#REF!="","",IF(LEN(#REF!)&gt;14,IF(ISBLANK(#REF!),"",#REF!),REPLACE(REPLACE(#REF!,1,3,"XXX"),13,2,"XX")))</f>
        <v>#REF!</v>
      </c>
      <c r="K4430" s="356"/>
      <c r="L4430" s="357"/>
      <c r="M4430" s="356"/>
      <c r="N4430" s="352"/>
      <c r="O4430" s="369"/>
    </row>
    <row r="4431" spans="1:15" hidden="1" x14ac:dyDescent="0.2">
      <c r="A4431" s="351">
        <v>4428</v>
      </c>
      <c r="B4431" s="352"/>
      <c r="C4431" s="353"/>
      <c r="D4431" s="354"/>
      <c r="E4431" s="178"/>
      <c r="F4431" s="355"/>
      <c r="G4431" s="354"/>
      <c r="H4431" s="354"/>
      <c r="I4431" s="178"/>
      <c r="J4431" s="390" t="e">
        <f>IF(#REF!="","",IF(LEN(#REF!)&gt;14,IF(ISBLANK(#REF!),"",#REF!),REPLACE(REPLACE(#REF!,1,3,"XXX"),13,2,"XX")))</f>
        <v>#REF!</v>
      </c>
      <c r="K4431" s="356"/>
      <c r="L4431" s="357"/>
      <c r="M4431" s="356"/>
      <c r="N4431" s="352"/>
      <c r="O4431" s="369"/>
    </row>
    <row r="4432" spans="1:15" hidden="1" x14ac:dyDescent="0.2">
      <c r="A4432" s="351">
        <v>4429</v>
      </c>
      <c r="B4432" s="352"/>
      <c r="C4432" s="353"/>
      <c r="D4432" s="354"/>
      <c r="E4432" s="178"/>
      <c r="F4432" s="355"/>
      <c r="G4432" s="354"/>
      <c r="H4432" s="354"/>
      <c r="I4432" s="178"/>
      <c r="J4432" s="390" t="e">
        <f>IF(#REF!="","",IF(LEN(#REF!)&gt;14,IF(ISBLANK(#REF!),"",#REF!),REPLACE(REPLACE(#REF!,1,3,"XXX"),13,2,"XX")))</f>
        <v>#REF!</v>
      </c>
      <c r="K4432" s="356"/>
      <c r="L4432" s="357"/>
      <c r="M4432" s="356"/>
      <c r="N4432" s="352"/>
      <c r="O4432" s="369"/>
    </row>
    <row r="4433" spans="1:15" hidden="1" x14ac:dyDescent="0.2">
      <c r="A4433" s="351">
        <v>4430</v>
      </c>
      <c r="B4433" s="352"/>
      <c r="C4433" s="353"/>
      <c r="D4433" s="354"/>
      <c r="E4433" s="178"/>
      <c r="F4433" s="355"/>
      <c r="G4433" s="354"/>
      <c r="H4433" s="354"/>
      <c r="I4433" s="178"/>
      <c r="J4433" s="390" t="e">
        <f>IF(#REF!="","",IF(LEN(#REF!)&gt;14,IF(ISBLANK(#REF!),"",#REF!),REPLACE(REPLACE(#REF!,1,3,"XXX"),13,2,"XX")))</f>
        <v>#REF!</v>
      </c>
      <c r="K4433" s="356"/>
      <c r="L4433" s="357"/>
      <c r="M4433" s="356"/>
      <c r="N4433" s="352"/>
      <c r="O4433" s="369"/>
    </row>
    <row r="4434" spans="1:15" hidden="1" x14ac:dyDescent="0.2">
      <c r="A4434" s="351">
        <v>4431</v>
      </c>
      <c r="B4434" s="352"/>
      <c r="C4434" s="353"/>
      <c r="D4434" s="354"/>
      <c r="E4434" s="178"/>
      <c r="F4434" s="355"/>
      <c r="G4434" s="354"/>
      <c r="H4434" s="354"/>
      <c r="I4434" s="178"/>
      <c r="J4434" s="390" t="e">
        <f>IF(#REF!="","",IF(LEN(#REF!)&gt;14,IF(ISBLANK(#REF!),"",#REF!),REPLACE(REPLACE(#REF!,1,3,"XXX"),13,2,"XX")))</f>
        <v>#REF!</v>
      </c>
      <c r="K4434" s="356"/>
      <c r="L4434" s="357"/>
      <c r="M4434" s="356"/>
      <c r="N4434" s="352"/>
      <c r="O4434" s="369"/>
    </row>
    <row r="4435" spans="1:15" hidden="1" x14ac:dyDescent="0.2">
      <c r="A4435" s="351">
        <v>4432</v>
      </c>
      <c r="B4435" s="352"/>
      <c r="C4435" s="353"/>
      <c r="D4435" s="354"/>
      <c r="E4435" s="178"/>
      <c r="F4435" s="355"/>
      <c r="G4435" s="354"/>
      <c r="H4435" s="354"/>
      <c r="I4435" s="178"/>
      <c r="J4435" s="390" t="e">
        <f>IF(#REF!="","",IF(LEN(#REF!)&gt;14,IF(ISBLANK(#REF!),"",#REF!),REPLACE(REPLACE(#REF!,1,3,"XXX"),13,2,"XX")))</f>
        <v>#REF!</v>
      </c>
      <c r="K4435" s="356"/>
      <c r="L4435" s="357"/>
      <c r="M4435" s="356"/>
      <c r="N4435" s="352"/>
      <c r="O4435" s="369"/>
    </row>
    <row r="4436" spans="1:15" hidden="1" x14ac:dyDescent="0.2">
      <c r="A4436" s="351">
        <v>4433</v>
      </c>
      <c r="B4436" s="352"/>
      <c r="C4436" s="353"/>
      <c r="D4436" s="354"/>
      <c r="E4436" s="178"/>
      <c r="F4436" s="355"/>
      <c r="G4436" s="354"/>
      <c r="H4436" s="354"/>
      <c r="I4436" s="178"/>
      <c r="J4436" s="390" t="e">
        <f>IF(#REF!="","",IF(LEN(#REF!)&gt;14,IF(ISBLANK(#REF!),"",#REF!),REPLACE(REPLACE(#REF!,1,3,"XXX"),13,2,"XX")))</f>
        <v>#REF!</v>
      </c>
      <c r="K4436" s="356"/>
      <c r="L4436" s="357"/>
      <c r="M4436" s="356"/>
      <c r="N4436" s="352"/>
      <c r="O4436" s="369"/>
    </row>
    <row r="4437" spans="1:15" hidden="1" x14ac:dyDescent="0.2">
      <c r="A4437" s="351">
        <v>4434</v>
      </c>
      <c r="B4437" s="352"/>
      <c r="C4437" s="353"/>
      <c r="D4437" s="354"/>
      <c r="E4437" s="178"/>
      <c r="F4437" s="355"/>
      <c r="G4437" s="354"/>
      <c r="H4437" s="354"/>
      <c r="I4437" s="178"/>
      <c r="J4437" s="390" t="e">
        <f>IF(#REF!="","",IF(LEN(#REF!)&gt;14,IF(ISBLANK(#REF!),"",#REF!),REPLACE(REPLACE(#REF!,1,3,"XXX"),13,2,"XX")))</f>
        <v>#REF!</v>
      </c>
      <c r="K4437" s="356"/>
      <c r="L4437" s="357"/>
      <c r="M4437" s="356"/>
      <c r="N4437" s="352"/>
      <c r="O4437" s="369"/>
    </row>
    <row r="4438" spans="1:15" hidden="1" x14ac:dyDescent="0.2">
      <c r="A4438" s="351">
        <v>4435</v>
      </c>
      <c r="B4438" s="352"/>
      <c r="C4438" s="353"/>
      <c r="D4438" s="354"/>
      <c r="E4438" s="178"/>
      <c r="F4438" s="355"/>
      <c r="G4438" s="354"/>
      <c r="H4438" s="354"/>
      <c r="I4438" s="178"/>
      <c r="J4438" s="390" t="e">
        <f>IF(#REF!="","",IF(LEN(#REF!)&gt;14,IF(ISBLANK(#REF!),"",#REF!),REPLACE(REPLACE(#REF!,1,3,"XXX"),13,2,"XX")))</f>
        <v>#REF!</v>
      </c>
      <c r="K4438" s="356"/>
      <c r="L4438" s="357"/>
      <c r="M4438" s="356"/>
      <c r="N4438" s="352"/>
      <c r="O4438" s="369"/>
    </row>
    <row r="4439" spans="1:15" hidden="1" x14ac:dyDescent="0.2">
      <c r="A4439" s="351">
        <v>4436</v>
      </c>
      <c r="B4439" s="352"/>
      <c r="C4439" s="353"/>
      <c r="D4439" s="354"/>
      <c r="E4439" s="178"/>
      <c r="F4439" s="355"/>
      <c r="G4439" s="354"/>
      <c r="H4439" s="354"/>
      <c r="I4439" s="178"/>
      <c r="J4439" s="390" t="e">
        <f>IF(#REF!="","",IF(LEN(#REF!)&gt;14,IF(ISBLANK(#REF!),"",#REF!),REPLACE(REPLACE(#REF!,1,3,"XXX"),13,2,"XX")))</f>
        <v>#REF!</v>
      </c>
      <c r="K4439" s="356"/>
      <c r="L4439" s="357"/>
      <c r="M4439" s="356"/>
      <c r="N4439" s="352"/>
      <c r="O4439" s="369"/>
    </row>
    <row r="4440" spans="1:15" hidden="1" x14ac:dyDescent="0.2">
      <c r="A4440" s="351">
        <v>4437</v>
      </c>
      <c r="B4440" s="352"/>
      <c r="C4440" s="353"/>
      <c r="D4440" s="354"/>
      <c r="E4440" s="178"/>
      <c r="F4440" s="355"/>
      <c r="G4440" s="354"/>
      <c r="H4440" s="354"/>
      <c r="I4440" s="178"/>
      <c r="J4440" s="390" t="e">
        <f>IF(#REF!="","",IF(LEN(#REF!)&gt;14,IF(ISBLANK(#REF!),"",#REF!),REPLACE(REPLACE(#REF!,1,3,"XXX"),13,2,"XX")))</f>
        <v>#REF!</v>
      </c>
      <c r="K4440" s="356"/>
      <c r="L4440" s="357"/>
      <c r="M4440" s="356"/>
      <c r="N4440" s="352"/>
      <c r="O4440" s="369"/>
    </row>
    <row r="4441" spans="1:15" hidden="1" x14ac:dyDescent="0.2">
      <c r="A4441" s="351">
        <v>4438</v>
      </c>
      <c r="B4441" s="352"/>
      <c r="C4441" s="353"/>
      <c r="D4441" s="354"/>
      <c r="E4441" s="178"/>
      <c r="F4441" s="355"/>
      <c r="G4441" s="354"/>
      <c r="H4441" s="354"/>
      <c r="I4441" s="178"/>
      <c r="J4441" s="390" t="e">
        <f>IF(#REF!="","",IF(LEN(#REF!)&gt;14,IF(ISBLANK(#REF!),"",#REF!),REPLACE(REPLACE(#REF!,1,3,"XXX"),13,2,"XX")))</f>
        <v>#REF!</v>
      </c>
      <c r="K4441" s="356"/>
      <c r="L4441" s="357"/>
      <c r="M4441" s="356"/>
      <c r="N4441" s="352"/>
      <c r="O4441" s="369"/>
    </row>
    <row r="4442" spans="1:15" hidden="1" x14ac:dyDescent="0.2">
      <c r="A4442" s="351">
        <v>4439</v>
      </c>
      <c r="B4442" s="352"/>
      <c r="C4442" s="353"/>
      <c r="D4442" s="354"/>
      <c r="E4442" s="178"/>
      <c r="F4442" s="355"/>
      <c r="G4442" s="354"/>
      <c r="H4442" s="354"/>
      <c r="I4442" s="178"/>
      <c r="J4442" s="390" t="e">
        <f>IF(#REF!="","",IF(LEN(#REF!)&gt;14,IF(ISBLANK(#REF!),"",#REF!),REPLACE(REPLACE(#REF!,1,3,"XXX"),13,2,"XX")))</f>
        <v>#REF!</v>
      </c>
      <c r="K4442" s="356"/>
      <c r="L4442" s="357"/>
      <c r="M4442" s="356"/>
      <c r="N4442" s="352"/>
      <c r="O4442" s="369"/>
    </row>
    <row r="4443" spans="1:15" hidden="1" x14ac:dyDescent="0.2">
      <c r="A4443" s="351">
        <v>4440</v>
      </c>
      <c r="B4443" s="352"/>
      <c r="C4443" s="353"/>
      <c r="D4443" s="354"/>
      <c r="E4443" s="178"/>
      <c r="F4443" s="355"/>
      <c r="G4443" s="354"/>
      <c r="H4443" s="354"/>
      <c r="I4443" s="178"/>
      <c r="J4443" s="390" t="e">
        <f>IF(#REF!="","",IF(LEN(#REF!)&gt;14,IF(ISBLANK(#REF!),"",#REF!),REPLACE(REPLACE(#REF!,1,3,"XXX"),13,2,"XX")))</f>
        <v>#REF!</v>
      </c>
      <c r="K4443" s="356"/>
      <c r="L4443" s="357"/>
      <c r="M4443" s="356"/>
      <c r="N4443" s="352"/>
      <c r="O4443" s="369"/>
    </row>
    <row r="4444" spans="1:15" hidden="1" x14ac:dyDescent="0.2">
      <c r="A4444" s="351">
        <v>4441</v>
      </c>
      <c r="B4444" s="352"/>
      <c r="C4444" s="353"/>
      <c r="D4444" s="354"/>
      <c r="E4444" s="178"/>
      <c r="F4444" s="355"/>
      <c r="G4444" s="354"/>
      <c r="H4444" s="354"/>
      <c r="I4444" s="178"/>
      <c r="J4444" s="390" t="e">
        <f>IF(#REF!="","",IF(LEN(#REF!)&gt;14,IF(ISBLANK(#REF!),"",#REF!),REPLACE(REPLACE(#REF!,1,3,"XXX"),13,2,"XX")))</f>
        <v>#REF!</v>
      </c>
      <c r="K4444" s="356"/>
      <c r="L4444" s="357"/>
      <c r="M4444" s="356"/>
      <c r="N4444" s="352"/>
      <c r="O4444" s="369"/>
    </row>
    <row r="4445" spans="1:15" hidden="1" x14ac:dyDescent="0.2">
      <c r="A4445" s="351">
        <v>4442</v>
      </c>
      <c r="B4445" s="352"/>
      <c r="C4445" s="353"/>
      <c r="D4445" s="354"/>
      <c r="E4445" s="178"/>
      <c r="F4445" s="355"/>
      <c r="G4445" s="354"/>
      <c r="H4445" s="354"/>
      <c r="I4445" s="178"/>
      <c r="J4445" s="390" t="e">
        <f>IF(#REF!="","",IF(LEN(#REF!)&gt;14,IF(ISBLANK(#REF!),"",#REF!),REPLACE(REPLACE(#REF!,1,3,"XXX"),13,2,"XX")))</f>
        <v>#REF!</v>
      </c>
      <c r="K4445" s="356"/>
      <c r="L4445" s="357"/>
      <c r="M4445" s="356"/>
      <c r="N4445" s="352"/>
      <c r="O4445" s="369"/>
    </row>
    <row r="4446" spans="1:15" hidden="1" x14ac:dyDescent="0.2">
      <c r="A4446" s="351">
        <v>4443</v>
      </c>
      <c r="B4446" s="352"/>
      <c r="C4446" s="353"/>
      <c r="D4446" s="354"/>
      <c r="E4446" s="178"/>
      <c r="F4446" s="355"/>
      <c r="G4446" s="354"/>
      <c r="H4446" s="354"/>
      <c r="I4446" s="178"/>
      <c r="J4446" s="390" t="e">
        <f>IF(#REF!="","",IF(LEN(#REF!)&gt;14,IF(ISBLANK(#REF!),"",#REF!),REPLACE(REPLACE(#REF!,1,3,"XXX"),13,2,"XX")))</f>
        <v>#REF!</v>
      </c>
      <c r="K4446" s="356"/>
      <c r="L4446" s="357"/>
      <c r="M4446" s="356"/>
      <c r="N4446" s="352"/>
      <c r="O4446" s="369"/>
    </row>
    <row r="4447" spans="1:15" hidden="1" x14ac:dyDescent="0.2">
      <c r="A4447" s="351">
        <v>4444</v>
      </c>
      <c r="B4447" s="352"/>
      <c r="C4447" s="353"/>
      <c r="D4447" s="354"/>
      <c r="E4447" s="178"/>
      <c r="F4447" s="355"/>
      <c r="G4447" s="354"/>
      <c r="H4447" s="354"/>
      <c r="I4447" s="178"/>
      <c r="J4447" s="390" t="e">
        <f>IF(#REF!="","",IF(LEN(#REF!)&gt;14,IF(ISBLANK(#REF!),"",#REF!),REPLACE(REPLACE(#REF!,1,3,"XXX"),13,2,"XX")))</f>
        <v>#REF!</v>
      </c>
      <c r="K4447" s="356"/>
      <c r="L4447" s="357"/>
      <c r="M4447" s="356"/>
      <c r="N4447" s="352"/>
      <c r="O4447" s="369"/>
    </row>
    <row r="4448" spans="1:15" hidden="1" x14ac:dyDescent="0.2">
      <c r="A4448" s="351">
        <v>4445</v>
      </c>
      <c r="B4448" s="352"/>
      <c r="C4448" s="353"/>
      <c r="D4448" s="354"/>
      <c r="E4448" s="178"/>
      <c r="F4448" s="355"/>
      <c r="G4448" s="354"/>
      <c r="H4448" s="354"/>
      <c r="I4448" s="178"/>
      <c r="J4448" s="390" t="e">
        <f>IF(#REF!="","",IF(LEN(#REF!)&gt;14,IF(ISBLANK(#REF!),"",#REF!),REPLACE(REPLACE(#REF!,1,3,"XXX"),13,2,"XX")))</f>
        <v>#REF!</v>
      </c>
      <c r="K4448" s="356"/>
      <c r="L4448" s="357"/>
      <c r="M4448" s="356"/>
      <c r="N4448" s="352"/>
      <c r="O4448" s="369"/>
    </row>
    <row r="4449" spans="1:15" hidden="1" x14ac:dyDescent="0.2">
      <c r="A4449" s="351">
        <v>4446</v>
      </c>
      <c r="B4449" s="352"/>
      <c r="C4449" s="353"/>
      <c r="D4449" s="354"/>
      <c r="E4449" s="178"/>
      <c r="F4449" s="355"/>
      <c r="G4449" s="354"/>
      <c r="H4449" s="354"/>
      <c r="I4449" s="178"/>
      <c r="J4449" s="390" t="e">
        <f>IF(#REF!="","",IF(LEN(#REF!)&gt;14,IF(ISBLANK(#REF!),"",#REF!),REPLACE(REPLACE(#REF!,1,3,"XXX"),13,2,"XX")))</f>
        <v>#REF!</v>
      </c>
      <c r="K4449" s="356"/>
      <c r="L4449" s="357"/>
      <c r="M4449" s="356"/>
      <c r="N4449" s="352"/>
      <c r="O4449" s="369"/>
    </row>
    <row r="4450" spans="1:15" hidden="1" x14ac:dyDescent="0.2">
      <c r="A4450" s="351">
        <v>4447</v>
      </c>
      <c r="B4450" s="352"/>
      <c r="C4450" s="353"/>
      <c r="D4450" s="354"/>
      <c r="E4450" s="178"/>
      <c r="F4450" s="355"/>
      <c r="G4450" s="354"/>
      <c r="H4450" s="354"/>
      <c r="I4450" s="178"/>
      <c r="J4450" s="390" t="e">
        <f>IF(#REF!="","",IF(LEN(#REF!)&gt;14,IF(ISBLANK(#REF!),"",#REF!),REPLACE(REPLACE(#REF!,1,3,"XXX"),13,2,"XX")))</f>
        <v>#REF!</v>
      </c>
      <c r="K4450" s="356"/>
      <c r="L4450" s="357"/>
      <c r="M4450" s="356"/>
      <c r="N4450" s="352"/>
      <c r="O4450" s="369"/>
    </row>
    <row r="4451" spans="1:15" hidden="1" x14ac:dyDescent="0.2">
      <c r="A4451" s="351">
        <v>4448</v>
      </c>
      <c r="B4451" s="352"/>
      <c r="C4451" s="353"/>
      <c r="D4451" s="354"/>
      <c r="E4451" s="178"/>
      <c r="F4451" s="355"/>
      <c r="G4451" s="354"/>
      <c r="H4451" s="354"/>
      <c r="I4451" s="178"/>
      <c r="J4451" s="390" t="e">
        <f>IF(#REF!="","",IF(LEN(#REF!)&gt;14,IF(ISBLANK(#REF!),"",#REF!),REPLACE(REPLACE(#REF!,1,3,"XXX"),13,2,"XX")))</f>
        <v>#REF!</v>
      </c>
      <c r="K4451" s="356"/>
      <c r="L4451" s="357"/>
      <c r="M4451" s="356"/>
      <c r="N4451" s="352"/>
      <c r="O4451" s="369"/>
    </row>
    <row r="4452" spans="1:15" hidden="1" x14ac:dyDescent="0.2">
      <c r="A4452" s="351">
        <v>4449</v>
      </c>
      <c r="B4452" s="352"/>
      <c r="C4452" s="353"/>
      <c r="D4452" s="354"/>
      <c r="E4452" s="178"/>
      <c r="F4452" s="355"/>
      <c r="G4452" s="354"/>
      <c r="H4452" s="354"/>
      <c r="I4452" s="178"/>
      <c r="J4452" s="390" t="e">
        <f>IF(#REF!="","",IF(LEN(#REF!)&gt;14,IF(ISBLANK(#REF!),"",#REF!),REPLACE(REPLACE(#REF!,1,3,"XXX"),13,2,"XX")))</f>
        <v>#REF!</v>
      </c>
      <c r="K4452" s="356"/>
      <c r="L4452" s="357"/>
      <c r="M4452" s="356"/>
      <c r="N4452" s="352"/>
      <c r="O4452" s="369"/>
    </row>
    <row r="4453" spans="1:15" hidden="1" x14ac:dyDescent="0.2">
      <c r="A4453" s="351">
        <v>4450</v>
      </c>
      <c r="B4453" s="352"/>
      <c r="C4453" s="353"/>
      <c r="D4453" s="354"/>
      <c r="E4453" s="178"/>
      <c r="F4453" s="355"/>
      <c r="G4453" s="354"/>
      <c r="H4453" s="354"/>
      <c r="I4453" s="178"/>
      <c r="J4453" s="390" t="e">
        <f>IF(#REF!="","",IF(LEN(#REF!)&gt;14,IF(ISBLANK(#REF!),"",#REF!),REPLACE(REPLACE(#REF!,1,3,"XXX"),13,2,"XX")))</f>
        <v>#REF!</v>
      </c>
      <c r="K4453" s="356"/>
      <c r="L4453" s="357"/>
      <c r="M4453" s="356"/>
      <c r="N4453" s="352"/>
      <c r="O4453" s="369"/>
    </row>
    <row r="4454" spans="1:15" hidden="1" x14ac:dyDescent="0.2">
      <c r="A4454" s="351">
        <v>4451</v>
      </c>
      <c r="B4454" s="352"/>
      <c r="C4454" s="353"/>
      <c r="D4454" s="354"/>
      <c r="E4454" s="178"/>
      <c r="F4454" s="355"/>
      <c r="G4454" s="354"/>
      <c r="H4454" s="354"/>
      <c r="I4454" s="178"/>
      <c r="J4454" s="390" t="e">
        <f>IF(#REF!="","",IF(LEN(#REF!)&gt;14,IF(ISBLANK(#REF!),"",#REF!),REPLACE(REPLACE(#REF!,1,3,"XXX"),13,2,"XX")))</f>
        <v>#REF!</v>
      </c>
      <c r="K4454" s="356"/>
      <c r="L4454" s="357"/>
      <c r="M4454" s="356"/>
      <c r="N4454" s="352"/>
      <c r="O4454" s="369"/>
    </row>
    <row r="4455" spans="1:15" hidden="1" x14ac:dyDescent="0.2">
      <c r="A4455" s="351">
        <v>4452</v>
      </c>
      <c r="B4455" s="352"/>
      <c r="C4455" s="353"/>
      <c r="D4455" s="354"/>
      <c r="E4455" s="178"/>
      <c r="F4455" s="355"/>
      <c r="G4455" s="354"/>
      <c r="H4455" s="354"/>
      <c r="I4455" s="178"/>
      <c r="J4455" s="390" t="e">
        <f>IF(#REF!="","",IF(LEN(#REF!)&gt;14,IF(ISBLANK(#REF!),"",#REF!),REPLACE(REPLACE(#REF!,1,3,"XXX"),13,2,"XX")))</f>
        <v>#REF!</v>
      </c>
      <c r="K4455" s="356"/>
      <c r="L4455" s="357"/>
      <c r="M4455" s="356"/>
      <c r="N4455" s="352"/>
      <c r="O4455" s="369"/>
    </row>
    <row r="4456" spans="1:15" hidden="1" x14ac:dyDescent="0.2">
      <c r="A4456" s="351">
        <v>4453</v>
      </c>
      <c r="B4456" s="352"/>
      <c r="C4456" s="353"/>
      <c r="D4456" s="354"/>
      <c r="E4456" s="178"/>
      <c r="F4456" s="355"/>
      <c r="G4456" s="354"/>
      <c r="H4456" s="354"/>
      <c r="I4456" s="178"/>
      <c r="J4456" s="390" t="e">
        <f>IF(#REF!="","",IF(LEN(#REF!)&gt;14,IF(ISBLANK(#REF!),"",#REF!),REPLACE(REPLACE(#REF!,1,3,"XXX"),13,2,"XX")))</f>
        <v>#REF!</v>
      </c>
      <c r="K4456" s="356"/>
      <c r="L4456" s="357"/>
      <c r="M4456" s="356"/>
      <c r="N4456" s="352"/>
      <c r="O4456" s="369"/>
    </row>
    <row r="4457" spans="1:15" hidden="1" x14ac:dyDescent="0.2">
      <c r="A4457" s="351">
        <v>4454</v>
      </c>
      <c r="B4457" s="352"/>
      <c r="C4457" s="353"/>
      <c r="D4457" s="354"/>
      <c r="E4457" s="178"/>
      <c r="F4457" s="355"/>
      <c r="G4457" s="354"/>
      <c r="H4457" s="354"/>
      <c r="I4457" s="178"/>
      <c r="J4457" s="390" t="e">
        <f>IF(#REF!="","",IF(LEN(#REF!)&gt;14,IF(ISBLANK(#REF!),"",#REF!),REPLACE(REPLACE(#REF!,1,3,"XXX"),13,2,"XX")))</f>
        <v>#REF!</v>
      </c>
      <c r="K4457" s="356"/>
      <c r="L4457" s="357"/>
      <c r="M4457" s="356"/>
      <c r="N4457" s="352"/>
      <c r="O4457" s="369"/>
    </row>
    <row r="4458" spans="1:15" hidden="1" x14ac:dyDescent="0.2">
      <c r="A4458" s="351">
        <v>4455</v>
      </c>
      <c r="B4458" s="352"/>
      <c r="C4458" s="353"/>
      <c r="D4458" s="354"/>
      <c r="E4458" s="178"/>
      <c r="F4458" s="355"/>
      <c r="G4458" s="354"/>
      <c r="H4458" s="354"/>
      <c r="I4458" s="178"/>
      <c r="J4458" s="390" t="e">
        <f>IF(#REF!="","",IF(LEN(#REF!)&gt;14,IF(ISBLANK(#REF!),"",#REF!),REPLACE(REPLACE(#REF!,1,3,"XXX"),13,2,"XX")))</f>
        <v>#REF!</v>
      </c>
      <c r="K4458" s="356"/>
      <c r="L4458" s="357"/>
      <c r="M4458" s="356"/>
      <c r="N4458" s="352"/>
      <c r="O4458" s="369"/>
    </row>
    <row r="4459" spans="1:15" hidden="1" x14ac:dyDescent="0.2">
      <c r="A4459" s="351">
        <v>4456</v>
      </c>
      <c r="B4459" s="352"/>
      <c r="C4459" s="353"/>
      <c r="D4459" s="354"/>
      <c r="E4459" s="178"/>
      <c r="F4459" s="355"/>
      <c r="G4459" s="354"/>
      <c r="H4459" s="354"/>
      <c r="I4459" s="178"/>
      <c r="J4459" s="390" t="e">
        <f>IF(#REF!="","",IF(LEN(#REF!)&gt;14,IF(ISBLANK(#REF!),"",#REF!),REPLACE(REPLACE(#REF!,1,3,"XXX"),13,2,"XX")))</f>
        <v>#REF!</v>
      </c>
      <c r="K4459" s="356"/>
      <c r="L4459" s="357"/>
      <c r="M4459" s="356"/>
      <c r="N4459" s="352"/>
      <c r="O4459" s="369"/>
    </row>
    <row r="4460" spans="1:15" hidden="1" x14ac:dyDescent="0.2">
      <c r="A4460" s="351">
        <v>4457</v>
      </c>
      <c r="B4460" s="352"/>
      <c r="C4460" s="353"/>
      <c r="D4460" s="354"/>
      <c r="E4460" s="178"/>
      <c r="F4460" s="355"/>
      <c r="G4460" s="354"/>
      <c r="H4460" s="354"/>
      <c r="I4460" s="178"/>
      <c r="J4460" s="390" t="e">
        <f>IF(#REF!="","",IF(LEN(#REF!)&gt;14,IF(ISBLANK(#REF!),"",#REF!),REPLACE(REPLACE(#REF!,1,3,"XXX"),13,2,"XX")))</f>
        <v>#REF!</v>
      </c>
      <c r="K4460" s="356"/>
      <c r="L4460" s="357"/>
      <c r="M4460" s="356"/>
      <c r="N4460" s="352"/>
      <c r="O4460" s="369"/>
    </row>
    <row r="4461" spans="1:15" hidden="1" x14ac:dyDescent="0.2">
      <c r="A4461" s="351">
        <v>4458</v>
      </c>
      <c r="B4461" s="352"/>
      <c r="C4461" s="353"/>
      <c r="D4461" s="354"/>
      <c r="E4461" s="178"/>
      <c r="F4461" s="355"/>
      <c r="G4461" s="354"/>
      <c r="H4461" s="354"/>
      <c r="I4461" s="178"/>
      <c r="J4461" s="390" t="e">
        <f>IF(#REF!="","",IF(LEN(#REF!)&gt;14,IF(ISBLANK(#REF!),"",#REF!),REPLACE(REPLACE(#REF!,1,3,"XXX"),13,2,"XX")))</f>
        <v>#REF!</v>
      </c>
      <c r="K4461" s="356"/>
      <c r="L4461" s="357"/>
      <c r="M4461" s="356"/>
      <c r="N4461" s="352"/>
      <c r="O4461" s="369"/>
    </row>
    <row r="4462" spans="1:15" hidden="1" x14ac:dyDescent="0.2">
      <c r="A4462" s="351">
        <v>4459</v>
      </c>
      <c r="B4462" s="352"/>
      <c r="C4462" s="353"/>
      <c r="D4462" s="354"/>
      <c r="E4462" s="178"/>
      <c r="F4462" s="355"/>
      <c r="G4462" s="354"/>
      <c r="H4462" s="354"/>
      <c r="I4462" s="178"/>
      <c r="J4462" s="390" t="e">
        <f>IF(#REF!="","",IF(LEN(#REF!)&gt;14,IF(ISBLANK(#REF!),"",#REF!),REPLACE(REPLACE(#REF!,1,3,"XXX"),13,2,"XX")))</f>
        <v>#REF!</v>
      </c>
      <c r="K4462" s="356"/>
      <c r="L4462" s="357"/>
      <c r="M4462" s="356"/>
      <c r="N4462" s="352"/>
      <c r="O4462" s="369"/>
    </row>
    <row r="4463" spans="1:15" hidden="1" x14ac:dyDescent="0.2">
      <c r="A4463" s="351">
        <v>4460</v>
      </c>
      <c r="B4463" s="352"/>
      <c r="C4463" s="353"/>
      <c r="D4463" s="354"/>
      <c r="E4463" s="178"/>
      <c r="F4463" s="355"/>
      <c r="G4463" s="354"/>
      <c r="H4463" s="354"/>
      <c r="I4463" s="178"/>
      <c r="J4463" s="390" t="e">
        <f>IF(#REF!="","",IF(LEN(#REF!)&gt;14,IF(ISBLANK(#REF!),"",#REF!),REPLACE(REPLACE(#REF!,1,3,"XXX"),13,2,"XX")))</f>
        <v>#REF!</v>
      </c>
      <c r="K4463" s="356"/>
      <c r="L4463" s="357"/>
      <c r="M4463" s="356"/>
      <c r="N4463" s="352"/>
      <c r="O4463" s="369"/>
    </row>
    <row r="4464" spans="1:15" hidden="1" x14ac:dyDescent="0.2">
      <c r="A4464" s="351">
        <v>4461</v>
      </c>
      <c r="B4464" s="352"/>
      <c r="C4464" s="353"/>
      <c r="D4464" s="354"/>
      <c r="E4464" s="178"/>
      <c r="F4464" s="355"/>
      <c r="G4464" s="354"/>
      <c r="H4464" s="354"/>
      <c r="I4464" s="178"/>
      <c r="J4464" s="390" t="e">
        <f>IF(#REF!="","",IF(LEN(#REF!)&gt;14,IF(ISBLANK(#REF!),"",#REF!),REPLACE(REPLACE(#REF!,1,3,"XXX"),13,2,"XX")))</f>
        <v>#REF!</v>
      </c>
      <c r="K4464" s="356"/>
      <c r="L4464" s="357"/>
      <c r="M4464" s="356"/>
      <c r="N4464" s="352"/>
      <c r="O4464" s="369"/>
    </row>
    <row r="4465" spans="1:15" hidden="1" x14ac:dyDescent="0.2">
      <c r="A4465" s="351">
        <v>4462</v>
      </c>
      <c r="B4465" s="352"/>
      <c r="C4465" s="353"/>
      <c r="D4465" s="354"/>
      <c r="E4465" s="178"/>
      <c r="F4465" s="355"/>
      <c r="G4465" s="354"/>
      <c r="H4465" s="354"/>
      <c r="I4465" s="178"/>
      <c r="J4465" s="390" t="e">
        <f>IF(#REF!="","",IF(LEN(#REF!)&gt;14,IF(ISBLANK(#REF!),"",#REF!),REPLACE(REPLACE(#REF!,1,3,"XXX"),13,2,"XX")))</f>
        <v>#REF!</v>
      </c>
      <c r="K4465" s="356"/>
      <c r="L4465" s="357"/>
      <c r="M4465" s="356"/>
      <c r="N4465" s="352"/>
      <c r="O4465" s="369"/>
    </row>
    <row r="4466" spans="1:15" hidden="1" x14ac:dyDescent="0.2">
      <c r="A4466" s="351">
        <v>4463</v>
      </c>
      <c r="B4466" s="352"/>
      <c r="C4466" s="353"/>
      <c r="D4466" s="354"/>
      <c r="E4466" s="178"/>
      <c r="F4466" s="355"/>
      <c r="G4466" s="354"/>
      <c r="H4466" s="354"/>
      <c r="I4466" s="178"/>
      <c r="J4466" s="390" t="e">
        <f>IF(#REF!="","",IF(LEN(#REF!)&gt;14,IF(ISBLANK(#REF!),"",#REF!),REPLACE(REPLACE(#REF!,1,3,"XXX"),13,2,"XX")))</f>
        <v>#REF!</v>
      </c>
      <c r="K4466" s="356"/>
      <c r="L4466" s="357"/>
      <c r="M4466" s="356"/>
      <c r="N4466" s="352"/>
      <c r="O4466" s="369"/>
    </row>
    <row r="4467" spans="1:15" hidden="1" x14ac:dyDescent="0.2">
      <c r="A4467" s="351">
        <v>4464</v>
      </c>
      <c r="B4467" s="352"/>
      <c r="C4467" s="353"/>
      <c r="D4467" s="354"/>
      <c r="E4467" s="178"/>
      <c r="F4467" s="355"/>
      <c r="G4467" s="354"/>
      <c r="H4467" s="354"/>
      <c r="I4467" s="178"/>
      <c r="J4467" s="390" t="e">
        <f>IF(#REF!="","",IF(LEN(#REF!)&gt;14,IF(ISBLANK(#REF!),"",#REF!),REPLACE(REPLACE(#REF!,1,3,"XXX"),13,2,"XX")))</f>
        <v>#REF!</v>
      </c>
      <c r="K4467" s="356"/>
      <c r="L4467" s="357"/>
      <c r="M4467" s="356"/>
      <c r="N4467" s="352"/>
      <c r="O4467" s="369"/>
    </row>
    <row r="4468" spans="1:15" hidden="1" x14ac:dyDescent="0.2">
      <c r="A4468" s="351">
        <v>4465</v>
      </c>
      <c r="B4468" s="352"/>
      <c r="C4468" s="353"/>
      <c r="D4468" s="354"/>
      <c r="E4468" s="178"/>
      <c r="F4468" s="355"/>
      <c r="G4468" s="354"/>
      <c r="H4468" s="354"/>
      <c r="I4468" s="178"/>
      <c r="J4468" s="390" t="e">
        <f>IF(#REF!="","",IF(LEN(#REF!)&gt;14,IF(ISBLANK(#REF!),"",#REF!),REPLACE(REPLACE(#REF!,1,3,"XXX"),13,2,"XX")))</f>
        <v>#REF!</v>
      </c>
      <c r="K4468" s="356"/>
      <c r="L4468" s="357"/>
      <c r="M4468" s="356"/>
      <c r="N4468" s="352"/>
      <c r="O4468" s="369"/>
    </row>
    <row r="4469" spans="1:15" hidden="1" x14ac:dyDescent="0.2">
      <c r="A4469" s="351">
        <v>4466</v>
      </c>
      <c r="B4469" s="352"/>
      <c r="C4469" s="353"/>
      <c r="D4469" s="354"/>
      <c r="E4469" s="178"/>
      <c r="F4469" s="355"/>
      <c r="G4469" s="354"/>
      <c r="H4469" s="354"/>
      <c r="I4469" s="178"/>
      <c r="J4469" s="390" t="e">
        <f>IF(#REF!="","",IF(LEN(#REF!)&gt;14,IF(ISBLANK(#REF!),"",#REF!),REPLACE(REPLACE(#REF!,1,3,"XXX"),13,2,"XX")))</f>
        <v>#REF!</v>
      </c>
      <c r="K4469" s="356"/>
      <c r="L4469" s="357"/>
      <c r="M4469" s="356"/>
      <c r="N4469" s="352"/>
      <c r="O4469" s="369"/>
    </row>
    <row r="4470" spans="1:15" hidden="1" x14ac:dyDescent="0.2">
      <c r="A4470" s="351">
        <v>4467</v>
      </c>
      <c r="B4470" s="352"/>
      <c r="C4470" s="353"/>
      <c r="D4470" s="354"/>
      <c r="E4470" s="178"/>
      <c r="F4470" s="355"/>
      <c r="G4470" s="354"/>
      <c r="H4470" s="354"/>
      <c r="I4470" s="178"/>
      <c r="J4470" s="390" t="e">
        <f>IF(#REF!="","",IF(LEN(#REF!)&gt;14,IF(ISBLANK(#REF!),"",#REF!),REPLACE(REPLACE(#REF!,1,3,"XXX"),13,2,"XX")))</f>
        <v>#REF!</v>
      </c>
      <c r="K4470" s="356"/>
      <c r="L4470" s="357"/>
      <c r="M4470" s="356"/>
      <c r="N4470" s="352"/>
      <c r="O4470" s="369"/>
    </row>
    <row r="4471" spans="1:15" hidden="1" x14ac:dyDescent="0.2">
      <c r="A4471" s="351">
        <v>4468</v>
      </c>
      <c r="B4471" s="352"/>
      <c r="C4471" s="353"/>
      <c r="D4471" s="354"/>
      <c r="E4471" s="178"/>
      <c r="F4471" s="355"/>
      <c r="G4471" s="354"/>
      <c r="H4471" s="354"/>
      <c r="I4471" s="178"/>
      <c r="J4471" s="390" t="e">
        <f>IF(#REF!="","",IF(LEN(#REF!)&gt;14,IF(ISBLANK(#REF!),"",#REF!),REPLACE(REPLACE(#REF!,1,3,"XXX"),13,2,"XX")))</f>
        <v>#REF!</v>
      </c>
      <c r="K4471" s="356"/>
      <c r="L4471" s="357"/>
      <c r="M4471" s="356"/>
      <c r="N4471" s="352"/>
      <c r="O4471" s="369"/>
    </row>
    <row r="4472" spans="1:15" hidden="1" x14ac:dyDescent="0.2">
      <c r="A4472" s="351">
        <v>4469</v>
      </c>
      <c r="B4472" s="352"/>
      <c r="C4472" s="353"/>
      <c r="D4472" s="354"/>
      <c r="E4472" s="178"/>
      <c r="F4472" s="355"/>
      <c r="G4472" s="354"/>
      <c r="H4472" s="354"/>
      <c r="I4472" s="178"/>
      <c r="J4472" s="390" t="e">
        <f>IF(#REF!="","",IF(LEN(#REF!)&gt;14,IF(ISBLANK(#REF!),"",#REF!),REPLACE(REPLACE(#REF!,1,3,"XXX"),13,2,"XX")))</f>
        <v>#REF!</v>
      </c>
      <c r="K4472" s="356"/>
      <c r="L4472" s="357"/>
      <c r="M4472" s="356"/>
      <c r="N4472" s="352"/>
      <c r="O4472" s="369"/>
    </row>
    <row r="4473" spans="1:15" hidden="1" x14ac:dyDescent="0.2">
      <c r="A4473" s="351">
        <v>4470</v>
      </c>
      <c r="B4473" s="352"/>
      <c r="C4473" s="353"/>
      <c r="D4473" s="354"/>
      <c r="E4473" s="178"/>
      <c r="F4473" s="355"/>
      <c r="G4473" s="354"/>
      <c r="H4473" s="354"/>
      <c r="I4473" s="178"/>
      <c r="J4473" s="390" t="e">
        <f>IF(#REF!="","",IF(LEN(#REF!)&gt;14,IF(ISBLANK(#REF!),"",#REF!),REPLACE(REPLACE(#REF!,1,3,"XXX"),13,2,"XX")))</f>
        <v>#REF!</v>
      </c>
      <c r="K4473" s="356"/>
      <c r="L4473" s="357"/>
      <c r="M4473" s="356"/>
      <c r="N4473" s="352"/>
      <c r="O4473" s="369"/>
    </row>
    <row r="4474" spans="1:15" hidden="1" x14ac:dyDescent="0.2">
      <c r="A4474" s="351">
        <v>4471</v>
      </c>
      <c r="B4474" s="352"/>
      <c r="C4474" s="353"/>
      <c r="D4474" s="354"/>
      <c r="E4474" s="178"/>
      <c r="F4474" s="355"/>
      <c r="G4474" s="354"/>
      <c r="H4474" s="354"/>
      <c r="I4474" s="178"/>
      <c r="J4474" s="390" t="e">
        <f>IF(#REF!="","",IF(LEN(#REF!)&gt;14,IF(ISBLANK(#REF!),"",#REF!),REPLACE(REPLACE(#REF!,1,3,"XXX"),13,2,"XX")))</f>
        <v>#REF!</v>
      </c>
      <c r="K4474" s="356"/>
      <c r="L4474" s="357"/>
      <c r="M4474" s="356"/>
      <c r="N4474" s="352"/>
      <c r="O4474" s="369"/>
    </row>
    <row r="4475" spans="1:15" hidden="1" x14ac:dyDescent="0.2">
      <c r="A4475" s="351">
        <v>4472</v>
      </c>
      <c r="B4475" s="352"/>
      <c r="C4475" s="353"/>
      <c r="D4475" s="354"/>
      <c r="E4475" s="178"/>
      <c r="F4475" s="355"/>
      <c r="G4475" s="354"/>
      <c r="H4475" s="354"/>
      <c r="I4475" s="178"/>
      <c r="J4475" s="390" t="e">
        <f>IF(#REF!="","",IF(LEN(#REF!)&gt;14,IF(ISBLANK(#REF!),"",#REF!),REPLACE(REPLACE(#REF!,1,3,"XXX"),13,2,"XX")))</f>
        <v>#REF!</v>
      </c>
      <c r="K4475" s="356"/>
      <c r="L4475" s="357"/>
      <c r="M4475" s="356"/>
      <c r="N4475" s="352"/>
      <c r="O4475" s="369"/>
    </row>
    <row r="4476" spans="1:15" hidden="1" x14ac:dyDescent="0.2">
      <c r="A4476" s="351">
        <v>4473</v>
      </c>
      <c r="B4476" s="352"/>
      <c r="C4476" s="353"/>
      <c r="D4476" s="354"/>
      <c r="E4476" s="178"/>
      <c r="F4476" s="355"/>
      <c r="G4476" s="354"/>
      <c r="H4476" s="354"/>
      <c r="I4476" s="178"/>
      <c r="J4476" s="390" t="e">
        <f>IF(#REF!="","",IF(LEN(#REF!)&gt;14,IF(ISBLANK(#REF!),"",#REF!),REPLACE(REPLACE(#REF!,1,3,"XXX"),13,2,"XX")))</f>
        <v>#REF!</v>
      </c>
      <c r="K4476" s="356"/>
      <c r="L4476" s="357"/>
      <c r="M4476" s="356"/>
      <c r="N4476" s="352"/>
      <c r="O4476" s="369"/>
    </row>
    <row r="4477" spans="1:15" hidden="1" x14ac:dyDescent="0.2">
      <c r="A4477" s="351">
        <v>4474</v>
      </c>
      <c r="B4477" s="352"/>
      <c r="C4477" s="353"/>
      <c r="D4477" s="354"/>
      <c r="E4477" s="178"/>
      <c r="F4477" s="355"/>
      <c r="G4477" s="354"/>
      <c r="H4477" s="354"/>
      <c r="I4477" s="178"/>
      <c r="J4477" s="390" t="e">
        <f>IF(#REF!="","",IF(LEN(#REF!)&gt;14,IF(ISBLANK(#REF!),"",#REF!),REPLACE(REPLACE(#REF!,1,3,"XXX"),13,2,"XX")))</f>
        <v>#REF!</v>
      </c>
      <c r="K4477" s="356"/>
      <c r="L4477" s="357"/>
      <c r="M4477" s="356"/>
      <c r="N4477" s="352"/>
      <c r="O4477" s="369"/>
    </row>
    <row r="4478" spans="1:15" hidden="1" x14ac:dyDescent="0.2">
      <c r="A4478" s="351">
        <v>4475</v>
      </c>
      <c r="B4478" s="352"/>
      <c r="C4478" s="353"/>
      <c r="D4478" s="354"/>
      <c r="E4478" s="178"/>
      <c r="F4478" s="355"/>
      <c r="G4478" s="354"/>
      <c r="H4478" s="354"/>
      <c r="I4478" s="178"/>
      <c r="J4478" s="390" t="e">
        <f>IF(#REF!="","",IF(LEN(#REF!)&gt;14,IF(ISBLANK(#REF!),"",#REF!),REPLACE(REPLACE(#REF!,1,3,"XXX"),13,2,"XX")))</f>
        <v>#REF!</v>
      </c>
      <c r="K4478" s="356"/>
      <c r="L4478" s="357"/>
      <c r="M4478" s="356"/>
      <c r="N4478" s="352"/>
      <c r="O4478" s="369"/>
    </row>
    <row r="4479" spans="1:15" hidden="1" x14ac:dyDescent="0.2">
      <c r="A4479" s="351">
        <v>4476</v>
      </c>
      <c r="B4479" s="352"/>
      <c r="C4479" s="353"/>
      <c r="D4479" s="354"/>
      <c r="E4479" s="178"/>
      <c r="F4479" s="355"/>
      <c r="G4479" s="354"/>
      <c r="H4479" s="354"/>
      <c r="I4479" s="178"/>
      <c r="J4479" s="390" t="e">
        <f>IF(#REF!="","",IF(LEN(#REF!)&gt;14,IF(ISBLANK(#REF!),"",#REF!),REPLACE(REPLACE(#REF!,1,3,"XXX"),13,2,"XX")))</f>
        <v>#REF!</v>
      </c>
      <c r="K4479" s="356"/>
      <c r="L4479" s="357"/>
      <c r="M4479" s="356"/>
      <c r="N4479" s="352"/>
      <c r="O4479" s="369"/>
    </row>
    <row r="4480" spans="1:15" hidden="1" x14ac:dyDescent="0.2">
      <c r="A4480" s="351">
        <v>4477</v>
      </c>
      <c r="B4480" s="352"/>
      <c r="C4480" s="353"/>
      <c r="D4480" s="354"/>
      <c r="E4480" s="178"/>
      <c r="F4480" s="355"/>
      <c r="G4480" s="354"/>
      <c r="H4480" s="354"/>
      <c r="I4480" s="178"/>
      <c r="J4480" s="390" t="e">
        <f>IF(#REF!="","",IF(LEN(#REF!)&gt;14,IF(ISBLANK(#REF!),"",#REF!),REPLACE(REPLACE(#REF!,1,3,"XXX"),13,2,"XX")))</f>
        <v>#REF!</v>
      </c>
      <c r="K4480" s="356"/>
      <c r="L4480" s="357"/>
      <c r="M4480" s="356"/>
      <c r="N4480" s="352"/>
      <c r="O4480" s="369"/>
    </row>
    <row r="4481" spans="1:15" hidden="1" x14ac:dyDescent="0.2">
      <c r="A4481" s="351">
        <v>4478</v>
      </c>
      <c r="B4481" s="352"/>
      <c r="C4481" s="353"/>
      <c r="D4481" s="354"/>
      <c r="E4481" s="178"/>
      <c r="F4481" s="355"/>
      <c r="G4481" s="354"/>
      <c r="H4481" s="354"/>
      <c r="I4481" s="178"/>
      <c r="J4481" s="390" t="e">
        <f>IF(#REF!="","",IF(LEN(#REF!)&gt;14,IF(ISBLANK(#REF!),"",#REF!),REPLACE(REPLACE(#REF!,1,3,"XXX"),13,2,"XX")))</f>
        <v>#REF!</v>
      </c>
      <c r="K4481" s="356"/>
      <c r="L4481" s="357"/>
      <c r="M4481" s="356"/>
      <c r="N4481" s="352"/>
      <c r="O4481" s="369"/>
    </row>
    <row r="4482" spans="1:15" hidden="1" x14ac:dyDescent="0.2">
      <c r="A4482" s="351">
        <v>4479</v>
      </c>
      <c r="B4482" s="352"/>
      <c r="C4482" s="353"/>
      <c r="D4482" s="354"/>
      <c r="E4482" s="178"/>
      <c r="F4482" s="355"/>
      <c r="G4482" s="354"/>
      <c r="H4482" s="354"/>
      <c r="I4482" s="178"/>
      <c r="J4482" s="390" t="e">
        <f>IF(#REF!="","",IF(LEN(#REF!)&gt;14,IF(ISBLANK(#REF!),"",#REF!),REPLACE(REPLACE(#REF!,1,3,"XXX"),13,2,"XX")))</f>
        <v>#REF!</v>
      </c>
      <c r="K4482" s="356"/>
      <c r="L4482" s="357"/>
      <c r="M4482" s="356"/>
      <c r="N4482" s="352"/>
      <c r="O4482" s="369"/>
    </row>
    <row r="4483" spans="1:15" hidden="1" x14ac:dyDescent="0.2">
      <c r="A4483" s="351">
        <v>4480</v>
      </c>
      <c r="B4483" s="352"/>
      <c r="C4483" s="353"/>
      <c r="D4483" s="354"/>
      <c r="E4483" s="178"/>
      <c r="F4483" s="355"/>
      <c r="G4483" s="354"/>
      <c r="H4483" s="354"/>
      <c r="I4483" s="178"/>
      <c r="J4483" s="390" t="e">
        <f>IF(#REF!="","",IF(LEN(#REF!)&gt;14,IF(ISBLANK(#REF!),"",#REF!),REPLACE(REPLACE(#REF!,1,3,"XXX"),13,2,"XX")))</f>
        <v>#REF!</v>
      </c>
      <c r="K4483" s="356"/>
      <c r="L4483" s="357"/>
      <c r="M4483" s="356"/>
      <c r="N4483" s="352"/>
      <c r="O4483" s="369"/>
    </row>
    <row r="4484" spans="1:15" hidden="1" x14ac:dyDescent="0.2">
      <c r="A4484" s="351">
        <v>4481</v>
      </c>
      <c r="B4484" s="352"/>
      <c r="C4484" s="353"/>
      <c r="D4484" s="354"/>
      <c r="E4484" s="178"/>
      <c r="F4484" s="355"/>
      <c r="G4484" s="354"/>
      <c r="H4484" s="354"/>
      <c r="I4484" s="178"/>
      <c r="J4484" s="390" t="e">
        <f>IF(#REF!="","",IF(LEN(#REF!)&gt;14,IF(ISBLANK(#REF!),"",#REF!),REPLACE(REPLACE(#REF!,1,3,"XXX"),13,2,"XX")))</f>
        <v>#REF!</v>
      </c>
      <c r="K4484" s="356"/>
      <c r="L4484" s="357"/>
      <c r="M4484" s="356"/>
      <c r="N4484" s="352"/>
      <c r="O4484" s="369"/>
    </row>
    <row r="4485" spans="1:15" hidden="1" x14ac:dyDescent="0.2">
      <c r="A4485" s="351">
        <v>4482</v>
      </c>
      <c r="B4485" s="352"/>
      <c r="C4485" s="353"/>
      <c r="D4485" s="354"/>
      <c r="E4485" s="178"/>
      <c r="F4485" s="355"/>
      <c r="G4485" s="354"/>
      <c r="H4485" s="354"/>
      <c r="I4485" s="178"/>
      <c r="J4485" s="390" t="e">
        <f>IF(#REF!="","",IF(LEN(#REF!)&gt;14,IF(ISBLANK(#REF!),"",#REF!),REPLACE(REPLACE(#REF!,1,3,"XXX"),13,2,"XX")))</f>
        <v>#REF!</v>
      </c>
      <c r="K4485" s="356"/>
      <c r="L4485" s="357"/>
      <c r="M4485" s="356"/>
      <c r="N4485" s="352"/>
      <c r="O4485" s="369"/>
    </row>
    <row r="4486" spans="1:15" hidden="1" x14ac:dyDescent="0.2">
      <c r="A4486" s="351">
        <v>4483</v>
      </c>
      <c r="B4486" s="352"/>
      <c r="C4486" s="353"/>
      <c r="D4486" s="354"/>
      <c r="E4486" s="178"/>
      <c r="F4486" s="355"/>
      <c r="G4486" s="354"/>
      <c r="H4486" s="354"/>
      <c r="I4486" s="178"/>
      <c r="J4486" s="390" t="e">
        <f>IF(#REF!="","",IF(LEN(#REF!)&gt;14,IF(ISBLANK(#REF!),"",#REF!),REPLACE(REPLACE(#REF!,1,3,"XXX"),13,2,"XX")))</f>
        <v>#REF!</v>
      </c>
      <c r="K4486" s="356"/>
      <c r="L4486" s="357"/>
      <c r="M4486" s="356"/>
      <c r="N4486" s="352"/>
      <c r="O4486" s="369"/>
    </row>
    <row r="4487" spans="1:15" hidden="1" x14ac:dyDescent="0.2">
      <c r="A4487" s="351">
        <v>4484</v>
      </c>
      <c r="B4487" s="352"/>
      <c r="C4487" s="353"/>
      <c r="D4487" s="354"/>
      <c r="E4487" s="178"/>
      <c r="F4487" s="355"/>
      <c r="G4487" s="354"/>
      <c r="H4487" s="354"/>
      <c r="I4487" s="178"/>
      <c r="J4487" s="390" t="e">
        <f>IF(#REF!="","",IF(LEN(#REF!)&gt;14,IF(ISBLANK(#REF!),"",#REF!),REPLACE(REPLACE(#REF!,1,3,"XXX"),13,2,"XX")))</f>
        <v>#REF!</v>
      </c>
      <c r="K4487" s="356"/>
      <c r="L4487" s="357"/>
      <c r="M4487" s="356"/>
      <c r="N4487" s="352"/>
      <c r="O4487" s="369"/>
    </row>
    <row r="4488" spans="1:15" hidden="1" x14ac:dyDescent="0.2">
      <c r="A4488" s="351">
        <v>4485</v>
      </c>
      <c r="B4488" s="352"/>
      <c r="C4488" s="353"/>
      <c r="D4488" s="354"/>
      <c r="E4488" s="178"/>
      <c r="F4488" s="355"/>
      <c r="G4488" s="354"/>
      <c r="H4488" s="354"/>
      <c r="I4488" s="178"/>
      <c r="J4488" s="390" t="e">
        <f>IF(#REF!="","",IF(LEN(#REF!)&gt;14,IF(ISBLANK(#REF!),"",#REF!),REPLACE(REPLACE(#REF!,1,3,"XXX"),13,2,"XX")))</f>
        <v>#REF!</v>
      </c>
      <c r="K4488" s="356"/>
      <c r="L4488" s="357"/>
      <c r="M4488" s="356"/>
      <c r="N4488" s="352"/>
      <c r="O4488" s="369"/>
    </row>
    <row r="4489" spans="1:15" hidden="1" x14ac:dyDescent="0.2">
      <c r="A4489" s="351">
        <v>4486</v>
      </c>
      <c r="B4489" s="352"/>
      <c r="C4489" s="353"/>
      <c r="D4489" s="354"/>
      <c r="E4489" s="178"/>
      <c r="F4489" s="355"/>
      <c r="G4489" s="354"/>
      <c r="H4489" s="354"/>
      <c r="I4489" s="178"/>
      <c r="J4489" s="390" t="e">
        <f>IF(#REF!="","",IF(LEN(#REF!)&gt;14,IF(ISBLANK(#REF!),"",#REF!),REPLACE(REPLACE(#REF!,1,3,"XXX"),13,2,"XX")))</f>
        <v>#REF!</v>
      </c>
      <c r="K4489" s="356"/>
      <c r="L4489" s="357"/>
      <c r="M4489" s="356"/>
      <c r="N4489" s="352"/>
      <c r="O4489" s="369"/>
    </row>
    <row r="4490" spans="1:15" hidden="1" x14ac:dyDescent="0.2">
      <c r="A4490" s="351">
        <v>4487</v>
      </c>
      <c r="B4490" s="352"/>
      <c r="C4490" s="353"/>
      <c r="D4490" s="354"/>
      <c r="E4490" s="178"/>
      <c r="F4490" s="355"/>
      <c r="G4490" s="354"/>
      <c r="H4490" s="354"/>
      <c r="I4490" s="178"/>
      <c r="J4490" s="390" t="e">
        <f>IF(#REF!="","",IF(LEN(#REF!)&gt;14,IF(ISBLANK(#REF!),"",#REF!),REPLACE(REPLACE(#REF!,1,3,"XXX"),13,2,"XX")))</f>
        <v>#REF!</v>
      </c>
      <c r="K4490" s="356"/>
      <c r="L4490" s="357"/>
      <c r="M4490" s="356"/>
      <c r="N4490" s="352"/>
      <c r="O4490" s="369"/>
    </row>
    <row r="4491" spans="1:15" hidden="1" x14ac:dyDescent="0.2">
      <c r="A4491" s="351">
        <v>4488</v>
      </c>
      <c r="B4491" s="352"/>
      <c r="C4491" s="353"/>
      <c r="D4491" s="354"/>
      <c r="E4491" s="178"/>
      <c r="F4491" s="355"/>
      <c r="G4491" s="354"/>
      <c r="H4491" s="354"/>
      <c r="I4491" s="178"/>
      <c r="J4491" s="390" t="e">
        <f>IF(#REF!="","",IF(LEN(#REF!)&gt;14,IF(ISBLANK(#REF!),"",#REF!),REPLACE(REPLACE(#REF!,1,3,"XXX"),13,2,"XX")))</f>
        <v>#REF!</v>
      </c>
      <c r="K4491" s="356"/>
      <c r="L4491" s="357"/>
      <c r="M4491" s="356"/>
      <c r="N4491" s="352"/>
      <c r="O4491" s="369"/>
    </row>
    <row r="4492" spans="1:15" hidden="1" x14ac:dyDescent="0.2">
      <c r="A4492" s="351">
        <v>4489</v>
      </c>
      <c r="B4492" s="352"/>
      <c r="C4492" s="353"/>
      <c r="D4492" s="354"/>
      <c r="E4492" s="178"/>
      <c r="F4492" s="355"/>
      <c r="G4492" s="354"/>
      <c r="H4492" s="354"/>
      <c r="I4492" s="178"/>
      <c r="J4492" s="390" t="e">
        <f>IF(#REF!="","",IF(LEN(#REF!)&gt;14,IF(ISBLANK(#REF!),"",#REF!),REPLACE(REPLACE(#REF!,1,3,"XXX"),13,2,"XX")))</f>
        <v>#REF!</v>
      </c>
      <c r="K4492" s="356"/>
      <c r="L4492" s="357"/>
      <c r="M4492" s="356"/>
      <c r="N4492" s="352"/>
      <c r="O4492" s="369"/>
    </row>
    <row r="4493" spans="1:15" hidden="1" x14ac:dyDescent="0.2">
      <c r="A4493" s="351">
        <v>4490</v>
      </c>
      <c r="B4493" s="352"/>
      <c r="C4493" s="353"/>
      <c r="D4493" s="354"/>
      <c r="E4493" s="178"/>
      <c r="F4493" s="355"/>
      <c r="G4493" s="354"/>
      <c r="H4493" s="354"/>
      <c r="I4493" s="178"/>
      <c r="J4493" s="390" t="e">
        <f>IF(#REF!="","",IF(LEN(#REF!)&gt;14,IF(ISBLANK(#REF!),"",#REF!),REPLACE(REPLACE(#REF!,1,3,"XXX"),13,2,"XX")))</f>
        <v>#REF!</v>
      </c>
      <c r="K4493" s="356"/>
      <c r="L4493" s="357"/>
      <c r="M4493" s="356"/>
      <c r="N4493" s="352"/>
      <c r="O4493" s="369"/>
    </row>
    <row r="4494" spans="1:15" hidden="1" x14ac:dyDescent="0.2">
      <c r="A4494" s="351">
        <v>4491</v>
      </c>
      <c r="B4494" s="352"/>
      <c r="C4494" s="353"/>
      <c r="D4494" s="354"/>
      <c r="E4494" s="178"/>
      <c r="F4494" s="355"/>
      <c r="G4494" s="354"/>
      <c r="H4494" s="354"/>
      <c r="I4494" s="178"/>
      <c r="J4494" s="390" t="e">
        <f>IF(#REF!="","",IF(LEN(#REF!)&gt;14,IF(ISBLANK(#REF!),"",#REF!),REPLACE(REPLACE(#REF!,1,3,"XXX"),13,2,"XX")))</f>
        <v>#REF!</v>
      </c>
      <c r="K4494" s="356"/>
      <c r="L4494" s="357"/>
      <c r="M4494" s="356"/>
      <c r="N4494" s="352"/>
      <c r="O4494" s="369"/>
    </row>
    <row r="4495" spans="1:15" hidden="1" x14ac:dyDescent="0.2">
      <c r="A4495" s="351">
        <v>4492</v>
      </c>
      <c r="B4495" s="352"/>
      <c r="C4495" s="353"/>
      <c r="D4495" s="354"/>
      <c r="E4495" s="178"/>
      <c r="F4495" s="355"/>
      <c r="G4495" s="354"/>
      <c r="H4495" s="354"/>
      <c r="I4495" s="178"/>
      <c r="J4495" s="390" t="e">
        <f>IF(#REF!="","",IF(LEN(#REF!)&gt;14,IF(ISBLANK(#REF!),"",#REF!),REPLACE(REPLACE(#REF!,1,3,"XXX"),13,2,"XX")))</f>
        <v>#REF!</v>
      </c>
      <c r="K4495" s="356"/>
      <c r="L4495" s="357"/>
      <c r="M4495" s="356"/>
      <c r="N4495" s="352"/>
      <c r="O4495" s="369"/>
    </row>
    <row r="4496" spans="1:15" hidden="1" x14ac:dyDescent="0.2">
      <c r="A4496" s="351">
        <v>4493</v>
      </c>
      <c r="B4496" s="352"/>
      <c r="C4496" s="353"/>
      <c r="D4496" s="354"/>
      <c r="E4496" s="178"/>
      <c r="F4496" s="355"/>
      <c r="G4496" s="354"/>
      <c r="H4496" s="354"/>
      <c r="I4496" s="178"/>
      <c r="J4496" s="390" t="e">
        <f>IF(#REF!="","",IF(LEN(#REF!)&gt;14,IF(ISBLANK(#REF!),"",#REF!),REPLACE(REPLACE(#REF!,1,3,"XXX"),13,2,"XX")))</f>
        <v>#REF!</v>
      </c>
      <c r="K4496" s="356"/>
      <c r="L4496" s="357"/>
      <c r="M4496" s="356"/>
      <c r="N4496" s="352"/>
      <c r="O4496" s="369"/>
    </row>
    <row r="4497" spans="1:15" hidden="1" x14ac:dyDescent="0.2">
      <c r="A4497" s="351">
        <v>4494</v>
      </c>
      <c r="B4497" s="352"/>
      <c r="C4497" s="353"/>
      <c r="D4497" s="354"/>
      <c r="E4497" s="178"/>
      <c r="F4497" s="355"/>
      <c r="G4497" s="354"/>
      <c r="H4497" s="354"/>
      <c r="I4497" s="178"/>
      <c r="J4497" s="390" t="e">
        <f>IF(#REF!="","",IF(LEN(#REF!)&gt;14,IF(ISBLANK(#REF!),"",#REF!),REPLACE(REPLACE(#REF!,1,3,"XXX"),13,2,"XX")))</f>
        <v>#REF!</v>
      </c>
      <c r="K4497" s="356"/>
      <c r="L4497" s="357"/>
      <c r="M4497" s="356"/>
      <c r="N4497" s="352"/>
      <c r="O4497" s="369"/>
    </row>
    <row r="4498" spans="1:15" hidden="1" x14ac:dyDescent="0.2">
      <c r="A4498" s="351">
        <v>4495</v>
      </c>
      <c r="B4498" s="352"/>
      <c r="C4498" s="353"/>
      <c r="D4498" s="354"/>
      <c r="E4498" s="178"/>
      <c r="F4498" s="355"/>
      <c r="G4498" s="354"/>
      <c r="H4498" s="354"/>
      <c r="I4498" s="178"/>
      <c r="J4498" s="390" t="e">
        <f>IF(#REF!="","",IF(LEN(#REF!)&gt;14,IF(ISBLANK(#REF!),"",#REF!),REPLACE(REPLACE(#REF!,1,3,"XXX"),13,2,"XX")))</f>
        <v>#REF!</v>
      </c>
      <c r="K4498" s="356"/>
      <c r="L4498" s="357"/>
      <c r="M4498" s="356"/>
      <c r="N4498" s="352"/>
      <c r="O4498" s="369"/>
    </row>
    <row r="4499" spans="1:15" hidden="1" x14ac:dyDescent="0.2">
      <c r="A4499" s="351">
        <v>4496</v>
      </c>
      <c r="B4499" s="352"/>
      <c r="C4499" s="353"/>
      <c r="D4499" s="354"/>
      <c r="E4499" s="178"/>
      <c r="F4499" s="355"/>
      <c r="G4499" s="354"/>
      <c r="H4499" s="354"/>
      <c r="I4499" s="178"/>
      <c r="J4499" s="390" t="e">
        <f>IF(#REF!="","",IF(LEN(#REF!)&gt;14,IF(ISBLANK(#REF!),"",#REF!),REPLACE(REPLACE(#REF!,1,3,"XXX"),13,2,"XX")))</f>
        <v>#REF!</v>
      </c>
      <c r="K4499" s="356"/>
      <c r="L4499" s="357"/>
      <c r="M4499" s="356"/>
      <c r="N4499" s="352"/>
      <c r="O4499" s="369"/>
    </row>
    <row r="4500" spans="1:15" hidden="1" x14ac:dyDescent="0.2">
      <c r="A4500" s="351">
        <v>4497</v>
      </c>
      <c r="B4500" s="352"/>
      <c r="C4500" s="353"/>
      <c r="D4500" s="354"/>
      <c r="E4500" s="178"/>
      <c r="F4500" s="355"/>
      <c r="G4500" s="354"/>
      <c r="H4500" s="354"/>
      <c r="I4500" s="178"/>
      <c r="J4500" s="390" t="e">
        <f>IF(#REF!="","",IF(LEN(#REF!)&gt;14,IF(ISBLANK(#REF!),"",#REF!),REPLACE(REPLACE(#REF!,1,3,"XXX"),13,2,"XX")))</f>
        <v>#REF!</v>
      </c>
      <c r="K4500" s="356"/>
      <c r="L4500" s="357"/>
      <c r="M4500" s="356"/>
      <c r="N4500" s="352"/>
      <c r="O4500" s="369"/>
    </row>
    <row r="4501" spans="1:15" hidden="1" x14ac:dyDescent="0.2">
      <c r="A4501" s="351">
        <v>4498</v>
      </c>
      <c r="B4501" s="352"/>
      <c r="C4501" s="353"/>
      <c r="D4501" s="354"/>
      <c r="E4501" s="178"/>
      <c r="F4501" s="355"/>
      <c r="G4501" s="354"/>
      <c r="H4501" s="354"/>
      <c r="I4501" s="178"/>
      <c r="J4501" s="390" t="e">
        <f>IF(#REF!="","",IF(LEN(#REF!)&gt;14,IF(ISBLANK(#REF!),"",#REF!),REPLACE(REPLACE(#REF!,1,3,"XXX"),13,2,"XX")))</f>
        <v>#REF!</v>
      </c>
      <c r="K4501" s="356"/>
      <c r="L4501" s="357"/>
      <c r="M4501" s="356"/>
      <c r="N4501" s="352"/>
      <c r="O4501" s="369"/>
    </row>
    <row r="4502" spans="1:15" hidden="1" x14ac:dyDescent="0.2">
      <c r="A4502" s="351">
        <v>4499</v>
      </c>
      <c r="B4502" s="352"/>
      <c r="C4502" s="353"/>
      <c r="D4502" s="354"/>
      <c r="E4502" s="178"/>
      <c r="F4502" s="355"/>
      <c r="G4502" s="354"/>
      <c r="H4502" s="354"/>
      <c r="I4502" s="178"/>
      <c r="J4502" s="390" t="e">
        <f>IF(#REF!="","",IF(LEN(#REF!)&gt;14,IF(ISBLANK(#REF!),"",#REF!),REPLACE(REPLACE(#REF!,1,3,"XXX"),13,2,"XX")))</f>
        <v>#REF!</v>
      </c>
      <c r="K4502" s="356"/>
      <c r="L4502" s="357"/>
      <c r="M4502" s="356"/>
      <c r="N4502" s="352"/>
      <c r="O4502" s="369"/>
    </row>
    <row r="4503" spans="1:15" hidden="1" x14ac:dyDescent="0.2">
      <c r="A4503" s="351">
        <v>4500</v>
      </c>
      <c r="B4503" s="352"/>
      <c r="C4503" s="353"/>
      <c r="D4503" s="354"/>
      <c r="E4503" s="178"/>
      <c r="F4503" s="355"/>
      <c r="G4503" s="354"/>
      <c r="H4503" s="354"/>
      <c r="I4503" s="178"/>
      <c r="J4503" s="390" t="e">
        <f>IF(#REF!="","",IF(LEN(#REF!)&gt;14,IF(ISBLANK(#REF!),"",#REF!),REPLACE(REPLACE(#REF!,1,3,"XXX"),13,2,"XX")))</f>
        <v>#REF!</v>
      </c>
      <c r="K4503" s="356"/>
      <c r="L4503" s="357"/>
      <c r="M4503" s="356"/>
      <c r="N4503" s="352"/>
      <c r="O4503" s="369"/>
    </row>
    <row r="4504" spans="1:15" hidden="1" x14ac:dyDescent="0.2">
      <c r="A4504" s="351">
        <v>4501</v>
      </c>
      <c r="B4504" s="352"/>
      <c r="C4504" s="353"/>
      <c r="D4504" s="354"/>
      <c r="E4504" s="178"/>
      <c r="F4504" s="355"/>
      <c r="G4504" s="354"/>
      <c r="H4504" s="354"/>
      <c r="I4504" s="178"/>
      <c r="J4504" s="390" t="e">
        <f>IF(#REF!="","",IF(LEN(#REF!)&gt;14,IF(ISBLANK(#REF!),"",#REF!),REPLACE(REPLACE(#REF!,1,3,"XXX"),13,2,"XX")))</f>
        <v>#REF!</v>
      </c>
      <c r="K4504" s="356"/>
      <c r="L4504" s="357"/>
      <c r="M4504" s="356"/>
      <c r="N4504" s="352"/>
      <c r="O4504" s="369"/>
    </row>
    <row r="4505" spans="1:15" hidden="1" x14ac:dyDescent="0.2">
      <c r="A4505" s="351">
        <v>4502</v>
      </c>
      <c r="B4505" s="352"/>
      <c r="C4505" s="353"/>
      <c r="D4505" s="354"/>
      <c r="E4505" s="178"/>
      <c r="F4505" s="355"/>
      <c r="G4505" s="354"/>
      <c r="H4505" s="354"/>
      <c r="I4505" s="178"/>
      <c r="J4505" s="390" t="e">
        <f>IF(#REF!="","",IF(LEN(#REF!)&gt;14,IF(ISBLANK(#REF!),"",#REF!),REPLACE(REPLACE(#REF!,1,3,"XXX"),13,2,"XX")))</f>
        <v>#REF!</v>
      </c>
      <c r="K4505" s="356"/>
      <c r="L4505" s="357"/>
      <c r="M4505" s="356"/>
      <c r="N4505" s="352"/>
      <c r="O4505" s="369"/>
    </row>
    <row r="4506" spans="1:15" hidden="1" x14ac:dyDescent="0.2">
      <c r="A4506" s="351">
        <v>4503</v>
      </c>
      <c r="B4506" s="352"/>
      <c r="C4506" s="353"/>
      <c r="D4506" s="354"/>
      <c r="E4506" s="178"/>
      <c r="F4506" s="355"/>
      <c r="G4506" s="354"/>
      <c r="H4506" s="354"/>
      <c r="I4506" s="178"/>
      <c r="J4506" s="390" t="e">
        <f>IF(#REF!="","",IF(LEN(#REF!)&gt;14,IF(ISBLANK(#REF!),"",#REF!),REPLACE(REPLACE(#REF!,1,3,"XXX"),13,2,"XX")))</f>
        <v>#REF!</v>
      </c>
      <c r="K4506" s="356"/>
      <c r="L4506" s="357"/>
      <c r="M4506" s="356"/>
      <c r="N4506" s="352"/>
      <c r="O4506" s="369"/>
    </row>
    <row r="4507" spans="1:15" hidden="1" x14ac:dyDescent="0.2">
      <c r="A4507" s="351">
        <v>4504</v>
      </c>
      <c r="B4507" s="352"/>
      <c r="C4507" s="353"/>
      <c r="D4507" s="354"/>
      <c r="E4507" s="178"/>
      <c r="F4507" s="355"/>
      <c r="G4507" s="354"/>
      <c r="H4507" s="354"/>
      <c r="I4507" s="178"/>
      <c r="J4507" s="390" t="e">
        <f>IF(#REF!="","",IF(LEN(#REF!)&gt;14,IF(ISBLANK(#REF!),"",#REF!),REPLACE(REPLACE(#REF!,1,3,"XXX"),13,2,"XX")))</f>
        <v>#REF!</v>
      </c>
      <c r="K4507" s="356"/>
      <c r="L4507" s="357"/>
      <c r="M4507" s="356"/>
      <c r="N4507" s="352"/>
      <c r="O4507" s="369"/>
    </row>
    <row r="4508" spans="1:15" hidden="1" x14ac:dyDescent="0.2">
      <c r="A4508" s="351">
        <v>4505</v>
      </c>
      <c r="B4508" s="352"/>
      <c r="C4508" s="353"/>
      <c r="D4508" s="354"/>
      <c r="E4508" s="178"/>
      <c r="F4508" s="355"/>
      <c r="G4508" s="354"/>
      <c r="H4508" s="354"/>
      <c r="I4508" s="178"/>
      <c r="J4508" s="390" t="e">
        <f>IF(#REF!="","",IF(LEN(#REF!)&gt;14,IF(ISBLANK(#REF!),"",#REF!),REPLACE(REPLACE(#REF!,1,3,"XXX"),13,2,"XX")))</f>
        <v>#REF!</v>
      </c>
      <c r="K4508" s="356"/>
      <c r="L4508" s="357"/>
      <c r="M4508" s="356"/>
      <c r="N4508" s="352"/>
      <c r="O4508" s="369"/>
    </row>
    <row r="4509" spans="1:15" hidden="1" x14ac:dyDescent="0.2">
      <c r="A4509" s="351">
        <v>4506</v>
      </c>
      <c r="B4509" s="352"/>
      <c r="C4509" s="353"/>
      <c r="D4509" s="354"/>
      <c r="E4509" s="178"/>
      <c r="F4509" s="355"/>
      <c r="G4509" s="354"/>
      <c r="H4509" s="354"/>
      <c r="I4509" s="178"/>
      <c r="J4509" s="390" t="e">
        <f>IF(#REF!="","",IF(LEN(#REF!)&gt;14,IF(ISBLANK(#REF!),"",#REF!),REPLACE(REPLACE(#REF!,1,3,"XXX"),13,2,"XX")))</f>
        <v>#REF!</v>
      </c>
      <c r="K4509" s="356"/>
      <c r="L4509" s="357"/>
      <c r="M4509" s="356"/>
      <c r="N4509" s="352"/>
      <c r="O4509" s="369"/>
    </row>
    <row r="4510" spans="1:15" hidden="1" x14ac:dyDescent="0.2">
      <c r="A4510" s="351">
        <v>4507</v>
      </c>
      <c r="B4510" s="352"/>
      <c r="C4510" s="353"/>
      <c r="D4510" s="354"/>
      <c r="E4510" s="178"/>
      <c r="F4510" s="355"/>
      <c r="G4510" s="354"/>
      <c r="H4510" s="354"/>
      <c r="I4510" s="178"/>
      <c r="J4510" s="390" t="e">
        <f>IF(#REF!="","",IF(LEN(#REF!)&gt;14,IF(ISBLANK(#REF!),"",#REF!),REPLACE(REPLACE(#REF!,1,3,"XXX"),13,2,"XX")))</f>
        <v>#REF!</v>
      </c>
      <c r="K4510" s="356"/>
      <c r="L4510" s="357"/>
      <c r="M4510" s="356"/>
      <c r="N4510" s="352"/>
      <c r="O4510" s="369"/>
    </row>
    <row r="4511" spans="1:15" hidden="1" x14ac:dyDescent="0.2">
      <c r="A4511" s="351">
        <v>4508</v>
      </c>
      <c r="B4511" s="352"/>
      <c r="C4511" s="353"/>
      <c r="D4511" s="354"/>
      <c r="E4511" s="178"/>
      <c r="F4511" s="355"/>
      <c r="G4511" s="354"/>
      <c r="H4511" s="354"/>
      <c r="I4511" s="178"/>
      <c r="J4511" s="390" t="e">
        <f>IF(#REF!="","",IF(LEN(#REF!)&gt;14,IF(ISBLANK(#REF!),"",#REF!),REPLACE(REPLACE(#REF!,1,3,"XXX"),13,2,"XX")))</f>
        <v>#REF!</v>
      </c>
      <c r="K4511" s="356"/>
      <c r="L4511" s="357"/>
      <c r="M4511" s="356"/>
      <c r="N4511" s="352"/>
      <c r="O4511" s="369"/>
    </row>
    <row r="4512" spans="1:15" hidden="1" x14ac:dyDescent="0.2">
      <c r="A4512" s="351">
        <v>4509</v>
      </c>
      <c r="B4512" s="352"/>
      <c r="C4512" s="353"/>
      <c r="D4512" s="354"/>
      <c r="E4512" s="178"/>
      <c r="F4512" s="355"/>
      <c r="G4512" s="354"/>
      <c r="H4512" s="354"/>
      <c r="I4512" s="178"/>
      <c r="J4512" s="390" t="e">
        <f>IF(#REF!="","",IF(LEN(#REF!)&gt;14,IF(ISBLANK(#REF!),"",#REF!),REPLACE(REPLACE(#REF!,1,3,"XXX"),13,2,"XX")))</f>
        <v>#REF!</v>
      </c>
      <c r="K4512" s="356"/>
      <c r="L4512" s="357"/>
      <c r="M4512" s="356"/>
      <c r="N4512" s="352"/>
      <c r="O4512" s="369"/>
    </row>
    <row r="4513" spans="1:15" hidden="1" x14ac:dyDescent="0.2">
      <c r="A4513" s="351">
        <v>4510</v>
      </c>
      <c r="B4513" s="352"/>
      <c r="C4513" s="353"/>
      <c r="D4513" s="354"/>
      <c r="E4513" s="178"/>
      <c r="F4513" s="355"/>
      <c r="G4513" s="354"/>
      <c r="H4513" s="354"/>
      <c r="I4513" s="178"/>
      <c r="J4513" s="390" t="e">
        <f>IF(#REF!="","",IF(LEN(#REF!)&gt;14,IF(ISBLANK(#REF!),"",#REF!),REPLACE(REPLACE(#REF!,1,3,"XXX"),13,2,"XX")))</f>
        <v>#REF!</v>
      </c>
      <c r="K4513" s="356"/>
      <c r="L4513" s="357"/>
      <c r="M4513" s="356"/>
      <c r="N4513" s="352"/>
      <c r="O4513" s="369"/>
    </row>
    <row r="4514" spans="1:15" hidden="1" x14ac:dyDescent="0.2">
      <c r="A4514" s="351">
        <v>4511</v>
      </c>
      <c r="B4514" s="352"/>
      <c r="C4514" s="353"/>
      <c r="D4514" s="354"/>
      <c r="E4514" s="178"/>
      <c r="F4514" s="355"/>
      <c r="G4514" s="354"/>
      <c r="H4514" s="354"/>
      <c r="I4514" s="178"/>
      <c r="J4514" s="390" t="e">
        <f>IF(#REF!="","",IF(LEN(#REF!)&gt;14,IF(ISBLANK(#REF!),"",#REF!),REPLACE(REPLACE(#REF!,1,3,"XXX"),13,2,"XX")))</f>
        <v>#REF!</v>
      </c>
      <c r="K4514" s="356"/>
      <c r="L4514" s="357"/>
      <c r="M4514" s="356"/>
      <c r="N4514" s="352"/>
      <c r="O4514" s="369"/>
    </row>
    <row r="4515" spans="1:15" hidden="1" x14ac:dyDescent="0.2">
      <c r="A4515" s="351">
        <v>4512</v>
      </c>
      <c r="B4515" s="352"/>
      <c r="C4515" s="353"/>
      <c r="D4515" s="354"/>
      <c r="E4515" s="178"/>
      <c r="F4515" s="355"/>
      <c r="G4515" s="354"/>
      <c r="H4515" s="354"/>
      <c r="I4515" s="178"/>
      <c r="J4515" s="390" t="e">
        <f>IF(#REF!="","",IF(LEN(#REF!)&gt;14,IF(ISBLANK(#REF!),"",#REF!),REPLACE(REPLACE(#REF!,1,3,"XXX"),13,2,"XX")))</f>
        <v>#REF!</v>
      </c>
      <c r="K4515" s="356"/>
      <c r="L4515" s="357"/>
      <c r="M4515" s="356"/>
      <c r="N4515" s="352"/>
      <c r="O4515" s="369"/>
    </row>
    <row r="4516" spans="1:15" hidden="1" x14ac:dyDescent="0.2">
      <c r="A4516" s="351">
        <v>4513</v>
      </c>
      <c r="B4516" s="352"/>
      <c r="C4516" s="353"/>
      <c r="D4516" s="354"/>
      <c r="E4516" s="178"/>
      <c r="F4516" s="355"/>
      <c r="G4516" s="354"/>
      <c r="H4516" s="354"/>
      <c r="I4516" s="178"/>
      <c r="J4516" s="390" t="e">
        <f>IF(#REF!="","",IF(LEN(#REF!)&gt;14,IF(ISBLANK(#REF!),"",#REF!),REPLACE(REPLACE(#REF!,1,3,"XXX"),13,2,"XX")))</f>
        <v>#REF!</v>
      </c>
      <c r="K4516" s="356"/>
      <c r="L4516" s="357"/>
      <c r="M4516" s="356"/>
      <c r="N4516" s="352"/>
      <c r="O4516" s="369"/>
    </row>
    <row r="4517" spans="1:15" hidden="1" x14ac:dyDescent="0.2">
      <c r="A4517" s="351">
        <v>4514</v>
      </c>
      <c r="B4517" s="352"/>
      <c r="C4517" s="353"/>
      <c r="D4517" s="354"/>
      <c r="E4517" s="178"/>
      <c r="F4517" s="355"/>
      <c r="G4517" s="354"/>
      <c r="H4517" s="354"/>
      <c r="I4517" s="178"/>
      <c r="J4517" s="390" t="e">
        <f>IF(#REF!="","",IF(LEN(#REF!)&gt;14,IF(ISBLANK(#REF!),"",#REF!),REPLACE(REPLACE(#REF!,1,3,"XXX"),13,2,"XX")))</f>
        <v>#REF!</v>
      </c>
      <c r="K4517" s="356"/>
      <c r="L4517" s="357"/>
      <c r="M4517" s="356"/>
      <c r="N4517" s="352"/>
      <c r="O4517" s="369"/>
    </row>
    <row r="4518" spans="1:15" hidden="1" x14ac:dyDescent="0.2">
      <c r="A4518" s="351">
        <v>4515</v>
      </c>
      <c r="B4518" s="352"/>
      <c r="C4518" s="353"/>
      <c r="D4518" s="354"/>
      <c r="E4518" s="178"/>
      <c r="F4518" s="355"/>
      <c r="G4518" s="354"/>
      <c r="H4518" s="354"/>
      <c r="I4518" s="178"/>
      <c r="J4518" s="390" t="e">
        <f>IF(#REF!="","",IF(LEN(#REF!)&gt;14,IF(ISBLANK(#REF!),"",#REF!),REPLACE(REPLACE(#REF!,1,3,"XXX"),13,2,"XX")))</f>
        <v>#REF!</v>
      </c>
      <c r="K4518" s="356"/>
      <c r="L4518" s="357"/>
      <c r="M4518" s="356"/>
      <c r="N4518" s="352"/>
      <c r="O4518" s="369"/>
    </row>
    <row r="4519" spans="1:15" hidden="1" x14ac:dyDescent="0.2">
      <c r="A4519" s="351">
        <v>4516</v>
      </c>
      <c r="B4519" s="352"/>
      <c r="C4519" s="353"/>
      <c r="D4519" s="354"/>
      <c r="E4519" s="178"/>
      <c r="F4519" s="355"/>
      <c r="G4519" s="354"/>
      <c r="H4519" s="354"/>
      <c r="I4519" s="178"/>
      <c r="J4519" s="390" t="e">
        <f>IF(#REF!="","",IF(LEN(#REF!)&gt;14,IF(ISBLANK(#REF!),"",#REF!),REPLACE(REPLACE(#REF!,1,3,"XXX"),13,2,"XX")))</f>
        <v>#REF!</v>
      </c>
      <c r="K4519" s="356"/>
      <c r="L4519" s="357"/>
      <c r="M4519" s="356"/>
      <c r="N4519" s="352"/>
      <c r="O4519" s="369"/>
    </row>
    <row r="4520" spans="1:15" hidden="1" x14ac:dyDescent="0.2">
      <c r="A4520" s="351">
        <v>4517</v>
      </c>
      <c r="B4520" s="352"/>
      <c r="C4520" s="353"/>
      <c r="D4520" s="354"/>
      <c r="E4520" s="178"/>
      <c r="F4520" s="355"/>
      <c r="G4520" s="354"/>
      <c r="H4520" s="354"/>
      <c r="I4520" s="178"/>
      <c r="J4520" s="390" t="e">
        <f>IF(#REF!="","",IF(LEN(#REF!)&gt;14,IF(ISBLANK(#REF!),"",#REF!),REPLACE(REPLACE(#REF!,1,3,"XXX"),13,2,"XX")))</f>
        <v>#REF!</v>
      </c>
      <c r="K4520" s="356"/>
      <c r="L4520" s="357"/>
      <c r="M4520" s="356"/>
      <c r="N4520" s="352"/>
      <c r="O4520" s="369"/>
    </row>
    <row r="4521" spans="1:15" hidden="1" x14ac:dyDescent="0.2">
      <c r="A4521" s="351">
        <v>4518</v>
      </c>
      <c r="B4521" s="352"/>
      <c r="C4521" s="353"/>
      <c r="D4521" s="354"/>
      <c r="E4521" s="178"/>
      <c r="F4521" s="355"/>
      <c r="G4521" s="354"/>
      <c r="H4521" s="354"/>
      <c r="I4521" s="178"/>
      <c r="J4521" s="390" t="e">
        <f>IF(#REF!="","",IF(LEN(#REF!)&gt;14,IF(ISBLANK(#REF!),"",#REF!),REPLACE(REPLACE(#REF!,1,3,"XXX"),13,2,"XX")))</f>
        <v>#REF!</v>
      </c>
      <c r="K4521" s="356"/>
      <c r="L4521" s="357"/>
      <c r="M4521" s="356"/>
      <c r="N4521" s="352"/>
      <c r="O4521" s="369"/>
    </row>
    <row r="4522" spans="1:15" hidden="1" x14ac:dyDescent="0.2">
      <c r="A4522" s="351">
        <v>4519</v>
      </c>
      <c r="B4522" s="352"/>
      <c r="C4522" s="353"/>
      <c r="D4522" s="354"/>
      <c r="E4522" s="178"/>
      <c r="F4522" s="355"/>
      <c r="G4522" s="354"/>
      <c r="H4522" s="354"/>
      <c r="I4522" s="178"/>
      <c r="J4522" s="390" t="e">
        <f>IF(#REF!="","",IF(LEN(#REF!)&gt;14,IF(ISBLANK(#REF!),"",#REF!),REPLACE(REPLACE(#REF!,1,3,"XXX"),13,2,"XX")))</f>
        <v>#REF!</v>
      </c>
      <c r="K4522" s="356"/>
      <c r="L4522" s="357"/>
      <c r="M4522" s="356"/>
      <c r="N4522" s="352"/>
      <c r="O4522" s="369"/>
    </row>
    <row r="4523" spans="1:15" hidden="1" x14ac:dyDescent="0.2">
      <c r="A4523" s="351">
        <v>4520</v>
      </c>
      <c r="B4523" s="352"/>
      <c r="C4523" s="353"/>
      <c r="D4523" s="354"/>
      <c r="E4523" s="178"/>
      <c r="F4523" s="355"/>
      <c r="G4523" s="354"/>
      <c r="H4523" s="354"/>
      <c r="I4523" s="178"/>
      <c r="J4523" s="390" t="e">
        <f>IF(#REF!="","",IF(LEN(#REF!)&gt;14,IF(ISBLANK(#REF!),"",#REF!),REPLACE(REPLACE(#REF!,1,3,"XXX"),13,2,"XX")))</f>
        <v>#REF!</v>
      </c>
      <c r="K4523" s="356"/>
      <c r="L4523" s="357"/>
      <c r="M4523" s="356"/>
      <c r="N4523" s="352"/>
      <c r="O4523" s="369"/>
    </row>
    <row r="4524" spans="1:15" hidden="1" x14ac:dyDescent="0.2">
      <c r="A4524" s="351">
        <v>4521</v>
      </c>
      <c r="B4524" s="352"/>
      <c r="C4524" s="353"/>
      <c r="D4524" s="354"/>
      <c r="E4524" s="178"/>
      <c r="F4524" s="355"/>
      <c r="G4524" s="354"/>
      <c r="H4524" s="354"/>
      <c r="I4524" s="178"/>
      <c r="J4524" s="390" t="e">
        <f>IF(#REF!="","",IF(LEN(#REF!)&gt;14,IF(ISBLANK(#REF!),"",#REF!),REPLACE(REPLACE(#REF!,1,3,"XXX"),13,2,"XX")))</f>
        <v>#REF!</v>
      </c>
      <c r="K4524" s="356"/>
      <c r="L4524" s="357"/>
      <c r="M4524" s="356"/>
      <c r="N4524" s="352"/>
      <c r="O4524" s="369"/>
    </row>
    <row r="4525" spans="1:15" hidden="1" x14ac:dyDescent="0.2">
      <c r="A4525" s="351">
        <v>4522</v>
      </c>
      <c r="B4525" s="352"/>
      <c r="C4525" s="353"/>
      <c r="D4525" s="354"/>
      <c r="E4525" s="178"/>
      <c r="F4525" s="355"/>
      <c r="G4525" s="354"/>
      <c r="H4525" s="354"/>
      <c r="I4525" s="178"/>
      <c r="J4525" s="390" t="e">
        <f>IF(#REF!="","",IF(LEN(#REF!)&gt;14,IF(ISBLANK(#REF!),"",#REF!),REPLACE(REPLACE(#REF!,1,3,"XXX"),13,2,"XX")))</f>
        <v>#REF!</v>
      </c>
      <c r="K4525" s="356"/>
      <c r="L4525" s="357"/>
      <c r="M4525" s="356"/>
      <c r="N4525" s="352"/>
      <c r="O4525" s="369"/>
    </row>
    <row r="4526" spans="1:15" hidden="1" x14ac:dyDescent="0.2">
      <c r="A4526" s="351">
        <v>4523</v>
      </c>
      <c r="B4526" s="352"/>
      <c r="C4526" s="353"/>
      <c r="D4526" s="354"/>
      <c r="E4526" s="178"/>
      <c r="F4526" s="355"/>
      <c r="G4526" s="354"/>
      <c r="H4526" s="354"/>
      <c r="I4526" s="178"/>
      <c r="J4526" s="390" t="e">
        <f>IF(#REF!="","",IF(LEN(#REF!)&gt;14,IF(ISBLANK(#REF!),"",#REF!),REPLACE(REPLACE(#REF!,1,3,"XXX"),13,2,"XX")))</f>
        <v>#REF!</v>
      </c>
      <c r="K4526" s="356"/>
      <c r="L4526" s="357"/>
      <c r="M4526" s="356"/>
      <c r="N4526" s="352"/>
      <c r="O4526" s="369"/>
    </row>
    <row r="4527" spans="1:15" hidden="1" x14ac:dyDescent="0.2">
      <c r="A4527" s="351">
        <v>4524</v>
      </c>
      <c r="B4527" s="352"/>
      <c r="C4527" s="353"/>
      <c r="D4527" s="354"/>
      <c r="E4527" s="178"/>
      <c r="F4527" s="355"/>
      <c r="G4527" s="354"/>
      <c r="H4527" s="354"/>
      <c r="I4527" s="178"/>
      <c r="J4527" s="390" t="e">
        <f>IF(#REF!="","",IF(LEN(#REF!)&gt;14,IF(ISBLANK(#REF!),"",#REF!),REPLACE(REPLACE(#REF!,1,3,"XXX"),13,2,"XX")))</f>
        <v>#REF!</v>
      </c>
      <c r="K4527" s="356"/>
      <c r="L4527" s="357"/>
      <c r="M4527" s="356"/>
      <c r="N4527" s="352"/>
      <c r="O4527" s="369"/>
    </row>
    <row r="4528" spans="1:15" hidden="1" x14ac:dyDescent="0.2">
      <c r="A4528" s="351">
        <v>4525</v>
      </c>
      <c r="B4528" s="352"/>
      <c r="C4528" s="353"/>
      <c r="D4528" s="354"/>
      <c r="E4528" s="178"/>
      <c r="F4528" s="355"/>
      <c r="G4528" s="354"/>
      <c r="H4528" s="354"/>
      <c r="I4528" s="178"/>
      <c r="J4528" s="390" t="e">
        <f>IF(#REF!="","",IF(LEN(#REF!)&gt;14,IF(ISBLANK(#REF!),"",#REF!),REPLACE(REPLACE(#REF!,1,3,"XXX"),13,2,"XX")))</f>
        <v>#REF!</v>
      </c>
      <c r="K4528" s="356"/>
      <c r="L4528" s="357"/>
      <c r="M4528" s="356"/>
      <c r="N4528" s="352"/>
      <c r="O4528" s="369"/>
    </row>
    <row r="4529" spans="1:15" hidden="1" x14ac:dyDescent="0.2">
      <c r="A4529" s="351">
        <v>4526</v>
      </c>
      <c r="B4529" s="352"/>
      <c r="C4529" s="353"/>
      <c r="D4529" s="354"/>
      <c r="E4529" s="178"/>
      <c r="F4529" s="355"/>
      <c r="G4529" s="354"/>
      <c r="H4529" s="354"/>
      <c r="I4529" s="178"/>
      <c r="J4529" s="390" t="e">
        <f>IF(#REF!="","",IF(LEN(#REF!)&gt;14,IF(ISBLANK(#REF!),"",#REF!),REPLACE(REPLACE(#REF!,1,3,"XXX"),13,2,"XX")))</f>
        <v>#REF!</v>
      </c>
      <c r="K4529" s="356"/>
      <c r="L4529" s="357"/>
      <c r="M4529" s="356"/>
      <c r="N4529" s="352"/>
      <c r="O4529" s="369"/>
    </row>
    <row r="4530" spans="1:15" hidden="1" x14ac:dyDescent="0.2">
      <c r="A4530" s="351">
        <v>4527</v>
      </c>
      <c r="B4530" s="352"/>
      <c r="C4530" s="353"/>
      <c r="D4530" s="354"/>
      <c r="E4530" s="178"/>
      <c r="F4530" s="355"/>
      <c r="G4530" s="354"/>
      <c r="H4530" s="354"/>
      <c r="I4530" s="178"/>
      <c r="J4530" s="390" t="e">
        <f>IF(#REF!="","",IF(LEN(#REF!)&gt;14,IF(ISBLANK(#REF!),"",#REF!),REPLACE(REPLACE(#REF!,1,3,"XXX"),13,2,"XX")))</f>
        <v>#REF!</v>
      </c>
      <c r="K4530" s="356"/>
      <c r="L4530" s="357"/>
      <c r="M4530" s="356"/>
      <c r="N4530" s="352"/>
      <c r="O4530" s="369"/>
    </row>
    <row r="4531" spans="1:15" hidden="1" x14ac:dyDescent="0.2">
      <c r="A4531" s="351">
        <v>4528</v>
      </c>
      <c r="B4531" s="352"/>
      <c r="C4531" s="353"/>
      <c r="D4531" s="354"/>
      <c r="E4531" s="178"/>
      <c r="F4531" s="355"/>
      <c r="G4531" s="354"/>
      <c r="H4531" s="354"/>
      <c r="I4531" s="178"/>
      <c r="J4531" s="390" t="e">
        <f>IF(#REF!="","",IF(LEN(#REF!)&gt;14,IF(ISBLANK(#REF!),"",#REF!),REPLACE(REPLACE(#REF!,1,3,"XXX"),13,2,"XX")))</f>
        <v>#REF!</v>
      </c>
      <c r="K4531" s="356"/>
      <c r="L4531" s="357"/>
      <c r="M4531" s="356"/>
      <c r="N4531" s="352"/>
      <c r="O4531" s="369"/>
    </row>
    <row r="4532" spans="1:15" hidden="1" x14ac:dyDescent="0.2">
      <c r="A4532" s="351">
        <v>4529</v>
      </c>
      <c r="B4532" s="352"/>
      <c r="C4532" s="353"/>
      <c r="D4532" s="354"/>
      <c r="E4532" s="178"/>
      <c r="F4532" s="355"/>
      <c r="G4532" s="354"/>
      <c r="H4532" s="354"/>
      <c r="I4532" s="178"/>
      <c r="J4532" s="390" t="e">
        <f>IF(#REF!="","",IF(LEN(#REF!)&gt;14,IF(ISBLANK(#REF!),"",#REF!),REPLACE(REPLACE(#REF!,1,3,"XXX"),13,2,"XX")))</f>
        <v>#REF!</v>
      </c>
      <c r="K4532" s="356"/>
      <c r="L4532" s="357"/>
      <c r="M4532" s="356"/>
      <c r="N4532" s="352"/>
      <c r="O4532" s="369"/>
    </row>
    <row r="4533" spans="1:15" hidden="1" x14ac:dyDescent="0.2">
      <c r="A4533" s="351">
        <v>4530</v>
      </c>
      <c r="B4533" s="352"/>
      <c r="C4533" s="353"/>
      <c r="D4533" s="354"/>
      <c r="E4533" s="178"/>
      <c r="F4533" s="355"/>
      <c r="G4533" s="354"/>
      <c r="H4533" s="354"/>
      <c r="I4533" s="178"/>
      <c r="J4533" s="390" t="e">
        <f>IF(#REF!="","",IF(LEN(#REF!)&gt;14,IF(ISBLANK(#REF!),"",#REF!),REPLACE(REPLACE(#REF!,1,3,"XXX"),13,2,"XX")))</f>
        <v>#REF!</v>
      </c>
      <c r="K4533" s="356"/>
      <c r="L4533" s="357"/>
      <c r="M4533" s="356"/>
      <c r="N4533" s="352"/>
      <c r="O4533" s="369"/>
    </row>
    <row r="4534" spans="1:15" hidden="1" x14ac:dyDescent="0.2">
      <c r="A4534" s="351">
        <v>4531</v>
      </c>
      <c r="B4534" s="352"/>
      <c r="C4534" s="353"/>
      <c r="D4534" s="354"/>
      <c r="E4534" s="178"/>
      <c r="F4534" s="355"/>
      <c r="G4534" s="354"/>
      <c r="H4534" s="354"/>
      <c r="I4534" s="178"/>
      <c r="J4534" s="390" t="e">
        <f>IF(#REF!="","",IF(LEN(#REF!)&gt;14,IF(ISBLANK(#REF!),"",#REF!),REPLACE(REPLACE(#REF!,1,3,"XXX"),13,2,"XX")))</f>
        <v>#REF!</v>
      </c>
      <c r="K4534" s="356"/>
      <c r="L4534" s="357"/>
      <c r="M4534" s="356"/>
      <c r="N4534" s="352"/>
      <c r="O4534" s="369"/>
    </row>
    <row r="4535" spans="1:15" hidden="1" x14ac:dyDescent="0.2">
      <c r="A4535" s="351">
        <v>4532</v>
      </c>
      <c r="B4535" s="352"/>
      <c r="C4535" s="353"/>
      <c r="D4535" s="354"/>
      <c r="E4535" s="178"/>
      <c r="F4535" s="355"/>
      <c r="G4535" s="354"/>
      <c r="H4535" s="354"/>
      <c r="I4535" s="178"/>
      <c r="J4535" s="390" t="e">
        <f>IF(#REF!="","",IF(LEN(#REF!)&gt;14,IF(ISBLANK(#REF!),"",#REF!),REPLACE(REPLACE(#REF!,1,3,"XXX"),13,2,"XX")))</f>
        <v>#REF!</v>
      </c>
      <c r="K4535" s="356"/>
      <c r="L4535" s="357"/>
      <c r="M4535" s="356"/>
      <c r="N4535" s="352"/>
      <c r="O4535" s="369"/>
    </row>
    <row r="4536" spans="1:15" hidden="1" x14ac:dyDescent="0.2">
      <c r="A4536" s="351">
        <v>4533</v>
      </c>
      <c r="B4536" s="352"/>
      <c r="C4536" s="353"/>
      <c r="D4536" s="354"/>
      <c r="E4536" s="178"/>
      <c r="F4536" s="355"/>
      <c r="G4536" s="354"/>
      <c r="H4536" s="354"/>
      <c r="I4536" s="178"/>
      <c r="J4536" s="390" t="e">
        <f>IF(#REF!="","",IF(LEN(#REF!)&gt;14,IF(ISBLANK(#REF!),"",#REF!),REPLACE(REPLACE(#REF!,1,3,"XXX"),13,2,"XX")))</f>
        <v>#REF!</v>
      </c>
      <c r="K4536" s="356"/>
      <c r="L4536" s="357"/>
      <c r="M4536" s="356"/>
      <c r="N4536" s="352"/>
      <c r="O4536" s="369"/>
    </row>
    <row r="4537" spans="1:15" hidden="1" x14ac:dyDescent="0.2">
      <c r="A4537" s="351">
        <v>4534</v>
      </c>
      <c r="B4537" s="352"/>
      <c r="C4537" s="353"/>
      <c r="D4537" s="354"/>
      <c r="E4537" s="178"/>
      <c r="F4537" s="355"/>
      <c r="G4537" s="354"/>
      <c r="H4537" s="354"/>
      <c r="I4537" s="178"/>
      <c r="J4537" s="390" t="e">
        <f>IF(#REF!="","",IF(LEN(#REF!)&gt;14,IF(ISBLANK(#REF!),"",#REF!),REPLACE(REPLACE(#REF!,1,3,"XXX"),13,2,"XX")))</f>
        <v>#REF!</v>
      </c>
      <c r="K4537" s="356"/>
      <c r="L4537" s="357"/>
      <c r="M4537" s="356"/>
      <c r="N4537" s="352"/>
      <c r="O4537" s="369"/>
    </row>
    <row r="4538" spans="1:15" hidden="1" x14ac:dyDescent="0.2">
      <c r="A4538" s="351">
        <v>4535</v>
      </c>
      <c r="B4538" s="352"/>
      <c r="C4538" s="353"/>
      <c r="D4538" s="354"/>
      <c r="E4538" s="178"/>
      <c r="F4538" s="355"/>
      <c r="G4538" s="354"/>
      <c r="H4538" s="354"/>
      <c r="I4538" s="178"/>
      <c r="J4538" s="390" t="e">
        <f>IF(#REF!="","",IF(LEN(#REF!)&gt;14,IF(ISBLANK(#REF!),"",#REF!),REPLACE(REPLACE(#REF!,1,3,"XXX"),13,2,"XX")))</f>
        <v>#REF!</v>
      </c>
      <c r="K4538" s="356"/>
      <c r="L4538" s="357"/>
      <c r="M4538" s="356"/>
      <c r="N4538" s="352"/>
      <c r="O4538" s="369"/>
    </row>
    <row r="4539" spans="1:15" hidden="1" x14ac:dyDescent="0.2">
      <c r="A4539" s="351">
        <v>4536</v>
      </c>
      <c r="B4539" s="352"/>
      <c r="C4539" s="353"/>
      <c r="D4539" s="354"/>
      <c r="E4539" s="178"/>
      <c r="F4539" s="355"/>
      <c r="G4539" s="354"/>
      <c r="H4539" s="354"/>
      <c r="I4539" s="178"/>
      <c r="J4539" s="390" t="e">
        <f>IF(#REF!="","",IF(LEN(#REF!)&gt;14,IF(ISBLANK(#REF!),"",#REF!),REPLACE(REPLACE(#REF!,1,3,"XXX"),13,2,"XX")))</f>
        <v>#REF!</v>
      </c>
      <c r="K4539" s="356"/>
      <c r="L4539" s="357"/>
      <c r="M4539" s="356"/>
      <c r="N4539" s="352"/>
      <c r="O4539" s="369"/>
    </row>
    <row r="4540" spans="1:15" hidden="1" x14ac:dyDescent="0.2">
      <c r="A4540" s="351">
        <v>4537</v>
      </c>
      <c r="B4540" s="352"/>
      <c r="C4540" s="353"/>
      <c r="D4540" s="354"/>
      <c r="E4540" s="178"/>
      <c r="F4540" s="355"/>
      <c r="G4540" s="354"/>
      <c r="H4540" s="354"/>
      <c r="I4540" s="178"/>
      <c r="J4540" s="390" t="e">
        <f>IF(#REF!="","",IF(LEN(#REF!)&gt;14,IF(ISBLANK(#REF!),"",#REF!),REPLACE(REPLACE(#REF!,1,3,"XXX"),13,2,"XX")))</f>
        <v>#REF!</v>
      </c>
      <c r="K4540" s="356"/>
      <c r="L4540" s="357"/>
      <c r="M4540" s="356"/>
      <c r="N4540" s="352"/>
      <c r="O4540" s="369"/>
    </row>
    <row r="4541" spans="1:15" hidden="1" x14ac:dyDescent="0.2">
      <c r="A4541" s="351">
        <v>4538</v>
      </c>
      <c r="B4541" s="352"/>
      <c r="C4541" s="353"/>
      <c r="D4541" s="354"/>
      <c r="E4541" s="178"/>
      <c r="F4541" s="355"/>
      <c r="G4541" s="354"/>
      <c r="H4541" s="354"/>
      <c r="I4541" s="178"/>
      <c r="J4541" s="390" t="e">
        <f>IF(#REF!="","",IF(LEN(#REF!)&gt;14,IF(ISBLANK(#REF!),"",#REF!),REPLACE(REPLACE(#REF!,1,3,"XXX"),13,2,"XX")))</f>
        <v>#REF!</v>
      </c>
      <c r="K4541" s="356"/>
      <c r="L4541" s="357"/>
      <c r="M4541" s="356"/>
      <c r="N4541" s="352"/>
      <c r="O4541" s="369"/>
    </row>
    <row r="4542" spans="1:15" hidden="1" x14ac:dyDescent="0.2">
      <c r="A4542" s="351">
        <v>4539</v>
      </c>
      <c r="B4542" s="352"/>
      <c r="C4542" s="353"/>
      <c r="D4542" s="354"/>
      <c r="E4542" s="178"/>
      <c r="F4542" s="355"/>
      <c r="G4542" s="354"/>
      <c r="H4542" s="354"/>
      <c r="I4542" s="178"/>
      <c r="J4542" s="390" t="e">
        <f>IF(#REF!="","",IF(LEN(#REF!)&gt;14,IF(ISBLANK(#REF!),"",#REF!),REPLACE(REPLACE(#REF!,1,3,"XXX"),13,2,"XX")))</f>
        <v>#REF!</v>
      </c>
      <c r="K4542" s="356"/>
      <c r="L4542" s="357"/>
      <c r="M4542" s="356"/>
      <c r="N4542" s="352"/>
      <c r="O4542" s="369"/>
    </row>
    <row r="4543" spans="1:15" hidden="1" x14ac:dyDescent="0.2">
      <c r="A4543" s="351">
        <v>4540</v>
      </c>
      <c r="B4543" s="352"/>
      <c r="C4543" s="353"/>
      <c r="D4543" s="354"/>
      <c r="E4543" s="178"/>
      <c r="F4543" s="355"/>
      <c r="G4543" s="354"/>
      <c r="H4543" s="354"/>
      <c r="I4543" s="178"/>
      <c r="J4543" s="390" t="e">
        <f>IF(#REF!="","",IF(LEN(#REF!)&gt;14,IF(ISBLANK(#REF!),"",#REF!),REPLACE(REPLACE(#REF!,1,3,"XXX"),13,2,"XX")))</f>
        <v>#REF!</v>
      </c>
      <c r="K4543" s="356"/>
      <c r="L4543" s="357"/>
      <c r="M4543" s="356"/>
      <c r="N4543" s="352"/>
      <c r="O4543" s="369"/>
    </row>
    <row r="4544" spans="1:15" hidden="1" x14ac:dyDescent="0.2">
      <c r="A4544" s="351">
        <v>4541</v>
      </c>
      <c r="B4544" s="352"/>
      <c r="C4544" s="353"/>
      <c r="D4544" s="354"/>
      <c r="E4544" s="178"/>
      <c r="F4544" s="355"/>
      <c r="G4544" s="354"/>
      <c r="H4544" s="354"/>
      <c r="I4544" s="178"/>
      <c r="J4544" s="390" t="e">
        <f>IF(#REF!="","",IF(LEN(#REF!)&gt;14,IF(ISBLANK(#REF!),"",#REF!),REPLACE(REPLACE(#REF!,1,3,"XXX"),13,2,"XX")))</f>
        <v>#REF!</v>
      </c>
      <c r="K4544" s="356"/>
      <c r="L4544" s="357"/>
      <c r="M4544" s="356"/>
      <c r="N4544" s="352"/>
      <c r="O4544" s="369"/>
    </row>
    <row r="4545" spans="1:15" hidden="1" x14ac:dyDescent="0.2">
      <c r="A4545" s="351">
        <v>4542</v>
      </c>
      <c r="B4545" s="352"/>
      <c r="C4545" s="353"/>
      <c r="D4545" s="354"/>
      <c r="E4545" s="178"/>
      <c r="F4545" s="355"/>
      <c r="G4545" s="354"/>
      <c r="H4545" s="354"/>
      <c r="I4545" s="178"/>
      <c r="J4545" s="390" t="e">
        <f>IF(#REF!="","",IF(LEN(#REF!)&gt;14,IF(ISBLANK(#REF!),"",#REF!),REPLACE(REPLACE(#REF!,1,3,"XXX"),13,2,"XX")))</f>
        <v>#REF!</v>
      </c>
      <c r="K4545" s="356"/>
      <c r="L4545" s="357"/>
      <c r="M4545" s="356"/>
      <c r="N4545" s="352"/>
      <c r="O4545" s="369"/>
    </row>
    <row r="4546" spans="1:15" hidden="1" x14ac:dyDescent="0.2">
      <c r="A4546" s="351">
        <v>4543</v>
      </c>
      <c r="B4546" s="352"/>
      <c r="C4546" s="353"/>
      <c r="D4546" s="354"/>
      <c r="E4546" s="178"/>
      <c r="F4546" s="355"/>
      <c r="G4546" s="354"/>
      <c r="H4546" s="354"/>
      <c r="I4546" s="178"/>
      <c r="J4546" s="390" t="e">
        <f>IF(#REF!="","",IF(LEN(#REF!)&gt;14,IF(ISBLANK(#REF!),"",#REF!),REPLACE(REPLACE(#REF!,1,3,"XXX"),13,2,"XX")))</f>
        <v>#REF!</v>
      </c>
      <c r="K4546" s="356"/>
      <c r="L4546" s="357"/>
      <c r="M4546" s="356"/>
      <c r="N4546" s="352"/>
      <c r="O4546" s="369"/>
    </row>
    <row r="4547" spans="1:15" hidden="1" x14ac:dyDescent="0.2">
      <c r="A4547" s="351">
        <v>4544</v>
      </c>
      <c r="B4547" s="352"/>
      <c r="C4547" s="353"/>
      <c r="D4547" s="354"/>
      <c r="E4547" s="178"/>
      <c r="F4547" s="355"/>
      <c r="G4547" s="354"/>
      <c r="H4547" s="354"/>
      <c r="I4547" s="178"/>
      <c r="J4547" s="390" t="e">
        <f>IF(#REF!="","",IF(LEN(#REF!)&gt;14,IF(ISBLANK(#REF!),"",#REF!),REPLACE(REPLACE(#REF!,1,3,"XXX"),13,2,"XX")))</f>
        <v>#REF!</v>
      </c>
      <c r="K4547" s="356"/>
      <c r="L4547" s="357"/>
      <c r="M4547" s="356"/>
      <c r="N4547" s="352"/>
      <c r="O4547" s="369"/>
    </row>
    <row r="4548" spans="1:15" hidden="1" x14ac:dyDescent="0.2">
      <c r="A4548" s="351">
        <v>4545</v>
      </c>
      <c r="B4548" s="352"/>
      <c r="C4548" s="353"/>
      <c r="D4548" s="354"/>
      <c r="E4548" s="178"/>
      <c r="F4548" s="355"/>
      <c r="G4548" s="354"/>
      <c r="H4548" s="354"/>
      <c r="I4548" s="178"/>
      <c r="J4548" s="390" t="e">
        <f>IF(#REF!="","",IF(LEN(#REF!)&gt;14,IF(ISBLANK(#REF!),"",#REF!),REPLACE(REPLACE(#REF!,1,3,"XXX"),13,2,"XX")))</f>
        <v>#REF!</v>
      </c>
      <c r="K4548" s="356"/>
      <c r="L4548" s="357"/>
      <c r="M4548" s="356"/>
      <c r="N4548" s="352"/>
      <c r="O4548" s="369"/>
    </row>
    <row r="4549" spans="1:15" hidden="1" x14ac:dyDescent="0.2">
      <c r="A4549" s="351">
        <v>4546</v>
      </c>
      <c r="B4549" s="352"/>
      <c r="C4549" s="353"/>
      <c r="D4549" s="354"/>
      <c r="E4549" s="178"/>
      <c r="F4549" s="355"/>
      <c r="G4549" s="354"/>
      <c r="H4549" s="354"/>
      <c r="I4549" s="178"/>
      <c r="J4549" s="390" t="e">
        <f>IF(#REF!="","",IF(LEN(#REF!)&gt;14,IF(ISBLANK(#REF!),"",#REF!),REPLACE(REPLACE(#REF!,1,3,"XXX"),13,2,"XX")))</f>
        <v>#REF!</v>
      </c>
      <c r="K4549" s="356"/>
      <c r="L4549" s="357"/>
      <c r="M4549" s="356"/>
      <c r="N4549" s="352"/>
      <c r="O4549" s="369"/>
    </row>
    <row r="4550" spans="1:15" hidden="1" x14ac:dyDescent="0.2">
      <c r="A4550" s="351">
        <v>4547</v>
      </c>
      <c r="B4550" s="352"/>
      <c r="C4550" s="353"/>
      <c r="D4550" s="354"/>
      <c r="E4550" s="178"/>
      <c r="F4550" s="355"/>
      <c r="G4550" s="354"/>
      <c r="H4550" s="354"/>
      <c r="I4550" s="178"/>
      <c r="J4550" s="390" t="e">
        <f>IF(#REF!="","",IF(LEN(#REF!)&gt;14,IF(ISBLANK(#REF!),"",#REF!),REPLACE(REPLACE(#REF!,1,3,"XXX"),13,2,"XX")))</f>
        <v>#REF!</v>
      </c>
      <c r="K4550" s="356"/>
      <c r="L4550" s="357"/>
      <c r="M4550" s="356"/>
      <c r="N4550" s="352"/>
      <c r="O4550" s="369"/>
    </row>
    <row r="4551" spans="1:15" hidden="1" x14ac:dyDescent="0.2">
      <c r="A4551" s="351">
        <v>4548</v>
      </c>
      <c r="B4551" s="352"/>
      <c r="C4551" s="353"/>
      <c r="D4551" s="354"/>
      <c r="E4551" s="178"/>
      <c r="F4551" s="355"/>
      <c r="G4551" s="354"/>
      <c r="H4551" s="354"/>
      <c r="I4551" s="178"/>
      <c r="J4551" s="390" t="e">
        <f>IF(#REF!="","",IF(LEN(#REF!)&gt;14,IF(ISBLANK(#REF!),"",#REF!),REPLACE(REPLACE(#REF!,1,3,"XXX"),13,2,"XX")))</f>
        <v>#REF!</v>
      </c>
      <c r="K4551" s="356"/>
      <c r="L4551" s="357"/>
      <c r="M4551" s="356"/>
      <c r="N4551" s="352"/>
      <c r="O4551" s="369"/>
    </row>
    <row r="4552" spans="1:15" hidden="1" x14ac:dyDescent="0.2">
      <c r="A4552" s="351">
        <v>4549</v>
      </c>
      <c r="B4552" s="352"/>
      <c r="C4552" s="353"/>
      <c r="D4552" s="354"/>
      <c r="E4552" s="178"/>
      <c r="F4552" s="355"/>
      <c r="G4552" s="354"/>
      <c r="H4552" s="354"/>
      <c r="I4552" s="178"/>
      <c r="J4552" s="390" t="e">
        <f>IF(#REF!="","",IF(LEN(#REF!)&gt;14,IF(ISBLANK(#REF!),"",#REF!),REPLACE(REPLACE(#REF!,1,3,"XXX"),13,2,"XX")))</f>
        <v>#REF!</v>
      </c>
      <c r="K4552" s="356"/>
      <c r="L4552" s="357"/>
      <c r="M4552" s="356"/>
      <c r="N4552" s="352"/>
      <c r="O4552" s="369"/>
    </row>
    <row r="4553" spans="1:15" hidden="1" x14ac:dyDescent="0.2">
      <c r="A4553" s="351">
        <v>4550</v>
      </c>
      <c r="B4553" s="352"/>
      <c r="C4553" s="353"/>
      <c r="D4553" s="354"/>
      <c r="E4553" s="178"/>
      <c r="F4553" s="355"/>
      <c r="G4553" s="354"/>
      <c r="H4553" s="354"/>
      <c r="I4553" s="178"/>
      <c r="J4553" s="390" t="e">
        <f>IF(#REF!="","",IF(LEN(#REF!)&gt;14,IF(ISBLANK(#REF!),"",#REF!),REPLACE(REPLACE(#REF!,1,3,"XXX"),13,2,"XX")))</f>
        <v>#REF!</v>
      </c>
      <c r="K4553" s="356"/>
      <c r="L4553" s="357"/>
      <c r="M4553" s="356"/>
      <c r="N4553" s="352"/>
      <c r="O4553" s="369"/>
    </row>
    <row r="4554" spans="1:15" hidden="1" x14ac:dyDescent="0.2">
      <c r="A4554" s="351">
        <v>4551</v>
      </c>
      <c r="B4554" s="352"/>
      <c r="C4554" s="353"/>
      <c r="D4554" s="354"/>
      <c r="E4554" s="178"/>
      <c r="F4554" s="355"/>
      <c r="G4554" s="354"/>
      <c r="H4554" s="354"/>
      <c r="I4554" s="178"/>
      <c r="J4554" s="390" t="e">
        <f>IF(#REF!="","",IF(LEN(#REF!)&gt;14,IF(ISBLANK(#REF!),"",#REF!),REPLACE(REPLACE(#REF!,1,3,"XXX"),13,2,"XX")))</f>
        <v>#REF!</v>
      </c>
      <c r="K4554" s="356"/>
      <c r="L4554" s="357"/>
      <c r="M4554" s="356"/>
      <c r="N4554" s="352"/>
      <c r="O4554" s="369"/>
    </row>
    <row r="4555" spans="1:15" hidden="1" x14ac:dyDescent="0.2">
      <c r="A4555" s="351">
        <v>4552</v>
      </c>
      <c r="B4555" s="352"/>
      <c r="C4555" s="353"/>
      <c r="D4555" s="354"/>
      <c r="E4555" s="178"/>
      <c r="F4555" s="355"/>
      <c r="G4555" s="354"/>
      <c r="H4555" s="354"/>
      <c r="I4555" s="178"/>
      <c r="J4555" s="390" t="e">
        <f>IF(#REF!="","",IF(LEN(#REF!)&gt;14,IF(ISBLANK(#REF!),"",#REF!),REPLACE(REPLACE(#REF!,1,3,"XXX"),13,2,"XX")))</f>
        <v>#REF!</v>
      </c>
      <c r="K4555" s="356"/>
      <c r="L4555" s="357"/>
      <c r="M4555" s="356"/>
      <c r="N4555" s="352"/>
      <c r="O4555" s="369"/>
    </row>
    <row r="4556" spans="1:15" hidden="1" x14ac:dyDescent="0.2">
      <c r="A4556" s="351">
        <v>4553</v>
      </c>
      <c r="B4556" s="352"/>
      <c r="C4556" s="353"/>
      <c r="D4556" s="354"/>
      <c r="E4556" s="178"/>
      <c r="F4556" s="355"/>
      <c r="G4556" s="354"/>
      <c r="H4556" s="354"/>
      <c r="I4556" s="178"/>
      <c r="J4556" s="390" t="e">
        <f>IF(#REF!="","",IF(LEN(#REF!)&gt;14,IF(ISBLANK(#REF!),"",#REF!),REPLACE(REPLACE(#REF!,1,3,"XXX"),13,2,"XX")))</f>
        <v>#REF!</v>
      </c>
      <c r="K4556" s="356"/>
      <c r="L4556" s="357"/>
      <c r="M4556" s="356"/>
      <c r="N4556" s="352"/>
      <c r="O4556" s="369"/>
    </row>
    <row r="4557" spans="1:15" hidden="1" x14ac:dyDescent="0.2">
      <c r="A4557" s="351">
        <v>4554</v>
      </c>
      <c r="B4557" s="352"/>
      <c r="C4557" s="353"/>
      <c r="D4557" s="354"/>
      <c r="E4557" s="178"/>
      <c r="F4557" s="355"/>
      <c r="G4557" s="354"/>
      <c r="H4557" s="354"/>
      <c r="I4557" s="178"/>
      <c r="J4557" s="390" t="e">
        <f>IF(#REF!="","",IF(LEN(#REF!)&gt;14,IF(ISBLANK(#REF!),"",#REF!),REPLACE(REPLACE(#REF!,1,3,"XXX"),13,2,"XX")))</f>
        <v>#REF!</v>
      </c>
      <c r="K4557" s="356"/>
      <c r="L4557" s="357"/>
      <c r="M4557" s="356"/>
      <c r="N4557" s="352"/>
      <c r="O4557" s="369"/>
    </row>
    <row r="4558" spans="1:15" hidden="1" x14ac:dyDescent="0.2">
      <c r="A4558" s="351">
        <v>4555</v>
      </c>
      <c r="B4558" s="352"/>
      <c r="C4558" s="353"/>
      <c r="D4558" s="354"/>
      <c r="E4558" s="178"/>
      <c r="F4558" s="355"/>
      <c r="G4558" s="354"/>
      <c r="H4558" s="354"/>
      <c r="I4558" s="178"/>
      <c r="J4558" s="390" t="e">
        <f>IF(#REF!="","",IF(LEN(#REF!)&gt;14,IF(ISBLANK(#REF!),"",#REF!),REPLACE(REPLACE(#REF!,1,3,"XXX"),13,2,"XX")))</f>
        <v>#REF!</v>
      </c>
      <c r="K4558" s="356"/>
      <c r="L4558" s="357"/>
      <c r="M4558" s="356"/>
      <c r="N4558" s="352"/>
      <c r="O4558" s="369"/>
    </row>
    <row r="4559" spans="1:15" hidden="1" x14ac:dyDescent="0.2">
      <c r="A4559" s="351">
        <v>4556</v>
      </c>
      <c r="B4559" s="352"/>
      <c r="C4559" s="353"/>
      <c r="D4559" s="354"/>
      <c r="E4559" s="178"/>
      <c r="F4559" s="355"/>
      <c r="G4559" s="354"/>
      <c r="H4559" s="354"/>
      <c r="I4559" s="178"/>
      <c r="J4559" s="390" t="e">
        <f>IF(#REF!="","",IF(LEN(#REF!)&gt;14,IF(ISBLANK(#REF!),"",#REF!),REPLACE(REPLACE(#REF!,1,3,"XXX"),13,2,"XX")))</f>
        <v>#REF!</v>
      </c>
      <c r="K4559" s="356"/>
      <c r="L4559" s="357"/>
      <c r="M4559" s="356"/>
      <c r="N4559" s="352"/>
      <c r="O4559" s="369"/>
    </row>
    <row r="4560" spans="1:15" hidden="1" x14ac:dyDescent="0.2">
      <c r="A4560" s="351">
        <v>4557</v>
      </c>
      <c r="B4560" s="352"/>
      <c r="C4560" s="353"/>
      <c r="D4560" s="354"/>
      <c r="E4560" s="178"/>
      <c r="F4560" s="355"/>
      <c r="G4560" s="354"/>
      <c r="H4560" s="354"/>
      <c r="I4560" s="178"/>
      <c r="J4560" s="390" t="e">
        <f>IF(#REF!="","",IF(LEN(#REF!)&gt;14,IF(ISBLANK(#REF!),"",#REF!),REPLACE(REPLACE(#REF!,1,3,"XXX"),13,2,"XX")))</f>
        <v>#REF!</v>
      </c>
      <c r="K4560" s="356"/>
      <c r="L4560" s="357"/>
      <c r="M4560" s="356"/>
      <c r="N4560" s="352"/>
      <c r="O4560" s="369"/>
    </row>
    <row r="4561" spans="1:15" hidden="1" x14ac:dyDescent="0.2">
      <c r="A4561" s="351">
        <v>4558</v>
      </c>
      <c r="B4561" s="352"/>
      <c r="C4561" s="353"/>
      <c r="D4561" s="354"/>
      <c r="E4561" s="178"/>
      <c r="F4561" s="355"/>
      <c r="G4561" s="354"/>
      <c r="H4561" s="354"/>
      <c r="I4561" s="178"/>
      <c r="J4561" s="390" t="e">
        <f>IF(#REF!="","",IF(LEN(#REF!)&gt;14,IF(ISBLANK(#REF!),"",#REF!),REPLACE(REPLACE(#REF!,1,3,"XXX"),13,2,"XX")))</f>
        <v>#REF!</v>
      </c>
      <c r="K4561" s="356"/>
      <c r="L4561" s="357"/>
      <c r="M4561" s="356"/>
      <c r="N4561" s="352"/>
      <c r="O4561" s="369"/>
    </row>
    <row r="4562" spans="1:15" hidden="1" x14ac:dyDescent="0.2">
      <c r="A4562" s="351">
        <v>4559</v>
      </c>
      <c r="B4562" s="352"/>
      <c r="C4562" s="353"/>
      <c r="D4562" s="354"/>
      <c r="E4562" s="178"/>
      <c r="F4562" s="355"/>
      <c r="G4562" s="354"/>
      <c r="H4562" s="354"/>
      <c r="I4562" s="178"/>
      <c r="J4562" s="390" t="e">
        <f>IF(#REF!="","",IF(LEN(#REF!)&gt;14,IF(ISBLANK(#REF!),"",#REF!),REPLACE(REPLACE(#REF!,1,3,"XXX"),13,2,"XX")))</f>
        <v>#REF!</v>
      </c>
      <c r="K4562" s="356"/>
      <c r="L4562" s="357"/>
      <c r="M4562" s="356"/>
      <c r="N4562" s="352"/>
      <c r="O4562" s="369"/>
    </row>
    <row r="4563" spans="1:15" hidden="1" x14ac:dyDescent="0.2">
      <c r="A4563" s="351">
        <v>4560</v>
      </c>
      <c r="B4563" s="352"/>
      <c r="C4563" s="353"/>
      <c r="D4563" s="354"/>
      <c r="E4563" s="178"/>
      <c r="F4563" s="355"/>
      <c r="G4563" s="354"/>
      <c r="H4563" s="354"/>
      <c r="I4563" s="178"/>
      <c r="J4563" s="390" t="e">
        <f>IF(#REF!="","",IF(LEN(#REF!)&gt;14,IF(ISBLANK(#REF!),"",#REF!),REPLACE(REPLACE(#REF!,1,3,"XXX"),13,2,"XX")))</f>
        <v>#REF!</v>
      </c>
      <c r="K4563" s="356"/>
      <c r="L4563" s="357"/>
      <c r="M4563" s="356"/>
      <c r="N4563" s="352"/>
      <c r="O4563" s="369"/>
    </row>
    <row r="4564" spans="1:15" hidden="1" x14ac:dyDescent="0.2">
      <c r="A4564" s="351">
        <v>4561</v>
      </c>
      <c r="B4564" s="352"/>
      <c r="C4564" s="353"/>
      <c r="D4564" s="354"/>
      <c r="E4564" s="178"/>
      <c r="F4564" s="355"/>
      <c r="G4564" s="354"/>
      <c r="H4564" s="354"/>
      <c r="I4564" s="178"/>
      <c r="J4564" s="390" t="e">
        <f>IF(#REF!="","",IF(LEN(#REF!)&gt;14,IF(ISBLANK(#REF!),"",#REF!),REPLACE(REPLACE(#REF!,1,3,"XXX"),13,2,"XX")))</f>
        <v>#REF!</v>
      </c>
      <c r="K4564" s="356"/>
      <c r="L4564" s="357"/>
      <c r="M4564" s="356"/>
      <c r="N4564" s="352"/>
      <c r="O4564" s="369"/>
    </row>
    <row r="4565" spans="1:15" hidden="1" x14ac:dyDescent="0.2">
      <c r="A4565" s="351">
        <v>4562</v>
      </c>
      <c r="B4565" s="352"/>
      <c r="C4565" s="353"/>
      <c r="D4565" s="354"/>
      <c r="E4565" s="178"/>
      <c r="F4565" s="355"/>
      <c r="G4565" s="354"/>
      <c r="H4565" s="354"/>
      <c r="I4565" s="178"/>
      <c r="J4565" s="390" t="e">
        <f>IF(#REF!="","",IF(LEN(#REF!)&gt;14,IF(ISBLANK(#REF!),"",#REF!),REPLACE(REPLACE(#REF!,1,3,"XXX"),13,2,"XX")))</f>
        <v>#REF!</v>
      </c>
      <c r="K4565" s="356"/>
      <c r="L4565" s="357"/>
      <c r="M4565" s="356"/>
      <c r="N4565" s="352"/>
      <c r="O4565" s="369"/>
    </row>
    <row r="4566" spans="1:15" hidden="1" x14ac:dyDescent="0.2">
      <c r="A4566" s="351">
        <v>4563</v>
      </c>
      <c r="B4566" s="352"/>
      <c r="C4566" s="353"/>
      <c r="D4566" s="354"/>
      <c r="E4566" s="178"/>
      <c r="F4566" s="355"/>
      <c r="G4566" s="354"/>
      <c r="H4566" s="354"/>
      <c r="I4566" s="178"/>
      <c r="J4566" s="390" t="e">
        <f>IF(#REF!="","",IF(LEN(#REF!)&gt;14,IF(ISBLANK(#REF!),"",#REF!),REPLACE(REPLACE(#REF!,1,3,"XXX"),13,2,"XX")))</f>
        <v>#REF!</v>
      </c>
      <c r="K4566" s="356"/>
      <c r="L4566" s="357"/>
      <c r="M4566" s="356"/>
      <c r="N4566" s="352"/>
      <c r="O4566" s="369"/>
    </row>
    <row r="4567" spans="1:15" hidden="1" x14ac:dyDescent="0.2">
      <c r="A4567" s="351">
        <v>4564</v>
      </c>
      <c r="B4567" s="352"/>
      <c r="C4567" s="353"/>
      <c r="D4567" s="354"/>
      <c r="E4567" s="178"/>
      <c r="F4567" s="355"/>
      <c r="G4567" s="354"/>
      <c r="H4567" s="354"/>
      <c r="I4567" s="178"/>
      <c r="J4567" s="390" t="e">
        <f>IF(#REF!="","",IF(LEN(#REF!)&gt;14,IF(ISBLANK(#REF!),"",#REF!),REPLACE(REPLACE(#REF!,1,3,"XXX"),13,2,"XX")))</f>
        <v>#REF!</v>
      </c>
      <c r="K4567" s="356"/>
      <c r="L4567" s="357"/>
      <c r="M4567" s="356"/>
      <c r="N4567" s="352"/>
      <c r="O4567" s="369"/>
    </row>
    <row r="4568" spans="1:15" hidden="1" x14ac:dyDescent="0.2">
      <c r="A4568" s="351">
        <v>4565</v>
      </c>
      <c r="B4568" s="352"/>
      <c r="C4568" s="353"/>
      <c r="D4568" s="354"/>
      <c r="E4568" s="178"/>
      <c r="F4568" s="355"/>
      <c r="G4568" s="354"/>
      <c r="H4568" s="354"/>
      <c r="I4568" s="178"/>
      <c r="J4568" s="390" t="e">
        <f>IF(#REF!="","",IF(LEN(#REF!)&gt;14,IF(ISBLANK(#REF!),"",#REF!),REPLACE(REPLACE(#REF!,1,3,"XXX"),13,2,"XX")))</f>
        <v>#REF!</v>
      </c>
      <c r="K4568" s="356"/>
      <c r="L4568" s="357"/>
      <c r="M4568" s="356"/>
      <c r="N4568" s="352"/>
      <c r="O4568" s="369"/>
    </row>
    <row r="4569" spans="1:15" hidden="1" x14ac:dyDescent="0.2">
      <c r="A4569" s="351">
        <v>4566</v>
      </c>
      <c r="B4569" s="352"/>
      <c r="C4569" s="353"/>
      <c r="D4569" s="354"/>
      <c r="E4569" s="178"/>
      <c r="F4569" s="355"/>
      <c r="G4569" s="354"/>
      <c r="H4569" s="354"/>
      <c r="I4569" s="178"/>
      <c r="J4569" s="390" t="e">
        <f>IF(#REF!="","",IF(LEN(#REF!)&gt;14,IF(ISBLANK(#REF!),"",#REF!),REPLACE(REPLACE(#REF!,1,3,"XXX"),13,2,"XX")))</f>
        <v>#REF!</v>
      </c>
      <c r="K4569" s="356"/>
      <c r="L4569" s="357"/>
      <c r="M4569" s="356"/>
      <c r="N4569" s="352"/>
      <c r="O4569" s="369"/>
    </row>
    <row r="4570" spans="1:15" hidden="1" x14ac:dyDescent="0.2">
      <c r="A4570" s="351">
        <v>4567</v>
      </c>
      <c r="B4570" s="352"/>
      <c r="C4570" s="353"/>
      <c r="D4570" s="354"/>
      <c r="E4570" s="178"/>
      <c r="F4570" s="355"/>
      <c r="G4570" s="354"/>
      <c r="H4570" s="354"/>
      <c r="I4570" s="178"/>
      <c r="J4570" s="390" t="e">
        <f>IF(#REF!="","",IF(LEN(#REF!)&gt;14,IF(ISBLANK(#REF!),"",#REF!),REPLACE(REPLACE(#REF!,1,3,"XXX"),13,2,"XX")))</f>
        <v>#REF!</v>
      </c>
      <c r="K4570" s="356"/>
      <c r="L4570" s="357"/>
      <c r="M4570" s="356"/>
      <c r="N4570" s="352"/>
      <c r="O4570" s="369"/>
    </row>
    <row r="4571" spans="1:15" hidden="1" x14ac:dyDescent="0.2">
      <c r="A4571" s="351">
        <v>4568</v>
      </c>
      <c r="B4571" s="352"/>
      <c r="C4571" s="353"/>
      <c r="D4571" s="354"/>
      <c r="E4571" s="178"/>
      <c r="F4571" s="355"/>
      <c r="G4571" s="354"/>
      <c r="H4571" s="354"/>
      <c r="I4571" s="178"/>
      <c r="J4571" s="390" t="e">
        <f>IF(#REF!="","",IF(LEN(#REF!)&gt;14,IF(ISBLANK(#REF!),"",#REF!),REPLACE(REPLACE(#REF!,1,3,"XXX"),13,2,"XX")))</f>
        <v>#REF!</v>
      </c>
      <c r="K4571" s="356"/>
      <c r="L4571" s="357"/>
      <c r="M4571" s="356"/>
      <c r="N4571" s="352"/>
      <c r="O4571" s="369"/>
    </row>
    <row r="4572" spans="1:15" hidden="1" x14ac:dyDescent="0.2">
      <c r="A4572" s="351">
        <v>4569</v>
      </c>
      <c r="B4572" s="352"/>
      <c r="C4572" s="353"/>
      <c r="D4572" s="354"/>
      <c r="E4572" s="178"/>
      <c r="F4572" s="355"/>
      <c r="G4572" s="354"/>
      <c r="H4572" s="354"/>
      <c r="I4572" s="178"/>
      <c r="J4572" s="390" t="e">
        <f>IF(#REF!="","",IF(LEN(#REF!)&gt;14,IF(ISBLANK(#REF!),"",#REF!),REPLACE(REPLACE(#REF!,1,3,"XXX"),13,2,"XX")))</f>
        <v>#REF!</v>
      </c>
      <c r="K4572" s="356"/>
      <c r="L4572" s="357"/>
      <c r="M4572" s="356"/>
      <c r="N4572" s="352"/>
      <c r="O4572" s="369"/>
    </row>
    <row r="4573" spans="1:15" hidden="1" x14ac:dyDescent="0.2">
      <c r="A4573" s="351">
        <v>4570</v>
      </c>
      <c r="B4573" s="352"/>
      <c r="C4573" s="353"/>
      <c r="D4573" s="354"/>
      <c r="E4573" s="178"/>
      <c r="F4573" s="355"/>
      <c r="G4573" s="354"/>
      <c r="H4573" s="354"/>
      <c r="I4573" s="178"/>
      <c r="J4573" s="390" t="e">
        <f>IF(#REF!="","",IF(LEN(#REF!)&gt;14,IF(ISBLANK(#REF!),"",#REF!),REPLACE(REPLACE(#REF!,1,3,"XXX"),13,2,"XX")))</f>
        <v>#REF!</v>
      </c>
      <c r="K4573" s="356"/>
      <c r="L4573" s="357"/>
      <c r="M4573" s="356"/>
      <c r="N4573" s="352"/>
      <c r="O4573" s="369"/>
    </row>
    <row r="4574" spans="1:15" hidden="1" x14ac:dyDescent="0.2">
      <c r="A4574" s="351">
        <v>4571</v>
      </c>
      <c r="B4574" s="352"/>
      <c r="C4574" s="353"/>
      <c r="D4574" s="354"/>
      <c r="E4574" s="178"/>
      <c r="F4574" s="355"/>
      <c r="G4574" s="354"/>
      <c r="H4574" s="354"/>
      <c r="I4574" s="178"/>
      <c r="J4574" s="390" t="e">
        <f>IF(#REF!="","",IF(LEN(#REF!)&gt;14,IF(ISBLANK(#REF!),"",#REF!),REPLACE(REPLACE(#REF!,1,3,"XXX"),13,2,"XX")))</f>
        <v>#REF!</v>
      </c>
      <c r="K4574" s="356"/>
      <c r="L4574" s="357"/>
      <c r="M4574" s="356"/>
      <c r="N4574" s="352"/>
      <c r="O4574" s="369"/>
    </row>
    <row r="4575" spans="1:15" hidden="1" x14ac:dyDescent="0.2">
      <c r="A4575" s="351">
        <v>4572</v>
      </c>
      <c r="B4575" s="352"/>
      <c r="C4575" s="353"/>
      <c r="D4575" s="354"/>
      <c r="E4575" s="178"/>
      <c r="F4575" s="355"/>
      <c r="G4575" s="354"/>
      <c r="H4575" s="354"/>
      <c r="I4575" s="178"/>
      <c r="J4575" s="390" t="e">
        <f>IF(#REF!="","",IF(LEN(#REF!)&gt;14,IF(ISBLANK(#REF!),"",#REF!),REPLACE(REPLACE(#REF!,1,3,"XXX"),13,2,"XX")))</f>
        <v>#REF!</v>
      </c>
      <c r="K4575" s="356"/>
      <c r="L4575" s="357"/>
      <c r="M4575" s="356"/>
      <c r="N4575" s="352"/>
      <c r="O4575" s="369"/>
    </row>
    <row r="4576" spans="1:15" hidden="1" x14ac:dyDescent="0.2">
      <c r="A4576" s="351">
        <v>4573</v>
      </c>
      <c r="B4576" s="352"/>
      <c r="C4576" s="353"/>
      <c r="D4576" s="354"/>
      <c r="E4576" s="178"/>
      <c r="F4576" s="355"/>
      <c r="G4576" s="354"/>
      <c r="H4576" s="354"/>
      <c r="I4576" s="178"/>
      <c r="J4576" s="390" t="e">
        <f>IF(#REF!="","",IF(LEN(#REF!)&gt;14,IF(ISBLANK(#REF!),"",#REF!),REPLACE(REPLACE(#REF!,1,3,"XXX"),13,2,"XX")))</f>
        <v>#REF!</v>
      </c>
      <c r="K4576" s="356"/>
      <c r="L4576" s="357"/>
      <c r="M4576" s="356"/>
      <c r="N4576" s="352"/>
      <c r="O4576" s="369"/>
    </row>
    <row r="4577" spans="1:15" hidden="1" x14ac:dyDescent="0.2">
      <c r="A4577" s="351">
        <v>4574</v>
      </c>
      <c r="B4577" s="352"/>
      <c r="C4577" s="353"/>
      <c r="D4577" s="354"/>
      <c r="E4577" s="178"/>
      <c r="F4577" s="355"/>
      <c r="G4577" s="354"/>
      <c r="H4577" s="354"/>
      <c r="I4577" s="178"/>
      <c r="J4577" s="390" t="e">
        <f>IF(#REF!="","",IF(LEN(#REF!)&gt;14,IF(ISBLANK(#REF!),"",#REF!),REPLACE(REPLACE(#REF!,1,3,"XXX"),13,2,"XX")))</f>
        <v>#REF!</v>
      </c>
      <c r="K4577" s="356"/>
      <c r="L4577" s="357"/>
      <c r="M4577" s="356"/>
      <c r="N4577" s="352"/>
      <c r="O4577" s="369"/>
    </row>
    <row r="4578" spans="1:15" hidden="1" x14ac:dyDescent="0.2">
      <c r="A4578" s="351">
        <v>4575</v>
      </c>
      <c r="B4578" s="352"/>
      <c r="C4578" s="353"/>
      <c r="D4578" s="354"/>
      <c r="E4578" s="178"/>
      <c r="F4578" s="355"/>
      <c r="G4578" s="354"/>
      <c r="H4578" s="354"/>
      <c r="I4578" s="178"/>
      <c r="J4578" s="390" t="e">
        <f>IF(#REF!="","",IF(LEN(#REF!)&gt;14,IF(ISBLANK(#REF!),"",#REF!),REPLACE(REPLACE(#REF!,1,3,"XXX"),13,2,"XX")))</f>
        <v>#REF!</v>
      </c>
      <c r="K4578" s="356"/>
      <c r="L4578" s="357"/>
      <c r="M4578" s="356"/>
      <c r="N4578" s="352"/>
      <c r="O4578" s="369"/>
    </row>
    <row r="4579" spans="1:15" hidden="1" x14ac:dyDescent="0.2">
      <c r="A4579" s="351">
        <v>4576</v>
      </c>
      <c r="B4579" s="352"/>
      <c r="C4579" s="353"/>
      <c r="D4579" s="354"/>
      <c r="E4579" s="178"/>
      <c r="F4579" s="355"/>
      <c r="G4579" s="354"/>
      <c r="H4579" s="354"/>
      <c r="I4579" s="178"/>
      <c r="J4579" s="390" t="e">
        <f>IF(#REF!="","",IF(LEN(#REF!)&gt;14,IF(ISBLANK(#REF!),"",#REF!),REPLACE(REPLACE(#REF!,1,3,"XXX"),13,2,"XX")))</f>
        <v>#REF!</v>
      </c>
      <c r="K4579" s="356"/>
      <c r="L4579" s="357"/>
      <c r="M4579" s="356"/>
      <c r="N4579" s="352"/>
      <c r="O4579" s="369"/>
    </row>
    <row r="4580" spans="1:15" hidden="1" x14ac:dyDescent="0.2">
      <c r="A4580" s="351">
        <v>4577</v>
      </c>
      <c r="B4580" s="352"/>
      <c r="C4580" s="353"/>
      <c r="D4580" s="354"/>
      <c r="E4580" s="178"/>
      <c r="F4580" s="355"/>
      <c r="G4580" s="354"/>
      <c r="H4580" s="354"/>
      <c r="I4580" s="178"/>
      <c r="J4580" s="390" t="e">
        <f>IF(#REF!="","",IF(LEN(#REF!)&gt;14,IF(ISBLANK(#REF!),"",#REF!),REPLACE(REPLACE(#REF!,1,3,"XXX"),13,2,"XX")))</f>
        <v>#REF!</v>
      </c>
      <c r="K4580" s="356"/>
      <c r="L4580" s="357"/>
      <c r="M4580" s="356"/>
      <c r="N4580" s="352"/>
      <c r="O4580" s="369"/>
    </row>
    <row r="4581" spans="1:15" hidden="1" x14ac:dyDescent="0.2">
      <c r="A4581" s="351">
        <v>4578</v>
      </c>
      <c r="B4581" s="352"/>
      <c r="C4581" s="353"/>
      <c r="D4581" s="354"/>
      <c r="E4581" s="178"/>
      <c r="F4581" s="355"/>
      <c r="G4581" s="354"/>
      <c r="H4581" s="354"/>
      <c r="I4581" s="178"/>
      <c r="J4581" s="390" t="e">
        <f>IF(#REF!="","",IF(LEN(#REF!)&gt;14,IF(ISBLANK(#REF!),"",#REF!),REPLACE(REPLACE(#REF!,1,3,"XXX"),13,2,"XX")))</f>
        <v>#REF!</v>
      </c>
      <c r="K4581" s="356"/>
      <c r="L4581" s="357"/>
      <c r="M4581" s="356"/>
      <c r="N4581" s="352"/>
      <c r="O4581" s="369"/>
    </row>
    <row r="4582" spans="1:15" hidden="1" x14ac:dyDescent="0.2">
      <c r="A4582" s="351">
        <v>4579</v>
      </c>
      <c r="B4582" s="352"/>
      <c r="C4582" s="353"/>
      <c r="D4582" s="354"/>
      <c r="E4582" s="178"/>
      <c r="F4582" s="355"/>
      <c r="G4582" s="354"/>
      <c r="H4582" s="354"/>
      <c r="I4582" s="178"/>
      <c r="J4582" s="390" t="e">
        <f>IF(#REF!="","",IF(LEN(#REF!)&gt;14,IF(ISBLANK(#REF!),"",#REF!),REPLACE(REPLACE(#REF!,1,3,"XXX"),13,2,"XX")))</f>
        <v>#REF!</v>
      </c>
      <c r="K4582" s="356"/>
      <c r="L4582" s="357"/>
      <c r="M4582" s="356"/>
      <c r="N4582" s="352"/>
      <c r="O4582" s="369"/>
    </row>
    <row r="4583" spans="1:15" hidden="1" x14ac:dyDescent="0.2">
      <c r="A4583" s="351">
        <v>4580</v>
      </c>
      <c r="B4583" s="352"/>
      <c r="C4583" s="353"/>
      <c r="D4583" s="354"/>
      <c r="E4583" s="178"/>
      <c r="F4583" s="355"/>
      <c r="G4583" s="354"/>
      <c r="H4583" s="354"/>
      <c r="I4583" s="178"/>
      <c r="J4583" s="390" t="e">
        <f>IF(#REF!="","",IF(LEN(#REF!)&gt;14,IF(ISBLANK(#REF!),"",#REF!),REPLACE(REPLACE(#REF!,1,3,"XXX"),13,2,"XX")))</f>
        <v>#REF!</v>
      </c>
      <c r="K4583" s="356"/>
      <c r="L4583" s="357"/>
      <c r="M4583" s="356"/>
      <c r="N4583" s="352"/>
      <c r="O4583" s="369"/>
    </row>
    <row r="4584" spans="1:15" hidden="1" x14ac:dyDescent="0.2">
      <c r="A4584" s="351">
        <v>4581</v>
      </c>
      <c r="B4584" s="352"/>
      <c r="C4584" s="353"/>
      <c r="D4584" s="354"/>
      <c r="E4584" s="178"/>
      <c r="F4584" s="355"/>
      <c r="G4584" s="354"/>
      <c r="H4584" s="354"/>
      <c r="I4584" s="178"/>
      <c r="J4584" s="390" t="e">
        <f>IF(#REF!="","",IF(LEN(#REF!)&gt;14,IF(ISBLANK(#REF!),"",#REF!),REPLACE(REPLACE(#REF!,1,3,"XXX"),13,2,"XX")))</f>
        <v>#REF!</v>
      </c>
      <c r="K4584" s="356"/>
      <c r="L4584" s="357"/>
      <c r="M4584" s="356"/>
      <c r="N4584" s="352"/>
      <c r="O4584" s="369"/>
    </row>
    <row r="4585" spans="1:15" hidden="1" x14ac:dyDescent="0.2">
      <c r="A4585" s="351">
        <v>4582</v>
      </c>
      <c r="B4585" s="352"/>
      <c r="C4585" s="353"/>
      <c r="D4585" s="354"/>
      <c r="E4585" s="178"/>
      <c r="F4585" s="355"/>
      <c r="G4585" s="354"/>
      <c r="H4585" s="354"/>
      <c r="I4585" s="178"/>
      <c r="J4585" s="390" t="e">
        <f>IF(#REF!="","",IF(LEN(#REF!)&gt;14,IF(ISBLANK(#REF!),"",#REF!),REPLACE(REPLACE(#REF!,1,3,"XXX"),13,2,"XX")))</f>
        <v>#REF!</v>
      </c>
      <c r="K4585" s="356"/>
      <c r="L4585" s="357"/>
      <c r="M4585" s="356"/>
      <c r="N4585" s="352"/>
      <c r="O4585" s="369"/>
    </row>
    <row r="4586" spans="1:15" hidden="1" x14ac:dyDescent="0.2">
      <c r="A4586" s="351">
        <v>4583</v>
      </c>
      <c r="B4586" s="352"/>
      <c r="C4586" s="353"/>
      <c r="D4586" s="354"/>
      <c r="E4586" s="178"/>
      <c r="F4586" s="355"/>
      <c r="G4586" s="354"/>
      <c r="H4586" s="354"/>
      <c r="I4586" s="178"/>
      <c r="J4586" s="390" t="e">
        <f>IF(#REF!="","",IF(LEN(#REF!)&gt;14,IF(ISBLANK(#REF!),"",#REF!),REPLACE(REPLACE(#REF!,1,3,"XXX"),13,2,"XX")))</f>
        <v>#REF!</v>
      </c>
      <c r="K4586" s="356"/>
      <c r="L4586" s="357"/>
      <c r="M4586" s="356"/>
      <c r="N4586" s="352"/>
      <c r="O4586" s="369"/>
    </row>
    <row r="4587" spans="1:15" hidden="1" x14ac:dyDescent="0.2">
      <c r="A4587" s="351">
        <v>4584</v>
      </c>
      <c r="B4587" s="352"/>
      <c r="C4587" s="353"/>
      <c r="D4587" s="354"/>
      <c r="E4587" s="178"/>
      <c r="F4587" s="355"/>
      <c r="G4587" s="354"/>
      <c r="H4587" s="354"/>
      <c r="I4587" s="178"/>
      <c r="J4587" s="390" t="e">
        <f>IF(#REF!="","",IF(LEN(#REF!)&gt;14,IF(ISBLANK(#REF!),"",#REF!),REPLACE(REPLACE(#REF!,1,3,"XXX"),13,2,"XX")))</f>
        <v>#REF!</v>
      </c>
      <c r="K4587" s="356"/>
      <c r="L4587" s="357"/>
      <c r="M4587" s="356"/>
      <c r="N4587" s="352"/>
      <c r="O4587" s="369"/>
    </row>
    <row r="4588" spans="1:15" hidden="1" x14ac:dyDescent="0.2">
      <c r="A4588" s="351">
        <v>4585</v>
      </c>
      <c r="B4588" s="352"/>
      <c r="C4588" s="353"/>
      <c r="D4588" s="354"/>
      <c r="E4588" s="178"/>
      <c r="F4588" s="355"/>
      <c r="G4588" s="354"/>
      <c r="H4588" s="354"/>
      <c r="I4588" s="178"/>
      <c r="J4588" s="390" t="e">
        <f>IF(#REF!="","",IF(LEN(#REF!)&gt;14,IF(ISBLANK(#REF!),"",#REF!),REPLACE(REPLACE(#REF!,1,3,"XXX"),13,2,"XX")))</f>
        <v>#REF!</v>
      </c>
      <c r="K4588" s="356"/>
      <c r="L4588" s="357"/>
      <c r="M4588" s="356"/>
      <c r="N4588" s="352"/>
      <c r="O4588" s="369"/>
    </row>
    <row r="4589" spans="1:15" hidden="1" x14ac:dyDescent="0.2">
      <c r="A4589" s="351">
        <v>4586</v>
      </c>
      <c r="B4589" s="352"/>
      <c r="C4589" s="353"/>
      <c r="D4589" s="354"/>
      <c r="E4589" s="178"/>
      <c r="F4589" s="355"/>
      <c r="G4589" s="354"/>
      <c r="H4589" s="354"/>
      <c r="I4589" s="178"/>
      <c r="J4589" s="390" t="e">
        <f>IF(#REF!="","",IF(LEN(#REF!)&gt;14,IF(ISBLANK(#REF!),"",#REF!),REPLACE(REPLACE(#REF!,1,3,"XXX"),13,2,"XX")))</f>
        <v>#REF!</v>
      </c>
      <c r="K4589" s="356"/>
      <c r="L4589" s="357"/>
      <c r="M4589" s="356"/>
      <c r="N4589" s="352"/>
      <c r="O4589" s="369"/>
    </row>
    <row r="4590" spans="1:15" hidden="1" x14ac:dyDescent="0.2">
      <c r="A4590" s="351">
        <v>4587</v>
      </c>
      <c r="B4590" s="352"/>
      <c r="C4590" s="353"/>
      <c r="D4590" s="354"/>
      <c r="E4590" s="178"/>
      <c r="F4590" s="355"/>
      <c r="G4590" s="354"/>
      <c r="H4590" s="354"/>
      <c r="I4590" s="178"/>
      <c r="J4590" s="390" t="e">
        <f>IF(#REF!="","",IF(LEN(#REF!)&gt;14,IF(ISBLANK(#REF!),"",#REF!),REPLACE(REPLACE(#REF!,1,3,"XXX"),13,2,"XX")))</f>
        <v>#REF!</v>
      </c>
      <c r="K4590" s="356"/>
      <c r="L4590" s="357"/>
      <c r="M4590" s="356"/>
      <c r="N4590" s="352"/>
      <c r="O4590" s="369"/>
    </row>
    <row r="4591" spans="1:15" hidden="1" x14ac:dyDescent="0.2">
      <c r="A4591" s="351">
        <v>4588</v>
      </c>
      <c r="B4591" s="352"/>
      <c r="C4591" s="353"/>
      <c r="D4591" s="354"/>
      <c r="E4591" s="178"/>
      <c r="F4591" s="355"/>
      <c r="G4591" s="354"/>
      <c r="H4591" s="354"/>
      <c r="I4591" s="178"/>
      <c r="J4591" s="390" t="e">
        <f>IF(#REF!="","",IF(LEN(#REF!)&gt;14,IF(ISBLANK(#REF!),"",#REF!),REPLACE(REPLACE(#REF!,1,3,"XXX"),13,2,"XX")))</f>
        <v>#REF!</v>
      </c>
      <c r="K4591" s="356"/>
      <c r="L4591" s="357"/>
      <c r="M4591" s="356"/>
      <c r="N4591" s="352"/>
      <c r="O4591" s="369"/>
    </row>
    <row r="4592" spans="1:15" hidden="1" x14ac:dyDescent="0.2">
      <c r="A4592" s="351">
        <v>4589</v>
      </c>
      <c r="B4592" s="352"/>
      <c r="C4592" s="353"/>
      <c r="D4592" s="354"/>
      <c r="E4592" s="178"/>
      <c r="F4592" s="355"/>
      <c r="G4592" s="354"/>
      <c r="H4592" s="354"/>
      <c r="I4592" s="178"/>
      <c r="J4592" s="390" t="e">
        <f>IF(#REF!="","",IF(LEN(#REF!)&gt;14,IF(ISBLANK(#REF!),"",#REF!),REPLACE(REPLACE(#REF!,1,3,"XXX"),13,2,"XX")))</f>
        <v>#REF!</v>
      </c>
      <c r="K4592" s="356"/>
      <c r="L4592" s="357"/>
      <c r="M4592" s="356"/>
      <c r="N4592" s="352"/>
      <c r="O4592" s="369"/>
    </row>
    <row r="4593" spans="1:15" hidden="1" x14ac:dyDescent="0.2">
      <c r="A4593" s="351">
        <v>4590</v>
      </c>
      <c r="B4593" s="352"/>
      <c r="C4593" s="353"/>
      <c r="D4593" s="354"/>
      <c r="E4593" s="178"/>
      <c r="F4593" s="355"/>
      <c r="G4593" s="354"/>
      <c r="H4593" s="354"/>
      <c r="I4593" s="178"/>
      <c r="J4593" s="390" t="e">
        <f>IF(#REF!="","",IF(LEN(#REF!)&gt;14,IF(ISBLANK(#REF!),"",#REF!),REPLACE(REPLACE(#REF!,1,3,"XXX"),13,2,"XX")))</f>
        <v>#REF!</v>
      </c>
      <c r="K4593" s="356"/>
      <c r="L4593" s="357"/>
      <c r="M4593" s="356"/>
      <c r="N4593" s="352"/>
      <c r="O4593" s="369"/>
    </row>
    <row r="4594" spans="1:15" hidden="1" x14ac:dyDescent="0.2">
      <c r="A4594" s="351">
        <v>4591</v>
      </c>
      <c r="B4594" s="352"/>
      <c r="C4594" s="353"/>
      <c r="D4594" s="354"/>
      <c r="E4594" s="178"/>
      <c r="F4594" s="355"/>
      <c r="G4594" s="354"/>
      <c r="H4594" s="354"/>
      <c r="I4594" s="178"/>
      <c r="J4594" s="390" t="e">
        <f>IF(#REF!="","",IF(LEN(#REF!)&gt;14,IF(ISBLANK(#REF!),"",#REF!),REPLACE(REPLACE(#REF!,1,3,"XXX"),13,2,"XX")))</f>
        <v>#REF!</v>
      </c>
      <c r="K4594" s="356"/>
      <c r="L4594" s="357"/>
      <c r="M4594" s="356"/>
      <c r="N4594" s="352"/>
      <c r="O4594" s="369"/>
    </row>
    <row r="4595" spans="1:15" hidden="1" x14ac:dyDescent="0.2">
      <c r="A4595" s="351">
        <v>4592</v>
      </c>
      <c r="B4595" s="352"/>
      <c r="C4595" s="353"/>
      <c r="D4595" s="354"/>
      <c r="E4595" s="178"/>
      <c r="F4595" s="355"/>
      <c r="G4595" s="354"/>
      <c r="H4595" s="354"/>
      <c r="I4595" s="178"/>
      <c r="J4595" s="390" t="e">
        <f>IF(#REF!="","",IF(LEN(#REF!)&gt;14,IF(ISBLANK(#REF!),"",#REF!),REPLACE(REPLACE(#REF!,1,3,"XXX"),13,2,"XX")))</f>
        <v>#REF!</v>
      </c>
      <c r="K4595" s="356"/>
      <c r="L4595" s="357"/>
      <c r="M4595" s="356"/>
      <c r="N4595" s="352"/>
      <c r="O4595" s="369"/>
    </row>
    <row r="4596" spans="1:15" hidden="1" x14ac:dyDescent="0.2">
      <c r="A4596" s="351">
        <v>4593</v>
      </c>
      <c r="B4596" s="352"/>
      <c r="C4596" s="353"/>
      <c r="D4596" s="354"/>
      <c r="E4596" s="178"/>
      <c r="F4596" s="355"/>
      <c r="G4596" s="354"/>
      <c r="H4596" s="354"/>
      <c r="I4596" s="178"/>
      <c r="J4596" s="390" t="e">
        <f>IF(#REF!="","",IF(LEN(#REF!)&gt;14,IF(ISBLANK(#REF!),"",#REF!),REPLACE(REPLACE(#REF!,1,3,"XXX"),13,2,"XX")))</f>
        <v>#REF!</v>
      </c>
      <c r="K4596" s="356"/>
      <c r="L4596" s="357"/>
      <c r="M4596" s="356"/>
      <c r="N4596" s="352"/>
      <c r="O4596" s="369"/>
    </row>
    <row r="4597" spans="1:15" hidden="1" x14ac:dyDescent="0.2">
      <c r="A4597" s="351">
        <v>4594</v>
      </c>
      <c r="B4597" s="352"/>
      <c r="C4597" s="353"/>
      <c r="D4597" s="354"/>
      <c r="E4597" s="178"/>
      <c r="F4597" s="355"/>
      <c r="G4597" s="354"/>
      <c r="H4597" s="354"/>
      <c r="I4597" s="178"/>
      <c r="J4597" s="390" t="e">
        <f>IF(#REF!="","",IF(LEN(#REF!)&gt;14,IF(ISBLANK(#REF!),"",#REF!),REPLACE(REPLACE(#REF!,1,3,"XXX"),13,2,"XX")))</f>
        <v>#REF!</v>
      </c>
      <c r="K4597" s="356"/>
      <c r="L4597" s="357"/>
      <c r="M4597" s="356"/>
      <c r="N4597" s="352"/>
      <c r="O4597" s="369"/>
    </row>
    <row r="4598" spans="1:15" hidden="1" x14ac:dyDescent="0.2">
      <c r="A4598" s="351">
        <v>4595</v>
      </c>
      <c r="B4598" s="352"/>
      <c r="C4598" s="353"/>
      <c r="D4598" s="354"/>
      <c r="E4598" s="178"/>
      <c r="F4598" s="355"/>
      <c r="G4598" s="354"/>
      <c r="H4598" s="354"/>
      <c r="I4598" s="178"/>
      <c r="J4598" s="390" t="e">
        <f>IF(#REF!="","",IF(LEN(#REF!)&gt;14,IF(ISBLANK(#REF!),"",#REF!),REPLACE(REPLACE(#REF!,1,3,"XXX"),13,2,"XX")))</f>
        <v>#REF!</v>
      </c>
      <c r="K4598" s="356"/>
      <c r="L4598" s="357"/>
      <c r="M4598" s="356"/>
      <c r="N4598" s="352"/>
      <c r="O4598" s="369"/>
    </row>
    <row r="4599" spans="1:15" hidden="1" x14ac:dyDescent="0.2">
      <c r="A4599" s="351">
        <v>4596</v>
      </c>
      <c r="B4599" s="352"/>
      <c r="C4599" s="353"/>
      <c r="D4599" s="354"/>
      <c r="E4599" s="178"/>
      <c r="F4599" s="355"/>
      <c r="G4599" s="354"/>
      <c r="H4599" s="354"/>
      <c r="I4599" s="178"/>
      <c r="J4599" s="390" t="e">
        <f>IF(#REF!="","",IF(LEN(#REF!)&gt;14,IF(ISBLANK(#REF!),"",#REF!),REPLACE(REPLACE(#REF!,1,3,"XXX"),13,2,"XX")))</f>
        <v>#REF!</v>
      </c>
      <c r="K4599" s="356"/>
      <c r="L4599" s="357"/>
      <c r="M4599" s="356"/>
      <c r="N4599" s="352"/>
      <c r="O4599" s="369"/>
    </row>
    <row r="4600" spans="1:15" hidden="1" x14ac:dyDescent="0.2">
      <c r="A4600" s="351">
        <v>4597</v>
      </c>
      <c r="B4600" s="352"/>
      <c r="C4600" s="353"/>
      <c r="D4600" s="354"/>
      <c r="E4600" s="178"/>
      <c r="F4600" s="355"/>
      <c r="G4600" s="354"/>
      <c r="H4600" s="354"/>
      <c r="I4600" s="178"/>
      <c r="J4600" s="390" t="e">
        <f>IF(#REF!="","",IF(LEN(#REF!)&gt;14,IF(ISBLANK(#REF!),"",#REF!),REPLACE(REPLACE(#REF!,1,3,"XXX"),13,2,"XX")))</f>
        <v>#REF!</v>
      </c>
      <c r="K4600" s="356"/>
      <c r="L4600" s="357"/>
      <c r="M4600" s="356"/>
      <c r="N4600" s="352"/>
      <c r="O4600" s="369"/>
    </row>
    <row r="4601" spans="1:15" hidden="1" x14ac:dyDescent="0.2">
      <c r="A4601" s="351">
        <v>4598</v>
      </c>
      <c r="B4601" s="352"/>
      <c r="C4601" s="353"/>
      <c r="D4601" s="354"/>
      <c r="E4601" s="178"/>
      <c r="F4601" s="355"/>
      <c r="G4601" s="354"/>
      <c r="H4601" s="354"/>
      <c r="I4601" s="178"/>
      <c r="J4601" s="390" t="e">
        <f>IF(#REF!="","",IF(LEN(#REF!)&gt;14,IF(ISBLANK(#REF!),"",#REF!),REPLACE(REPLACE(#REF!,1,3,"XXX"),13,2,"XX")))</f>
        <v>#REF!</v>
      </c>
      <c r="K4601" s="356"/>
      <c r="L4601" s="357"/>
      <c r="M4601" s="356"/>
      <c r="N4601" s="352"/>
      <c r="O4601" s="369"/>
    </row>
    <row r="4602" spans="1:15" hidden="1" x14ac:dyDescent="0.2">
      <c r="A4602" s="351">
        <v>4599</v>
      </c>
      <c r="B4602" s="352"/>
      <c r="C4602" s="353"/>
      <c r="D4602" s="354"/>
      <c r="E4602" s="178"/>
      <c r="F4602" s="355"/>
      <c r="G4602" s="354"/>
      <c r="H4602" s="354"/>
      <c r="I4602" s="178"/>
      <c r="J4602" s="390" t="e">
        <f>IF(#REF!="","",IF(LEN(#REF!)&gt;14,IF(ISBLANK(#REF!),"",#REF!),REPLACE(REPLACE(#REF!,1,3,"XXX"),13,2,"XX")))</f>
        <v>#REF!</v>
      </c>
      <c r="K4602" s="356"/>
      <c r="L4602" s="357"/>
      <c r="M4602" s="356"/>
      <c r="N4602" s="352"/>
      <c r="O4602" s="369"/>
    </row>
    <row r="4603" spans="1:15" hidden="1" x14ac:dyDescent="0.2">
      <c r="A4603" s="351">
        <v>4600</v>
      </c>
      <c r="B4603" s="352"/>
      <c r="C4603" s="353"/>
      <c r="D4603" s="354"/>
      <c r="E4603" s="178"/>
      <c r="F4603" s="355"/>
      <c r="G4603" s="354"/>
      <c r="H4603" s="354"/>
      <c r="I4603" s="178"/>
      <c r="J4603" s="390" t="e">
        <f>IF(#REF!="","",IF(LEN(#REF!)&gt;14,IF(ISBLANK(#REF!),"",#REF!),REPLACE(REPLACE(#REF!,1,3,"XXX"),13,2,"XX")))</f>
        <v>#REF!</v>
      </c>
      <c r="K4603" s="356"/>
      <c r="L4603" s="357"/>
      <c r="M4603" s="356"/>
      <c r="N4603" s="352"/>
      <c r="O4603" s="369"/>
    </row>
    <row r="4604" spans="1:15" hidden="1" x14ac:dyDescent="0.2">
      <c r="A4604" s="351">
        <v>4601</v>
      </c>
      <c r="B4604" s="352"/>
      <c r="C4604" s="353"/>
      <c r="D4604" s="354"/>
      <c r="E4604" s="178"/>
      <c r="F4604" s="355"/>
      <c r="G4604" s="354"/>
      <c r="H4604" s="354"/>
      <c r="I4604" s="178"/>
      <c r="J4604" s="390" t="e">
        <f>IF(#REF!="","",IF(LEN(#REF!)&gt;14,IF(ISBLANK(#REF!),"",#REF!),REPLACE(REPLACE(#REF!,1,3,"XXX"),13,2,"XX")))</f>
        <v>#REF!</v>
      </c>
      <c r="K4604" s="356"/>
      <c r="L4604" s="357"/>
      <c r="M4604" s="356"/>
      <c r="N4604" s="352"/>
      <c r="O4604" s="369"/>
    </row>
    <row r="4605" spans="1:15" hidden="1" x14ac:dyDescent="0.2">
      <c r="A4605" s="351">
        <v>4602</v>
      </c>
      <c r="B4605" s="352"/>
      <c r="C4605" s="353"/>
      <c r="D4605" s="354"/>
      <c r="E4605" s="178"/>
      <c r="F4605" s="355"/>
      <c r="G4605" s="354"/>
      <c r="H4605" s="354"/>
      <c r="I4605" s="178"/>
      <c r="J4605" s="390" t="e">
        <f>IF(#REF!="","",IF(LEN(#REF!)&gt;14,IF(ISBLANK(#REF!),"",#REF!),REPLACE(REPLACE(#REF!,1,3,"XXX"),13,2,"XX")))</f>
        <v>#REF!</v>
      </c>
      <c r="K4605" s="356"/>
      <c r="L4605" s="357"/>
      <c r="M4605" s="356"/>
      <c r="N4605" s="352"/>
      <c r="O4605" s="369"/>
    </row>
    <row r="4606" spans="1:15" hidden="1" x14ac:dyDescent="0.2">
      <c r="A4606" s="351">
        <v>4603</v>
      </c>
      <c r="B4606" s="352"/>
      <c r="C4606" s="353"/>
      <c r="D4606" s="354"/>
      <c r="E4606" s="178"/>
      <c r="F4606" s="355"/>
      <c r="G4606" s="354"/>
      <c r="H4606" s="354"/>
      <c r="I4606" s="178"/>
      <c r="J4606" s="390" t="e">
        <f>IF(#REF!="","",IF(LEN(#REF!)&gt;14,IF(ISBLANK(#REF!),"",#REF!),REPLACE(REPLACE(#REF!,1,3,"XXX"),13,2,"XX")))</f>
        <v>#REF!</v>
      </c>
      <c r="K4606" s="356"/>
      <c r="L4606" s="357"/>
      <c r="M4606" s="356"/>
      <c r="N4606" s="352"/>
      <c r="O4606" s="369"/>
    </row>
    <row r="4607" spans="1:15" hidden="1" x14ac:dyDescent="0.2">
      <c r="A4607" s="351">
        <v>4604</v>
      </c>
      <c r="B4607" s="352"/>
      <c r="C4607" s="353"/>
      <c r="D4607" s="354"/>
      <c r="E4607" s="178"/>
      <c r="F4607" s="355"/>
      <c r="G4607" s="354"/>
      <c r="H4607" s="354"/>
      <c r="I4607" s="178"/>
      <c r="J4607" s="390" t="e">
        <f>IF(#REF!="","",IF(LEN(#REF!)&gt;14,IF(ISBLANK(#REF!),"",#REF!),REPLACE(REPLACE(#REF!,1,3,"XXX"),13,2,"XX")))</f>
        <v>#REF!</v>
      </c>
      <c r="K4607" s="356"/>
      <c r="L4607" s="357"/>
      <c r="M4607" s="356"/>
      <c r="N4607" s="352"/>
      <c r="O4607" s="369"/>
    </row>
    <row r="4608" spans="1:15" hidden="1" x14ac:dyDescent="0.2">
      <c r="A4608" s="351">
        <v>4605</v>
      </c>
      <c r="B4608" s="352"/>
      <c r="C4608" s="353"/>
      <c r="D4608" s="354"/>
      <c r="E4608" s="178"/>
      <c r="F4608" s="355"/>
      <c r="G4608" s="354"/>
      <c r="H4608" s="354"/>
      <c r="I4608" s="178"/>
      <c r="J4608" s="390" t="e">
        <f>IF(#REF!="","",IF(LEN(#REF!)&gt;14,IF(ISBLANK(#REF!),"",#REF!),REPLACE(REPLACE(#REF!,1,3,"XXX"),13,2,"XX")))</f>
        <v>#REF!</v>
      </c>
      <c r="K4608" s="356"/>
      <c r="L4608" s="357"/>
      <c r="M4608" s="356"/>
      <c r="N4608" s="352"/>
      <c r="O4608" s="369"/>
    </row>
    <row r="4609" spans="1:15" hidden="1" x14ac:dyDescent="0.2">
      <c r="A4609" s="351">
        <v>4606</v>
      </c>
      <c r="B4609" s="352"/>
      <c r="C4609" s="353"/>
      <c r="D4609" s="354"/>
      <c r="E4609" s="178"/>
      <c r="F4609" s="355"/>
      <c r="G4609" s="354"/>
      <c r="H4609" s="354"/>
      <c r="I4609" s="178"/>
      <c r="J4609" s="390" t="e">
        <f>IF(#REF!="","",IF(LEN(#REF!)&gt;14,IF(ISBLANK(#REF!),"",#REF!),REPLACE(REPLACE(#REF!,1,3,"XXX"),13,2,"XX")))</f>
        <v>#REF!</v>
      </c>
      <c r="K4609" s="356"/>
      <c r="L4609" s="357"/>
      <c r="M4609" s="356"/>
      <c r="N4609" s="352"/>
      <c r="O4609" s="369"/>
    </row>
    <row r="4610" spans="1:15" hidden="1" x14ac:dyDescent="0.2">
      <c r="A4610" s="351">
        <v>4607</v>
      </c>
      <c r="B4610" s="352"/>
      <c r="C4610" s="353"/>
      <c r="D4610" s="354"/>
      <c r="E4610" s="178"/>
      <c r="F4610" s="355"/>
      <c r="G4610" s="354"/>
      <c r="H4610" s="354"/>
      <c r="I4610" s="178"/>
      <c r="J4610" s="390" t="e">
        <f>IF(#REF!="","",IF(LEN(#REF!)&gt;14,IF(ISBLANK(#REF!),"",#REF!),REPLACE(REPLACE(#REF!,1,3,"XXX"),13,2,"XX")))</f>
        <v>#REF!</v>
      </c>
      <c r="K4610" s="356"/>
      <c r="L4610" s="357"/>
      <c r="M4610" s="356"/>
      <c r="N4610" s="352"/>
      <c r="O4610" s="369"/>
    </row>
    <row r="4611" spans="1:15" hidden="1" x14ac:dyDescent="0.2">
      <c r="A4611" s="351">
        <v>4608</v>
      </c>
      <c r="B4611" s="352"/>
      <c r="C4611" s="353"/>
      <c r="D4611" s="354"/>
      <c r="E4611" s="178"/>
      <c r="F4611" s="355"/>
      <c r="G4611" s="354"/>
      <c r="H4611" s="354"/>
      <c r="I4611" s="178"/>
      <c r="J4611" s="390" t="e">
        <f>IF(#REF!="","",IF(LEN(#REF!)&gt;14,IF(ISBLANK(#REF!),"",#REF!),REPLACE(REPLACE(#REF!,1,3,"XXX"),13,2,"XX")))</f>
        <v>#REF!</v>
      </c>
      <c r="K4611" s="356"/>
      <c r="L4611" s="357"/>
      <c r="M4611" s="356"/>
      <c r="N4611" s="352"/>
      <c r="O4611" s="369"/>
    </row>
    <row r="4612" spans="1:15" hidden="1" x14ac:dyDescent="0.2">
      <c r="A4612" s="351">
        <v>4609</v>
      </c>
      <c r="B4612" s="352"/>
      <c r="C4612" s="353"/>
      <c r="D4612" s="354"/>
      <c r="E4612" s="178"/>
      <c r="F4612" s="355"/>
      <c r="G4612" s="354"/>
      <c r="H4612" s="354"/>
      <c r="I4612" s="178"/>
      <c r="J4612" s="390" t="e">
        <f>IF(#REF!="","",IF(LEN(#REF!)&gt;14,IF(ISBLANK(#REF!),"",#REF!),REPLACE(REPLACE(#REF!,1,3,"XXX"),13,2,"XX")))</f>
        <v>#REF!</v>
      </c>
      <c r="K4612" s="356"/>
      <c r="L4612" s="357"/>
      <c r="M4612" s="356"/>
      <c r="N4612" s="352"/>
      <c r="O4612" s="369"/>
    </row>
    <row r="4613" spans="1:15" hidden="1" x14ac:dyDescent="0.2">
      <c r="A4613" s="351">
        <v>4610</v>
      </c>
      <c r="B4613" s="352"/>
      <c r="C4613" s="353"/>
      <c r="D4613" s="354"/>
      <c r="E4613" s="178"/>
      <c r="F4613" s="355"/>
      <c r="G4613" s="354"/>
      <c r="H4613" s="354"/>
      <c r="I4613" s="178"/>
      <c r="J4613" s="390" t="e">
        <f>IF(#REF!="","",IF(LEN(#REF!)&gt;14,IF(ISBLANK(#REF!),"",#REF!),REPLACE(REPLACE(#REF!,1,3,"XXX"),13,2,"XX")))</f>
        <v>#REF!</v>
      </c>
      <c r="K4613" s="356"/>
      <c r="L4613" s="357"/>
      <c r="M4613" s="356"/>
      <c r="N4613" s="352"/>
      <c r="O4613" s="369"/>
    </row>
    <row r="4614" spans="1:15" hidden="1" x14ac:dyDescent="0.2">
      <c r="A4614" s="351">
        <v>4611</v>
      </c>
      <c r="B4614" s="352"/>
      <c r="C4614" s="353"/>
      <c r="D4614" s="354"/>
      <c r="E4614" s="178"/>
      <c r="F4614" s="355"/>
      <c r="G4614" s="354"/>
      <c r="H4614" s="354"/>
      <c r="I4614" s="178"/>
      <c r="J4614" s="390" t="e">
        <f>IF(#REF!="","",IF(LEN(#REF!)&gt;14,IF(ISBLANK(#REF!),"",#REF!),REPLACE(REPLACE(#REF!,1,3,"XXX"),13,2,"XX")))</f>
        <v>#REF!</v>
      </c>
      <c r="K4614" s="356"/>
      <c r="L4614" s="357"/>
      <c r="M4614" s="356"/>
      <c r="N4614" s="352"/>
      <c r="O4614" s="369"/>
    </row>
    <row r="4615" spans="1:15" hidden="1" x14ac:dyDescent="0.2">
      <c r="A4615" s="351">
        <v>4612</v>
      </c>
      <c r="B4615" s="352"/>
      <c r="C4615" s="353"/>
      <c r="D4615" s="354"/>
      <c r="E4615" s="178"/>
      <c r="F4615" s="355"/>
      <c r="G4615" s="354"/>
      <c r="H4615" s="354"/>
      <c r="I4615" s="178"/>
      <c r="J4615" s="390" t="e">
        <f>IF(#REF!="","",IF(LEN(#REF!)&gt;14,IF(ISBLANK(#REF!),"",#REF!),REPLACE(REPLACE(#REF!,1,3,"XXX"),13,2,"XX")))</f>
        <v>#REF!</v>
      </c>
      <c r="K4615" s="356"/>
      <c r="L4615" s="357"/>
      <c r="M4615" s="356"/>
      <c r="N4615" s="352"/>
      <c r="O4615" s="369"/>
    </row>
    <row r="4616" spans="1:15" hidden="1" x14ac:dyDescent="0.2">
      <c r="A4616" s="351">
        <v>4613</v>
      </c>
      <c r="B4616" s="352"/>
      <c r="C4616" s="353"/>
      <c r="D4616" s="354"/>
      <c r="E4616" s="178"/>
      <c r="F4616" s="355"/>
      <c r="G4616" s="354"/>
      <c r="H4616" s="354"/>
      <c r="I4616" s="178"/>
      <c r="J4616" s="390" t="e">
        <f>IF(#REF!="","",IF(LEN(#REF!)&gt;14,IF(ISBLANK(#REF!),"",#REF!),REPLACE(REPLACE(#REF!,1,3,"XXX"),13,2,"XX")))</f>
        <v>#REF!</v>
      </c>
      <c r="K4616" s="356"/>
      <c r="L4616" s="357"/>
      <c r="M4616" s="356"/>
      <c r="N4616" s="352"/>
      <c r="O4616" s="369"/>
    </row>
    <row r="4617" spans="1:15" hidden="1" x14ac:dyDescent="0.2">
      <c r="A4617" s="351">
        <v>4614</v>
      </c>
      <c r="B4617" s="352"/>
      <c r="C4617" s="353"/>
      <c r="D4617" s="354"/>
      <c r="E4617" s="178"/>
      <c r="F4617" s="355"/>
      <c r="G4617" s="354"/>
      <c r="H4617" s="354"/>
      <c r="I4617" s="178"/>
      <c r="J4617" s="390" t="e">
        <f>IF(#REF!="","",IF(LEN(#REF!)&gt;14,IF(ISBLANK(#REF!),"",#REF!),REPLACE(REPLACE(#REF!,1,3,"XXX"),13,2,"XX")))</f>
        <v>#REF!</v>
      </c>
      <c r="K4617" s="356"/>
      <c r="L4617" s="357"/>
      <c r="M4617" s="356"/>
      <c r="N4617" s="352"/>
      <c r="O4617" s="369"/>
    </row>
    <row r="4618" spans="1:15" hidden="1" x14ac:dyDescent="0.2">
      <c r="A4618" s="351">
        <v>4615</v>
      </c>
      <c r="B4618" s="352"/>
      <c r="C4618" s="353"/>
      <c r="D4618" s="354"/>
      <c r="E4618" s="178"/>
      <c r="F4618" s="355"/>
      <c r="G4618" s="354"/>
      <c r="H4618" s="354"/>
      <c r="I4618" s="178"/>
      <c r="J4618" s="390" t="e">
        <f>IF(#REF!="","",IF(LEN(#REF!)&gt;14,IF(ISBLANK(#REF!),"",#REF!),REPLACE(REPLACE(#REF!,1,3,"XXX"),13,2,"XX")))</f>
        <v>#REF!</v>
      </c>
      <c r="K4618" s="356"/>
      <c r="L4618" s="357"/>
      <c r="M4618" s="356"/>
      <c r="N4618" s="352"/>
      <c r="O4618" s="369"/>
    </row>
    <row r="4619" spans="1:15" hidden="1" x14ac:dyDescent="0.2">
      <c r="A4619" s="351">
        <v>4616</v>
      </c>
      <c r="B4619" s="352"/>
      <c r="C4619" s="353"/>
      <c r="D4619" s="354"/>
      <c r="E4619" s="178"/>
      <c r="F4619" s="355"/>
      <c r="G4619" s="354"/>
      <c r="H4619" s="354"/>
      <c r="I4619" s="178"/>
      <c r="J4619" s="390" t="e">
        <f>IF(#REF!="","",IF(LEN(#REF!)&gt;14,IF(ISBLANK(#REF!),"",#REF!),REPLACE(REPLACE(#REF!,1,3,"XXX"),13,2,"XX")))</f>
        <v>#REF!</v>
      </c>
      <c r="K4619" s="356"/>
      <c r="L4619" s="357"/>
      <c r="M4619" s="356"/>
      <c r="N4619" s="352"/>
      <c r="O4619" s="369"/>
    </row>
    <row r="4620" spans="1:15" hidden="1" x14ac:dyDescent="0.2">
      <c r="A4620" s="351">
        <v>4617</v>
      </c>
      <c r="B4620" s="352"/>
      <c r="C4620" s="353"/>
      <c r="D4620" s="354"/>
      <c r="E4620" s="178"/>
      <c r="F4620" s="355"/>
      <c r="G4620" s="354"/>
      <c r="H4620" s="354"/>
      <c r="I4620" s="178"/>
      <c r="J4620" s="390" t="e">
        <f>IF(#REF!="","",IF(LEN(#REF!)&gt;14,IF(ISBLANK(#REF!),"",#REF!),REPLACE(REPLACE(#REF!,1,3,"XXX"),13,2,"XX")))</f>
        <v>#REF!</v>
      </c>
      <c r="K4620" s="356"/>
      <c r="L4620" s="357"/>
      <c r="M4620" s="356"/>
      <c r="N4620" s="352"/>
      <c r="O4620" s="369"/>
    </row>
    <row r="4621" spans="1:15" hidden="1" x14ac:dyDescent="0.2">
      <c r="A4621" s="351">
        <v>4618</v>
      </c>
      <c r="B4621" s="352"/>
      <c r="C4621" s="353"/>
      <c r="D4621" s="354"/>
      <c r="E4621" s="178"/>
      <c r="F4621" s="355"/>
      <c r="G4621" s="354"/>
      <c r="H4621" s="354"/>
      <c r="I4621" s="178"/>
      <c r="J4621" s="390" t="e">
        <f>IF(#REF!="","",IF(LEN(#REF!)&gt;14,IF(ISBLANK(#REF!),"",#REF!),REPLACE(REPLACE(#REF!,1,3,"XXX"),13,2,"XX")))</f>
        <v>#REF!</v>
      </c>
      <c r="K4621" s="356"/>
      <c r="L4621" s="357"/>
      <c r="M4621" s="356"/>
      <c r="N4621" s="352"/>
      <c r="O4621" s="369"/>
    </row>
    <row r="4622" spans="1:15" hidden="1" x14ac:dyDescent="0.2">
      <c r="A4622" s="351">
        <v>4619</v>
      </c>
      <c r="B4622" s="352"/>
      <c r="C4622" s="353"/>
      <c r="D4622" s="354"/>
      <c r="E4622" s="178"/>
      <c r="F4622" s="355"/>
      <c r="G4622" s="354"/>
      <c r="H4622" s="354"/>
      <c r="I4622" s="178"/>
      <c r="J4622" s="390" t="e">
        <f>IF(#REF!="","",IF(LEN(#REF!)&gt;14,IF(ISBLANK(#REF!),"",#REF!),REPLACE(REPLACE(#REF!,1,3,"XXX"),13,2,"XX")))</f>
        <v>#REF!</v>
      </c>
      <c r="K4622" s="356"/>
      <c r="L4622" s="357"/>
      <c r="M4622" s="356"/>
      <c r="N4622" s="352"/>
      <c r="O4622" s="369"/>
    </row>
    <row r="4623" spans="1:15" hidden="1" x14ac:dyDescent="0.2">
      <c r="A4623" s="351">
        <v>4620</v>
      </c>
      <c r="B4623" s="352"/>
      <c r="C4623" s="353"/>
      <c r="D4623" s="354"/>
      <c r="E4623" s="178"/>
      <c r="F4623" s="355"/>
      <c r="G4623" s="354"/>
      <c r="H4623" s="354"/>
      <c r="I4623" s="178"/>
      <c r="J4623" s="390" t="e">
        <f>IF(#REF!="","",IF(LEN(#REF!)&gt;14,IF(ISBLANK(#REF!),"",#REF!),REPLACE(REPLACE(#REF!,1,3,"XXX"),13,2,"XX")))</f>
        <v>#REF!</v>
      </c>
      <c r="K4623" s="356"/>
      <c r="L4623" s="357"/>
      <c r="M4623" s="356"/>
      <c r="N4623" s="352"/>
      <c r="O4623" s="369"/>
    </row>
    <row r="4624" spans="1:15" hidden="1" x14ac:dyDescent="0.2">
      <c r="A4624" s="351">
        <v>4621</v>
      </c>
      <c r="B4624" s="352"/>
      <c r="C4624" s="353"/>
      <c r="D4624" s="354"/>
      <c r="E4624" s="178"/>
      <c r="F4624" s="355"/>
      <c r="G4624" s="354"/>
      <c r="H4624" s="354"/>
      <c r="I4624" s="178"/>
      <c r="J4624" s="390" t="e">
        <f>IF(#REF!="","",IF(LEN(#REF!)&gt;14,IF(ISBLANK(#REF!),"",#REF!),REPLACE(REPLACE(#REF!,1,3,"XXX"),13,2,"XX")))</f>
        <v>#REF!</v>
      </c>
      <c r="K4624" s="356"/>
      <c r="L4624" s="357"/>
      <c r="M4624" s="356"/>
      <c r="N4624" s="352"/>
      <c r="O4624" s="369"/>
    </row>
    <row r="4625" spans="1:15" hidden="1" x14ac:dyDescent="0.2">
      <c r="A4625" s="351">
        <v>4622</v>
      </c>
      <c r="B4625" s="352"/>
      <c r="C4625" s="353"/>
      <c r="D4625" s="354"/>
      <c r="E4625" s="178"/>
      <c r="F4625" s="355"/>
      <c r="G4625" s="354"/>
      <c r="H4625" s="354"/>
      <c r="I4625" s="178"/>
      <c r="J4625" s="390" t="e">
        <f>IF(#REF!="","",IF(LEN(#REF!)&gt;14,IF(ISBLANK(#REF!),"",#REF!),REPLACE(REPLACE(#REF!,1,3,"XXX"),13,2,"XX")))</f>
        <v>#REF!</v>
      </c>
      <c r="K4625" s="356"/>
      <c r="L4625" s="357"/>
      <c r="M4625" s="356"/>
      <c r="N4625" s="352"/>
      <c r="O4625" s="369"/>
    </row>
    <row r="4626" spans="1:15" hidden="1" x14ac:dyDescent="0.2">
      <c r="A4626" s="351">
        <v>4623</v>
      </c>
      <c r="B4626" s="352"/>
      <c r="C4626" s="353"/>
      <c r="D4626" s="354"/>
      <c r="E4626" s="178"/>
      <c r="F4626" s="355"/>
      <c r="G4626" s="354"/>
      <c r="H4626" s="354"/>
      <c r="I4626" s="178"/>
      <c r="J4626" s="390" t="e">
        <f>IF(#REF!="","",IF(LEN(#REF!)&gt;14,IF(ISBLANK(#REF!),"",#REF!),REPLACE(REPLACE(#REF!,1,3,"XXX"),13,2,"XX")))</f>
        <v>#REF!</v>
      </c>
      <c r="K4626" s="356"/>
      <c r="L4626" s="357"/>
      <c r="M4626" s="356"/>
      <c r="N4626" s="352"/>
      <c r="O4626" s="369"/>
    </row>
    <row r="4627" spans="1:15" hidden="1" x14ac:dyDescent="0.2">
      <c r="A4627" s="351">
        <v>4624</v>
      </c>
      <c r="B4627" s="352"/>
      <c r="C4627" s="353"/>
      <c r="D4627" s="354"/>
      <c r="E4627" s="178"/>
      <c r="F4627" s="355"/>
      <c r="G4627" s="354"/>
      <c r="H4627" s="354"/>
      <c r="I4627" s="178"/>
      <c r="J4627" s="390" t="e">
        <f>IF(#REF!="","",IF(LEN(#REF!)&gt;14,IF(ISBLANK(#REF!),"",#REF!),REPLACE(REPLACE(#REF!,1,3,"XXX"),13,2,"XX")))</f>
        <v>#REF!</v>
      </c>
      <c r="K4627" s="356"/>
      <c r="L4627" s="357"/>
      <c r="M4627" s="356"/>
      <c r="N4627" s="352"/>
      <c r="O4627" s="369"/>
    </row>
    <row r="4628" spans="1:15" hidden="1" x14ac:dyDescent="0.2">
      <c r="A4628" s="351">
        <v>4625</v>
      </c>
      <c r="B4628" s="352"/>
      <c r="C4628" s="353"/>
      <c r="D4628" s="354"/>
      <c r="E4628" s="178"/>
      <c r="F4628" s="355"/>
      <c r="G4628" s="354"/>
      <c r="H4628" s="354"/>
      <c r="I4628" s="178"/>
      <c r="J4628" s="390" t="e">
        <f>IF(#REF!="","",IF(LEN(#REF!)&gt;14,IF(ISBLANK(#REF!),"",#REF!),REPLACE(REPLACE(#REF!,1,3,"XXX"),13,2,"XX")))</f>
        <v>#REF!</v>
      </c>
      <c r="K4628" s="356"/>
      <c r="L4628" s="357"/>
      <c r="M4628" s="356"/>
      <c r="N4628" s="352"/>
      <c r="O4628" s="369"/>
    </row>
    <row r="4629" spans="1:15" hidden="1" x14ac:dyDescent="0.2">
      <c r="A4629" s="351">
        <v>4626</v>
      </c>
      <c r="B4629" s="352"/>
      <c r="C4629" s="353"/>
      <c r="D4629" s="354"/>
      <c r="E4629" s="178"/>
      <c r="F4629" s="355"/>
      <c r="G4629" s="354"/>
      <c r="H4629" s="354"/>
      <c r="I4629" s="178"/>
      <c r="J4629" s="390" t="e">
        <f>IF(#REF!="","",IF(LEN(#REF!)&gt;14,IF(ISBLANK(#REF!),"",#REF!),REPLACE(REPLACE(#REF!,1,3,"XXX"),13,2,"XX")))</f>
        <v>#REF!</v>
      </c>
      <c r="K4629" s="356"/>
      <c r="L4629" s="357"/>
      <c r="M4629" s="356"/>
      <c r="N4629" s="352"/>
      <c r="O4629" s="369"/>
    </row>
    <row r="4630" spans="1:15" hidden="1" x14ac:dyDescent="0.2">
      <c r="A4630" s="351">
        <v>4627</v>
      </c>
      <c r="B4630" s="352"/>
      <c r="C4630" s="353"/>
      <c r="D4630" s="354"/>
      <c r="E4630" s="178"/>
      <c r="F4630" s="355"/>
      <c r="G4630" s="354"/>
      <c r="H4630" s="354"/>
      <c r="I4630" s="178"/>
      <c r="J4630" s="390" t="e">
        <f>IF(#REF!="","",IF(LEN(#REF!)&gt;14,IF(ISBLANK(#REF!),"",#REF!),REPLACE(REPLACE(#REF!,1,3,"XXX"),13,2,"XX")))</f>
        <v>#REF!</v>
      </c>
      <c r="K4630" s="356"/>
      <c r="L4630" s="357"/>
      <c r="M4630" s="356"/>
      <c r="N4630" s="352"/>
      <c r="O4630" s="369"/>
    </row>
    <row r="4631" spans="1:15" hidden="1" x14ac:dyDescent="0.2">
      <c r="A4631" s="351">
        <v>4628</v>
      </c>
      <c r="B4631" s="352"/>
      <c r="C4631" s="353"/>
      <c r="D4631" s="354"/>
      <c r="E4631" s="178"/>
      <c r="F4631" s="355"/>
      <c r="G4631" s="354"/>
      <c r="H4631" s="354"/>
      <c r="I4631" s="178"/>
      <c r="J4631" s="390" t="e">
        <f>IF(#REF!="","",IF(LEN(#REF!)&gt;14,IF(ISBLANK(#REF!),"",#REF!),REPLACE(REPLACE(#REF!,1,3,"XXX"),13,2,"XX")))</f>
        <v>#REF!</v>
      </c>
      <c r="K4631" s="356"/>
      <c r="L4631" s="357"/>
      <c r="M4631" s="356"/>
      <c r="N4631" s="352"/>
      <c r="O4631" s="369"/>
    </row>
    <row r="4632" spans="1:15" hidden="1" x14ac:dyDescent="0.2">
      <c r="A4632" s="351">
        <v>4629</v>
      </c>
      <c r="B4632" s="352"/>
      <c r="C4632" s="353"/>
      <c r="D4632" s="354"/>
      <c r="E4632" s="178"/>
      <c r="F4632" s="355"/>
      <c r="G4632" s="354"/>
      <c r="H4632" s="354"/>
      <c r="I4632" s="178"/>
      <c r="J4632" s="390" t="e">
        <f>IF(#REF!="","",IF(LEN(#REF!)&gt;14,IF(ISBLANK(#REF!),"",#REF!),REPLACE(REPLACE(#REF!,1,3,"XXX"),13,2,"XX")))</f>
        <v>#REF!</v>
      </c>
      <c r="K4632" s="356"/>
      <c r="L4632" s="357"/>
      <c r="M4632" s="356"/>
      <c r="N4632" s="352"/>
      <c r="O4632" s="369"/>
    </row>
    <row r="4633" spans="1:15" hidden="1" x14ac:dyDescent="0.2">
      <c r="A4633" s="351">
        <v>4630</v>
      </c>
      <c r="B4633" s="352"/>
      <c r="C4633" s="353"/>
      <c r="D4633" s="354"/>
      <c r="E4633" s="178"/>
      <c r="F4633" s="355"/>
      <c r="G4633" s="354"/>
      <c r="H4633" s="354"/>
      <c r="I4633" s="178"/>
      <c r="J4633" s="390" t="e">
        <f>IF(#REF!="","",IF(LEN(#REF!)&gt;14,IF(ISBLANK(#REF!),"",#REF!),REPLACE(REPLACE(#REF!,1,3,"XXX"),13,2,"XX")))</f>
        <v>#REF!</v>
      </c>
      <c r="K4633" s="356"/>
      <c r="L4633" s="357"/>
      <c r="M4633" s="356"/>
      <c r="N4633" s="352"/>
      <c r="O4633" s="369"/>
    </row>
    <row r="4634" spans="1:15" hidden="1" x14ac:dyDescent="0.2">
      <c r="A4634" s="351">
        <v>4631</v>
      </c>
      <c r="B4634" s="352"/>
      <c r="C4634" s="353"/>
      <c r="D4634" s="354"/>
      <c r="E4634" s="178"/>
      <c r="F4634" s="355"/>
      <c r="G4634" s="354"/>
      <c r="H4634" s="354"/>
      <c r="I4634" s="178"/>
      <c r="J4634" s="390" t="e">
        <f>IF(#REF!="","",IF(LEN(#REF!)&gt;14,IF(ISBLANK(#REF!),"",#REF!),REPLACE(REPLACE(#REF!,1,3,"XXX"),13,2,"XX")))</f>
        <v>#REF!</v>
      </c>
      <c r="K4634" s="356"/>
      <c r="L4634" s="357"/>
      <c r="M4634" s="356"/>
      <c r="N4634" s="352"/>
      <c r="O4634" s="369"/>
    </row>
    <row r="4635" spans="1:15" hidden="1" x14ac:dyDescent="0.2">
      <c r="A4635" s="351">
        <v>4632</v>
      </c>
      <c r="B4635" s="352"/>
      <c r="C4635" s="353"/>
      <c r="D4635" s="354"/>
      <c r="E4635" s="178"/>
      <c r="F4635" s="355"/>
      <c r="G4635" s="354"/>
      <c r="H4635" s="354"/>
      <c r="I4635" s="178"/>
      <c r="J4635" s="390" t="e">
        <f>IF(#REF!="","",IF(LEN(#REF!)&gt;14,IF(ISBLANK(#REF!),"",#REF!),REPLACE(REPLACE(#REF!,1,3,"XXX"),13,2,"XX")))</f>
        <v>#REF!</v>
      </c>
      <c r="K4635" s="356"/>
      <c r="L4635" s="357"/>
      <c r="M4635" s="356"/>
      <c r="N4635" s="352"/>
      <c r="O4635" s="369"/>
    </row>
    <row r="4636" spans="1:15" hidden="1" x14ac:dyDescent="0.2">
      <c r="A4636" s="351">
        <v>4633</v>
      </c>
      <c r="B4636" s="352"/>
      <c r="C4636" s="353"/>
      <c r="D4636" s="354"/>
      <c r="E4636" s="178"/>
      <c r="F4636" s="355"/>
      <c r="G4636" s="354"/>
      <c r="H4636" s="354"/>
      <c r="I4636" s="178"/>
      <c r="J4636" s="390" t="e">
        <f>IF(#REF!="","",IF(LEN(#REF!)&gt;14,IF(ISBLANK(#REF!),"",#REF!),REPLACE(REPLACE(#REF!,1,3,"XXX"),13,2,"XX")))</f>
        <v>#REF!</v>
      </c>
      <c r="K4636" s="356"/>
      <c r="L4636" s="357"/>
      <c r="M4636" s="356"/>
      <c r="N4636" s="352"/>
      <c r="O4636" s="369"/>
    </row>
    <row r="4637" spans="1:15" hidden="1" x14ac:dyDescent="0.2">
      <c r="A4637" s="351">
        <v>4634</v>
      </c>
      <c r="B4637" s="352"/>
      <c r="C4637" s="353"/>
      <c r="D4637" s="354"/>
      <c r="E4637" s="178"/>
      <c r="F4637" s="355"/>
      <c r="G4637" s="354"/>
      <c r="H4637" s="354"/>
      <c r="I4637" s="178"/>
      <c r="J4637" s="390" t="e">
        <f>IF(#REF!="","",IF(LEN(#REF!)&gt;14,IF(ISBLANK(#REF!),"",#REF!),REPLACE(REPLACE(#REF!,1,3,"XXX"),13,2,"XX")))</f>
        <v>#REF!</v>
      </c>
      <c r="K4637" s="356"/>
      <c r="L4637" s="357"/>
      <c r="M4637" s="356"/>
      <c r="N4637" s="352"/>
      <c r="O4637" s="369"/>
    </row>
    <row r="4638" spans="1:15" hidden="1" x14ac:dyDescent="0.2">
      <c r="A4638" s="351">
        <v>4635</v>
      </c>
      <c r="B4638" s="352"/>
      <c r="C4638" s="353"/>
      <c r="D4638" s="354"/>
      <c r="E4638" s="178"/>
      <c r="F4638" s="355"/>
      <c r="G4638" s="354"/>
      <c r="H4638" s="354"/>
      <c r="I4638" s="178"/>
      <c r="J4638" s="390" t="e">
        <f>IF(#REF!="","",IF(LEN(#REF!)&gt;14,IF(ISBLANK(#REF!),"",#REF!),REPLACE(REPLACE(#REF!,1,3,"XXX"),13,2,"XX")))</f>
        <v>#REF!</v>
      </c>
      <c r="K4638" s="356"/>
      <c r="L4638" s="357"/>
      <c r="M4638" s="356"/>
      <c r="N4638" s="352"/>
      <c r="O4638" s="369"/>
    </row>
    <row r="4639" spans="1:15" hidden="1" x14ac:dyDescent="0.2">
      <c r="A4639" s="351">
        <v>4636</v>
      </c>
      <c r="B4639" s="352"/>
      <c r="C4639" s="353"/>
      <c r="D4639" s="354"/>
      <c r="E4639" s="178"/>
      <c r="F4639" s="355"/>
      <c r="G4639" s="354"/>
      <c r="H4639" s="354"/>
      <c r="I4639" s="178"/>
      <c r="J4639" s="390" t="e">
        <f>IF(#REF!="","",IF(LEN(#REF!)&gt;14,IF(ISBLANK(#REF!),"",#REF!),REPLACE(REPLACE(#REF!,1,3,"XXX"),13,2,"XX")))</f>
        <v>#REF!</v>
      </c>
      <c r="K4639" s="356"/>
      <c r="L4639" s="357"/>
      <c r="M4639" s="356"/>
      <c r="N4639" s="352"/>
      <c r="O4639" s="369"/>
    </row>
    <row r="4640" spans="1:15" hidden="1" x14ac:dyDescent="0.2">
      <c r="A4640" s="351">
        <v>4637</v>
      </c>
      <c r="B4640" s="352"/>
      <c r="C4640" s="353"/>
      <c r="D4640" s="354"/>
      <c r="E4640" s="178"/>
      <c r="F4640" s="355"/>
      <c r="G4640" s="354"/>
      <c r="H4640" s="354"/>
      <c r="I4640" s="178"/>
      <c r="J4640" s="390" t="e">
        <f>IF(#REF!="","",IF(LEN(#REF!)&gt;14,IF(ISBLANK(#REF!),"",#REF!),REPLACE(REPLACE(#REF!,1,3,"XXX"),13,2,"XX")))</f>
        <v>#REF!</v>
      </c>
      <c r="K4640" s="356"/>
      <c r="L4640" s="357"/>
      <c r="M4640" s="356"/>
      <c r="N4640" s="352"/>
      <c r="O4640" s="369"/>
    </row>
    <row r="4641" spans="1:15" hidden="1" x14ac:dyDescent="0.2">
      <c r="A4641" s="351">
        <v>4638</v>
      </c>
      <c r="B4641" s="352"/>
      <c r="C4641" s="353"/>
      <c r="D4641" s="354"/>
      <c r="E4641" s="178"/>
      <c r="F4641" s="355"/>
      <c r="G4641" s="354"/>
      <c r="H4641" s="354"/>
      <c r="I4641" s="178"/>
      <c r="J4641" s="390" t="e">
        <f>IF(#REF!="","",IF(LEN(#REF!)&gt;14,IF(ISBLANK(#REF!),"",#REF!),REPLACE(REPLACE(#REF!,1,3,"XXX"),13,2,"XX")))</f>
        <v>#REF!</v>
      </c>
      <c r="K4641" s="356"/>
      <c r="L4641" s="357"/>
      <c r="M4641" s="356"/>
      <c r="N4641" s="352"/>
      <c r="O4641" s="369"/>
    </row>
    <row r="4642" spans="1:15" hidden="1" x14ac:dyDescent="0.2">
      <c r="A4642" s="351">
        <v>4639</v>
      </c>
      <c r="B4642" s="352"/>
      <c r="C4642" s="353"/>
      <c r="D4642" s="354"/>
      <c r="E4642" s="178"/>
      <c r="F4642" s="355"/>
      <c r="G4642" s="354"/>
      <c r="H4642" s="354"/>
      <c r="I4642" s="178"/>
      <c r="J4642" s="390" t="e">
        <f>IF(#REF!="","",IF(LEN(#REF!)&gt;14,IF(ISBLANK(#REF!),"",#REF!),REPLACE(REPLACE(#REF!,1,3,"XXX"),13,2,"XX")))</f>
        <v>#REF!</v>
      </c>
      <c r="K4642" s="356"/>
      <c r="L4642" s="357"/>
      <c r="M4642" s="356"/>
      <c r="N4642" s="352"/>
      <c r="O4642" s="369"/>
    </row>
    <row r="4643" spans="1:15" hidden="1" x14ac:dyDescent="0.2">
      <c r="A4643" s="351">
        <v>4640</v>
      </c>
      <c r="B4643" s="352"/>
      <c r="C4643" s="353"/>
      <c r="D4643" s="354"/>
      <c r="E4643" s="178"/>
      <c r="F4643" s="355"/>
      <c r="G4643" s="354"/>
      <c r="H4643" s="354"/>
      <c r="I4643" s="178"/>
      <c r="J4643" s="390" t="e">
        <f>IF(#REF!="","",IF(LEN(#REF!)&gt;14,IF(ISBLANK(#REF!),"",#REF!),REPLACE(REPLACE(#REF!,1,3,"XXX"),13,2,"XX")))</f>
        <v>#REF!</v>
      </c>
      <c r="K4643" s="356"/>
      <c r="L4643" s="357"/>
      <c r="M4643" s="356"/>
      <c r="N4643" s="352"/>
      <c r="O4643" s="369"/>
    </row>
    <row r="4644" spans="1:15" hidden="1" x14ac:dyDescent="0.2">
      <c r="A4644" s="351">
        <v>4641</v>
      </c>
      <c r="B4644" s="352"/>
      <c r="C4644" s="353"/>
      <c r="D4644" s="354"/>
      <c r="E4644" s="178"/>
      <c r="F4644" s="355"/>
      <c r="G4644" s="354"/>
      <c r="H4644" s="354"/>
      <c r="I4644" s="178"/>
      <c r="J4644" s="390" t="e">
        <f>IF(#REF!="","",IF(LEN(#REF!)&gt;14,IF(ISBLANK(#REF!),"",#REF!),REPLACE(REPLACE(#REF!,1,3,"XXX"),13,2,"XX")))</f>
        <v>#REF!</v>
      </c>
      <c r="K4644" s="356"/>
      <c r="L4644" s="357"/>
      <c r="M4644" s="356"/>
      <c r="N4644" s="352"/>
      <c r="O4644" s="369"/>
    </row>
    <row r="4645" spans="1:15" hidden="1" x14ac:dyDescent="0.2">
      <c r="A4645" s="351">
        <v>4642</v>
      </c>
      <c r="B4645" s="352"/>
      <c r="C4645" s="353"/>
      <c r="D4645" s="354"/>
      <c r="E4645" s="178"/>
      <c r="F4645" s="355"/>
      <c r="G4645" s="354"/>
      <c r="H4645" s="354"/>
      <c r="I4645" s="178"/>
      <c r="J4645" s="390" t="e">
        <f>IF(#REF!="","",IF(LEN(#REF!)&gt;14,IF(ISBLANK(#REF!),"",#REF!),REPLACE(REPLACE(#REF!,1,3,"XXX"),13,2,"XX")))</f>
        <v>#REF!</v>
      </c>
      <c r="K4645" s="356"/>
      <c r="L4645" s="357"/>
      <c r="M4645" s="356"/>
      <c r="N4645" s="352"/>
      <c r="O4645" s="369"/>
    </row>
    <row r="4646" spans="1:15" hidden="1" x14ac:dyDescent="0.2">
      <c r="A4646" s="351">
        <v>4643</v>
      </c>
      <c r="B4646" s="352"/>
      <c r="C4646" s="353"/>
      <c r="D4646" s="354"/>
      <c r="E4646" s="178"/>
      <c r="F4646" s="355"/>
      <c r="G4646" s="354"/>
      <c r="H4646" s="354"/>
      <c r="I4646" s="178"/>
      <c r="J4646" s="390" t="e">
        <f>IF(#REF!="","",IF(LEN(#REF!)&gt;14,IF(ISBLANK(#REF!),"",#REF!),REPLACE(REPLACE(#REF!,1,3,"XXX"),13,2,"XX")))</f>
        <v>#REF!</v>
      </c>
      <c r="K4646" s="356"/>
      <c r="L4646" s="357"/>
      <c r="M4646" s="356"/>
      <c r="N4646" s="352"/>
      <c r="O4646" s="369"/>
    </row>
    <row r="4647" spans="1:15" hidden="1" x14ac:dyDescent="0.2">
      <c r="A4647" s="351">
        <v>4644</v>
      </c>
      <c r="B4647" s="352"/>
      <c r="C4647" s="353"/>
      <c r="D4647" s="354"/>
      <c r="E4647" s="178"/>
      <c r="F4647" s="355"/>
      <c r="G4647" s="354"/>
      <c r="H4647" s="354"/>
      <c r="I4647" s="178"/>
      <c r="J4647" s="390" t="e">
        <f>IF(#REF!="","",IF(LEN(#REF!)&gt;14,IF(ISBLANK(#REF!),"",#REF!),REPLACE(REPLACE(#REF!,1,3,"XXX"),13,2,"XX")))</f>
        <v>#REF!</v>
      </c>
      <c r="K4647" s="356"/>
      <c r="L4647" s="357"/>
      <c r="M4647" s="356"/>
      <c r="N4647" s="352"/>
      <c r="O4647" s="369"/>
    </row>
    <row r="4648" spans="1:15" hidden="1" x14ac:dyDescent="0.2">
      <c r="A4648" s="351">
        <v>4645</v>
      </c>
      <c r="B4648" s="352"/>
      <c r="C4648" s="353"/>
      <c r="D4648" s="354"/>
      <c r="E4648" s="178"/>
      <c r="F4648" s="355"/>
      <c r="G4648" s="354"/>
      <c r="H4648" s="354"/>
      <c r="I4648" s="178"/>
      <c r="J4648" s="390" t="e">
        <f>IF(#REF!="","",IF(LEN(#REF!)&gt;14,IF(ISBLANK(#REF!),"",#REF!),REPLACE(REPLACE(#REF!,1,3,"XXX"),13,2,"XX")))</f>
        <v>#REF!</v>
      </c>
      <c r="K4648" s="356"/>
      <c r="L4648" s="357"/>
      <c r="M4648" s="356"/>
      <c r="N4648" s="352"/>
      <c r="O4648" s="369"/>
    </row>
    <row r="4649" spans="1:15" hidden="1" x14ac:dyDescent="0.2">
      <c r="A4649" s="351">
        <v>4646</v>
      </c>
      <c r="B4649" s="352"/>
      <c r="C4649" s="353"/>
      <c r="D4649" s="354"/>
      <c r="E4649" s="178"/>
      <c r="F4649" s="355"/>
      <c r="G4649" s="354"/>
      <c r="H4649" s="354"/>
      <c r="I4649" s="178"/>
      <c r="J4649" s="390" t="e">
        <f>IF(#REF!="","",IF(LEN(#REF!)&gt;14,IF(ISBLANK(#REF!),"",#REF!),REPLACE(REPLACE(#REF!,1,3,"XXX"),13,2,"XX")))</f>
        <v>#REF!</v>
      </c>
      <c r="K4649" s="356"/>
      <c r="L4649" s="357"/>
      <c r="M4649" s="356"/>
      <c r="N4649" s="352"/>
      <c r="O4649" s="369"/>
    </row>
    <row r="4650" spans="1:15" hidden="1" x14ac:dyDescent="0.2">
      <c r="A4650" s="351">
        <v>4647</v>
      </c>
      <c r="B4650" s="352"/>
      <c r="C4650" s="353"/>
      <c r="D4650" s="354"/>
      <c r="E4650" s="178"/>
      <c r="F4650" s="355"/>
      <c r="G4650" s="354"/>
      <c r="H4650" s="354"/>
      <c r="I4650" s="178"/>
      <c r="J4650" s="390" t="e">
        <f>IF(#REF!="","",IF(LEN(#REF!)&gt;14,IF(ISBLANK(#REF!),"",#REF!),REPLACE(REPLACE(#REF!,1,3,"XXX"),13,2,"XX")))</f>
        <v>#REF!</v>
      </c>
      <c r="K4650" s="356"/>
      <c r="L4650" s="357"/>
      <c r="M4650" s="356"/>
      <c r="N4650" s="352"/>
      <c r="O4650" s="369"/>
    </row>
    <row r="4651" spans="1:15" hidden="1" x14ac:dyDescent="0.2">
      <c r="A4651" s="351">
        <v>4648</v>
      </c>
      <c r="B4651" s="352"/>
      <c r="C4651" s="353"/>
      <c r="D4651" s="354"/>
      <c r="E4651" s="178"/>
      <c r="F4651" s="355"/>
      <c r="G4651" s="354"/>
      <c r="H4651" s="354"/>
      <c r="I4651" s="178"/>
      <c r="J4651" s="390" t="e">
        <f>IF(#REF!="","",IF(LEN(#REF!)&gt;14,IF(ISBLANK(#REF!),"",#REF!),REPLACE(REPLACE(#REF!,1,3,"XXX"),13,2,"XX")))</f>
        <v>#REF!</v>
      </c>
      <c r="K4651" s="356"/>
      <c r="L4651" s="357"/>
      <c r="M4651" s="356"/>
      <c r="N4651" s="352"/>
      <c r="O4651" s="369"/>
    </row>
    <row r="4652" spans="1:15" hidden="1" x14ac:dyDescent="0.2">
      <c r="A4652" s="351">
        <v>4649</v>
      </c>
      <c r="B4652" s="352"/>
      <c r="C4652" s="353"/>
      <c r="D4652" s="354"/>
      <c r="E4652" s="178"/>
      <c r="F4652" s="355"/>
      <c r="G4652" s="354"/>
      <c r="H4652" s="354"/>
      <c r="I4652" s="178"/>
      <c r="J4652" s="390" t="e">
        <f>IF(#REF!="","",IF(LEN(#REF!)&gt;14,IF(ISBLANK(#REF!),"",#REF!),REPLACE(REPLACE(#REF!,1,3,"XXX"),13,2,"XX")))</f>
        <v>#REF!</v>
      </c>
      <c r="K4652" s="356"/>
      <c r="L4652" s="357"/>
      <c r="M4652" s="356"/>
      <c r="N4652" s="352"/>
      <c r="O4652" s="369"/>
    </row>
    <row r="4653" spans="1:15" hidden="1" x14ac:dyDescent="0.2">
      <c r="A4653" s="351">
        <v>4650</v>
      </c>
      <c r="B4653" s="352"/>
      <c r="C4653" s="353"/>
      <c r="D4653" s="354"/>
      <c r="E4653" s="178"/>
      <c r="F4653" s="355"/>
      <c r="G4653" s="354"/>
      <c r="H4653" s="354"/>
      <c r="I4653" s="178"/>
      <c r="J4653" s="390" t="e">
        <f>IF(#REF!="","",IF(LEN(#REF!)&gt;14,IF(ISBLANK(#REF!),"",#REF!),REPLACE(REPLACE(#REF!,1,3,"XXX"),13,2,"XX")))</f>
        <v>#REF!</v>
      </c>
      <c r="K4653" s="356"/>
      <c r="L4653" s="357"/>
      <c r="M4653" s="356"/>
      <c r="N4653" s="352"/>
      <c r="O4653" s="369"/>
    </row>
    <row r="4654" spans="1:15" hidden="1" x14ac:dyDescent="0.2">
      <c r="A4654" s="351">
        <v>4651</v>
      </c>
      <c r="B4654" s="352"/>
      <c r="C4654" s="353"/>
      <c r="D4654" s="354"/>
      <c r="E4654" s="178"/>
      <c r="F4654" s="355"/>
      <c r="G4654" s="354"/>
      <c r="H4654" s="354"/>
      <c r="I4654" s="178"/>
      <c r="J4654" s="390" t="e">
        <f>IF(#REF!="","",IF(LEN(#REF!)&gt;14,IF(ISBLANK(#REF!),"",#REF!),REPLACE(REPLACE(#REF!,1,3,"XXX"),13,2,"XX")))</f>
        <v>#REF!</v>
      </c>
      <c r="K4654" s="356"/>
      <c r="L4654" s="357"/>
      <c r="M4654" s="356"/>
      <c r="N4654" s="352"/>
      <c r="O4654" s="369"/>
    </row>
    <row r="4655" spans="1:15" hidden="1" x14ac:dyDescent="0.2">
      <c r="A4655" s="351">
        <v>4652</v>
      </c>
      <c r="B4655" s="352"/>
      <c r="C4655" s="353"/>
      <c r="D4655" s="354"/>
      <c r="E4655" s="178"/>
      <c r="F4655" s="355"/>
      <c r="G4655" s="354"/>
      <c r="H4655" s="354"/>
      <c r="I4655" s="178"/>
      <c r="J4655" s="390" t="e">
        <f>IF(#REF!="","",IF(LEN(#REF!)&gt;14,IF(ISBLANK(#REF!),"",#REF!),REPLACE(REPLACE(#REF!,1,3,"XXX"),13,2,"XX")))</f>
        <v>#REF!</v>
      </c>
      <c r="K4655" s="356"/>
      <c r="L4655" s="357"/>
      <c r="M4655" s="356"/>
      <c r="N4655" s="352"/>
      <c r="O4655" s="369"/>
    </row>
    <row r="4656" spans="1:15" hidden="1" x14ac:dyDescent="0.2">
      <c r="A4656" s="351">
        <v>4653</v>
      </c>
      <c r="B4656" s="352"/>
      <c r="C4656" s="353"/>
      <c r="D4656" s="354"/>
      <c r="E4656" s="178"/>
      <c r="F4656" s="355"/>
      <c r="G4656" s="354"/>
      <c r="H4656" s="354"/>
      <c r="I4656" s="178"/>
      <c r="J4656" s="390" t="e">
        <f>IF(#REF!="","",IF(LEN(#REF!)&gt;14,IF(ISBLANK(#REF!),"",#REF!),REPLACE(REPLACE(#REF!,1,3,"XXX"),13,2,"XX")))</f>
        <v>#REF!</v>
      </c>
      <c r="K4656" s="356"/>
      <c r="L4656" s="357"/>
      <c r="M4656" s="356"/>
      <c r="N4656" s="352"/>
      <c r="O4656" s="369"/>
    </row>
    <row r="4657" spans="1:15" hidden="1" x14ac:dyDescent="0.2">
      <c r="A4657" s="351">
        <v>4654</v>
      </c>
      <c r="B4657" s="352"/>
      <c r="C4657" s="353"/>
      <c r="D4657" s="354"/>
      <c r="E4657" s="178"/>
      <c r="F4657" s="355"/>
      <c r="G4657" s="354"/>
      <c r="H4657" s="354"/>
      <c r="I4657" s="178"/>
      <c r="J4657" s="390" t="e">
        <f>IF(#REF!="","",IF(LEN(#REF!)&gt;14,IF(ISBLANK(#REF!),"",#REF!),REPLACE(REPLACE(#REF!,1,3,"XXX"),13,2,"XX")))</f>
        <v>#REF!</v>
      </c>
      <c r="K4657" s="356"/>
      <c r="L4657" s="357"/>
      <c r="M4657" s="356"/>
      <c r="N4657" s="352"/>
      <c r="O4657" s="369"/>
    </row>
    <row r="4658" spans="1:15" hidden="1" x14ac:dyDescent="0.2">
      <c r="A4658" s="351">
        <v>4655</v>
      </c>
      <c r="B4658" s="352"/>
      <c r="C4658" s="353"/>
      <c r="D4658" s="354"/>
      <c r="E4658" s="178"/>
      <c r="F4658" s="355"/>
      <c r="G4658" s="354"/>
      <c r="H4658" s="354"/>
      <c r="I4658" s="178"/>
      <c r="J4658" s="390" t="e">
        <f>IF(#REF!="","",IF(LEN(#REF!)&gt;14,IF(ISBLANK(#REF!),"",#REF!),REPLACE(REPLACE(#REF!,1,3,"XXX"),13,2,"XX")))</f>
        <v>#REF!</v>
      </c>
      <c r="K4658" s="356"/>
      <c r="L4658" s="357"/>
      <c r="M4658" s="356"/>
      <c r="N4658" s="352"/>
      <c r="O4658" s="369"/>
    </row>
    <row r="4659" spans="1:15" hidden="1" x14ac:dyDescent="0.2">
      <c r="A4659" s="351">
        <v>4656</v>
      </c>
      <c r="B4659" s="352"/>
      <c r="C4659" s="353"/>
      <c r="D4659" s="354"/>
      <c r="E4659" s="178"/>
      <c r="F4659" s="355"/>
      <c r="G4659" s="354"/>
      <c r="H4659" s="354"/>
      <c r="I4659" s="178"/>
      <c r="J4659" s="390" t="e">
        <f>IF(#REF!="","",IF(LEN(#REF!)&gt;14,IF(ISBLANK(#REF!),"",#REF!),REPLACE(REPLACE(#REF!,1,3,"XXX"),13,2,"XX")))</f>
        <v>#REF!</v>
      </c>
      <c r="K4659" s="356"/>
      <c r="L4659" s="357"/>
      <c r="M4659" s="356"/>
      <c r="N4659" s="352"/>
      <c r="O4659" s="369"/>
    </row>
    <row r="4660" spans="1:15" hidden="1" x14ac:dyDescent="0.2">
      <c r="A4660" s="351">
        <v>4657</v>
      </c>
      <c r="B4660" s="352"/>
      <c r="C4660" s="353"/>
      <c r="D4660" s="354"/>
      <c r="E4660" s="178"/>
      <c r="F4660" s="355"/>
      <c r="G4660" s="354"/>
      <c r="H4660" s="354"/>
      <c r="I4660" s="178"/>
      <c r="J4660" s="390" t="e">
        <f>IF(#REF!="","",IF(LEN(#REF!)&gt;14,IF(ISBLANK(#REF!),"",#REF!),REPLACE(REPLACE(#REF!,1,3,"XXX"),13,2,"XX")))</f>
        <v>#REF!</v>
      </c>
      <c r="K4660" s="356"/>
      <c r="L4660" s="357"/>
      <c r="M4660" s="356"/>
      <c r="N4660" s="352"/>
      <c r="O4660" s="369"/>
    </row>
    <row r="4661" spans="1:15" hidden="1" x14ac:dyDescent="0.2">
      <c r="A4661" s="351">
        <v>4658</v>
      </c>
      <c r="B4661" s="352"/>
      <c r="C4661" s="353"/>
      <c r="D4661" s="354"/>
      <c r="E4661" s="178"/>
      <c r="F4661" s="355"/>
      <c r="G4661" s="354"/>
      <c r="H4661" s="354"/>
      <c r="I4661" s="178"/>
      <c r="J4661" s="390" t="e">
        <f>IF(#REF!="","",IF(LEN(#REF!)&gt;14,IF(ISBLANK(#REF!),"",#REF!),REPLACE(REPLACE(#REF!,1,3,"XXX"),13,2,"XX")))</f>
        <v>#REF!</v>
      </c>
      <c r="K4661" s="356"/>
      <c r="L4661" s="357"/>
      <c r="M4661" s="356"/>
      <c r="N4661" s="352"/>
      <c r="O4661" s="369"/>
    </row>
    <row r="4662" spans="1:15" hidden="1" x14ac:dyDescent="0.2">
      <c r="A4662" s="351">
        <v>4659</v>
      </c>
      <c r="B4662" s="352"/>
      <c r="C4662" s="353"/>
      <c r="D4662" s="354"/>
      <c r="E4662" s="178"/>
      <c r="F4662" s="355"/>
      <c r="G4662" s="354"/>
      <c r="H4662" s="354"/>
      <c r="I4662" s="178"/>
      <c r="J4662" s="390" t="e">
        <f>IF(#REF!="","",IF(LEN(#REF!)&gt;14,IF(ISBLANK(#REF!),"",#REF!),REPLACE(REPLACE(#REF!,1,3,"XXX"),13,2,"XX")))</f>
        <v>#REF!</v>
      </c>
      <c r="K4662" s="356"/>
      <c r="L4662" s="357"/>
      <c r="M4662" s="356"/>
      <c r="N4662" s="352"/>
      <c r="O4662" s="369"/>
    </row>
    <row r="4663" spans="1:15" hidden="1" x14ac:dyDescent="0.2">
      <c r="A4663" s="351">
        <v>4660</v>
      </c>
      <c r="B4663" s="352"/>
      <c r="C4663" s="353"/>
      <c r="D4663" s="354"/>
      <c r="E4663" s="178"/>
      <c r="F4663" s="360"/>
      <c r="G4663" s="354"/>
      <c r="H4663" s="354"/>
      <c r="I4663" s="178"/>
      <c r="J4663" s="390" t="e">
        <f>IF(#REF!="","",IF(LEN(#REF!)&gt;14,IF(ISBLANK(#REF!),"",#REF!),REPLACE(REPLACE(#REF!,1,3,"XXX"),13,2,"XX")))</f>
        <v>#REF!</v>
      </c>
      <c r="K4663" s="356"/>
      <c r="L4663" s="357"/>
      <c r="M4663" s="356"/>
      <c r="N4663" s="352"/>
      <c r="O4663" s="369"/>
    </row>
    <row r="4664" spans="1:15" hidden="1" x14ac:dyDescent="0.2">
      <c r="A4664" s="351">
        <v>4661</v>
      </c>
      <c r="B4664" s="352"/>
      <c r="C4664" s="353"/>
      <c r="D4664" s="354"/>
      <c r="E4664" s="178"/>
      <c r="F4664" s="355"/>
      <c r="G4664" s="354"/>
      <c r="H4664" s="354"/>
      <c r="I4664" s="178"/>
      <c r="J4664" s="390" t="e">
        <f>IF(#REF!="","",IF(LEN(#REF!)&gt;14,IF(ISBLANK(#REF!),"",#REF!),REPLACE(REPLACE(#REF!,1,3,"XXX"),13,2,"XX")))</f>
        <v>#REF!</v>
      </c>
      <c r="K4664" s="356"/>
      <c r="L4664" s="357"/>
      <c r="M4664" s="356"/>
      <c r="N4664" s="352"/>
      <c r="O4664" s="369"/>
    </row>
    <row r="4665" spans="1:15" hidden="1" x14ac:dyDescent="0.2">
      <c r="A4665" s="351">
        <v>4662</v>
      </c>
      <c r="B4665" s="352"/>
      <c r="C4665" s="353"/>
      <c r="D4665" s="354"/>
      <c r="E4665" s="178"/>
      <c r="F4665" s="355"/>
      <c r="G4665" s="354"/>
      <c r="H4665" s="354"/>
      <c r="I4665" s="178"/>
      <c r="J4665" s="390" t="e">
        <f>IF(#REF!="","",IF(LEN(#REF!)&gt;14,IF(ISBLANK(#REF!),"",#REF!),REPLACE(REPLACE(#REF!,1,3,"XXX"),13,2,"XX")))</f>
        <v>#REF!</v>
      </c>
      <c r="K4665" s="356"/>
      <c r="L4665" s="357"/>
      <c r="M4665" s="356"/>
      <c r="N4665" s="352"/>
      <c r="O4665" s="369"/>
    </row>
    <row r="4666" spans="1:15" hidden="1" x14ac:dyDescent="0.2">
      <c r="A4666" s="351">
        <v>4663</v>
      </c>
      <c r="B4666" s="352"/>
      <c r="C4666" s="353"/>
      <c r="D4666" s="354"/>
      <c r="E4666" s="178"/>
      <c r="F4666" s="355"/>
      <c r="G4666" s="354"/>
      <c r="H4666" s="354"/>
      <c r="I4666" s="178"/>
      <c r="J4666" s="390" t="e">
        <f>IF(#REF!="","",IF(LEN(#REF!)&gt;14,IF(ISBLANK(#REF!),"",#REF!),REPLACE(REPLACE(#REF!,1,3,"XXX"),13,2,"XX")))</f>
        <v>#REF!</v>
      </c>
      <c r="K4666" s="356"/>
      <c r="L4666" s="357"/>
      <c r="M4666" s="356"/>
      <c r="N4666" s="352"/>
      <c r="O4666" s="369"/>
    </row>
    <row r="4667" spans="1:15" hidden="1" x14ac:dyDescent="0.2">
      <c r="A4667" s="351">
        <v>4664</v>
      </c>
      <c r="B4667" s="352"/>
      <c r="C4667" s="353"/>
      <c r="D4667" s="354"/>
      <c r="E4667" s="178"/>
      <c r="F4667" s="355"/>
      <c r="G4667" s="354"/>
      <c r="H4667" s="354"/>
      <c r="I4667" s="178"/>
      <c r="J4667" s="390" t="e">
        <f>IF(#REF!="","",IF(LEN(#REF!)&gt;14,IF(ISBLANK(#REF!),"",#REF!),REPLACE(REPLACE(#REF!,1,3,"XXX"),13,2,"XX")))</f>
        <v>#REF!</v>
      </c>
      <c r="K4667" s="356"/>
      <c r="L4667" s="357"/>
      <c r="M4667" s="356"/>
      <c r="N4667" s="352"/>
      <c r="O4667" s="369"/>
    </row>
    <row r="4668" spans="1:15" hidden="1" x14ac:dyDescent="0.2">
      <c r="A4668" s="351">
        <v>4665</v>
      </c>
      <c r="B4668" s="352"/>
      <c r="C4668" s="353"/>
      <c r="D4668" s="354"/>
      <c r="E4668" s="178"/>
      <c r="F4668" s="355"/>
      <c r="G4668" s="354"/>
      <c r="H4668" s="354"/>
      <c r="I4668" s="178"/>
      <c r="J4668" s="390" t="e">
        <f>IF(#REF!="","",IF(LEN(#REF!)&gt;14,IF(ISBLANK(#REF!),"",#REF!),REPLACE(REPLACE(#REF!,1,3,"XXX"),13,2,"XX")))</f>
        <v>#REF!</v>
      </c>
      <c r="K4668" s="356"/>
      <c r="L4668" s="357"/>
      <c r="M4668" s="356"/>
      <c r="N4668" s="352"/>
      <c r="O4668" s="369"/>
    </row>
    <row r="4669" spans="1:15" hidden="1" x14ac:dyDescent="0.2">
      <c r="A4669" s="351">
        <v>4666</v>
      </c>
      <c r="B4669" s="352"/>
      <c r="C4669" s="353"/>
      <c r="D4669" s="354"/>
      <c r="E4669" s="178"/>
      <c r="F4669" s="355"/>
      <c r="G4669" s="354"/>
      <c r="H4669" s="354"/>
      <c r="I4669" s="178"/>
      <c r="J4669" s="390" t="e">
        <f>IF(#REF!="","",IF(LEN(#REF!)&gt;14,IF(ISBLANK(#REF!),"",#REF!),REPLACE(REPLACE(#REF!,1,3,"XXX"),13,2,"XX")))</f>
        <v>#REF!</v>
      </c>
      <c r="K4669" s="356"/>
      <c r="L4669" s="357"/>
      <c r="M4669" s="356"/>
      <c r="N4669" s="352"/>
      <c r="O4669" s="369"/>
    </row>
    <row r="4670" spans="1:15" hidden="1" x14ac:dyDescent="0.2">
      <c r="A4670" s="351">
        <v>4667</v>
      </c>
      <c r="B4670" s="352"/>
      <c r="C4670" s="353"/>
      <c r="D4670" s="354"/>
      <c r="E4670" s="178"/>
      <c r="F4670" s="355"/>
      <c r="G4670" s="354"/>
      <c r="H4670" s="354"/>
      <c r="I4670" s="178"/>
      <c r="J4670" s="390" t="e">
        <f>IF(#REF!="","",IF(LEN(#REF!)&gt;14,IF(ISBLANK(#REF!),"",#REF!),REPLACE(REPLACE(#REF!,1,3,"XXX"),13,2,"XX")))</f>
        <v>#REF!</v>
      </c>
      <c r="K4670" s="356"/>
      <c r="L4670" s="357"/>
      <c r="M4670" s="356"/>
      <c r="N4670" s="352"/>
      <c r="O4670" s="369"/>
    </row>
    <row r="4671" spans="1:15" hidden="1" x14ac:dyDescent="0.2">
      <c r="A4671" s="351">
        <v>4668</v>
      </c>
      <c r="B4671" s="352"/>
      <c r="C4671" s="353"/>
      <c r="D4671" s="354"/>
      <c r="E4671" s="178"/>
      <c r="F4671" s="355"/>
      <c r="G4671" s="354"/>
      <c r="H4671" s="354"/>
      <c r="I4671" s="178"/>
      <c r="J4671" s="390" t="e">
        <f>IF(#REF!="","",IF(LEN(#REF!)&gt;14,IF(ISBLANK(#REF!),"",#REF!),REPLACE(REPLACE(#REF!,1,3,"XXX"),13,2,"XX")))</f>
        <v>#REF!</v>
      </c>
      <c r="K4671" s="356"/>
      <c r="L4671" s="357"/>
      <c r="M4671" s="356"/>
      <c r="N4671" s="352"/>
      <c r="O4671" s="369"/>
    </row>
    <row r="4672" spans="1:15" hidden="1" x14ac:dyDescent="0.2">
      <c r="A4672" s="351">
        <v>4669</v>
      </c>
      <c r="B4672" s="352"/>
      <c r="C4672" s="353"/>
      <c r="D4672" s="354"/>
      <c r="E4672" s="178"/>
      <c r="F4672" s="355"/>
      <c r="G4672" s="354"/>
      <c r="H4672" s="354"/>
      <c r="I4672" s="178"/>
      <c r="J4672" s="390" t="e">
        <f>IF(#REF!="","",IF(LEN(#REF!)&gt;14,IF(ISBLANK(#REF!),"",#REF!),REPLACE(REPLACE(#REF!,1,3,"XXX"),13,2,"XX")))</f>
        <v>#REF!</v>
      </c>
      <c r="K4672" s="356"/>
      <c r="L4672" s="357"/>
      <c r="M4672" s="356"/>
      <c r="N4672" s="352"/>
      <c r="O4672" s="369"/>
    </row>
    <row r="4673" spans="1:15" hidden="1" x14ac:dyDescent="0.2">
      <c r="A4673" s="351">
        <v>4670</v>
      </c>
      <c r="B4673" s="352"/>
      <c r="C4673" s="353"/>
      <c r="D4673" s="354"/>
      <c r="E4673" s="178"/>
      <c r="F4673" s="355"/>
      <c r="G4673" s="354"/>
      <c r="H4673" s="354"/>
      <c r="I4673" s="178"/>
      <c r="J4673" s="390" t="e">
        <f>IF(#REF!="","",IF(LEN(#REF!)&gt;14,IF(ISBLANK(#REF!),"",#REF!),REPLACE(REPLACE(#REF!,1,3,"XXX"),13,2,"XX")))</f>
        <v>#REF!</v>
      </c>
      <c r="K4673" s="356"/>
      <c r="L4673" s="357"/>
      <c r="M4673" s="356"/>
      <c r="N4673" s="352"/>
      <c r="O4673" s="369"/>
    </row>
    <row r="4674" spans="1:15" hidden="1" x14ac:dyDescent="0.2">
      <c r="A4674" s="351">
        <v>4671</v>
      </c>
      <c r="B4674" s="352"/>
      <c r="C4674" s="353"/>
      <c r="D4674" s="354"/>
      <c r="E4674" s="178"/>
      <c r="F4674" s="355"/>
      <c r="G4674" s="354"/>
      <c r="H4674" s="354"/>
      <c r="I4674" s="178"/>
      <c r="J4674" s="390" t="e">
        <f>IF(#REF!="","",IF(LEN(#REF!)&gt;14,IF(ISBLANK(#REF!),"",#REF!),REPLACE(REPLACE(#REF!,1,3,"XXX"),13,2,"XX")))</f>
        <v>#REF!</v>
      </c>
      <c r="K4674" s="356"/>
      <c r="L4674" s="357"/>
      <c r="M4674" s="356"/>
      <c r="N4674" s="352"/>
      <c r="O4674" s="369"/>
    </row>
    <row r="4675" spans="1:15" hidden="1" x14ac:dyDescent="0.2">
      <c r="A4675" s="351">
        <v>4672</v>
      </c>
      <c r="B4675" s="352"/>
      <c r="C4675" s="353"/>
      <c r="D4675" s="354"/>
      <c r="E4675" s="178"/>
      <c r="F4675" s="355"/>
      <c r="G4675" s="354"/>
      <c r="H4675" s="354"/>
      <c r="I4675" s="178"/>
      <c r="J4675" s="390" t="e">
        <f>IF(#REF!="","",IF(LEN(#REF!)&gt;14,IF(ISBLANK(#REF!),"",#REF!),REPLACE(REPLACE(#REF!,1,3,"XXX"),13,2,"XX")))</f>
        <v>#REF!</v>
      </c>
      <c r="K4675" s="356"/>
      <c r="L4675" s="357"/>
      <c r="M4675" s="356"/>
      <c r="N4675" s="352"/>
      <c r="O4675" s="369"/>
    </row>
    <row r="4676" spans="1:15" hidden="1" x14ac:dyDescent="0.2">
      <c r="A4676" s="351">
        <v>4673</v>
      </c>
      <c r="B4676" s="352"/>
      <c r="C4676" s="353"/>
      <c r="D4676" s="354"/>
      <c r="E4676" s="178"/>
      <c r="F4676" s="355"/>
      <c r="G4676" s="354"/>
      <c r="H4676" s="354"/>
      <c r="I4676" s="178"/>
      <c r="J4676" s="390" t="e">
        <f>IF(#REF!="","",IF(LEN(#REF!)&gt;14,IF(ISBLANK(#REF!),"",#REF!),REPLACE(REPLACE(#REF!,1,3,"XXX"),13,2,"XX")))</f>
        <v>#REF!</v>
      </c>
      <c r="K4676" s="356"/>
      <c r="L4676" s="357"/>
      <c r="M4676" s="356"/>
      <c r="N4676" s="352"/>
      <c r="O4676" s="369"/>
    </row>
    <row r="4677" spans="1:15" hidden="1" x14ac:dyDescent="0.2">
      <c r="A4677" s="351">
        <v>4674</v>
      </c>
      <c r="B4677" s="352"/>
      <c r="C4677" s="353"/>
      <c r="D4677" s="354"/>
      <c r="E4677" s="178"/>
      <c r="F4677" s="355"/>
      <c r="G4677" s="354"/>
      <c r="H4677" s="354"/>
      <c r="I4677" s="178"/>
      <c r="J4677" s="390" t="e">
        <f>IF(#REF!="","",IF(LEN(#REF!)&gt;14,IF(ISBLANK(#REF!),"",#REF!),REPLACE(REPLACE(#REF!,1,3,"XXX"),13,2,"XX")))</f>
        <v>#REF!</v>
      </c>
      <c r="K4677" s="356"/>
      <c r="L4677" s="357"/>
      <c r="M4677" s="356"/>
      <c r="N4677" s="352"/>
      <c r="O4677" s="369"/>
    </row>
    <row r="4678" spans="1:15" hidden="1" x14ac:dyDescent="0.2">
      <c r="A4678" s="351">
        <v>4675</v>
      </c>
      <c r="B4678" s="352"/>
      <c r="C4678" s="353"/>
      <c r="D4678" s="354"/>
      <c r="E4678" s="178"/>
      <c r="F4678" s="355"/>
      <c r="G4678" s="354"/>
      <c r="H4678" s="354"/>
      <c r="I4678" s="178"/>
      <c r="J4678" s="390" t="e">
        <f>IF(#REF!="","",IF(LEN(#REF!)&gt;14,IF(ISBLANK(#REF!),"",#REF!),REPLACE(REPLACE(#REF!,1,3,"XXX"),13,2,"XX")))</f>
        <v>#REF!</v>
      </c>
      <c r="K4678" s="356"/>
      <c r="L4678" s="357"/>
      <c r="M4678" s="356"/>
      <c r="N4678" s="352"/>
      <c r="O4678" s="369"/>
    </row>
    <row r="4679" spans="1:15" hidden="1" x14ac:dyDescent="0.2">
      <c r="A4679" s="351">
        <v>4676</v>
      </c>
      <c r="B4679" s="352"/>
      <c r="C4679" s="353"/>
      <c r="D4679" s="354"/>
      <c r="E4679" s="178"/>
      <c r="F4679" s="355"/>
      <c r="G4679" s="354"/>
      <c r="H4679" s="354"/>
      <c r="I4679" s="178"/>
      <c r="J4679" s="390" t="e">
        <f>IF(#REF!="","",IF(LEN(#REF!)&gt;14,IF(ISBLANK(#REF!),"",#REF!),REPLACE(REPLACE(#REF!,1,3,"XXX"),13,2,"XX")))</f>
        <v>#REF!</v>
      </c>
      <c r="K4679" s="356"/>
      <c r="L4679" s="357"/>
      <c r="M4679" s="356"/>
      <c r="N4679" s="352"/>
      <c r="O4679" s="369"/>
    </row>
    <row r="4680" spans="1:15" hidden="1" x14ac:dyDescent="0.2">
      <c r="A4680" s="351">
        <v>4677</v>
      </c>
      <c r="B4680" s="352"/>
      <c r="C4680" s="353"/>
      <c r="D4680" s="354"/>
      <c r="E4680" s="178"/>
      <c r="F4680" s="355"/>
      <c r="G4680" s="354"/>
      <c r="H4680" s="354"/>
      <c r="I4680" s="178"/>
      <c r="J4680" s="390" t="e">
        <f>IF(#REF!="","",IF(LEN(#REF!)&gt;14,IF(ISBLANK(#REF!),"",#REF!),REPLACE(REPLACE(#REF!,1,3,"XXX"),13,2,"XX")))</f>
        <v>#REF!</v>
      </c>
      <c r="K4680" s="356"/>
      <c r="L4680" s="357"/>
      <c r="M4680" s="356"/>
      <c r="N4680" s="352"/>
      <c r="O4680" s="369"/>
    </row>
    <row r="4681" spans="1:15" hidden="1" x14ac:dyDescent="0.2">
      <c r="A4681" s="351">
        <v>4678</v>
      </c>
      <c r="B4681" s="352"/>
      <c r="C4681" s="353"/>
      <c r="D4681" s="354"/>
      <c r="E4681" s="178"/>
      <c r="F4681" s="355"/>
      <c r="G4681" s="354"/>
      <c r="H4681" s="354"/>
      <c r="I4681" s="178"/>
      <c r="J4681" s="390" t="e">
        <f>IF(#REF!="","",IF(LEN(#REF!)&gt;14,IF(ISBLANK(#REF!),"",#REF!),REPLACE(REPLACE(#REF!,1,3,"XXX"),13,2,"XX")))</f>
        <v>#REF!</v>
      </c>
      <c r="K4681" s="356"/>
      <c r="L4681" s="357"/>
      <c r="M4681" s="356"/>
      <c r="N4681" s="352"/>
      <c r="O4681" s="369"/>
    </row>
    <row r="4682" spans="1:15" hidden="1" x14ac:dyDescent="0.2">
      <c r="A4682" s="351">
        <v>4679</v>
      </c>
      <c r="B4682" s="352"/>
      <c r="C4682" s="353"/>
      <c r="D4682" s="354"/>
      <c r="E4682" s="178"/>
      <c r="F4682" s="355"/>
      <c r="G4682" s="354"/>
      <c r="H4682" s="354"/>
      <c r="I4682" s="178"/>
      <c r="J4682" s="390" t="e">
        <f>IF(#REF!="","",IF(LEN(#REF!)&gt;14,IF(ISBLANK(#REF!),"",#REF!),REPLACE(REPLACE(#REF!,1,3,"XXX"),13,2,"XX")))</f>
        <v>#REF!</v>
      </c>
      <c r="K4682" s="356"/>
      <c r="L4682" s="357"/>
      <c r="M4682" s="356"/>
      <c r="N4682" s="352"/>
      <c r="O4682" s="369"/>
    </row>
    <row r="4683" spans="1:15" hidden="1" x14ac:dyDescent="0.2">
      <c r="A4683" s="351">
        <v>4680</v>
      </c>
      <c r="B4683" s="352"/>
      <c r="C4683" s="353"/>
      <c r="D4683" s="354"/>
      <c r="E4683" s="178"/>
      <c r="F4683" s="355"/>
      <c r="G4683" s="354"/>
      <c r="H4683" s="354"/>
      <c r="I4683" s="178"/>
      <c r="J4683" s="390" t="e">
        <f>IF(#REF!="","",IF(LEN(#REF!)&gt;14,IF(ISBLANK(#REF!),"",#REF!),REPLACE(REPLACE(#REF!,1,3,"XXX"),13,2,"XX")))</f>
        <v>#REF!</v>
      </c>
      <c r="K4683" s="356"/>
      <c r="L4683" s="357"/>
      <c r="M4683" s="356"/>
      <c r="N4683" s="352"/>
      <c r="O4683" s="369"/>
    </row>
    <row r="4684" spans="1:15" hidden="1" x14ac:dyDescent="0.2">
      <c r="A4684" s="351">
        <v>4681</v>
      </c>
      <c r="B4684" s="352"/>
      <c r="C4684" s="353"/>
      <c r="D4684" s="354"/>
      <c r="E4684" s="178"/>
      <c r="F4684" s="355"/>
      <c r="G4684" s="354"/>
      <c r="H4684" s="354"/>
      <c r="I4684" s="178"/>
      <c r="J4684" s="390" t="e">
        <f>IF(#REF!="","",IF(LEN(#REF!)&gt;14,IF(ISBLANK(#REF!),"",#REF!),REPLACE(REPLACE(#REF!,1,3,"XXX"),13,2,"XX")))</f>
        <v>#REF!</v>
      </c>
      <c r="K4684" s="356"/>
      <c r="L4684" s="357"/>
      <c r="M4684" s="356"/>
      <c r="N4684" s="352"/>
      <c r="O4684" s="369"/>
    </row>
    <row r="4685" spans="1:15" hidden="1" x14ac:dyDescent="0.2">
      <c r="A4685" s="351">
        <v>4682</v>
      </c>
      <c r="B4685" s="352"/>
      <c r="C4685" s="353"/>
      <c r="D4685" s="354"/>
      <c r="E4685" s="178"/>
      <c r="F4685" s="355"/>
      <c r="G4685" s="354"/>
      <c r="H4685" s="354"/>
      <c r="I4685" s="178"/>
      <c r="J4685" s="390" t="e">
        <f>IF(#REF!="","",IF(LEN(#REF!)&gt;14,IF(ISBLANK(#REF!),"",#REF!),REPLACE(REPLACE(#REF!,1,3,"XXX"),13,2,"XX")))</f>
        <v>#REF!</v>
      </c>
      <c r="K4685" s="356"/>
      <c r="L4685" s="357"/>
      <c r="M4685" s="356"/>
      <c r="N4685" s="352"/>
      <c r="O4685" s="369"/>
    </row>
    <row r="4686" spans="1:15" hidden="1" x14ac:dyDescent="0.2">
      <c r="A4686" s="351">
        <v>4683</v>
      </c>
      <c r="B4686" s="352"/>
      <c r="C4686" s="353"/>
      <c r="D4686" s="354"/>
      <c r="E4686" s="178"/>
      <c r="F4686" s="355"/>
      <c r="G4686" s="354"/>
      <c r="H4686" s="354"/>
      <c r="I4686" s="178"/>
      <c r="J4686" s="390" t="e">
        <f>IF(#REF!="","",IF(LEN(#REF!)&gt;14,IF(ISBLANK(#REF!),"",#REF!),REPLACE(REPLACE(#REF!,1,3,"XXX"),13,2,"XX")))</f>
        <v>#REF!</v>
      </c>
      <c r="K4686" s="356"/>
      <c r="L4686" s="357"/>
      <c r="M4686" s="356"/>
      <c r="N4686" s="352"/>
      <c r="O4686" s="369"/>
    </row>
    <row r="4687" spans="1:15" hidden="1" x14ac:dyDescent="0.2">
      <c r="A4687" s="351">
        <v>4684</v>
      </c>
      <c r="B4687" s="352"/>
      <c r="C4687" s="353"/>
      <c r="D4687" s="354"/>
      <c r="E4687" s="178"/>
      <c r="F4687" s="355"/>
      <c r="G4687" s="354"/>
      <c r="H4687" s="354"/>
      <c r="I4687" s="178"/>
      <c r="J4687" s="390" t="e">
        <f>IF(#REF!="","",IF(LEN(#REF!)&gt;14,IF(ISBLANK(#REF!),"",#REF!),REPLACE(REPLACE(#REF!,1,3,"XXX"),13,2,"XX")))</f>
        <v>#REF!</v>
      </c>
      <c r="K4687" s="356"/>
      <c r="L4687" s="357"/>
      <c r="M4687" s="356"/>
      <c r="N4687" s="352"/>
      <c r="O4687" s="369"/>
    </row>
    <row r="4688" spans="1:15" hidden="1" x14ac:dyDescent="0.2">
      <c r="A4688" s="351">
        <v>4685</v>
      </c>
      <c r="B4688" s="352"/>
      <c r="C4688" s="353"/>
      <c r="D4688" s="354"/>
      <c r="E4688" s="178"/>
      <c r="F4688" s="355"/>
      <c r="G4688" s="354"/>
      <c r="H4688" s="354"/>
      <c r="I4688" s="178"/>
      <c r="J4688" s="390" t="e">
        <f>IF(#REF!="","",IF(LEN(#REF!)&gt;14,IF(ISBLANK(#REF!),"",#REF!),REPLACE(REPLACE(#REF!,1,3,"XXX"),13,2,"XX")))</f>
        <v>#REF!</v>
      </c>
      <c r="K4688" s="356"/>
      <c r="L4688" s="357"/>
      <c r="M4688" s="356"/>
      <c r="N4688" s="352"/>
      <c r="O4688" s="369"/>
    </row>
    <row r="4689" spans="1:15" hidden="1" x14ac:dyDescent="0.2">
      <c r="A4689" s="351">
        <v>4686</v>
      </c>
      <c r="B4689" s="352"/>
      <c r="C4689" s="353"/>
      <c r="D4689" s="354"/>
      <c r="E4689" s="178"/>
      <c r="F4689" s="355"/>
      <c r="G4689" s="354"/>
      <c r="H4689" s="354"/>
      <c r="I4689" s="178"/>
      <c r="J4689" s="390" t="e">
        <f>IF(#REF!="","",IF(LEN(#REF!)&gt;14,IF(ISBLANK(#REF!),"",#REF!),REPLACE(REPLACE(#REF!,1,3,"XXX"),13,2,"XX")))</f>
        <v>#REF!</v>
      </c>
      <c r="K4689" s="356"/>
      <c r="L4689" s="357"/>
      <c r="M4689" s="356"/>
      <c r="N4689" s="352"/>
      <c r="O4689" s="369"/>
    </row>
    <row r="4690" spans="1:15" hidden="1" x14ac:dyDescent="0.2">
      <c r="A4690" s="351">
        <v>4687</v>
      </c>
      <c r="B4690" s="352"/>
      <c r="C4690" s="353"/>
      <c r="D4690" s="354"/>
      <c r="E4690" s="178"/>
      <c r="F4690" s="355"/>
      <c r="G4690" s="354"/>
      <c r="H4690" s="354"/>
      <c r="I4690" s="178"/>
      <c r="J4690" s="390" t="e">
        <f>IF(#REF!="","",IF(LEN(#REF!)&gt;14,IF(ISBLANK(#REF!),"",#REF!),REPLACE(REPLACE(#REF!,1,3,"XXX"),13,2,"XX")))</f>
        <v>#REF!</v>
      </c>
      <c r="K4690" s="356"/>
      <c r="L4690" s="357"/>
      <c r="M4690" s="356"/>
      <c r="N4690" s="352"/>
      <c r="O4690" s="369"/>
    </row>
    <row r="4691" spans="1:15" hidden="1" x14ac:dyDescent="0.2">
      <c r="A4691" s="351">
        <v>4688</v>
      </c>
      <c r="B4691" s="352"/>
      <c r="C4691" s="353"/>
      <c r="D4691" s="354"/>
      <c r="E4691" s="178"/>
      <c r="F4691" s="355"/>
      <c r="G4691" s="354"/>
      <c r="H4691" s="354"/>
      <c r="I4691" s="178"/>
      <c r="J4691" s="390" t="e">
        <f>IF(#REF!="","",IF(LEN(#REF!)&gt;14,IF(ISBLANK(#REF!),"",#REF!),REPLACE(REPLACE(#REF!,1,3,"XXX"),13,2,"XX")))</f>
        <v>#REF!</v>
      </c>
      <c r="K4691" s="356"/>
      <c r="L4691" s="357"/>
      <c r="M4691" s="356"/>
      <c r="N4691" s="352"/>
      <c r="O4691" s="369"/>
    </row>
    <row r="4692" spans="1:15" hidden="1" x14ac:dyDescent="0.2">
      <c r="A4692" s="351">
        <v>4689</v>
      </c>
      <c r="B4692" s="352"/>
      <c r="C4692" s="353"/>
      <c r="D4692" s="354"/>
      <c r="E4692" s="178"/>
      <c r="F4692" s="355"/>
      <c r="G4692" s="354"/>
      <c r="H4692" s="354"/>
      <c r="I4692" s="178"/>
      <c r="J4692" s="390" t="e">
        <f>IF(#REF!="","",IF(LEN(#REF!)&gt;14,IF(ISBLANK(#REF!),"",#REF!),REPLACE(REPLACE(#REF!,1,3,"XXX"),13,2,"XX")))</f>
        <v>#REF!</v>
      </c>
      <c r="K4692" s="356"/>
      <c r="L4692" s="357"/>
      <c r="M4692" s="356"/>
      <c r="N4692" s="352"/>
      <c r="O4692" s="369"/>
    </row>
    <row r="4693" spans="1:15" hidden="1" x14ac:dyDescent="0.2">
      <c r="A4693" s="351">
        <v>4690</v>
      </c>
      <c r="B4693" s="352"/>
      <c r="C4693" s="353"/>
      <c r="D4693" s="354"/>
      <c r="E4693" s="178"/>
      <c r="F4693" s="355"/>
      <c r="G4693" s="354"/>
      <c r="H4693" s="354"/>
      <c r="I4693" s="178"/>
      <c r="J4693" s="390" t="e">
        <f>IF(#REF!="","",IF(LEN(#REF!)&gt;14,IF(ISBLANK(#REF!),"",#REF!),REPLACE(REPLACE(#REF!,1,3,"XXX"),13,2,"XX")))</f>
        <v>#REF!</v>
      </c>
      <c r="K4693" s="356"/>
      <c r="L4693" s="357"/>
      <c r="M4693" s="356"/>
      <c r="N4693" s="352"/>
      <c r="O4693" s="369"/>
    </row>
    <row r="4694" spans="1:15" hidden="1" x14ac:dyDescent="0.2">
      <c r="A4694" s="351">
        <v>4691</v>
      </c>
      <c r="B4694" s="352"/>
      <c r="C4694" s="353"/>
      <c r="D4694" s="354"/>
      <c r="E4694" s="178"/>
      <c r="F4694" s="355"/>
      <c r="G4694" s="354"/>
      <c r="H4694" s="354"/>
      <c r="I4694" s="178"/>
      <c r="J4694" s="390" t="e">
        <f>IF(#REF!="","",IF(LEN(#REF!)&gt;14,IF(ISBLANK(#REF!),"",#REF!),REPLACE(REPLACE(#REF!,1,3,"XXX"),13,2,"XX")))</f>
        <v>#REF!</v>
      </c>
      <c r="K4694" s="356"/>
      <c r="L4694" s="357"/>
      <c r="M4694" s="356"/>
      <c r="N4694" s="352"/>
      <c r="O4694" s="369"/>
    </row>
    <row r="4695" spans="1:15" hidden="1" x14ac:dyDescent="0.2">
      <c r="A4695" s="351">
        <v>4692</v>
      </c>
      <c r="B4695" s="352"/>
      <c r="C4695" s="353"/>
      <c r="D4695" s="354"/>
      <c r="E4695" s="178"/>
      <c r="F4695" s="355"/>
      <c r="G4695" s="354"/>
      <c r="H4695" s="354"/>
      <c r="I4695" s="178"/>
      <c r="J4695" s="390" t="e">
        <f>IF(#REF!="","",IF(LEN(#REF!)&gt;14,IF(ISBLANK(#REF!),"",#REF!),REPLACE(REPLACE(#REF!,1,3,"XXX"),13,2,"XX")))</f>
        <v>#REF!</v>
      </c>
      <c r="K4695" s="356"/>
      <c r="L4695" s="357"/>
      <c r="M4695" s="356"/>
      <c r="N4695" s="352"/>
      <c r="O4695" s="369"/>
    </row>
    <row r="4696" spans="1:15" hidden="1" x14ac:dyDescent="0.2">
      <c r="A4696" s="351">
        <v>4693</v>
      </c>
      <c r="B4696" s="352"/>
      <c r="C4696" s="353"/>
      <c r="D4696" s="354"/>
      <c r="E4696" s="178"/>
      <c r="F4696" s="355"/>
      <c r="G4696" s="354"/>
      <c r="H4696" s="354"/>
      <c r="I4696" s="178"/>
      <c r="J4696" s="390" t="e">
        <f>IF(#REF!="","",IF(LEN(#REF!)&gt;14,IF(ISBLANK(#REF!),"",#REF!),REPLACE(REPLACE(#REF!,1,3,"XXX"),13,2,"XX")))</f>
        <v>#REF!</v>
      </c>
      <c r="K4696" s="356"/>
      <c r="L4696" s="357"/>
      <c r="M4696" s="356"/>
      <c r="N4696" s="352"/>
      <c r="O4696" s="369"/>
    </row>
    <row r="4697" spans="1:15" hidden="1" x14ac:dyDescent="0.2">
      <c r="A4697" s="351">
        <v>4694</v>
      </c>
      <c r="B4697" s="352"/>
      <c r="C4697" s="353"/>
      <c r="D4697" s="354"/>
      <c r="E4697" s="178"/>
      <c r="F4697" s="355"/>
      <c r="G4697" s="354"/>
      <c r="H4697" s="354"/>
      <c r="I4697" s="178"/>
      <c r="J4697" s="390" t="e">
        <f>IF(#REF!="","",IF(LEN(#REF!)&gt;14,IF(ISBLANK(#REF!),"",#REF!),REPLACE(REPLACE(#REF!,1,3,"XXX"),13,2,"XX")))</f>
        <v>#REF!</v>
      </c>
      <c r="K4697" s="356"/>
      <c r="L4697" s="357"/>
      <c r="M4697" s="356"/>
      <c r="N4697" s="352"/>
      <c r="O4697" s="369"/>
    </row>
    <row r="4698" spans="1:15" hidden="1" x14ac:dyDescent="0.2">
      <c r="A4698" s="351">
        <v>4695</v>
      </c>
      <c r="B4698" s="352"/>
      <c r="C4698" s="353"/>
      <c r="D4698" s="354"/>
      <c r="E4698" s="178"/>
      <c r="F4698" s="355"/>
      <c r="G4698" s="354"/>
      <c r="H4698" s="354"/>
      <c r="I4698" s="178"/>
      <c r="J4698" s="390" t="e">
        <f>IF(#REF!="","",IF(LEN(#REF!)&gt;14,IF(ISBLANK(#REF!),"",#REF!),REPLACE(REPLACE(#REF!,1,3,"XXX"),13,2,"XX")))</f>
        <v>#REF!</v>
      </c>
      <c r="K4698" s="356"/>
      <c r="L4698" s="357"/>
      <c r="M4698" s="356"/>
      <c r="N4698" s="352"/>
      <c r="O4698" s="369"/>
    </row>
    <row r="4699" spans="1:15" hidden="1" x14ac:dyDescent="0.2">
      <c r="A4699" s="351">
        <v>4696</v>
      </c>
      <c r="B4699" s="352"/>
      <c r="C4699" s="353"/>
      <c r="D4699" s="354"/>
      <c r="E4699" s="178"/>
      <c r="F4699" s="355"/>
      <c r="G4699" s="354"/>
      <c r="H4699" s="354"/>
      <c r="I4699" s="178"/>
      <c r="J4699" s="390" t="e">
        <f>IF(#REF!="","",IF(LEN(#REF!)&gt;14,IF(ISBLANK(#REF!),"",#REF!),REPLACE(REPLACE(#REF!,1,3,"XXX"),13,2,"XX")))</f>
        <v>#REF!</v>
      </c>
      <c r="K4699" s="356"/>
      <c r="L4699" s="357"/>
      <c r="M4699" s="356"/>
      <c r="N4699" s="352"/>
      <c r="O4699" s="369"/>
    </row>
    <row r="4700" spans="1:15" hidden="1" x14ac:dyDescent="0.2">
      <c r="A4700" s="351">
        <v>4697</v>
      </c>
      <c r="B4700" s="352"/>
      <c r="C4700" s="353"/>
      <c r="D4700" s="354"/>
      <c r="E4700" s="178"/>
      <c r="F4700" s="355"/>
      <c r="G4700" s="354"/>
      <c r="H4700" s="354"/>
      <c r="I4700" s="178"/>
      <c r="J4700" s="390" t="e">
        <f>IF(#REF!="","",IF(LEN(#REF!)&gt;14,IF(ISBLANK(#REF!),"",#REF!),REPLACE(REPLACE(#REF!,1,3,"XXX"),13,2,"XX")))</f>
        <v>#REF!</v>
      </c>
      <c r="K4700" s="356"/>
      <c r="L4700" s="357"/>
      <c r="M4700" s="356"/>
      <c r="N4700" s="352"/>
      <c r="O4700" s="369"/>
    </row>
    <row r="4701" spans="1:15" hidden="1" x14ac:dyDescent="0.2">
      <c r="A4701" s="351">
        <v>4698</v>
      </c>
      <c r="B4701" s="352"/>
      <c r="C4701" s="353"/>
      <c r="D4701" s="354"/>
      <c r="E4701" s="178"/>
      <c r="F4701" s="355"/>
      <c r="G4701" s="354"/>
      <c r="H4701" s="354"/>
      <c r="I4701" s="178"/>
      <c r="J4701" s="390" t="e">
        <f>IF(#REF!="","",IF(LEN(#REF!)&gt;14,IF(ISBLANK(#REF!),"",#REF!),REPLACE(REPLACE(#REF!,1,3,"XXX"),13,2,"XX")))</f>
        <v>#REF!</v>
      </c>
      <c r="K4701" s="356"/>
      <c r="L4701" s="357"/>
      <c r="M4701" s="356"/>
      <c r="N4701" s="352"/>
      <c r="O4701" s="369"/>
    </row>
    <row r="4702" spans="1:15" hidden="1" x14ac:dyDescent="0.2">
      <c r="A4702" s="351">
        <v>4699</v>
      </c>
      <c r="B4702" s="352"/>
      <c r="C4702" s="353"/>
      <c r="D4702" s="354"/>
      <c r="E4702" s="178"/>
      <c r="F4702" s="355"/>
      <c r="G4702" s="354"/>
      <c r="H4702" s="354"/>
      <c r="I4702" s="178"/>
      <c r="J4702" s="390" t="e">
        <f>IF(#REF!="","",IF(LEN(#REF!)&gt;14,IF(ISBLANK(#REF!),"",#REF!),REPLACE(REPLACE(#REF!,1,3,"XXX"),13,2,"XX")))</f>
        <v>#REF!</v>
      </c>
      <c r="K4702" s="356"/>
      <c r="L4702" s="357"/>
      <c r="M4702" s="356"/>
      <c r="N4702" s="352"/>
      <c r="O4702" s="369"/>
    </row>
    <row r="4703" spans="1:15" hidden="1" x14ac:dyDescent="0.2">
      <c r="A4703" s="351">
        <v>4700</v>
      </c>
      <c r="B4703" s="352"/>
      <c r="C4703" s="353"/>
      <c r="D4703" s="354"/>
      <c r="E4703" s="178"/>
      <c r="F4703" s="355"/>
      <c r="G4703" s="354"/>
      <c r="H4703" s="354"/>
      <c r="I4703" s="178"/>
      <c r="J4703" s="390" t="e">
        <f>IF(#REF!="","",IF(LEN(#REF!)&gt;14,IF(ISBLANK(#REF!),"",#REF!),REPLACE(REPLACE(#REF!,1,3,"XXX"),13,2,"XX")))</f>
        <v>#REF!</v>
      </c>
      <c r="K4703" s="356"/>
      <c r="L4703" s="357"/>
      <c r="M4703" s="356"/>
      <c r="N4703" s="352"/>
      <c r="O4703" s="369"/>
    </row>
    <row r="4704" spans="1:15" hidden="1" x14ac:dyDescent="0.2">
      <c r="A4704" s="351">
        <v>4701</v>
      </c>
      <c r="B4704" s="352"/>
      <c r="C4704" s="353"/>
      <c r="D4704" s="354"/>
      <c r="E4704" s="178"/>
      <c r="F4704" s="355"/>
      <c r="G4704" s="354"/>
      <c r="H4704" s="354"/>
      <c r="I4704" s="178"/>
      <c r="J4704" s="390" t="e">
        <f>IF(#REF!="","",IF(LEN(#REF!)&gt;14,IF(ISBLANK(#REF!),"",#REF!),REPLACE(REPLACE(#REF!,1,3,"XXX"),13,2,"XX")))</f>
        <v>#REF!</v>
      </c>
      <c r="K4704" s="356"/>
      <c r="L4704" s="357"/>
      <c r="M4704" s="356"/>
      <c r="N4704" s="352"/>
      <c r="O4704" s="369"/>
    </row>
    <row r="4705" spans="1:15" hidden="1" x14ac:dyDescent="0.2">
      <c r="A4705" s="351">
        <v>4702</v>
      </c>
      <c r="B4705" s="352"/>
      <c r="C4705" s="353"/>
      <c r="D4705" s="354"/>
      <c r="E4705" s="178"/>
      <c r="F4705" s="355"/>
      <c r="G4705" s="354"/>
      <c r="H4705" s="354"/>
      <c r="I4705" s="178"/>
      <c r="J4705" s="390" t="e">
        <f>IF(#REF!="","",IF(LEN(#REF!)&gt;14,IF(ISBLANK(#REF!),"",#REF!),REPLACE(REPLACE(#REF!,1,3,"XXX"),13,2,"XX")))</f>
        <v>#REF!</v>
      </c>
      <c r="K4705" s="356"/>
      <c r="L4705" s="357"/>
      <c r="M4705" s="356"/>
      <c r="N4705" s="352"/>
      <c r="O4705" s="369"/>
    </row>
    <row r="4706" spans="1:15" hidden="1" x14ac:dyDescent="0.2">
      <c r="A4706" s="351">
        <v>4703</v>
      </c>
      <c r="B4706" s="352"/>
      <c r="C4706" s="353"/>
      <c r="D4706" s="354"/>
      <c r="E4706" s="178"/>
      <c r="F4706" s="355"/>
      <c r="G4706" s="354"/>
      <c r="H4706" s="354"/>
      <c r="I4706" s="178"/>
      <c r="J4706" s="390" t="e">
        <f>IF(#REF!="","",IF(LEN(#REF!)&gt;14,IF(ISBLANK(#REF!),"",#REF!),REPLACE(REPLACE(#REF!,1,3,"XXX"),13,2,"XX")))</f>
        <v>#REF!</v>
      </c>
      <c r="K4706" s="356"/>
      <c r="L4706" s="357"/>
      <c r="M4706" s="356"/>
      <c r="N4706" s="352"/>
      <c r="O4706" s="369"/>
    </row>
    <row r="4707" spans="1:15" hidden="1" x14ac:dyDescent="0.2">
      <c r="A4707" s="351">
        <v>4704</v>
      </c>
      <c r="B4707" s="352"/>
      <c r="C4707" s="353"/>
      <c r="D4707" s="354"/>
      <c r="E4707" s="178"/>
      <c r="F4707" s="355"/>
      <c r="G4707" s="354"/>
      <c r="H4707" s="354"/>
      <c r="I4707" s="178"/>
      <c r="J4707" s="390" t="e">
        <f>IF(#REF!="","",IF(LEN(#REF!)&gt;14,IF(ISBLANK(#REF!),"",#REF!),REPLACE(REPLACE(#REF!,1,3,"XXX"),13,2,"XX")))</f>
        <v>#REF!</v>
      </c>
      <c r="K4707" s="356"/>
      <c r="L4707" s="357"/>
      <c r="M4707" s="356"/>
      <c r="N4707" s="352"/>
      <c r="O4707" s="369"/>
    </row>
    <row r="4708" spans="1:15" hidden="1" x14ac:dyDescent="0.2">
      <c r="A4708" s="351">
        <v>4705</v>
      </c>
      <c r="B4708" s="352"/>
      <c r="C4708" s="353"/>
      <c r="D4708" s="354"/>
      <c r="E4708" s="178"/>
      <c r="F4708" s="355"/>
      <c r="G4708" s="354"/>
      <c r="H4708" s="354"/>
      <c r="I4708" s="178"/>
      <c r="J4708" s="390" t="e">
        <f>IF(#REF!="","",IF(LEN(#REF!)&gt;14,IF(ISBLANK(#REF!),"",#REF!),REPLACE(REPLACE(#REF!,1,3,"XXX"),13,2,"XX")))</f>
        <v>#REF!</v>
      </c>
      <c r="K4708" s="356"/>
      <c r="L4708" s="357"/>
      <c r="M4708" s="356"/>
      <c r="N4708" s="352"/>
      <c r="O4708" s="369"/>
    </row>
    <row r="4709" spans="1:15" hidden="1" x14ac:dyDescent="0.2">
      <c r="A4709" s="351">
        <v>4706</v>
      </c>
      <c r="B4709" s="352"/>
      <c r="C4709" s="353"/>
      <c r="D4709" s="354"/>
      <c r="E4709" s="178"/>
      <c r="F4709" s="355"/>
      <c r="G4709" s="354"/>
      <c r="H4709" s="354"/>
      <c r="I4709" s="178"/>
      <c r="J4709" s="390" t="e">
        <f>IF(#REF!="","",IF(LEN(#REF!)&gt;14,IF(ISBLANK(#REF!),"",#REF!),REPLACE(REPLACE(#REF!,1,3,"XXX"),13,2,"XX")))</f>
        <v>#REF!</v>
      </c>
      <c r="K4709" s="356"/>
      <c r="L4709" s="357"/>
      <c r="M4709" s="356"/>
      <c r="N4709" s="352"/>
      <c r="O4709" s="369"/>
    </row>
    <row r="4710" spans="1:15" hidden="1" x14ac:dyDescent="0.2">
      <c r="A4710" s="351">
        <v>4707</v>
      </c>
      <c r="B4710" s="352"/>
      <c r="C4710" s="353"/>
      <c r="D4710" s="354"/>
      <c r="E4710" s="178"/>
      <c r="F4710" s="355"/>
      <c r="G4710" s="354"/>
      <c r="H4710" s="354"/>
      <c r="I4710" s="178"/>
      <c r="J4710" s="390" t="e">
        <f>IF(#REF!="","",IF(LEN(#REF!)&gt;14,IF(ISBLANK(#REF!),"",#REF!),REPLACE(REPLACE(#REF!,1,3,"XXX"),13,2,"XX")))</f>
        <v>#REF!</v>
      </c>
      <c r="K4710" s="356"/>
      <c r="L4710" s="357"/>
      <c r="M4710" s="356"/>
      <c r="N4710" s="352"/>
      <c r="O4710" s="369"/>
    </row>
    <row r="4711" spans="1:15" hidden="1" x14ac:dyDescent="0.2">
      <c r="A4711" s="351">
        <v>4708</v>
      </c>
      <c r="B4711" s="352"/>
      <c r="C4711" s="353"/>
      <c r="D4711" s="354"/>
      <c r="E4711" s="178"/>
      <c r="F4711" s="355"/>
      <c r="G4711" s="354"/>
      <c r="H4711" s="354"/>
      <c r="I4711" s="178"/>
      <c r="J4711" s="390" t="e">
        <f>IF(#REF!="","",IF(LEN(#REF!)&gt;14,IF(ISBLANK(#REF!),"",#REF!),REPLACE(REPLACE(#REF!,1,3,"XXX"),13,2,"XX")))</f>
        <v>#REF!</v>
      </c>
      <c r="K4711" s="356"/>
      <c r="L4711" s="357"/>
      <c r="M4711" s="356"/>
      <c r="N4711" s="352"/>
      <c r="O4711" s="369"/>
    </row>
    <row r="4712" spans="1:15" hidden="1" x14ac:dyDescent="0.2">
      <c r="A4712" s="351">
        <v>4709</v>
      </c>
      <c r="B4712" s="352"/>
      <c r="C4712" s="353"/>
      <c r="D4712" s="354"/>
      <c r="E4712" s="178"/>
      <c r="F4712" s="355"/>
      <c r="G4712" s="354"/>
      <c r="H4712" s="354"/>
      <c r="I4712" s="178"/>
      <c r="J4712" s="390" t="e">
        <f>IF(#REF!="","",IF(LEN(#REF!)&gt;14,IF(ISBLANK(#REF!),"",#REF!),REPLACE(REPLACE(#REF!,1,3,"XXX"),13,2,"XX")))</f>
        <v>#REF!</v>
      </c>
      <c r="K4712" s="356"/>
      <c r="L4712" s="357"/>
      <c r="M4712" s="356"/>
      <c r="N4712" s="352"/>
      <c r="O4712" s="369"/>
    </row>
    <row r="4713" spans="1:15" hidden="1" x14ac:dyDescent="0.2">
      <c r="A4713" s="351">
        <v>4710</v>
      </c>
      <c r="B4713" s="352"/>
      <c r="C4713" s="353"/>
      <c r="D4713" s="354"/>
      <c r="E4713" s="178"/>
      <c r="F4713" s="355"/>
      <c r="G4713" s="354"/>
      <c r="H4713" s="354"/>
      <c r="I4713" s="178"/>
      <c r="J4713" s="390" t="e">
        <f>IF(#REF!="","",IF(LEN(#REF!)&gt;14,IF(ISBLANK(#REF!),"",#REF!),REPLACE(REPLACE(#REF!,1,3,"XXX"),13,2,"XX")))</f>
        <v>#REF!</v>
      </c>
      <c r="K4713" s="356"/>
      <c r="L4713" s="357"/>
      <c r="M4713" s="356"/>
      <c r="N4713" s="352"/>
      <c r="O4713" s="369"/>
    </row>
    <row r="4714" spans="1:15" hidden="1" x14ac:dyDescent="0.2">
      <c r="A4714" s="351">
        <v>4711</v>
      </c>
      <c r="B4714" s="352"/>
      <c r="C4714" s="353"/>
      <c r="D4714" s="354"/>
      <c r="E4714" s="178"/>
      <c r="F4714" s="355"/>
      <c r="G4714" s="354"/>
      <c r="H4714" s="354"/>
      <c r="I4714" s="178"/>
      <c r="J4714" s="390" t="e">
        <f>IF(#REF!="","",IF(LEN(#REF!)&gt;14,IF(ISBLANK(#REF!),"",#REF!),REPLACE(REPLACE(#REF!,1,3,"XXX"),13,2,"XX")))</f>
        <v>#REF!</v>
      </c>
      <c r="K4714" s="356"/>
      <c r="L4714" s="357"/>
      <c r="M4714" s="356"/>
      <c r="N4714" s="352"/>
      <c r="O4714" s="369"/>
    </row>
    <row r="4715" spans="1:15" hidden="1" x14ac:dyDescent="0.2">
      <c r="A4715" s="351">
        <v>4712</v>
      </c>
      <c r="B4715" s="352"/>
      <c r="C4715" s="353"/>
      <c r="D4715" s="354"/>
      <c r="E4715" s="178"/>
      <c r="F4715" s="355"/>
      <c r="G4715" s="354"/>
      <c r="H4715" s="354"/>
      <c r="I4715" s="178"/>
      <c r="J4715" s="390" t="e">
        <f>IF(#REF!="","",IF(LEN(#REF!)&gt;14,IF(ISBLANK(#REF!),"",#REF!),REPLACE(REPLACE(#REF!,1,3,"XXX"),13,2,"XX")))</f>
        <v>#REF!</v>
      </c>
      <c r="K4715" s="356"/>
      <c r="L4715" s="357"/>
      <c r="M4715" s="356"/>
      <c r="N4715" s="352"/>
      <c r="O4715" s="369"/>
    </row>
    <row r="4716" spans="1:15" hidden="1" x14ac:dyDescent="0.2">
      <c r="A4716" s="351">
        <v>4713</v>
      </c>
      <c r="B4716" s="352"/>
      <c r="C4716" s="353"/>
      <c r="D4716" s="354"/>
      <c r="E4716" s="178"/>
      <c r="F4716" s="355"/>
      <c r="G4716" s="354"/>
      <c r="H4716" s="354"/>
      <c r="I4716" s="178"/>
      <c r="J4716" s="390" t="e">
        <f>IF(#REF!="","",IF(LEN(#REF!)&gt;14,IF(ISBLANK(#REF!),"",#REF!),REPLACE(REPLACE(#REF!,1,3,"XXX"),13,2,"XX")))</f>
        <v>#REF!</v>
      </c>
      <c r="K4716" s="356"/>
      <c r="L4716" s="357"/>
      <c r="M4716" s="356"/>
      <c r="N4716" s="352"/>
      <c r="O4716" s="369"/>
    </row>
    <row r="4717" spans="1:15" hidden="1" x14ac:dyDescent="0.2">
      <c r="A4717" s="351">
        <v>4714</v>
      </c>
      <c r="B4717" s="352"/>
      <c r="C4717" s="353"/>
      <c r="D4717" s="354"/>
      <c r="E4717" s="178"/>
      <c r="F4717" s="355"/>
      <c r="G4717" s="354"/>
      <c r="H4717" s="354"/>
      <c r="I4717" s="178"/>
      <c r="J4717" s="390" t="e">
        <f>IF(#REF!="","",IF(LEN(#REF!)&gt;14,IF(ISBLANK(#REF!),"",#REF!),REPLACE(REPLACE(#REF!,1,3,"XXX"),13,2,"XX")))</f>
        <v>#REF!</v>
      </c>
      <c r="K4717" s="356"/>
      <c r="L4717" s="357"/>
      <c r="M4717" s="356"/>
      <c r="N4717" s="352"/>
      <c r="O4717" s="369"/>
    </row>
    <row r="4718" spans="1:15" hidden="1" x14ac:dyDescent="0.2">
      <c r="A4718" s="351">
        <v>4715</v>
      </c>
      <c r="B4718" s="352"/>
      <c r="C4718" s="353"/>
      <c r="D4718" s="354"/>
      <c r="E4718" s="178"/>
      <c r="F4718" s="355"/>
      <c r="G4718" s="354"/>
      <c r="H4718" s="354"/>
      <c r="I4718" s="178"/>
      <c r="J4718" s="390" t="e">
        <f>IF(#REF!="","",IF(LEN(#REF!)&gt;14,IF(ISBLANK(#REF!),"",#REF!),REPLACE(REPLACE(#REF!,1,3,"XXX"),13,2,"XX")))</f>
        <v>#REF!</v>
      </c>
      <c r="K4718" s="356"/>
      <c r="L4718" s="357"/>
      <c r="M4718" s="356"/>
      <c r="N4718" s="352"/>
      <c r="O4718" s="369"/>
    </row>
    <row r="4719" spans="1:15" hidden="1" x14ac:dyDescent="0.2">
      <c r="A4719" s="351">
        <v>4716</v>
      </c>
      <c r="B4719" s="352"/>
      <c r="C4719" s="353"/>
      <c r="D4719" s="354"/>
      <c r="E4719" s="178"/>
      <c r="F4719" s="355"/>
      <c r="G4719" s="354"/>
      <c r="H4719" s="354"/>
      <c r="I4719" s="178"/>
      <c r="J4719" s="390" t="e">
        <f>IF(#REF!="","",IF(LEN(#REF!)&gt;14,IF(ISBLANK(#REF!),"",#REF!),REPLACE(REPLACE(#REF!,1,3,"XXX"),13,2,"XX")))</f>
        <v>#REF!</v>
      </c>
      <c r="K4719" s="356"/>
      <c r="L4719" s="357"/>
      <c r="M4719" s="356"/>
      <c r="N4719" s="352"/>
      <c r="O4719" s="369"/>
    </row>
    <row r="4720" spans="1:15" hidden="1" x14ac:dyDescent="0.2">
      <c r="A4720" s="351">
        <v>4717</v>
      </c>
      <c r="B4720" s="352"/>
      <c r="C4720" s="353"/>
      <c r="D4720" s="354"/>
      <c r="E4720" s="178"/>
      <c r="F4720" s="355"/>
      <c r="G4720" s="354"/>
      <c r="H4720" s="354"/>
      <c r="I4720" s="178"/>
      <c r="J4720" s="390" t="e">
        <f>IF(#REF!="","",IF(LEN(#REF!)&gt;14,IF(ISBLANK(#REF!),"",#REF!),REPLACE(REPLACE(#REF!,1,3,"XXX"),13,2,"XX")))</f>
        <v>#REF!</v>
      </c>
      <c r="K4720" s="356"/>
      <c r="L4720" s="357"/>
      <c r="M4720" s="356"/>
      <c r="N4720" s="352"/>
      <c r="O4720" s="369"/>
    </row>
    <row r="4721" spans="1:15" hidden="1" x14ac:dyDescent="0.2">
      <c r="A4721" s="351">
        <v>4718</v>
      </c>
      <c r="B4721" s="352"/>
      <c r="C4721" s="353"/>
      <c r="D4721" s="354"/>
      <c r="E4721" s="178"/>
      <c r="F4721" s="355"/>
      <c r="G4721" s="354"/>
      <c r="H4721" s="354"/>
      <c r="I4721" s="178"/>
      <c r="J4721" s="390" t="e">
        <f>IF(#REF!="","",IF(LEN(#REF!)&gt;14,IF(ISBLANK(#REF!),"",#REF!),REPLACE(REPLACE(#REF!,1,3,"XXX"),13,2,"XX")))</f>
        <v>#REF!</v>
      </c>
      <c r="K4721" s="356"/>
      <c r="L4721" s="357"/>
      <c r="M4721" s="356"/>
      <c r="N4721" s="352"/>
      <c r="O4721" s="369"/>
    </row>
    <row r="4722" spans="1:15" hidden="1" x14ac:dyDescent="0.2">
      <c r="A4722" s="351">
        <v>4719</v>
      </c>
      <c r="B4722" s="352"/>
      <c r="C4722" s="353"/>
      <c r="D4722" s="354"/>
      <c r="E4722" s="178"/>
      <c r="F4722" s="355"/>
      <c r="G4722" s="354"/>
      <c r="H4722" s="354"/>
      <c r="I4722" s="178"/>
      <c r="J4722" s="390" t="e">
        <f>IF(#REF!="","",IF(LEN(#REF!)&gt;14,IF(ISBLANK(#REF!),"",#REF!),REPLACE(REPLACE(#REF!,1,3,"XXX"),13,2,"XX")))</f>
        <v>#REF!</v>
      </c>
      <c r="K4722" s="356"/>
      <c r="L4722" s="357"/>
      <c r="M4722" s="356"/>
      <c r="N4722" s="352"/>
      <c r="O4722" s="369"/>
    </row>
    <row r="4723" spans="1:15" hidden="1" x14ac:dyDescent="0.2">
      <c r="A4723" s="351">
        <v>4720</v>
      </c>
      <c r="B4723" s="352"/>
      <c r="C4723" s="353"/>
      <c r="D4723" s="354"/>
      <c r="E4723" s="178"/>
      <c r="F4723" s="355"/>
      <c r="G4723" s="354"/>
      <c r="H4723" s="354"/>
      <c r="I4723" s="178"/>
      <c r="J4723" s="390" t="e">
        <f>IF(#REF!="","",IF(LEN(#REF!)&gt;14,IF(ISBLANK(#REF!),"",#REF!),REPLACE(REPLACE(#REF!,1,3,"XXX"),13,2,"XX")))</f>
        <v>#REF!</v>
      </c>
      <c r="K4723" s="356"/>
      <c r="L4723" s="357"/>
      <c r="M4723" s="356"/>
      <c r="N4723" s="352"/>
      <c r="O4723" s="369"/>
    </row>
    <row r="4724" spans="1:15" hidden="1" x14ac:dyDescent="0.2">
      <c r="A4724" s="351">
        <v>4721</v>
      </c>
      <c r="B4724" s="352"/>
      <c r="C4724" s="353"/>
      <c r="D4724" s="354"/>
      <c r="E4724" s="178"/>
      <c r="F4724" s="355"/>
      <c r="G4724" s="354"/>
      <c r="H4724" s="354"/>
      <c r="I4724" s="178"/>
      <c r="J4724" s="390" t="e">
        <f>IF(#REF!="","",IF(LEN(#REF!)&gt;14,IF(ISBLANK(#REF!),"",#REF!),REPLACE(REPLACE(#REF!,1,3,"XXX"),13,2,"XX")))</f>
        <v>#REF!</v>
      </c>
      <c r="K4724" s="356"/>
      <c r="L4724" s="357"/>
      <c r="M4724" s="356"/>
      <c r="N4724" s="352"/>
      <c r="O4724" s="369"/>
    </row>
    <row r="4725" spans="1:15" hidden="1" x14ac:dyDescent="0.2">
      <c r="A4725" s="351">
        <v>4722</v>
      </c>
      <c r="B4725" s="352"/>
      <c r="C4725" s="353"/>
      <c r="D4725" s="354"/>
      <c r="E4725" s="178"/>
      <c r="F4725" s="355"/>
      <c r="G4725" s="354"/>
      <c r="H4725" s="354"/>
      <c r="I4725" s="178"/>
      <c r="J4725" s="390" t="e">
        <f>IF(#REF!="","",IF(LEN(#REF!)&gt;14,IF(ISBLANK(#REF!),"",#REF!),REPLACE(REPLACE(#REF!,1,3,"XXX"),13,2,"XX")))</f>
        <v>#REF!</v>
      </c>
      <c r="K4725" s="356"/>
      <c r="L4725" s="357"/>
      <c r="M4725" s="356"/>
      <c r="N4725" s="352"/>
      <c r="O4725" s="369"/>
    </row>
    <row r="4726" spans="1:15" hidden="1" x14ac:dyDescent="0.2">
      <c r="A4726" s="351">
        <v>4723</v>
      </c>
      <c r="B4726" s="352"/>
      <c r="C4726" s="353"/>
      <c r="D4726" s="354"/>
      <c r="E4726" s="178"/>
      <c r="F4726" s="355"/>
      <c r="G4726" s="354"/>
      <c r="H4726" s="354"/>
      <c r="I4726" s="178"/>
      <c r="J4726" s="390" t="e">
        <f>IF(#REF!="","",IF(LEN(#REF!)&gt;14,IF(ISBLANK(#REF!),"",#REF!),REPLACE(REPLACE(#REF!,1,3,"XXX"),13,2,"XX")))</f>
        <v>#REF!</v>
      </c>
      <c r="K4726" s="356"/>
      <c r="L4726" s="357"/>
      <c r="M4726" s="356"/>
      <c r="N4726" s="352"/>
      <c r="O4726" s="369"/>
    </row>
    <row r="4727" spans="1:15" hidden="1" x14ac:dyDescent="0.2">
      <c r="A4727" s="351">
        <v>4724</v>
      </c>
      <c r="B4727" s="352"/>
      <c r="C4727" s="353"/>
      <c r="D4727" s="354"/>
      <c r="E4727" s="178"/>
      <c r="F4727" s="355"/>
      <c r="G4727" s="354"/>
      <c r="H4727" s="354"/>
      <c r="I4727" s="178"/>
      <c r="J4727" s="390" t="e">
        <f>IF(#REF!="","",IF(LEN(#REF!)&gt;14,IF(ISBLANK(#REF!),"",#REF!),REPLACE(REPLACE(#REF!,1,3,"XXX"),13,2,"XX")))</f>
        <v>#REF!</v>
      </c>
      <c r="K4727" s="356"/>
      <c r="L4727" s="357"/>
      <c r="M4727" s="356"/>
      <c r="N4727" s="352"/>
      <c r="O4727" s="369"/>
    </row>
    <row r="4728" spans="1:15" hidden="1" x14ac:dyDescent="0.2">
      <c r="A4728" s="351">
        <v>4725</v>
      </c>
      <c r="B4728" s="352"/>
      <c r="C4728" s="353"/>
      <c r="D4728" s="354"/>
      <c r="E4728" s="178"/>
      <c r="F4728" s="355"/>
      <c r="G4728" s="354"/>
      <c r="H4728" s="354"/>
      <c r="I4728" s="178"/>
      <c r="J4728" s="390" t="e">
        <f>IF(#REF!="","",IF(LEN(#REF!)&gt;14,IF(ISBLANK(#REF!),"",#REF!),REPLACE(REPLACE(#REF!,1,3,"XXX"),13,2,"XX")))</f>
        <v>#REF!</v>
      </c>
      <c r="K4728" s="356"/>
      <c r="L4728" s="357"/>
      <c r="M4728" s="356"/>
      <c r="N4728" s="352"/>
      <c r="O4728" s="369"/>
    </row>
    <row r="4729" spans="1:15" hidden="1" x14ac:dyDescent="0.2">
      <c r="A4729" s="351">
        <v>4726</v>
      </c>
      <c r="B4729" s="352"/>
      <c r="C4729" s="353"/>
      <c r="D4729" s="354"/>
      <c r="E4729" s="178"/>
      <c r="F4729" s="355"/>
      <c r="G4729" s="354"/>
      <c r="H4729" s="354"/>
      <c r="I4729" s="178"/>
      <c r="J4729" s="390" t="e">
        <f>IF(#REF!="","",IF(LEN(#REF!)&gt;14,IF(ISBLANK(#REF!),"",#REF!),REPLACE(REPLACE(#REF!,1,3,"XXX"),13,2,"XX")))</f>
        <v>#REF!</v>
      </c>
      <c r="K4729" s="356"/>
      <c r="L4729" s="357"/>
      <c r="M4729" s="356"/>
      <c r="N4729" s="352"/>
      <c r="O4729" s="369"/>
    </row>
    <row r="4730" spans="1:15" hidden="1" x14ac:dyDescent="0.2">
      <c r="A4730" s="351">
        <v>4727</v>
      </c>
      <c r="B4730" s="352"/>
      <c r="C4730" s="353"/>
      <c r="D4730" s="354"/>
      <c r="E4730" s="178"/>
      <c r="F4730" s="355"/>
      <c r="G4730" s="354"/>
      <c r="H4730" s="354"/>
      <c r="I4730" s="178"/>
      <c r="J4730" s="390" t="e">
        <f>IF(#REF!="","",IF(LEN(#REF!)&gt;14,IF(ISBLANK(#REF!),"",#REF!),REPLACE(REPLACE(#REF!,1,3,"XXX"),13,2,"XX")))</f>
        <v>#REF!</v>
      </c>
      <c r="K4730" s="356"/>
      <c r="L4730" s="357"/>
      <c r="M4730" s="356"/>
      <c r="N4730" s="352"/>
      <c r="O4730" s="369"/>
    </row>
    <row r="4731" spans="1:15" hidden="1" x14ac:dyDescent="0.2">
      <c r="A4731" s="351">
        <v>4728</v>
      </c>
      <c r="B4731" s="352"/>
      <c r="C4731" s="353"/>
      <c r="D4731" s="354"/>
      <c r="E4731" s="178"/>
      <c r="F4731" s="355"/>
      <c r="G4731" s="354"/>
      <c r="H4731" s="354"/>
      <c r="I4731" s="178"/>
      <c r="J4731" s="390" t="e">
        <f>IF(#REF!="","",IF(LEN(#REF!)&gt;14,IF(ISBLANK(#REF!),"",#REF!),REPLACE(REPLACE(#REF!,1,3,"XXX"),13,2,"XX")))</f>
        <v>#REF!</v>
      </c>
      <c r="K4731" s="356"/>
      <c r="L4731" s="357"/>
      <c r="M4731" s="356"/>
      <c r="N4731" s="352"/>
      <c r="O4731" s="369"/>
    </row>
    <row r="4732" spans="1:15" hidden="1" x14ac:dyDescent="0.2">
      <c r="A4732" s="351">
        <v>4729</v>
      </c>
      <c r="B4732" s="352"/>
      <c r="C4732" s="353"/>
      <c r="D4732" s="354"/>
      <c r="E4732" s="178"/>
      <c r="F4732" s="355"/>
      <c r="G4732" s="354"/>
      <c r="H4732" s="354"/>
      <c r="I4732" s="178"/>
      <c r="J4732" s="390" t="e">
        <f>IF(#REF!="","",IF(LEN(#REF!)&gt;14,IF(ISBLANK(#REF!),"",#REF!),REPLACE(REPLACE(#REF!,1,3,"XXX"),13,2,"XX")))</f>
        <v>#REF!</v>
      </c>
      <c r="K4732" s="356"/>
      <c r="L4732" s="357"/>
      <c r="M4732" s="356"/>
      <c r="N4732" s="352"/>
      <c r="O4732" s="369"/>
    </row>
    <row r="4733" spans="1:15" hidden="1" x14ac:dyDescent="0.2">
      <c r="A4733" s="351">
        <v>4730</v>
      </c>
      <c r="B4733" s="352"/>
      <c r="C4733" s="353"/>
      <c r="D4733" s="354"/>
      <c r="E4733" s="178"/>
      <c r="F4733" s="355"/>
      <c r="G4733" s="354"/>
      <c r="H4733" s="354"/>
      <c r="I4733" s="178"/>
      <c r="J4733" s="390" t="e">
        <f>IF(#REF!="","",IF(LEN(#REF!)&gt;14,IF(ISBLANK(#REF!),"",#REF!),REPLACE(REPLACE(#REF!,1,3,"XXX"),13,2,"XX")))</f>
        <v>#REF!</v>
      </c>
      <c r="K4733" s="356"/>
      <c r="L4733" s="357"/>
      <c r="M4733" s="356"/>
      <c r="N4733" s="352"/>
      <c r="O4733" s="369"/>
    </row>
    <row r="4734" spans="1:15" hidden="1" x14ac:dyDescent="0.2">
      <c r="A4734" s="351">
        <v>4731</v>
      </c>
      <c r="B4734" s="352"/>
      <c r="C4734" s="353"/>
      <c r="D4734" s="354"/>
      <c r="E4734" s="178"/>
      <c r="F4734" s="355"/>
      <c r="G4734" s="354"/>
      <c r="H4734" s="354"/>
      <c r="I4734" s="178"/>
      <c r="J4734" s="390" t="e">
        <f>IF(#REF!="","",IF(LEN(#REF!)&gt;14,IF(ISBLANK(#REF!),"",#REF!),REPLACE(REPLACE(#REF!,1,3,"XXX"),13,2,"XX")))</f>
        <v>#REF!</v>
      </c>
      <c r="K4734" s="356"/>
      <c r="L4734" s="357"/>
      <c r="M4734" s="356"/>
      <c r="N4734" s="352"/>
      <c r="O4734" s="369"/>
    </row>
    <row r="4735" spans="1:15" hidden="1" x14ac:dyDescent="0.2">
      <c r="A4735" s="351">
        <v>4732</v>
      </c>
      <c r="B4735" s="352"/>
      <c r="C4735" s="353"/>
      <c r="D4735" s="354"/>
      <c r="E4735" s="178"/>
      <c r="F4735" s="355"/>
      <c r="G4735" s="354"/>
      <c r="H4735" s="354"/>
      <c r="I4735" s="178"/>
      <c r="J4735" s="390" t="e">
        <f>IF(#REF!="","",IF(LEN(#REF!)&gt;14,IF(ISBLANK(#REF!),"",#REF!),REPLACE(REPLACE(#REF!,1,3,"XXX"),13,2,"XX")))</f>
        <v>#REF!</v>
      </c>
      <c r="K4735" s="356"/>
      <c r="L4735" s="357"/>
      <c r="M4735" s="356"/>
      <c r="N4735" s="352"/>
      <c r="O4735" s="369"/>
    </row>
    <row r="4736" spans="1:15" hidden="1" x14ac:dyDescent="0.2">
      <c r="A4736" s="351">
        <v>4733</v>
      </c>
      <c r="B4736" s="352"/>
      <c r="C4736" s="353"/>
      <c r="D4736" s="354"/>
      <c r="E4736" s="178"/>
      <c r="F4736" s="355"/>
      <c r="G4736" s="354"/>
      <c r="H4736" s="354"/>
      <c r="I4736" s="178"/>
      <c r="J4736" s="390" t="e">
        <f>IF(#REF!="","",IF(LEN(#REF!)&gt;14,IF(ISBLANK(#REF!),"",#REF!),REPLACE(REPLACE(#REF!,1,3,"XXX"),13,2,"XX")))</f>
        <v>#REF!</v>
      </c>
      <c r="K4736" s="356"/>
      <c r="L4736" s="357"/>
      <c r="M4736" s="356"/>
      <c r="N4736" s="352"/>
      <c r="O4736" s="369"/>
    </row>
    <row r="4737" spans="1:15" hidden="1" x14ac:dyDescent="0.2">
      <c r="A4737" s="351">
        <v>4734</v>
      </c>
      <c r="B4737" s="352"/>
      <c r="C4737" s="353"/>
      <c r="D4737" s="354"/>
      <c r="E4737" s="178"/>
      <c r="F4737" s="355"/>
      <c r="G4737" s="354"/>
      <c r="H4737" s="354"/>
      <c r="I4737" s="178"/>
      <c r="J4737" s="390" t="e">
        <f>IF(#REF!="","",IF(LEN(#REF!)&gt;14,IF(ISBLANK(#REF!),"",#REF!),REPLACE(REPLACE(#REF!,1,3,"XXX"),13,2,"XX")))</f>
        <v>#REF!</v>
      </c>
      <c r="K4737" s="356"/>
      <c r="L4737" s="357"/>
      <c r="M4737" s="356"/>
      <c r="N4737" s="352"/>
      <c r="O4737" s="369"/>
    </row>
    <row r="4738" spans="1:15" hidden="1" x14ac:dyDescent="0.2">
      <c r="A4738" s="351">
        <v>4735</v>
      </c>
      <c r="B4738" s="352"/>
      <c r="C4738" s="353"/>
      <c r="D4738" s="354"/>
      <c r="E4738" s="178"/>
      <c r="F4738" s="355"/>
      <c r="G4738" s="354"/>
      <c r="H4738" s="354"/>
      <c r="I4738" s="178"/>
      <c r="J4738" s="390" t="e">
        <f>IF(#REF!="","",IF(LEN(#REF!)&gt;14,IF(ISBLANK(#REF!),"",#REF!),REPLACE(REPLACE(#REF!,1,3,"XXX"),13,2,"XX")))</f>
        <v>#REF!</v>
      </c>
      <c r="K4738" s="356"/>
      <c r="L4738" s="357"/>
      <c r="M4738" s="356"/>
      <c r="N4738" s="352"/>
      <c r="O4738" s="369"/>
    </row>
    <row r="4739" spans="1:15" hidden="1" x14ac:dyDescent="0.2">
      <c r="A4739" s="351">
        <v>4736</v>
      </c>
      <c r="B4739" s="352"/>
      <c r="C4739" s="353"/>
      <c r="D4739" s="354"/>
      <c r="E4739" s="178"/>
      <c r="F4739" s="355"/>
      <c r="G4739" s="354"/>
      <c r="H4739" s="354"/>
      <c r="I4739" s="178"/>
      <c r="J4739" s="390" t="e">
        <f>IF(#REF!="","",IF(LEN(#REF!)&gt;14,IF(ISBLANK(#REF!),"",#REF!),REPLACE(REPLACE(#REF!,1,3,"XXX"),13,2,"XX")))</f>
        <v>#REF!</v>
      </c>
      <c r="K4739" s="356"/>
      <c r="L4739" s="357"/>
      <c r="M4739" s="356"/>
      <c r="N4739" s="352"/>
      <c r="O4739" s="369"/>
    </row>
    <row r="4740" spans="1:15" hidden="1" x14ac:dyDescent="0.2">
      <c r="A4740" s="351">
        <v>4737</v>
      </c>
      <c r="B4740" s="352"/>
      <c r="C4740" s="353"/>
      <c r="D4740" s="354"/>
      <c r="E4740" s="178"/>
      <c r="F4740" s="355"/>
      <c r="G4740" s="354"/>
      <c r="H4740" s="354"/>
      <c r="I4740" s="178"/>
      <c r="J4740" s="390" t="e">
        <f>IF(#REF!="","",IF(LEN(#REF!)&gt;14,IF(ISBLANK(#REF!),"",#REF!),REPLACE(REPLACE(#REF!,1,3,"XXX"),13,2,"XX")))</f>
        <v>#REF!</v>
      </c>
      <c r="K4740" s="356"/>
      <c r="L4740" s="357"/>
      <c r="M4740" s="356"/>
      <c r="N4740" s="352"/>
      <c r="O4740" s="369"/>
    </row>
    <row r="4741" spans="1:15" hidden="1" x14ac:dyDescent="0.2">
      <c r="A4741" s="351">
        <v>4738</v>
      </c>
      <c r="B4741" s="352"/>
      <c r="C4741" s="353"/>
      <c r="D4741" s="354"/>
      <c r="E4741" s="178"/>
      <c r="F4741" s="355"/>
      <c r="G4741" s="354"/>
      <c r="H4741" s="354"/>
      <c r="I4741" s="178"/>
      <c r="J4741" s="390" t="e">
        <f>IF(#REF!="","",IF(LEN(#REF!)&gt;14,IF(ISBLANK(#REF!),"",#REF!),REPLACE(REPLACE(#REF!,1,3,"XXX"),13,2,"XX")))</f>
        <v>#REF!</v>
      </c>
      <c r="K4741" s="356"/>
      <c r="L4741" s="357"/>
      <c r="M4741" s="356"/>
      <c r="N4741" s="352"/>
      <c r="O4741" s="369"/>
    </row>
    <row r="4742" spans="1:15" hidden="1" x14ac:dyDescent="0.2">
      <c r="A4742" s="351">
        <v>4739</v>
      </c>
      <c r="B4742" s="352"/>
      <c r="C4742" s="353"/>
      <c r="D4742" s="354"/>
      <c r="E4742" s="178"/>
      <c r="F4742" s="355"/>
      <c r="G4742" s="354"/>
      <c r="H4742" s="354"/>
      <c r="I4742" s="178"/>
      <c r="J4742" s="390" t="e">
        <f>IF(#REF!="","",IF(LEN(#REF!)&gt;14,IF(ISBLANK(#REF!),"",#REF!),REPLACE(REPLACE(#REF!,1,3,"XXX"),13,2,"XX")))</f>
        <v>#REF!</v>
      </c>
      <c r="K4742" s="356"/>
      <c r="L4742" s="357"/>
      <c r="M4742" s="356"/>
      <c r="N4742" s="352"/>
      <c r="O4742" s="369"/>
    </row>
    <row r="4743" spans="1:15" hidden="1" x14ac:dyDescent="0.2">
      <c r="A4743" s="351">
        <v>4740</v>
      </c>
      <c r="B4743" s="352"/>
      <c r="C4743" s="353"/>
      <c r="D4743" s="354"/>
      <c r="E4743" s="178"/>
      <c r="F4743" s="355"/>
      <c r="G4743" s="354"/>
      <c r="H4743" s="354"/>
      <c r="I4743" s="178"/>
      <c r="J4743" s="390" t="e">
        <f>IF(#REF!="","",IF(LEN(#REF!)&gt;14,IF(ISBLANK(#REF!),"",#REF!),REPLACE(REPLACE(#REF!,1,3,"XXX"),13,2,"XX")))</f>
        <v>#REF!</v>
      </c>
      <c r="K4743" s="356"/>
      <c r="L4743" s="357"/>
      <c r="M4743" s="356"/>
      <c r="N4743" s="352"/>
      <c r="O4743" s="369"/>
    </row>
    <row r="4744" spans="1:15" hidden="1" x14ac:dyDescent="0.2">
      <c r="A4744" s="351">
        <v>4741</v>
      </c>
      <c r="B4744" s="352"/>
      <c r="C4744" s="353"/>
      <c r="D4744" s="354"/>
      <c r="E4744" s="178"/>
      <c r="F4744" s="355"/>
      <c r="G4744" s="354"/>
      <c r="H4744" s="354"/>
      <c r="I4744" s="178"/>
      <c r="J4744" s="390" t="e">
        <f>IF(#REF!="","",IF(LEN(#REF!)&gt;14,IF(ISBLANK(#REF!),"",#REF!),REPLACE(REPLACE(#REF!,1,3,"XXX"),13,2,"XX")))</f>
        <v>#REF!</v>
      </c>
      <c r="K4744" s="356"/>
      <c r="L4744" s="357"/>
      <c r="M4744" s="356"/>
      <c r="N4744" s="352"/>
      <c r="O4744" s="369"/>
    </row>
    <row r="4745" spans="1:15" hidden="1" x14ac:dyDescent="0.2">
      <c r="A4745" s="351">
        <v>4742</v>
      </c>
      <c r="B4745" s="352"/>
      <c r="C4745" s="353"/>
      <c r="D4745" s="354"/>
      <c r="E4745" s="178"/>
      <c r="F4745" s="355"/>
      <c r="G4745" s="354"/>
      <c r="H4745" s="354"/>
      <c r="I4745" s="178"/>
      <c r="J4745" s="390" t="e">
        <f>IF(#REF!="","",IF(LEN(#REF!)&gt;14,IF(ISBLANK(#REF!),"",#REF!),REPLACE(REPLACE(#REF!,1,3,"XXX"),13,2,"XX")))</f>
        <v>#REF!</v>
      </c>
      <c r="K4745" s="356"/>
      <c r="L4745" s="357"/>
      <c r="M4745" s="356"/>
      <c r="N4745" s="352"/>
      <c r="O4745" s="369"/>
    </row>
    <row r="4746" spans="1:15" hidden="1" x14ac:dyDescent="0.2">
      <c r="A4746" s="351">
        <v>4743</v>
      </c>
      <c r="B4746" s="352"/>
      <c r="C4746" s="353"/>
      <c r="D4746" s="354"/>
      <c r="E4746" s="178"/>
      <c r="F4746" s="355"/>
      <c r="G4746" s="354"/>
      <c r="H4746" s="354"/>
      <c r="I4746" s="178"/>
      <c r="J4746" s="390" t="e">
        <f>IF(#REF!="","",IF(LEN(#REF!)&gt;14,IF(ISBLANK(#REF!),"",#REF!),REPLACE(REPLACE(#REF!,1,3,"XXX"),13,2,"XX")))</f>
        <v>#REF!</v>
      </c>
      <c r="K4746" s="356"/>
      <c r="L4746" s="357"/>
      <c r="M4746" s="356"/>
      <c r="N4746" s="352"/>
      <c r="O4746" s="369"/>
    </row>
    <row r="4747" spans="1:15" hidden="1" x14ac:dyDescent="0.2">
      <c r="A4747" s="351">
        <v>4744</v>
      </c>
      <c r="B4747" s="352"/>
      <c r="C4747" s="353"/>
      <c r="D4747" s="354"/>
      <c r="E4747" s="178"/>
      <c r="F4747" s="355"/>
      <c r="G4747" s="354"/>
      <c r="H4747" s="354"/>
      <c r="I4747" s="178"/>
      <c r="J4747" s="390" t="e">
        <f>IF(#REF!="","",IF(LEN(#REF!)&gt;14,IF(ISBLANK(#REF!),"",#REF!),REPLACE(REPLACE(#REF!,1,3,"XXX"),13,2,"XX")))</f>
        <v>#REF!</v>
      </c>
      <c r="K4747" s="356"/>
      <c r="L4747" s="357"/>
      <c r="M4747" s="356"/>
      <c r="N4747" s="352"/>
      <c r="O4747" s="369"/>
    </row>
    <row r="4748" spans="1:15" hidden="1" x14ac:dyDescent="0.2">
      <c r="A4748" s="351">
        <v>4745</v>
      </c>
      <c r="B4748" s="352"/>
      <c r="C4748" s="353"/>
      <c r="D4748" s="354"/>
      <c r="E4748" s="178"/>
      <c r="F4748" s="355"/>
      <c r="G4748" s="354"/>
      <c r="H4748" s="354"/>
      <c r="I4748" s="178"/>
      <c r="J4748" s="390" t="e">
        <f>IF(#REF!="","",IF(LEN(#REF!)&gt;14,IF(ISBLANK(#REF!),"",#REF!),REPLACE(REPLACE(#REF!,1,3,"XXX"),13,2,"XX")))</f>
        <v>#REF!</v>
      </c>
      <c r="K4748" s="356"/>
      <c r="L4748" s="357"/>
      <c r="M4748" s="356"/>
      <c r="N4748" s="352"/>
      <c r="O4748" s="369"/>
    </row>
    <row r="4749" spans="1:15" hidden="1" x14ac:dyDescent="0.2">
      <c r="A4749" s="351">
        <v>4746</v>
      </c>
      <c r="B4749" s="352"/>
      <c r="C4749" s="353"/>
      <c r="D4749" s="354"/>
      <c r="E4749" s="178"/>
      <c r="F4749" s="355"/>
      <c r="G4749" s="354"/>
      <c r="H4749" s="354"/>
      <c r="I4749" s="178"/>
      <c r="J4749" s="390" t="e">
        <f>IF(#REF!="","",IF(LEN(#REF!)&gt;14,IF(ISBLANK(#REF!),"",#REF!),REPLACE(REPLACE(#REF!,1,3,"XXX"),13,2,"XX")))</f>
        <v>#REF!</v>
      </c>
      <c r="K4749" s="356"/>
      <c r="L4749" s="357"/>
      <c r="M4749" s="356"/>
      <c r="N4749" s="352"/>
      <c r="O4749" s="369"/>
    </row>
    <row r="4750" spans="1:15" hidden="1" x14ac:dyDescent="0.2">
      <c r="A4750" s="351">
        <v>4747</v>
      </c>
      <c r="B4750" s="352"/>
      <c r="C4750" s="353"/>
      <c r="D4750" s="354"/>
      <c r="E4750" s="178"/>
      <c r="F4750" s="355"/>
      <c r="G4750" s="354"/>
      <c r="H4750" s="354"/>
      <c r="I4750" s="178"/>
      <c r="J4750" s="390" t="e">
        <f>IF(#REF!="","",IF(LEN(#REF!)&gt;14,IF(ISBLANK(#REF!),"",#REF!),REPLACE(REPLACE(#REF!,1,3,"XXX"),13,2,"XX")))</f>
        <v>#REF!</v>
      </c>
      <c r="K4750" s="356"/>
      <c r="L4750" s="357"/>
      <c r="M4750" s="356"/>
      <c r="N4750" s="352"/>
      <c r="O4750" s="369"/>
    </row>
    <row r="4751" spans="1:15" hidden="1" x14ac:dyDescent="0.2">
      <c r="A4751" s="351">
        <v>4748</v>
      </c>
      <c r="B4751" s="352"/>
      <c r="C4751" s="353"/>
      <c r="D4751" s="354"/>
      <c r="E4751" s="178"/>
      <c r="F4751" s="355"/>
      <c r="G4751" s="354"/>
      <c r="H4751" s="354"/>
      <c r="I4751" s="178"/>
      <c r="J4751" s="390" t="e">
        <f>IF(#REF!="","",IF(LEN(#REF!)&gt;14,IF(ISBLANK(#REF!),"",#REF!),REPLACE(REPLACE(#REF!,1,3,"XXX"),13,2,"XX")))</f>
        <v>#REF!</v>
      </c>
      <c r="K4751" s="356"/>
      <c r="L4751" s="357"/>
      <c r="M4751" s="356"/>
      <c r="N4751" s="352"/>
      <c r="O4751" s="369"/>
    </row>
    <row r="4752" spans="1:15" hidden="1" x14ac:dyDescent="0.2">
      <c r="A4752" s="351">
        <v>4749</v>
      </c>
      <c r="B4752" s="352"/>
      <c r="C4752" s="353"/>
      <c r="D4752" s="354"/>
      <c r="E4752" s="178"/>
      <c r="F4752" s="355"/>
      <c r="G4752" s="354"/>
      <c r="H4752" s="354"/>
      <c r="I4752" s="178"/>
      <c r="J4752" s="390" t="e">
        <f>IF(#REF!="","",IF(LEN(#REF!)&gt;14,IF(ISBLANK(#REF!),"",#REF!),REPLACE(REPLACE(#REF!,1,3,"XXX"),13,2,"XX")))</f>
        <v>#REF!</v>
      </c>
      <c r="K4752" s="356"/>
      <c r="L4752" s="357"/>
      <c r="M4752" s="356"/>
      <c r="N4752" s="352"/>
      <c r="O4752" s="369"/>
    </row>
    <row r="4753" spans="1:15" hidden="1" x14ac:dyDescent="0.2">
      <c r="A4753" s="351">
        <v>4750</v>
      </c>
      <c r="B4753" s="352"/>
      <c r="C4753" s="353"/>
      <c r="D4753" s="354"/>
      <c r="E4753" s="178"/>
      <c r="F4753" s="355"/>
      <c r="G4753" s="354"/>
      <c r="H4753" s="354"/>
      <c r="I4753" s="178"/>
      <c r="J4753" s="390" t="e">
        <f>IF(#REF!="","",IF(LEN(#REF!)&gt;14,IF(ISBLANK(#REF!),"",#REF!),REPLACE(REPLACE(#REF!,1,3,"XXX"),13,2,"XX")))</f>
        <v>#REF!</v>
      </c>
      <c r="K4753" s="356"/>
      <c r="L4753" s="357"/>
      <c r="M4753" s="356"/>
      <c r="N4753" s="352"/>
      <c r="O4753" s="369"/>
    </row>
    <row r="4754" spans="1:15" hidden="1" x14ac:dyDescent="0.2">
      <c r="A4754" s="351">
        <v>4751</v>
      </c>
      <c r="B4754" s="352"/>
      <c r="C4754" s="353"/>
      <c r="D4754" s="354"/>
      <c r="E4754" s="178"/>
      <c r="F4754" s="355"/>
      <c r="G4754" s="354"/>
      <c r="H4754" s="354"/>
      <c r="I4754" s="178"/>
      <c r="J4754" s="390" t="e">
        <f>IF(#REF!="","",IF(LEN(#REF!)&gt;14,IF(ISBLANK(#REF!),"",#REF!),REPLACE(REPLACE(#REF!,1,3,"XXX"),13,2,"XX")))</f>
        <v>#REF!</v>
      </c>
      <c r="K4754" s="356"/>
      <c r="L4754" s="357"/>
      <c r="M4754" s="356"/>
      <c r="N4754" s="352"/>
      <c r="O4754" s="369"/>
    </row>
    <row r="4755" spans="1:15" hidden="1" x14ac:dyDescent="0.2">
      <c r="A4755" s="351">
        <v>4752</v>
      </c>
      <c r="B4755" s="352"/>
      <c r="C4755" s="353"/>
      <c r="D4755" s="354"/>
      <c r="E4755" s="178"/>
      <c r="F4755" s="355"/>
      <c r="G4755" s="354"/>
      <c r="H4755" s="354"/>
      <c r="I4755" s="178"/>
      <c r="J4755" s="390" t="e">
        <f>IF(#REF!="","",IF(LEN(#REF!)&gt;14,IF(ISBLANK(#REF!),"",#REF!),REPLACE(REPLACE(#REF!,1,3,"XXX"),13,2,"XX")))</f>
        <v>#REF!</v>
      </c>
      <c r="K4755" s="356"/>
      <c r="L4755" s="357"/>
      <c r="M4755" s="356"/>
      <c r="N4755" s="352"/>
      <c r="O4755" s="369"/>
    </row>
    <row r="4756" spans="1:15" hidden="1" x14ac:dyDescent="0.2">
      <c r="A4756" s="351">
        <v>4753</v>
      </c>
      <c r="B4756" s="352"/>
      <c r="C4756" s="353"/>
      <c r="D4756" s="354"/>
      <c r="E4756" s="178"/>
      <c r="F4756" s="355"/>
      <c r="G4756" s="354"/>
      <c r="H4756" s="354"/>
      <c r="I4756" s="178"/>
      <c r="J4756" s="390" t="e">
        <f>IF(#REF!="","",IF(LEN(#REF!)&gt;14,IF(ISBLANK(#REF!),"",#REF!),REPLACE(REPLACE(#REF!,1,3,"XXX"),13,2,"XX")))</f>
        <v>#REF!</v>
      </c>
      <c r="K4756" s="356"/>
      <c r="L4756" s="357"/>
      <c r="M4756" s="356"/>
      <c r="N4756" s="352"/>
      <c r="O4756" s="369"/>
    </row>
    <row r="4757" spans="1:15" hidden="1" x14ac:dyDescent="0.2">
      <c r="A4757" s="351">
        <v>4754</v>
      </c>
      <c r="B4757" s="352"/>
      <c r="C4757" s="353"/>
      <c r="D4757" s="354"/>
      <c r="E4757" s="178"/>
      <c r="F4757" s="355"/>
      <c r="G4757" s="354"/>
      <c r="H4757" s="354"/>
      <c r="I4757" s="178"/>
      <c r="J4757" s="390" t="e">
        <f>IF(#REF!="","",IF(LEN(#REF!)&gt;14,IF(ISBLANK(#REF!),"",#REF!),REPLACE(REPLACE(#REF!,1,3,"XXX"),13,2,"XX")))</f>
        <v>#REF!</v>
      </c>
      <c r="K4757" s="356"/>
      <c r="L4757" s="357"/>
      <c r="M4757" s="356"/>
      <c r="N4757" s="352"/>
      <c r="O4757" s="369"/>
    </row>
    <row r="4758" spans="1:15" hidden="1" x14ac:dyDescent="0.2">
      <c r="A4758" s="351">
        <v>4755</v>
      </c>
      <c r="B4758" s="352"/>
      <c r="C4758" s="353"/>
      <c r="D4758" s="354"/>
      <c r="E4758" s="178"/>
      <c r="F4758" s="355"/>
      <c r="G4758" s="354"/>
      <c r="H4758" s="354"/>
      <c r="I4758" s="178"/>
      <c r="J4758" s="390" t="e">
        <f>IF(#REF!="","",IF(LEN(#REF!)&gt;14,IF(ISBLANK(#REF!),"",#REF!),REPLACE(REPLACE(#REF!,1,3,"XXX"),13,2,"XX")))</f>
        <v>#REF!</v>
      </c>
      <c r="K4758" s="356"/>
      <c r="L4758" s="357"/>
      <c r="M4758" s="356"/>
      <c r="N4758" s="352"/>
      <c r="O4758" s="369"/>
    </row>
    <row r="4759" spans="1:15" hidden="1" x14ac:dyDescent="0.2">
      <c r="A4759" s="351">
        <v>4756</v>
      </c>
      <c r="B4759" s="352"/>
      <c r="C4759" s="353"/>
      <c r="D4759" s="354"/>
      <c r="E4759" s="178"/>
      <c r="F4759" s="355"/>
      <c r="G4759" s="354"/>
      <c r="H4759" s="354"/>
      <c r="I4759" s="178"/>
      <c r="J4759" s="390" t="e">
        <f>IF(#REF!="","",IF(LEN(#REF!)&gt;14,IF(ISBLANK(#REF!),"",#REF!),REPLACE(REPLACE(#REF!,1,3,"XXX"),13,2,"XX")))</f>
        <v>#REF!</v>
      </c>
      <c r="K4759" s="356"/>
      <c r="L4759" s="357"/>
      <c r="M4759" s="356"/>
      <c r="N4759" s="352"/>
      <c r="O4759" s="369"/>
    </row>
    <row r="4760" spans="1:15" hidden="1" x14ac:dyDescent="0.2">
      <c r="A4760" s="351">
        <v>4757</v>
      </c>
      <c r="B4760" s="352"/>
      <c r="C4760" s="353"/>
      <c r="D4760" s="354"/>
      <c r="E4760" s="178"/>
      <c r="F4760" s="355"/>
      <c r="G4760" s="354"/>
      <c r="H4760" s="354"/>
      <c r="I4760" s="178"/>
      <c r="J4760" s="390" t="e">
        <f>IF(#REF!="","",IF(LEN(#REF!)&gt;14,IF(ISBLANK(#REF!),"",#REF!),REPLACE(REPLACE(#REF!,1,3,"XXX"),13,2,"XX")))</f>
        <v>#REF!</v>
      </c>
      <c r="K4760" s="356"/>
      <c r="L4760" s="357"/>
      <c r="M4760" s="356"/>
      <c r="N4760" s="352"/>
      <c r="O4760" s="369"/>
    </row>
    <row r="4761" spans="1:15" hidden="1" x14ac:dyDescent="0.2">
      <c r="A4761" s="351">
        <v>4758</v>
      </c>
      <c r="B4761" s="352"/>
      <c r="C4761" s="353"/>
      <c r="D4761" s="354"/>
      <c r="E4761" s="178"/>
      <c r="F4761" s="355"/>
      <c r="G4761" s="354"/>
      <c r="H4761" s="354"/>
      <c r="I4761" s="178"/>
      <c r="J4761" s="390" t="e">
        <f>IF(#REF!="","",IF(LEN(#REF!)&gt;14,IF(ISBLANK(#REF!),"",#REF!),REPLACE(REPLACE(#REF!,1,3,"XXX"),13,2,"XX")))</f>
        <v>#REF!</v>
      </c>
      <c r="K4761" s="356"/>
      <c r="L4761" s="357"/>
      <c r="M4761" s="356"/>
      <c r="N4761" s="352"/>
      <c r="O4761" s="369"/>
    </row>
    <row r="4762" spans="1:15" hidden="1" x14ac:dyDescent="0.2">
      <c r="A4762" s="351">
        <v>4759</v>
      </c>
      <c r="B4762" s="352"/>
      <c r="C4762" s="353"/>
      <c r="D4762" s="354"/>
      <c r="E4762" s="178"/>
      <c r="F4762" s="355"/>
      <c r="G4762" s="354"/>
      <c r="H4762" s="354"/>
      <c r="I4762" s="178"/>
      <c r="J4762" s="390" t="e">
        <f>IF(#REF!="","",IF(LEN(#REF!)&gt;14,IF(ISBLANK(#REF!),"",#REF!),REPLACE(REPLACE(#REF!,1,3,"XXX"),13,2,"XX")))</f>
        <v>#REF!</v>
      </c>
      <c r="K4762" s="356"/>
      <c r="L4762" s="357"/>
      <c r="M4762" s="356"/>
      <c r="N4762" s="352"/>
      <c r="O4762" s="369"/>
    </row>
    <row r="4763" spans="1:15" hidden="1" x14ac:dyDescent="0.2">
      <c r="A4763" s="351">
        <v>4760</v>
      </c>
      <c r="B4763" s="352"/>
      <c r="C4763" s="353"/>
      <c r="D4763" s="354"/>
      <c r="E4763" s="178"/>
      <c r="F4763" s="355"/>
      <c r="G4763" s="354"/>
      <c r="H4763" s="354"/>
      <c r="I4763" s="178"/>
      <c r="J4763" s="390" t="e">
        <f>IF(#REF!="","",IF(LEN(#REF!)&gt;14,IF(ISBLANK(#REF!),"",#REF!),REPLACE(REPLACE(#REF!,1,3,"XXX"),13,2,"XX")))</f>
        <v>#REF!</v>
      </c>
      <c r="K4763" s="356"/>
      <c r="L4763" s="357"/>
      <c r="M4763" s="356"/>
      <c r="N4763" s="352"/>
      <c r="O4763" s="369"/>
    </row>
    <row r="4764" spans="1:15" hidden="1" x14ac:dyDescent="0.2">
      <c r="A4764" s="351">
        <v>4761</v>
      </c>
      <c r="B4764" s="352"/>
      <c r="C4764" s="353"/>
      <c r="D4764" s="354"/>
      <c r="E4764" s="178"/>
      <c r="F4764" s="355"/>
      <c r="G4764" s="354"/>
      <c r="H4764" s="354"/>
      <c r="I4764" s="178"/>
      <c r="J4764" s="390" t="e">
        <f>IF(#REF!="","",IF(LEN(#REF!)&gt;14,IF(ISBLANK(#REF!),"",#REF!),REPLACE(REPLACE(#REF!,1,3,"XXX"),13,2,"XX")))</f>
        <v>#REF!</v>
      </c>
      <c r="K4764" s="356"/>
      <c r="L4764" s="357"/>
      <c r="M4764" s="356"/>
      <c r="N4764" s="352"/>
      <c r="O4764" s="369"/>
    </row>
    <row r="4765" spans="1:15" hidden="1" x14ac:dyDescent="0.2">
      <c r="A4765" s="351">
        <v>4762</v>
      </c>
      <c r="B4765" s="352"/>
      <c r="C4765" s="353"/>
      <c r="D4765" s="354"/>
      <c r="E4765" s="178"/>
      <c r="F4765" s="355"/>
      <c r="G4765" s="354"/>
      <c r="H4765" s="354"/>
      <c r="I4765" s="178"/>
      <c r="J4765" s="390" t="e">
        <f>IF(#REF!="","",IF(LEN(#REF!)&gt;14,IF(ISBLANK(#REF!),"",#REF!),REPLACE(REPLACE(#REF!,1,3,"XXX"),13,2,"XX")))</f>
        <v>#REF!</v>
      </c>
      <c r="K4765" s="356"/>
      <c r="L4765" s="357"/>
      <c r="M4765" s="356"/>
      <c r="N4765" s="352"/>
      <c r="O4765" s="369"/>
    </row>
    <row r="4766" spans="1:15" hidden="1" x14ac:dyDescent="0.2">
      <c r="A4766" s="351">
        <v>4763</v>
      </c>
      <c r="B4766" s="352"/>
      <c r="C4766" s="353"/>
      <c r="D4766" s="354"/>
      <c r="E4766" s="178"/>
      <c r="F4766" s="355"/>
      <c r="G4766" s="354"/>
      <c r="H4766" s="354"/>
      <c r="I4766" s="178"/>
      <c r="J4766" s="390" t="e">
        <f>IF(#REF!="","",IF(LEN(#REF!)&gt;14,IF(ISBLANK(#REF!),"",#REF!),REPLACE(REPLACE(#REF!,1,3,"XXX"),13,2,"XX")))</f>
        <v>#REF!</v>
      </c>
      <c r="K4766" s="356"/>
      <c r="L4766" s="357"/>
      <c r="M4766" s="356"/>
      <c r="N4766" s="352"/>
      <c r="O4766" s="369"/>
    </row>
    <row r="4767" spans="1:15" hidden="1" x14ac:dyDescent="0.2">
      <c r="A4767" s="351">
        <v>4764</v>
      </c>
      <c r="B4767" s="352"/>
      <c r="C4767" s="353"/>
      <c r="D4767" s="354"/>
      <c r="E4767" s="178"/>
      <c r="F4767" s="355"/>
      <c r="G4767" s="354"/>
      <c r="H4767" s="354"/>
      <c r="I4767" s="178"/>
      <c r="J4767" s="390" t="e">
        <f>IF(#REF!="","",IF(LEN(#REF!)&gt;14,IF(ISBLANK(#REF!),"",#REF!),REPLACE(REPLACE(#REF!,1,3,"XXX"),13,2,"XX")))</f>
        <v>#REF!</v>
      </c>
      <c r="K4767" s="356"/>
      <c r="L4767" s="357"/>
      <c r="M4767" s="356"/>
      <c r="N4767" s="352"/>
      <c r="O4767" s="369"/>
    </row>
    <row r="4768" spans="1:15" hidden="1" x14ac:dyDescent="0.2">
      <c r="A4768" s="351">
        <v>4765</v>
      </c>
      <c r="B4768" s="352"/>
      <c r="C4768" s="353"/>
      <c r="D4768" s="354"/>
      <c r="E4768" s="178"/>
      <c r="F4768" s="355"/>
      <c r="G4768" s="354"/>
      <c r="H4768" s="354"/>
      <c r="I4768" s="178"/>
      <c r="J4768" s="390" t="e">
        <f>IF(#REF!="","",IF(LEN(#REF!)&gt;14,IF(ISBLANK(#REF!),"",#REF!),REPLACE(REPLACE(#REF!,1,3,"XXX"),13,2,"XX")))</f>
        <v>#REF!</v>
      </c>
      <c r="K4768" s="356"/>
      <c r="L4768" s="357"/>
      <c r="M4768" s="356"/>
      <c r="N4768" s="352"/>
      <c r="O4768" s="369"/>
    </row>
    <row r="4769" spans="1:15" hidden="1" x14ac:dyDescent="0.2">
      <c r="A4769" s="351">
        <v>4766</v>
      </c>
      <c r="B4769" s="352"/>
      <c r="C4769" s="353"/>
      <c r="D4769" s="354"/>
      <c r="E4769" s="178"/>
      <c r="F4769" s="355"/>
      <c r="G4769" s="354"/>
      <c r="H4769" s="354"/>
      <c r="I4769" s="178"/>
      <c r="J4769" s="390" t="e">
        <f>IF(#REF!="","",IF(LEN(#REF!)&gt;14,IF(ISBLANK(#REF!),"",#REF!),REPLACE(REPLACE(#REF!,1,3,"XXX"),13,2,"XX")))</f>
        <v>#REF!</v>
      </c>
      <c r="K4769" s="356"/>
      <c r="L4769" s="357"/>
      <c r="M4769" s="356"/>
      <c r="N4769" s="352"/>
      <c r="O4769" s="369"/>
    </row>
    <row r="4770" spans="1:15" hidden="1" x14ac:dyDescent="0.2">
      <c r="A4770" s="351">
        <v>4767</v>
      </c>
      <c r="B4770" s="352"/>
      <c r="C4770" s="353"/>
      <c r="D4770" s="354"/>
      <c r="E4770" s="178"/>
      <c r="F4770" s="355"/>
      <c r="G4770" s="354"/>
      <c r="H4770" s="354"/>
      <c r="I4770" s="178"/>
      <c r="J4770" s="390" t="e">
        <f>IF(#REF!="","",IF(LEN(#REF!)&gt;14,IF(ISBLANK(#REF!),"",#REF!),REPLACE(REPLACE(#REF!,1,3,"XXX"),13,2,"XX")))</f>
        <v>#REF!</v>
      </c>
      <c r="K4770" s="356"/>
      <c r="L4770" s="357"/>
      <c r="M4770" s="356"/>
      <c r="N4770" s="352"/>
      <c r="O4770" s="369"/>
    </row>
    <row r="4771" spans="1:15" hidden="1" x14ac:dyDescent="0.2">
      <c r="A4771" s="351">
        <v>4768</v>
      </c>
      <c r="B4771" s="352"/>
      <c r="C4771" s="353"/>
      <c r="D4771" s="354"/>
      <c r="E4771" s="178"/>
      <c r="F4771" s="355"/>
      <c r="G4771" s="354"/>
      <c r="H4771" s="354"/>
      <c r="I4771" s="178"/>
      <c r="J4771" s="390" t="e">
        <f>IF(#REF!="","",IF(LEN(#REF!)&gt;14,IF(ISBLANK(#REF!),"",#REF!),REPLACE(REPLACE(#REF!,1,3,"XXX"),13,2,"XX")))</f>
        <v>#REF!</v>
      </c>
      <c r="K4771" s="356"/>
      <c r="L4771" s="357"/>
      <c r="M4771" s="356"/>
      <c r="N4771" s="352"/>
      <c r="O4771" s="369"/>
    </row>
    <row r="4772" spans="1:15" hidden="1" x14ac:dyDescent="0.2">
      <c r="A4772" s="351">
        <v>4769</v>
      </c>
      <c r="B4772" s="352"/>
      <c r="C4772" s="353"/>
      <c r="D4772" s="354"/>
      <c r="E4772" s="178"/>
      <c r="F4772" s="355"/>
      <c r="G4772" s="354"/>
      <c r="H4772" s="354"/>
      <c r="I4772" s="178"/>
      <c r="J4772" s="390" t="e">
        <f>IF(#REF!="","",IF(LEN(#REF!)&gt;14,IF(ISBLANK(#REF!),"",#REF!),REPLACE(REPLACE(#REF!,1,3,"XXX"),13,2,"XX")))</f>
        <v>#REF!</v>
      </c>
      <c r="K4772" s="356"/>
      <c r="L4772" s="357"/>
      <c r="M4772" s="356"/>
      <c r="N4772" s="352"/>
      <c r="O4772" s="369"/>
    </row>
    <row r="4773" spans="1:15" hidden="1" x14ac:dyDescent="0.2">
      <c r="A4773" s="351">
        <v>4770</v>
      </c>
      <c r="B4773" s="352"/>
      <c r="C4773" s="353"/>
      <c r="D4773" s="354"/>
      <c r="E4773" s="178"/>
      <c r="F4773" s="355"/>
      <c r="G4773" s="354"/>
      <c r="H4773" s="354"/>
      <c r="I4773" s="178"/>
      <c r="J4773" s="390" t="e">
        <f>IF(#REF!="","",IF(LEN(#REF!)&gt;14,IF(ISBLANK(#REF!),"",#REF!),REPLACE(REPLACE(#REF!,1,3,"XXX"),13,2,"XX")))</f>
        <v>#REF!</v>
      </c>
      <c r="K4773" s="356"/>
      <c r="L4773" s="357"/>
      <c r="M4773" s="356"/>
      <c r="N4773" s="352"/>
      <c r="O4773" s="369"/>
    </row>
    <row r="4774" spans="1:15" hidden="1" x14ac:dyDescent="0.2">
      <c r="A4774" s="351">
        <v>4771</v>
      </c>
      <c r="B4774" s="352"/>
      <c r="C4774" s="353"/>
      <c r="D4774" s="354"/>
      <c r="E4774" s="178"/>
      <c r="F4774" s="355"/>
      <c r="G4774" s="354"/>
      <c r="H4774" s="354"/>
      <c r="I4774" s="178"/>
      <c r="J4774" s="390" t="e">
        <f>IF(#REF!="","",IF(LEN(#REF!)&gt;14,IF(ISBLANK(#REF!),"",#REF!),REPLACE(REPLACE(#REF!,1,3,"XXX"),13,2,"XX")))</f>
        <v>#REF!</v>
      </c>
      <c r="K4774" s="356"/>
      <c r="L4774" s="357"/>
      <c r="M4774" s="356"/>
      <c r="N4774" s="352"/>
      <c r="O4774" s="369"/>
    </row>
    <row r="4775" spans="1:15" hidden="1" x14ac:dyDescent="0.2">
      <c r="A4775" s="351">
        <v>4772</v>
      </c>
      <c r="B4775" s="352"/>
      <c r="C4775" s="353"/>
      <c r="D4775" s="354"/>
      <c r="E4775" s="178"/>
      <c r="F4775" s="355"/>
      <c r="G4775" s="354"/>
      <c r="H4775" s="354"/>
      <c r="I4775" s="178"/>
      <c r="J4775" s="390" t="e">
        <f>IF(#REF!="","",IF(LEN(#REF!)&gt;14,IF(ISBLANK(#REF!),"",#REF!),REPLACE(REPLACE(#REF!,1,3,"XXX"),13,2,"XX")))</f>
        <v>#REF!</v>
      </c>
      <c r="K4775" s="356"/>
      <c r="L4775" s="357"/>
      <c r="M4775" s="356"/>
      <c r="N4775" s="352"/>
      <c r="O4775" s="369"/>
    </row>
    <row r="4776" spans="1:15" hidden="1" x14ac:dyDescent="0.2">
      <c r="A4776" s="351">
        <v>4773</v>
      </c>
      <c r="B4776" s="352"/>
      <c r="C4776" s="353"/>
      <c r="D4776" s="354"/>
      <c r="E4776" s="178"/>
      <c r="F4776" s="355"/>
      <c r="G4776" s="354"/>
      <c r="H4776" s="354"/>
      <c r="I4776" s="178"/>
      <c r="J4776" s="390" t="e">
        <f>IF(#REF!="","",IF(LEN(#REF!)&gt;14,IF(ISBLANK(#REF!),"",#REF!),REPLACE(REPLACE(#REF!,1,3,"XXX"),13,2,"XX")))</f>
        <v>#REF!</v>
      </c>
      <c r="K4776" s="356"/>
      <c r="L4776" s="357"/>
      <c r="M4776" s="356"/>
      <c r="N4776" s="352"/>
      <c r="O4776" s="369"/>
    </row>
    <row r="4777" spans="1:15" hidden="1" x14ac:dyDescent="0.2">
      <c r="A4777" s="351">
        <v>4774</v>
      </c>
      <c r="B4777" s="352"/>
      <c r="C4777" s="353"/>
      <c r="D4777" s="354"/>
      <c r="E4777" s="178"/>
      <c r="F4777" s="355"/>
      <c r="G4777" s="354"/>
      <c r="H4777" s="354"/>
      <c r="I4777" s="178"/>
      <c r="J4777" s="390" t="e">
        <f>IF(#REF!="","",IF(LEN(#REF!)&gt;14,IF(ISBLANK(#REF!),"",#REF!),REPLACE(REPLACE(#REF!,1,3,"XXX"),13,2,"XX")))</f>
        <v>#REF!</v>
      </c>
      <c r="K4777" s="356"/>
      <c r="L4777" s="357"/>
      <c r="M4777" s="356"/>
      <c r="N4777" s="352"/>
      <c r="O4777" s="369"/>
    </row>
    <row r="4778" spans="1:15" hidden="1" x14ac:dyDescent="0.2">
      <c r="A4778" s="351">
        <v>4775</v>
      </c>
      <c r="B4778" s="352"/>
      <c r="C4778" s="353"/>
      <c r="D4778" s="354"/>
      <c r="E4778" s="178"/>
      <c r="F4778" s="355"/>
      <c r="G4778" s="354"/>
      <c r="H4778" s="354"/>
      <c r="I4778" s="178"/>
      <c r="J4778" s="390" t="e">
        <f>IF(#REF!="","",IF(LEN(#REF!)&gt;14,IF(ISBLANK(#REF!),"",#REF!),REPLACE(REPLACE(#REF!,1,3,"XXX"),13,2,"XX")))</f>
        <v>#REF!</v>
      </c>
      <c r="K4778" s="356"/>
      <c r="L4778" s="357"/>
      <c r="M4778" s="356"/>
      <c r="N4778" s="352"/>
      <c r="O4778" s="369"/>
    </row>
    <row r="4779" spans="1:15" hidden="1" x14ac:dyDescent="0.2">
      <c r="A4779" s="351">
        <v>4776</v>
      </c>
      <c r="B4779" s="352"/>
      <c r="C4779" s="353"/>
      <c r="D4779" s="354"/>
      <c r="E4779" s="178"/>
      <c r="F4779" s="355"/>
      <c r="G4779" s="354"/>
      <c r="H4779" s="354"/>
      <c r="I4779" s="178"/>
      <c r="J4779" s="390" t="e">
        <f>IF(#REF!="","",IF(LEN(#REF!)&gt;14,IF(ISBLANK(#REF!),"",#REF!),REPLACE(REPLACE(#REF!,1,3,"XXX"),13,2,"XX")))</f>
        <v>#REF!</v>
      </c>
      <c r="K4779" s="356"/>
      <c r="L4779" s="357"/>
      <c r="M4779" s="356"/>
      <c r="N4779" s="352"/>
      <c r="O4779" s="369"/>
    </row>
    <row r="4780" spans="1:15" hidden="1" x14ac:dyDescent="0.2">
      <c r="A4780" s="351">
        <v>4777</v>
      </c>
      <c r="B4780" s="352"/>
      <c r="C4780" s="353"/>
      <c r="D4780" s="354"/>
      <c r="E4780" s="178"/>
      <c r="F4780" s="355"/>
      <c r="G4780" s="354"/>
      <c r="H4780" s="354"/>
      <c r="I4780" s="178"/>
      <c r="J4780" s="390" t="e">
        <f>IF(#REF!="","",IF(LEN(#REF!)&gt;14,IF(ISBLANK(#REF!),"",#REF!),REPLACE(REPLACE(#REF!,1,3,"XXX"),13,2,"XX")))</f>
        <v>#REF!</v>
      </c>
      <c r="K4780" s="356"/>
      <c r="L4780" s="357"/>
      <c r="M4780" s="356"/>
      <c r="N4780" s="352"/>
      <c r="O4780" s="369"/>
    </row>
    <row r="4781" spans="1:15" hidden="1" x14ac:dyDescent="0.2">
      <c r="A4781" s="351">
        <v>4778</v>
      </c>
      <c r="B4781" s="352"/>
      <c r="C4781" s="353"/>
      <c r="D4781" s="354"/>
      <c r="E4781" s="178"/>
      <c r="F4781" s="355"/>
      <c r="G4781" s="354"/>
      <c r="H4781" s="354"/>
      <c r="I4781" s="178"/>
      <c r="J4781" s="390" t="e">
        <f>IF(#REF!="","",IF(LEN(#REF!)&gt;14,IF(ISBLANK(#REF!),"",#REF!),REPLACE(REPLACE(#REF!,1,3,"XXX"),13,2,"XX")))</f>
        <v>#REF!</v>
      </c>
      <c r="K4781" s="356"/>
      <c r="L4781" s="357"/>
      <c r="M4781" s="356"/>
      <c r="N4781" s="352"/>
      <c r="O4781" s="369"/>
    </row>
    <row r="4782" spans="1:15" hidden="1" x14ac:dyDescent="0.2">
      <c r="A4782" s="351">
        <v>4779</v>
      </c>
      <c r="B4782" s="352"/>
      <c r="C4782" s="353"/>
      <c r="D4782" s="354"/>
      <c r="E4782" s="178"/>
      <c r="F4782" s="355"/>
      <c r="G4782" s="354"/>
      <c r="H4782" s="354"/>
      <c r="I4782" s="178"/>
      <c r="J4782" s="390" t="e">
        <f>IF(#REF!="","",IF(LEN(#REF!)&gt;14,IF(ISBLANK(#REF!),"",#REF!),REPLACE(REPLACE(#REF!,1,3,"XXX"),13,2,"XX")))</f>
        <v>#REF!</v>
      </c>
      <c r="K4782" s="356"/>
      <c r="L4782" s="357"/>
      <c r="M4782" s="356"/>
      <c r="N4782" s="352"/>
      <c r="O4782" s="369"/>
    </row>
    <row r="4783" spans="1:15" hidden="1" x14ac:dyDescent="0.2">
      <c r="A4783" s="351">
        <v>4780</v>
      </c>
      <c r="B4783" s="352"/>
      <c r="C4783" s="353"/>
      <c r="D4783" s="354"/>
      <c r="E4783" s="178"/>
      <c r="F4783" s="355"/>
      <c r="G4783" s="354"/>
      <c r="H4783" s="354"/>
      <c r="I4783" s="178"/>
      <c r="J4783" s="390" t="e">
        <f>IF(#REF!="","",IF(LEN(#REF!)&gt;14,IF(ISBLANK(#REF!),"",#REF!),REPLACE(REPLACE(#REF!,1,3,"XXX"),13,2,"XX")))</f>
        <v>#REF!</v>
      </c>
      <c r="K4783" s="356"/>
      <c r="L4783" s="357"/>
      <c r="M4783" s="356"/>
      <c r="N4783" s="352"/>
      <c r="O4783" s="369"/>
    </row>
    <row r="4784" spans="1:15" hidden="1" x14ac:dyDescent="0.2">
      <c r="A4784" s="351">
        <v>4781</v>
      </c>
      <c r="B4784" s="352"/>
      <c r="C4784" s="353"/>
      <c r="D4784" s="354"/>
      <c r="E4784" s="178"/>
      <c r="F4784" s="355"/>
      <c r="G4784" s="354"/>
      <c r="H4784" s="354"/>
      <c r="I4784" s="178"/>
      <c r="J4784" s="390" t="e">
        <f>IF(#REF!="","",IF(LEN(#REF!)&gt;14,IF(ISBLANK(#REF!),"",#REF!),REPLACE(REPLACE(#REF!,1,3,"XXX"),13,2,"XX")))</f>
        <v>#REF!</v>
      </c>
      <c r="K4784" s="356"/>
      <c r="L4784" s="357"/>
      <c r="M4784" s="356"/>
      <c r="N4784" s="352"/>
      <c r="O4784" s="369"/>
    </row>
    <row r="4785" spans="1:15" hidden="1" x14ac:dyDescent="0.2">
      <c r="A4785" s="351">
        <v>4782</v>
      </c>
      <c r="B4785" s="352"/>
      <c r="C4785" s="353"/>
      <c r="D4785" s="354"/>
      <c r="E4785" s="178"/>
      <c r="F4785" s="355"/>
      <c r="G4785" s="354"/>
      <c r="H4785" s="354"/>
      <c r="I4785" s="178"/>
      <c r="J4785" s="390" t="e">
        <f>IF(#REF!="","",IF(LEN(#REF!)&gt;14,IF(ISBLANK(#REF!),"",#REF!),REPLACE(REPLACE(#REF!,1,3,"XXX"),13,2,"XX")))</f>
        <v>#REF!</v>
      </c>
      <c r="K4785" s="356"/>
      <c r="L4785" s="357"/>
      <c r="M4785" s="356"/>
      <c r="N4785" s="352"/>
      <c r="O4785" s="369"/>
    </row>
    <row r="4786" spans="1:15" hidden="1" x14ac:dyDescent="0.2">
      <c r="A4786" s="351">
        <v>4783</v>
      </c>
      <c r="B4786" s="352"/>
      <c r="C4786" s="353"/>
      <c r="D4786" s="354"/>
      <c r="E4786" s="178"/>
      <c r="F4786" s="355"/>
      <c r="G4786" s="354"/>
      <c r="H4786" s="354"/>
      <c r="I4786" s="178"/>
      <c r="J4786" s="390" t="e">
        <f>IF(#REF!="","",IF(LEN(#REF!)&gt;14,IF(ISBLANK(#REF!),"",#REF!),REPLACE(REPLACE(#REF!,1,3,"XXX"),13,2,"XX")))</f>
        <v>#REF!</v>
      </c>
      <c r="K4786" s="356"/>
      <c r="L4786" s="357"/>
      <c r="M4786" s="356"/>
      <c r="N4786" s="352"/>
      <c r="O4786" s="369"/>
    </row>
    <row r="4787" spans="1:15" hidden="1" x14ac:dyDescent="0.2">
      <c r="A4787" s="351">
        <v>4784</v>
      </c>
      <c r="B4787" s="352"/>
      <c r="C4787" s="353"/>
      <c r="D4787" s="354"/>
      <c r="E4787" s="178"/>
      <c r="F4787" s="355"/>
      <c r="G4787" s="354"/>
      <c r="H4787" s="354"/>
      <c r="I4787" s="178"/>
      <c r="J4787" s="390" t="e">
        <f>IF(#REF!="","",IF(LEN(#REF!)&gt;14,IF(ISBLANK(#REF!),"",#REF!),REPLACE(REPLACE(#REF!,1,3,"XXX"),13,2,"XX")))</f>
        <v>#REF!</v>
      </c>
      <c r="K4787" s="356"/>
      <c r="L4787" s="357"/>
      <c r="M4787" s="356"/>
      <c r="N4787" s="352"/>
      <c r="O4787" s="369"/>
    </row>
    <row r="4788" spans="1:15" hidden="1" x14ac:dyDescent="0.2">
      <c r="A4788" s="351">
        <v>4785</v>
      </c>
      <c r="B4788" s="352"/>
      <c r="C4788" s="353"/>
      <c r="D4788" s="354"/>
      <c r="E4788" s="178"/>
      <c r="F4788" s="355"/>
      <c r="G4788" s="354"/>
      <c r="H4788" s="354"/>
      <c r="I4788" s="178"/>
      <c r="J4788" s="390" t="e">
        <f>IF(#REF!="","",IF(LEN(#REF!)&gt;14,IF(ISBLANK(#REF!),"",#REF!),REPLACE(REPLACE(#REF!,1,3,"XXX"),13,2,"XX")))</f>
        <v>#REF!</v>
      </c>
      <c r="K4788" s="356"/>
      <c r="L4788" s="357"/>
      <c r="M4788" s="356"/>
      <c r="N4788" s="352"/>
      <c r="O4788" s="369"/>
    </row>
    <row r="4789" spans="1:15" hidden="1" x14ac:dyDescent="0.2">
      <c r="A4789" s="351">
        <v>4786</v>
      </c>
      <c r="B4789" s="352"/>
      <c r="C4789" s="353"/>
      <c r="D4789" s="354"/>
      <c r="E4789" s="178"/>
      <c r="F4789" s="355"/>
      <c r="G4789" s="354"/>
      <c r="H4789" s="354"/>
      <c r="I4789" s="178"/>
      <c r="J4789" s="390" t="e">
        <f>IF(#REF!="","",IF(LEN(#REF!)&gt;14,IF(ISBLANK(#REF!),"",#REF!),REPLACE(REPLACE(#REF!,1,3,"XXX"),13,2,"XX")))</f>
        <v>#REF!</v>
      </c>
      <c r="K4789" s="356"/>
      <c r="L4789" s="357"/>
      <c r="M4789" s="356"/>
      <c r="N4789" s="352"/>
      <c r="O4789" s="369"/>
    </row>
    <row r="4790" spans="1:15" hidden="1" x14ac:dyDescent="0.2">
      <c r="A4790" s="351">
        <v>4787</v>
      </c>
      <c r="B4790" s="352"/>
      <c r="C4790" s="353"/>
      <c r="D4790" s="354"/>
      <c r="E4790" s="178"/>
      <c r="F4790" s="355"/>
      <c r="G4790" s="354"/>
      <c r="H4790" s="354"/>
      <c r="I4790" s="178"/>
      <c r="J4790" s="390" t="e">
        <f>IF(#REF!="","",IF(LEN(#REF!)&gt;14,IF(ISBLANK(#REF!),"",#REF!),REPLACE(REPLACE(#REF!,1,3,"XXX"),13,2,"XX")))</f>
        <v>#REF!</v>
      </c>
      <c r="K4790" s="356"/>
      <c r="L4790" s="357"/>
      <c r="M4790" s="356"/>
      <c r="N4790" s="352"/>
      <c r="O4790" s="369"/>
    </row>
    <row r="4791" spans="1:15" hidden="1" x14ac:dyDescent="0.2">
      <c r="A4791" s="351">
        <v>4788</v>
      </c>
      <c r="B4791" s="352"/>
      <c r="C4791" s="353"/>
      <c r="D4791" s="354"/>
      <c r="E4791" s="178"/>
      <c r="F4791" s="355"/>
      <c r="G4791" s="354"/>
      <c r="H4791" s="354"/>
      <c r="I4791" s="178"/>
      <c r="J4791" s="390" t="e">
        <f>IF(#REF!="","",IF(LEN(#REF!)&gt;14,IF(ISBLANK(#REF!),"",#REF!),REPLACE(REPLACE(#REF!,1,3,"XXX"),13,2,"XX")))</f>
        <v>#REF!</v>
      </c>
      <c r="K4791" s="356"/>
      <c r="L4791" s="357"/>
      <c r="M4791" s="356"/>
      <c r="N4791" s="352"/>
      <c r="O4791" s="369"/>
    </row>
    <row r="4792" spans="1:15" hidden="1" x14ac:dyDescent="0.2">
      <c r="A4792" s="351">
        <v>4789</v>
      </c>
      <c r="B4792" s="352"/>
      <c r="C4792" s="353"/>
      <c r="D4792" s="354"/>
      <c r="E4792" s="178"/>
      <c r="F4792" s="355"/>
      <c r="G4792" s="354"/>
      <c r="H4792" s="354"/>
      <c r="I4792" s="178"/>
      <c r="J4792" s="390" t="e">
        <f>IF(#REF!="","",IF(LEN(#REF!)&gt;14,IF(ISBLANK(#REF!),"",#REF!),REPLACE(REPLACE(#REF!,1,3,"XXX"),13,2,"XX")))</f>
        <v>#REF!</v>
      </c>
      <c r="K4792" s="356"/>
      <c r="L4792" s="357"/>
      <c r="M4792" s="356"/>
      <c r="N4792" s="352"/>
      <c r="O4792" s="369"/>
    </row>
    <row r="4793" spans="1:15" hidden="1" x14ac:dyDescent="0.2">
      <c r="A4793" s="351">
        <v>4790</v>
      </c>
      <c r="B4793" s="352"/>
      <c r="C4793" s="353"/>
      <c r="D4793" s="354"/>
      <c r="E4793" s="178"/>
      <c r="F4793" s="355"/>
      <c r="G4793" s="354"/>
      <c r="H4793" s="354"/>
      <c r="I4793" s="178"/>
      <c r="J4793" s="390" t="e">
        <f>IF(#REF!="","",IF(LEN(#REF!)&gt;14,IF(ISBLANK(#REF!),"",#REF!),REPLACE(REPLACE(#REF!,1,3,"XXX"),13,2,"XX")))</f>
        <v>#REF!</v>
      </c>
      <c r="K4793" s="356"/>
      <c r="L4793" s="357"/>
      <c r="M4793" s="356"/>
      <c r="N4793" s="352"/>
      <c r="O4793" s="369"/>
    </row>
    <row r="4794" spans="1:15" hidden="1" x14ac:dyDescent="0.2">
      <c r="A4794" s="351">
        <v>4791</v>
      </c>
      <c r="B4794" s="352"/>
      <c r="C4794" s="353"/>
      <c r="D4794" s="354"/>
      <c r="E4794" s="178"/>
      <c r="F4794" s="355"/>
      <c r="G4794" s="354"/>
      <c r="H4794" s="354"/>
      <c r="I4794" s="178"/>
      <c r="J4794" s="390" t="e">
        <f>IF(#REF!="","",IF(LEN(#REF!)&gt;14,IF(ISBLANK(#REF!),"",#REF!),REPLACE(REPLACE(#REF!,1,3,"XXX"),13,2,"XX")))</f>
        <v>#REF!</v>
      </c>
      <c r="K4794" s="356"/>
      <c r="L4794" s="357"/>
      <c r="M4794" s="356"/>
      <c r="N4794" s="352"/>
      <c r="O4794" s="369"/>
    </row>
    <row r="4795" spans="1:15" hidden="1" x14ac:dyDescent="0.2">
      <c r="A4795" s="351">
        <v>4792</v>
      </c>
      <c r="B4795" s="352"/>
      <c r="C4795" s="353"/>
      <c r="D4795" s="354"/>
      <c r="E4795" s="178"/>
      <c r="F4795" s="355"/>
      <c r="G4795" s="354"/>
      <c r="H4795" s="354"/>
      <c r="I4795" s="178"/>
      <c r="J4795" s="390" t="e">
        <f>IF(#REF!="","",IF(LEN(#REF!)&gt;14,IF(ISBLANK(#REF!),"",#REF!),REPLACE(REPLACE(#REF!,1,3,"XXX"),13,2,"XX")))</f>
        <v>#REF!</v>
      </c>
      <c r="K4795" s="356"/>
      <c r="L4795" s="357"/>
      <c r="M4795" s="356"/>
      <c r="N4795" s="352"/>
      <c r="O4795" s="369"/>
    </row>
    <row r="4796" spans="1:15" hidden="1" x14ac:dyDescent="0.2">
      <c r="A4796" s="351">
        <v>4793</v>
      </c>
      <c r="B4796" s="352"/>
      <c r="C4796" s="353"/>
      <c r="D4796" s="354"/>
      <c r="E4796" s="178"/>
      <c r="F4796" s="355"/>
      <c r="G4796" s="354"/>
      <c r="H4796" s="354"/>
      <c r="I4796" s="178"/>
      <c r="J4796" s="390" t="e">
        <f>IF(#REF!="","",IF(LEN(#REF!)&gt;14,IF(ISBLANK(#REF!),"",#REF!),REPLACE(REPLACE(#REF!,1,3,"XXX"),13,2,"XX")))</f>
        <v>#REF!</v>
      </c>
      <c r="K4796" s="356"/>
      <c r="L4796" s="357"/>
      <c r="M4796" s="356"/>
      <c r="N4796" s="352"/>
      <c r="O4796" s="369"/>
    </row>
    <row r="4797" spans="1:15" hidden="1" x14ac:dyDescent="0.2">
      <c r="A4797" s="351">
        <v>4794</v>
      </c>
      <c r="B4797" s="352"/>
      <c r="C4797" s="353"/>
      <c r="D4797" s="354"/>
      <c r="E4797" s="178"/>
      <c r="F4797" s="355"/>
      <c r="G4797" s="354"/>
      <c r="H4797" s="354"/>
      <c r="I4797" s="178"/>
      <c r="J4797" s="390" t="e">
        <f>IF(#REF!="","",IF(LEN(#REF!)&gt;14,IF(ISBLANK(#REF!),"",#REF!),REPLACE(REPLACE(#REF!,1,3,"XXX"),13,2,"XX")))</f>
        <v>#REF!</v>
      </c>
      <c r="K4797" s="356"/>
      <c r="L4797" s="357"/>
      <c r="M4797" s="356"/>
      <c r="N4797" s="352"/>
      <c r="O4797" s="369"/>
    </row>
    <row r="4798" spans="1:15" hidden="1" x14ac:dyDescent="0.2">
      <c r="A4798" s="351">
        <v>4795</v>
      </c>
      <c r="B4798" s="352"/>
      <c r="C4798" s="353"/>
      <c r="D4798" s="354"/>
      <c r="E4798" s="178"/>
      <c r="F4798" s="355"/>
      <c r="G4798" s="354"/>
      <c r="H4798" s="354"/>
      <c r="I4798" s="178"/>
      <c r="J4798" s="390" t="e">
        <f>IF(#REF!="","",IF(LEN(#REF!)&gt;14,IF(ISBLANK(#REF!),"",#REF!),REPLACE(REPLACE(#REF!,1,3,"XXX"),13,2,"XX")))</f>
        <v>#REF!</v>
      </c>
      <c r="K4798" s="356"/>
      <c r="L4798" s="357"/>
      <c r="M4798" s="356"/>
      <c r="N4798" s="352"/>
      <c r="O4798" s="369"/>
    </row>
    <row r="4799" spans="1:15" hidden="1" x14ac:dyDescent="0.2">
      <c r="A4799" s="351">
        <v>4796</v>
      </c>
      <c r="B4799" s="352"/>
      <c r="C4799" s="353"/>
      <c r="D4799" s="354"/>
      <c r="E4799" s="178"/>
      <c r="F4799" s="355"/>
      <c r="G4799" s="354"/>
      <c r="H4799" s="354"/>
      <c r="I4799" s="178"/>
      <c r="J4799" s="390" t="e">
        <f>IF(#REF!="","",IF(LEN(#REF!)&gt;14,IF(ISBLANK(#REF!),"",#REF!),REPLACE(REPLACE(#REF!,1,3,"XXX"),13,2,"XX")))</f>
        <v>#REF!</v>
      </c>
      <c r="K4799" s="356"/>
      <c r="L4799" s="357"/>
      <c r="M4799" s="356"/>
      <c r="N4799" s="352"/>
      <c r="O4799" s="369"/>
    </row>
    <row r="4800" spans="1:15" hidden="1" x14ac:dyDescent="0.2">
      <c r="A4800" s="351">
        <v>4797</v>
      </c>
      <c r="B4800" s="352"/>
      <c r="C4800" s="353"/>
      <c r="D4800" s="354"/>
      <c r="E4800" s="178"/>
      <c r="F4800" s="355"/>
      <c r="G4800" s="354"/>
      <c r="H4800" s="354"/>
      <c r="I4800" s="178"/>
      <c r="J4800" s="390" t="e">
        <f>IF(#REF!="","",IF(LEN(#REF!)&gt;14,IF(ISBLANK(#REF!),"",#REF!),REPLACE(REPLACE(#REF!,1,3,"XXX"),13,2,"XX")))</f>
        <v>#REF!</v>
      </c>
      <c r="K4800" s="356"/>
      <c r="L4800" s="357"/>
      <c r="M4800" s="356"/>
      <c r="N4800" s="352"/>
      <c r="O4800" s="369"/>
    </row>
    <row r="4801" spans="1:15" hidden="1" x14ac:dyDescent="0.2">
      <c r="A4801" s="351">
        <v>4798</v>
      </c>
      <c r="B4801" s="352"/>
      <c r="C4801" s="353"/>
      <c r="D4801" s="354"/>
      <c r="E4801" s="178"/>
      <c r="F4801" s="355"/>
      <c r="G4801" s="354"/>
      <c r="H4801" s="354"/>
      <c r="I4801" s="178"/>
      <c r="J4801" s="390" t="e">
        <f>IF(#REF!="","",IF(LEN(#REF!)&gt;14,IF(ISBLANK(#REF!),"",#REF!),REPLACE(REPLACE(#REF!,1,3,"XXX"),13,2,"XX")))</f>
        <v>#REF!</v>
      </c>
      <c r="K4801" s="356"/>
      <c r="L4801" s="357"/>
      <c r="M4801" s="356"/>
      <c r="N4801" s="352"/>
      <c r="O4801" s="369"/>
    </row>
    <row r="4802" spans="1:15" hidden="1" x14ac:dyDescent="0.2">
      <c r="A4802" s="351">
        <v>4799</v>
      </c>
      <c r="B4802" s="352"/>
      <c r="C4802" s="353"/>
      <c r="D4802" s="354"/>
      <c r="E4802" s="178"/>
      <c r="F4802" s="355"/>
      <c r="G4802" s="354"/>
      <c r="H4802" s="354"/>
      <c r="I4802" s="178"/>
      <c r="J4802" s="390" t="e">
        <f>IF(#REF!="","",IF(LEN(#REF!)&gt;14,IF(ISBLANK(#REF!),"",#REF!),REPLACE(REPLACE(#REF!,1,3,"XXX"),13,2,"XX")))</f>
        <v>#REF!</v>
      </c>
      <c r="K4802" s="356"/>
      <c r="L4802" s="357"/>
      <c r="M4802" s="356"/>
      <c r="N4802" s="352"/>
      <c r="O4802" s="369"/>
    </row>
    <row r="4803" spans="1:15" hidden="1" x14ac:dyDescent="0.2">
      <c r="A4803" s="351">
        <v>4800</v>
      </c>
      <c r="B4803" s="352"/>
      <c r="C4803" s="353"/>
      <c r="D4803" s="354"/>
      <c r="E4803" s="178"/>
      <c r="F4803" s="355"/>
      <c r="G4803" s="354"/>
      <c r="H4803" s="354"/>
      <c r="I4803" s="178"/>
      <c r="J4803" s="390" t="e">
        <f>IF(#REF!="","",IF(LEN(#REF!)&gt;14,IF(ISBLANK(#REF!),"",#REF!),REPLACE(REPLACE(#REF!,1,3,"XXX"),13,2,"XX")))</f>
        <v>#REF!</v>
      </c>
      <c r="K4803" s="356"/>
      <c r="L4803" s="357"/>
      <c r="M4803" s="356"/>
      <c r="N4803" s="352"/>
      <c r="O4803" s="369"/>
    </row>
    <row r="4804" spans="1:15" hidden="1" x14ac:dyDescent="0.2">
      <c r="A4804" s="351">
        <v>4801</v>
      </c>
      <c r="B4804" s="352"/>
      <c r="C4804" s="353"/>
      <c r="D4804" s="354"/>
      <c r="E4804" s="178"/>
      <c r="F4804" s="355"/>
      <c r="G4804" s="354"/>
      <c r="H4804" s="354"/>
      <c r="I4804" s="178"/>
      <c r="J4804" s="390" t="e">
        <f>IF(#REF!="","",IF(LEN(#REF!)&gt;14,IF(ISBLANK(#REF!),"",#REF!),REPLACE(REPLACE(#REF!,1,3,"XXX"),13,2,"XX")))</f>
        <v>#REF!</v>
      </c>
      <c r="K4804" s="356"/>
      <c r="L4804" s="357"/>
      <c r="M4804" s="356"/>
      <c r="N4804" s="352"/>
      <c r="O4804" s="369"/>
    </row>
    <row r="4805" spans="1:15" hidden="1" x14ac:dyDescent="0.2">
      <c r="A4805" s="351">
        <v>4802</v>
      </c>
      <c r="B4805" s="352"/>
      <c r="C4805" s="353"/>
      <c r="D4805" s="354"/>
      <c r="E4805" s="178"/>
      <c r="F4805" s="355"/>
      <c r="G4805" s="354"/>
      <c r="H4805" s="354"/>
      <c r="I4805" s="178"/>
      <c r="J4805" s="390" t="e">
        <f>IF(#REF!="","",IF(LEN(#REF!)&gt;14,IF(ISBLANK(#REF!),"",#REF!),REPLACE(REPLACE(#REF!,1,3,"XXX"),13,2,"XX")))</f>
        <v>#REF!</v>
      </c>
      <c r="K4805" s="356"/>
      <c r="L4805" s="357"/>
      <c r="M4805" s="356"/>
      <c r="N4805" s="352"/>
      <c r="O4805" s="369"/>
    </row>
    <row r="4806" spans="1:15" hidden="1" x14ac:dyDescent="0.2">
      <c r="A4806" s="351">
        <v>4803</v>
      </c>
      <c r="B4806" s="352"/>
      <c r="C4806" s="353"/>
      <c r="D4806" s="354"/>
      <c r="E4806" s="178"/>
      <c r="F4806" s="355"/>
      <c r="G4806" s="354"/>
      <c r="H4806" s="354"/>
      <c r="I4806" s="178"/>
      <c r="J4806" s="390" t="e">
        <f>IF(#REF!="","",IF(LEN(#REF!)&gt;14,IF(ISBLANK(#REF!),"",#REF!),REPLACE(REPLACE(#REF!,1,3,"XXX"),13,2,"XX")))</f>
        <v>#REF!</v>
      </c>
      <c r="K4806" s="356"/>
      <c r="L4806" s="357"/>
      <c r="M4806" s="356"/>
      <c r="N4806" s="352"/>
      <c r="O4806" s="369"/>
    </row>
    <row r="4807" spans="1:15" hidden="1" x14ac:dyDescent="0.2">
      <c r="A4807" s="351">
        <v>4804</v>
      </c>
      <c r="B4807" s="352"/>
      <c r="C4807" s="353"/>
      <c r="D4807" s="354"/>
      <c r="E4807" s="178"/>
      <c r="F4807" s="355"/>
      <c r="G4807" s="354"/>
      <c r="H4807" s="354"/>
      <c r="I4807" s="178"/>
      <c r="J4807" s="390" t="e">
        <f>IF(#REF!="","",IF(LEN(#REF!)&gt;14,IF(ISBLANK(#REF!),"",#REF!),REPLACE(REPLACE(#REF!,1,3,"XXX"),13,2,"XX")))</f>
        <v>#REF!</v>
      </c>
      <c r="K4807" s="356"/>
      <c r="L4807" s="357"/>
      <c r="M4807" s="356"/>
      <c r="N4807" s="352"/>
      <c r="O4807" s="369"/>
    </row>
    <row r="4808" spans="1:15" hidden="1" x14ac:dyDescent="0.2">
      <c r="A4808" s="351">
        <v>4805</v>
      </c>
      <c r="B4808" s="352"/>
      <c r="C4808" s="353"/>
      <c r="D4808" s="354"/>
      <c r="E4808" s="178"/>
      <c r="F4808" s="355"/>
      <c r="G4808" s="354"/>
      <c r="H4808" s="354"/>
      <c r="I4808" s="178"/>
      <c r="J4808" s="390" t="e">
        <f>IF(#REF!="","",IF(LEN(#REF!)&gt;14,IF(ISBLANK(#REF!),"",#REF!),REPLACE(REPLACE(#REF!,1,3,"XXX"),13,2,"XX")))</f>
        <v>#REF!</v>
      </c>
      <c r="K4808" s="356"/>
      <c r="L4808" s="357"/>
      <c r="M4808" s="356"/>
      <c r="N4808" s="352"/>
      <c r="O4808" s="369"/>
    </row>
    <row r="4809" spans="1:15" hidden="1" x14ac:dyDescent="0.2">
      <c r="A4809" s="351">
        <v>4806</v>
      </c>
      <c r="B4809" s="352"/>
      <c r="C4809" s="353"/>
      <c r="D4809" s="354"/>
      <c r="E4809" s="178"/>
      <c r="F4809" s="355"/>
      <c r="G4809" s="354"/>
      <c r="H4809" s="354"/>
      <c r="I4809" s="178"/>
      <c r="J4809" s="390" t="e">
        <f>IF(#REF!="","",IF(LEN(#REF!)&gt;14,IF(ISBLANK(#REF!),"",#REF!),REPLACE(REPLACE(#REF!,1,3,"XXX"),13,2,"XX")))</f>
        <v>#REF!</v>
      </c>
      <c r="K4809" s="356"/>
      <c r="L4809" s="357"/>
      <c r="M4809" s="356"/>
      <c r="N4809" s="352"/>
      <c r="O4809" s="369"/>
    </row>
    <row r="4810" spans="1:15" hidden="1" x14ac:dyDescent="0.2">
      <c r="A4810" s="351">
        <v>4807</v>
      </c>
      <c r="B4810" s="352"/>
      <c r="C4810" s="353"/>
      <c r="D4810" s="354"/>
      <c r="E4810" s="178"/>
      <c r="F4810" s="355"/>
      <c r="G4810" s="354"/>
      <c r="H4810" s="354"/>
      <c r="I4810" s="178"/>
      <c r="J4810" s="390" t="e">
        <f>IF(#REF!="","",IF(LEN(#REF!)&gt;14,IF(ISBLANK(#REF!),"",#REF!),REPLACE(REPLACE(#REF!,1,3,"XXX"),13,2,"XX")))</f>
        <v>#REF!</v>
      </c>
      <c r="K4810" s="356"/>
      <c r="L4810" s="357"/>
      <c r="M4810" s="356"/>
      <c r="N4810" s="352"/>
      <c r="O4810" s="369"/>
    </row>
    <row r="4811" spans="1:15" hidden="1" x14ac:dyDescent="0.2">
      <c r="A4811" s="351">
        <v>4808</v>
      </c>
      <c r="B4811" s="352"/>
      <c r="C4811" s="353"/>
      <c r="D4811" s="354"/>
      <c r="E4811" s="178"/>
      <c r="F4811" s="355"/>
      <c r="G4811" s="354"/>
      <c r="H4811" s="354"/>
      <c r="I4811" s="178"/>
      <c r="J4811" s="390" t="e">
        <f>IF(#REF!="","",IF(LEN(#REF!)&gt;14,IF(ISBLANK(#REF!),"",#REF!),REPLACE(REPLACE(#REF!,1,3,"XXX"),13,2,"XX")))</f>
        <v>#REF!</v>
      </c>
      <c r="K4811" s="356"/>
      <c r="L4811" s="357"/>
      <c r="M4811" s="356"/>
      <c r="N4811" s="352"/>
      <c r="O4811" s="369"/>
    </row>
    <row r="4812" spans="1:15" hidden="1" x14ac:dyDescent="0.2">
      <c r="A4812" s="351">
        <v>4809</v>
      </c>
      <c r="B4812" s="352"/>
      <c r="C4812" s="353"/>
      <c r="D4812" s="354"/>
      <c r="E4812" s="178"/>
      <c r="F4812" s="355"/>
      <c r="G4812" s="354"/>
      <c r="H4812" s="354"/>
      <c r="I4812" s="178"/>
      <c r="J4812" s="390" t="e">
        <f>IF(#REF!="","",IF(LEN(#REF!)&gt;14,IF(ISBLANK(#REF!),"",#REF!),REPLACE(REPLACE(#REF!,1,3,"XXX"),13,2,"XX")))</f>
        <v>#REF!</v>
      </c>
      <c r="K4812" s="356"/>
      <c r="L4812" s="357"/>
      <c r="M4812" s="356"/>
      <c r="N4812" s="352"/>
      <c r="O4812" s="369"/>
    </row>
    <row r="4813" spans="1:15" hidden="1" x14ac:dyDescent="0.2">
      <c r="A4813" s="351">
        <v>4810</v>
      </c>
      <c r="B4813" s="352"/>
      <c r="C4813" s="353"/>
      <c r="D4813" s="354"/>
      <c r="E4813" s="178"/>
      <c r="F4813" s="355"/>
      <c r="G4813" s="354"/>
      <c r="H4813" s="354"/>
      <c r="I4813" s="178"/>
      <c r="J4813" s="390" t="e">
        <f>IF(#REF!="","",IF(LEN(#REF!)&gt;14,IF(ISBLANK(#REF!),"",#REF!),REPLACE(REPLACE(#REF!,1,3,"XXX"),13,2,"XX")))</f>
        <v>#REF!</v>
      </c>
      <c r="K4813" s="356"/>
      <c r="L4813" s="357"/>
      <c r="M4813" s="356"/>
      <c r="N4813" s="352"/>
      <c r="O4813" s="369"/>
    </row>
    <row r="4814" spans="1:15" hidden="1" x14ac:dyDescent="0.2">
      <c r="A4814" s="351">
        <v>4811</v>
      </c>
      <c r="B4814" s="352"/>
      <c r="C4814" s="353"/>
      <c r="D4814" s="354"/>
      <c r="E4814" s="178"/>
      <c r="F4814" s="355"/>
      <c r="G4814" s="354"/>
      <c r="H4814" s="354"/>
      <c r="I4814" s="178"/>
      <c r="J4814" s="390" t="e">
        <f>IF(#REF!="","",IF(LEN(#REF!)&gt;14,IF(ISBLANK(#REF!),"",#REF!),REPLACE(REPLACE(#REF!,1,3,"XXX"),13,2,"XX")))</f>
        <v>#REF!</v>
      </c>
      <c r="K4814" s="356"/>
      <c r="L4814" s="357"/>
      <c r="M4814" s="356"/>
      <c r="N4814" s="352"/>
      <c r="O4814" s="369"/>
    </row>
    <row r="4815" spans="1:15" hidden="1" x14ac:dyDescent="0.2">
      <c r="A4815" s="351">
        <v>4812</v>
      </c>
      <c r="B4815" s="352"/>
      <c r="C4815" s="353"/>
      <c r="D4815" s="354"/>
      <c r="E4815" s="178"/>
      <c r="F4815" s="355"/>
      <c r="G4815" s="354"/>
      <c r="H4815" s="354"/>
      <c r="I4815" s="178"/>
      <c r="J4815" s="390" t="e">
        <f>IF(#REF!="","",IF(LEN(#REF!)&gt;14,IF(ISBLANK(#REF!),"",#REF!),REPLACE(REPLACE(#REF!,1,3,"XXX"),13,2,"XX")))</f>
        <v>#REF!</v>
      </c>
      <c r="K4815" s="356"/>
      <c r="L4815" s="357"/>
      <c r="M4815" s="356"/>
      <c r="N4815" s="352"/>
      <c r="O4815" s="369"/>
    </row>
    <row r="4816" spans="1:15" hidden="1" x14ac:dyDescent="0.2">
      <c r="A4816" s="351">
        <v>4813</v>
      </c>
      <c r="B4816" s="352"/>
      <c r="C4816" s="353"/>
      <c r="D4816" s="354"/>
      <c r="E4816" s="178"/>
      <c r="F4816" s="355"/>
      <c r="G4816" s="354"/>
      <c r="H4816" s="354"/>
      <c r="I4816" s="178"/>
      <c r="J4816" s="390" t="e">
        <f>IF(#REF!="","",IF(LEN(#REF!)&gt;14,IF(ISBLANK(#REF!),"",#REF!),REPLACE(REPLACE(#REF!,1,3,"XXX"),13,2,"XX")))</f>
        <v>#REF!</v>
      </c>
      <c r="K4816" s="356"/>
      <c r="L4816" s="357"/>
      <c r="M4816" s="356"/>
      <c r="N4816" s="352"/>
      <c r="O4816" s="369"/>
    </row>
    <row r="4817" spans="1:15" hidden="1" x14ac:dyDescent="0.2">
      <c r="A4817" s="351">
        <v>4814</v>
      </c>
      <c r="B4817" s="352"/>
      <c r="C4817" s="353"/>
      <c r="D4817" s="354"/>
      <c r="E4817" s="178"/>
      <c r="F4817" s="355"/>
      <c r="G4817" s="354"/>
      <c r="H4817" s="354"/>
      <c r="I4817" s="178"/>
      <c r="J4817" s="390" t="e">
        <f>IF(#REF!="","",IF(LEN(#REF!)&gt;14,IF(ISBLANK(#REF!),"",#REF!),REPLACE(REPLACE(#REF!,1,3,"XXX"),13,2,"XX")))</f>
        <v>#REF!</v>
      </c>
      <c r="K4817" s="356"/>
      <c r="L4817" s="357"/>
      <c r="M4817" s="356"/>
      <c r="N4817" s="352"/>
      <c r="O4817" s="369"/>
    </row>
    <row r="4818" spans="1:15" hidden="1" x14ac:dyDescent="0.2">
      <c r="A4818" s="351">
        <v>4815</v>
      </c>
      <c r="B4818" s="352"/>
      <c r="C4818" s="353"/>
      <c r="D4818" s="354"/>
      <c r="E4818" s="178"/>
      <c r="F4818" s="355"/>
      <c r="G4818" s="354"/>
      <c r="H4818" s="354"/>
      <c r="I4818" s="178"/>
      <c r="J4818" s="390" t="e">
        <f>IF(#REF!="","",IF(LEN(#REF!)&gt;14,IF(ISBLANK(#REF!),"",#REF!),REPLACE(REPLACE(#REF!,1,3,"XXX"),13,2,"XX")))</f>
        <v>#REF!</v>
      </c>
      <c r="K4818" s="356"/>
      <c r="L4818" s="357"/>
      <c r="M4818" s="356"/>
      <c r="N4818" s="352"/>
      <c r="O4818" s="369"/>
    </row>
    <row r="4819" spans="1:15" hidden="1" x14ac:dyDescent="0.2">
      <c r="A4819" s="351">
        <v>4816</v>
      </c>
      <c r="B4819" s="352"/>
      <c r="C4819" s="353"/>
      <c r="D4819" s="354"/>
      <c r="E4819" s="178"/>
      <c r="F4819" s="355"/>
      <c r="G4819" s="354"/>
      <c r="H4819" s="354"/>
      <c r="I4819" s="178"/>
      <c r="J4819" s="390" t="e">
        <f>IF(#REF!="","",IF(LEN(#REF!)&gt;14,IF(ISBLANK(#REF!),"",#REF!),REPLACE(REPLACE(#REF!,1,3,"XXX"),13,2,"XX")))</f>
        <v>#REF!</v>
      </c>
      <c r="K4819" s="356"/>
      <c r="L4819" s="357"/>
      <c r="M4819" s="356"/>
      <c r="N4819" s="352"/>
      <c r="O4819" s="369"/>
    </row>
    <row r="4820" spans="1:15" hidden="1" x14ac:dyDescent="0.2">
      <c r="A4820" s="351">
        <v>4817</v>
      </c>
      <c r="B4820" s="352"/>
      <c r="C4820" s="353"/>
      <c r="D4820" s="354"/>
      <c r="E4820" s="178"/>
      <c r="F4820" s="355"/>
      <c r="G4820" s="354"/>
      <c r="H4820" s="354"/>
      <c r="I4820" s="178"/>
      <c r="J4820" s="390" t="e">
        <f>IF(#REF!="","",IF(LEN(#REF!)&gt;14,IF(ISBLANK(#REF!),"",#REF!),REPLACE(REPLACE(#REF!,1,3,"XXX"),13,2,"XX")))</f>
        <v>#REF!</v>
      </c>
      <c r="K4820" s="356"/>
      <c r="L4820" s="357"/>
      <c r="M4820" s="356"/>
      <c r="N4820" s="352"/>
      <c r="O4820" s="369"/>
    </row>
    <row r="4821" spans="1:15" hidden="1" x14ac:dyDescent="0.2">
      <c r="A4821" s="351">
        <v>4818</v>
      </c>
      <c r="B4821" s="352"/>
      <c r="C4821" s="353"/>
      <c r="D4821" s="354"/>
      <c r="E4821" s="178"/>
      <c r="F4821" s="355"/>
      <c r="G4821" s="354"/>
      <c r="H4821" s="354"/>
      <c r="I4821" s="178"/>
      <c r="J4821" s="390" t="e">
        <f>IF(#REF!="","",IF(LEN(#REF!)&gt;14,IF(ISBLANK(#REF!),"",#REF!),REPLACE(REPLACE(#REF!,1,3,"XXX"),13,2,"XX")))</f>
        <v>#REF!</v>
      </c>
      <c r="K4821" s="356"/>
      <c r="L4821" s="357"/>
      <c r="M4821" s="356"/>
      <c r="N4821" s="352"/>
      <c r="O4821" s="369"/>
    </row>
    <row r="4822" spans="1:15" hidden="1" x14ac:dyDescent="0.2">
      <c r="A4822" s="351">
        <v>4819</v>
      </c>
      <c r="B4822" s="352"/>
      <c r="C4822" s="353"/>
      <c r="D4822" s="354"/>
      <c r="E4822" s="178"/>
      <c r="F4822" s="355"/>
      <c r="G4822" s="354"/>
      <c r="H4822" s="354"/>
      <c r="I4822" s="178"/>
      <c r="J4822" s="390" t="e">
        <f>IF(#REF!="","",IF(LEN(#REF!)&gt;14,IF(ISBLANK(#REF!),"",#REF!),REPLACE(REPLACE(#REF!,1,3,"XXX"),13,2,"XX")))</f>
        <v>#REF!</v>
      </c>
      <c r="K4822" s="356"/>
      <c r="L4822" s="357"/>
      <c r="M4822" s="356"/>
      <c r="N4822" s="352"/>
      <c r="O4822" s="369"/>
    </row>
    <row r="4823" spans="1:15" hidden="1" x14ac:dyDescent="0.2">
      <c r="A4823" s="351">
        <v>4820</v>
      </c>
      <c r="B4823" s="352"/>
      <c r="C4823" s="353"/>
      <c r="D4823" s="354"/>
      <c r="E4823" s="178"/>
      <c r="F4823" s="355"/>
      <c r="G4823" s="354"/>
      <c r="H4823" s="354"/>
      <c r="I4823" s="178"/>
      <c r="J4823" s="390" t="e">
        <f>IF(#REF!="","",IF(LEN(#REF!)&gt;14,IF(ISBLANK(#REF!),"",#REF!),REPLACE(REPLACE(#REF!,1,3,"XXX"),13,2,"XX")))</f>
        <v>#REF!</v>
      </c>
      <c r="K4823" s="356"/>
      <c r="L4823" s="357"/>
      <c r="M4823" s="356"/>
      <c r="N4823" s="352"/>
      <c r="O4823" s="369"/>
    </row>
    <row r="4824" spans="1:15" hidden="1" x14ac:dyDescent="0.2">
      <c r="A4824" s="351">
        <v>4821</v>
      </c>
      <c r="B4824" s="352"/>
      <c r="C4824" s="353"/>
      <c r="D4824" s="354"/>
      <c r="E4824" s="178"/>
      <c r="F4824" s="355"/>
      <c r="G4824" s="354"/>
      <c r="H4824" s="354"/>
      <c r="I4824" s="178"/>
      <c r="J4824" s="390" t="e">
        <f>IF(#REF!="","",IF(LEN(#REF!)&gt;14,IF(ISBLANK(#REF!),"",#REF!),REPLACE(REPLACE(#REF!,1,3,"XXX"),13,2,"XX")))</f>
        <v>#REF!</v>
      </c>
      <c r="K4824" s="356"/>
      <c r="L4824" s="357"/>
      <c r="M4824" s="356"/>
      <c r="N4824" s="352"/>
      <c r="O4824" s="369"/>
    </row>
    <row r="4825" spans="1:15" hidden="1" x14ac:dyDescent="0.2">
      <c r="A4825" s="351">
        <v>4822</v>
      </c>
      <c r="B4825" s="352"/>
      <c r="C4825" s="353"/>
      <c r="D4825" s="354"/>
      <c r="E4825" s="178"/>
      <c r="F4825" s="355"/>
      <c r="G4825" s="354"/>
      <c r="H4825" s="354"/>
      <c r="I4825" s="178"/>
      <c r="J4825" s="390" t="e">
        <f>IF(#REF!="","",IF(LEN(#REF!)&gt;14,IF(ISBLANK(#REF!),"",#REF!),REPLACE(REPLACE(#REF!,1,3,"XXX"),13,2,"XX")))</f>
        <v>#REF!</v>
      </c>
      <c r="K4825" s="356"/>
      <c r="L4825" s="357"/>
      <c r="M4825" s="356"/>
      <c r="N4825" s="352"/>
      <c r="O4825" s="369"/>
    </row>
    <row r="4826" spans="1:15" hidden="1" x14ac:dyDescent="0.2">
      <c r="A4826" s="351">
        <v>4823</v>
      </c>
      <c r="B4826" s="352"/>
      <c r="C4826" s="353"/>
      <c r="D4826" s="354"/>
      <c r="E4826" s="178"/>
      <c r="F4826" s="355"/>
      <c r="G4826" s="354"/>
      <c r="H4826" s="354"/>
      <c r="I4826" s="178"/>
      <c r="J4826" s="390" t="e">
        <f>IF(#REF!="","",IF(LEN(#REF!)&gt;14,IF(ISBLANK(#REF!),"",#REF!),REPLACE(REPLACE(#REF!,1,3,"XXX"),13,2,"XX")))</f>
        <v>#REF!</v>
      </c>
      <c r="K4826" s="356"/>
      <c r="L4826" s="357"/>
      <c r="M4826" s="356"/>
      <c r="N4826" s="352"/>
      <c r="O4826" s="369"/>
    </row>
    <row r="4827" spans="1:15" hidden="1" x14ac:dyDescent="0.2">
      <c r="A4827" s="351">
        <v>4824</v>
      </c>
      <c r="B4827" s="352"/>
      <c r="C4827" s="353"/>
      <c r="D4827" s="354"/>
      <c r="E4827" s="178"/>
      <c r="F4827" s="355"/>
      <c r="G4827" s="354"/>
      <c r="H4827" s="354"/>
      <c r="I4827" s="178"/>
      <c r="J4827" s="390" t="e">
        <f>IF(#REF!="","",IF(LEN(#REF!)&gt;14,IF(ISBLANK(#REF!),"",#REF!),REPLACE(REPLACE(#REF!,1,3,"XXX"),13,2,"XX")))</f>
        <v>#REF!</v>
      </c>
      <c r="K4827" s="356"/>
      <c r="L4827" s="357"/>
      <c r="M4827" s="356"/>
      <c r="N4827" s="352"/>
      <c r="O4827" s="369"/>
    </row>
    <row r="4828" spans="1:15" hidden="1" x14ac:dyDescent="0.2">
      <c r="A4828" s="351">
        <v>4825</v>
      </c>
      <c r="B4828" s="352"/>
      <c r="C4828" s="353"/>
      <c r="D4828" s="354"/>
      <c r="E4828" s="178"/>
      <c r="F4828" s="355"/>
      <c r="G4828" s="354"/>
      <c r="H4828" s="354"/>
      <c r="I4828" s="178"/>
      <c r="J4828" s="390" t="e">
        <f>IF(#REF!="","",IF(LEN(#REF!)&gt;14,IF(ISBLANK(#REF!),"",#REF!),REPLACE(REPLACE(#REF!,1,3,"XXX"),13,2,"XX")))</f>
        <v>#REF!</v>
      </c>
      <c r="K4828" s="356"/>
      <c r="L4828" s="357"/>
      <c r="M4828" s="356"/>
      <c r="N4828" s="352"/>
      <c r="O4828" s="369"/>
    </row>
    <row r="4829" spans="1:15" hidden="1" x14ac:dyDescent="0.2">
      <c r="A4829" s="351">
        <v>4826</v>
      </c>
      <c r="B4829" s="352"/>
      <c r="C4829" s="353"/>
      <c r="D4829" s="354"/>
      <c r="E4829" s="178"/>
      <c r="F4829" s="355"/>
      <c r="G4829" s="354"/>
      <c r="H4829" s="354"/>
      <c r="I4829" s="178"/>
      <c r="J4829" s="390" t="e">
        <f>IF(#REF!="","",IF(LEN(#REF!)&gt;14,IF(ISBLANK(#REF!),"",#REF!),REPLACE(REPLACE(#REF!,1,3,"XXX"),13,2,"XX")))</f>
        <v>#REF!</v>
      </c>
      <c r="K4829" s="356"/>
      <c r="L4829" s="357"/>
      <c r="M4829" s="356"/>
      <c r="N4829" s="352"/>
      <c r="O4829" s="369"/>
    </row>
    <row r="4830" spans="1:15" hidden="1" x14ac:dyDescent="0.2">
      <c r="A4830" s="351">
        <v>4827</v>
      </c>
      <c r="B4830" s="352"/>
      <c r="C4830" s="353"/>
      <c r="D4830" s="354"/>
      <c r="E4830" s="178"/>
      <c r="F4830" s="355"/>
      <c r="G4830" s="354"/>
      <c r="H4830" s="354"/>
      <c r="I4830" s="178"/>
      <c r="J4830" s="390" t="e">
        <f>IF(#REF!="","",IF(LEN(#REF!)&gt;14,IF(ISBLANK(#REF!),"",#REF!),REPLACE(REPLACE(#REF!,1,3,"XXX"),13,2,"XX")))</f>
        <v>#REF!</v>
      </c>
      <c r="K4830" s="356"/>
      <c r="L4830" s="357"/>
      <c r="M4830" s="356"/>
      <c r="N4830" s="352"/>
      <c r="O4830" s="369"/>
    </row>
    <row r="4831" spans="1:15" hidden="1" x14ac:dyDescent="0.2">
      <c r="A4831" s="351">
        <v>4828</v>
      </c>
      <c r="B4831" s="352"/>
      <c r="C4831" s="353"/>
      <c r="D4831" s="354"/>
      <c r="E4831" s="178"/>
      <c r="F4831" s="355"/>
      <c r="G4831" s="354"/>
      <c r="H4831" s="354"/>
      <c r="I4831" s="178"/>
      <c r="J4831" s="390" t="e">
        <f>IF(#REF!="","",IF(LEN(#REF!)&gt;14,IF(ISBLANK(#REF!),"",#REF!),REPLACE(REPLACE(#REF!,1,3,"XXX"),13,2,"XX")))</f>
        <v>#REF!</v>
      </c>
      <c r="K4831" s="356"/>
      <c r="L4831" s="357"/>
      <c r="M4831" s="356"/>
      <c r="N4831" s="352"/>
      <c r="O4831" s="369"/>
    </row>
    <row r="4832" spans="1:15" hidden="1" x14ac:dyDescent="0.2">
      <c r="A4832" s="351">
        <v>4829</v>
      </c>
      <c r="B4832" s="352"/>
      <c r="C4832" s="353"/>
      <c r="D4832" s="354"/>
      <c r="E4832" s="178"/>
      <c r="F4832" s="355"/>
      <c r="G4832" s="354"/>
      <c r="H4832" s="354"/>
      <c r="I4832" s="178"/>
      <c r="J4832" s="390" t="e">
        <f>IF(#REF!="","",IF(LEN(#REF!)&gt;14,IF(ISBLANK(#REF!),"",#REF!),REPLACE(REPLACE(#REF!,1,3,"XXX"),13,2,"XX")))</f>
        <v>#REF!</v>
      </c>
      <c r="K4832" s="356"/>
      <c r="L4832" s="357"/>
      <c r="M4832" s="356"/>
      <c r="N4832" s="352"/>
      <c r="O4832" s="369"/>
    </row>
    <row r="4833" spans="1:15" hidden="1" x14ac:dyDescent="0.2">
      <c r="A4833" s="351">
        <v>4830</v>
      </c>
      <c r="B4833" s="352"/>
      <c r="C4833" s="353"/>
      <c r="D4833" s="354"/>
      <c r="E4833" s="178"/>
      <c r="F4833" s="355"/>
      <c r="G4833" s="354"/>
      <c r="H4833" s="354"/>
      <c r="I4833" s="178"/>
      <c r="J4833" s="390" t="e">
        <f>IF(#REF!="","",IF(LEN(#REF!)&gt;14,IF(ISBLANK(#REF!),"",#REF!),REPLACE(REPLACE(#REF!,1,3,"XXX"),13,2,"XX")))</f>
        <v>#REF!</v>
      </c>
      <c r="K4833" s="356"/>
      <c r="L4833" s="357"/>
      <c r="M4833" s="356"/>
      <c r="N4833" s="352"/>
      <c r="O4833" s="369"/>
    </row>
    <row r="4834" spans="1:15" hidden="1" x14ac:dyDescent="0.2">
      <c r="A4834" s="351">
        <v>4831</v>
      </c>
      <c r="B4834" s="352"/>
      <c r="C4834" s="353"/>
      <c r="D4834" s="354"/>
      <c r="E4834" s="178"/>
      <c r="F4834" s="355"/>
      <c r="G4834" s="354"/>
      <c r="H4834" s="354"/>
      <c r="I4834" s="178"/>
      <c r="J4834" s="390" t="e">
        <f>IF(#REF!="","",IF(LEN(#REF!)&gt;14,IF(ISBLANK(#REF!),"",#REF!),REPLACE(REPLACE(#REF!,1,3,"XXX"),13,2,"XX")))</f>
        <v>#REF!</v>
      </c>
      <c r="K4834" s="356"/>
      <c r="L4834" s="357"/>
      <c r="M4834" s="356"/>
      <c r="N4834" s="352"/>
      <c r="O4834" s="369"/>
    </row>
    <row r="4835" spans="1:15" hidden="1" x14ac:dyDescent="0.2">
      <c r="A4835" s="351">
        <v>4832</v>
      </c>
      <c r="B4835" s="352"/>
      <c r="C4835" s="353"/>
      <c r="D4835" s="354"/>
      <c r="E4835" s="178"/>
      <c r="F4835" s="355"/>
      <c r="G4835" s="354"/>
      <c r="H4835" s="354"/>
      <c r="I4835" s="178"/>
      <c r="J4835" s="390" t="e">
        <f>IF(#REF!="","",IF(LEN(#REF!)&gt;14,IF(ISBLANK(#REF!),"",#REF!),REPLACE(REPLACE(#REF!,1,3,"XXX"),13,2,"XX")))</f>
        <v>#REF!</v>
      </c>
      <c r="K4835" s="356"/>
      <c r="L4835" s="357"/>
      <c r="M4835" s="356"/>
      <c r="N4835" s="352"/>
      <c r="O4835" s="369"/>
    </row>
    <row r="4836" spans="1:15" hidden="1" x14ac:dyDescent="0.2">
      <c r="A4836" s="351">
        <v>4833</v>
      </c>
      <c r="B4836" s="352"/>
      <c r="C4836" s="353"/>
      <c r="D4836" s="354"/>
      <c r="E4836" s="178"/>
      <c r="F4836" s="355"/>
      <c r="G4836" s="354"/>
      <c r="H4836" s="354"/>
      <c r="I4836" s="178"/>
      <c r="J4836" s="390" t="e">
        <f>IF(#REF!="","",IF(LEN(#REF!)&gt;14,IF(ISBLANK(#REF!),"",#REF!),REPLACE(REPLACE(#REF!,1,3,"XXX"),13,2,"XX")))</f>
        <v>#REF!</v>
      </c>
      <c r="K4836" s="356"/>
      <c r="L4836" s="357"/>
      <c r="M4836" s="356"/>
      <c r="N4836" s="352"/>
      <c r="O4836" s="369"/>
    </row>
    <row r="4837" spans="1:15" hidden="1" x14ac:dyDescent="0.2">
      <c r="A4837" s="351">
        <v>4834</v>
      </c>
      <c r="B4837" s="352"/>
      <c r="C4837" s="353"/>
      <c r="D4837" s="354"/>
      <c r="E4837" s="178"/>
      <c r="F4837" s="355"/>
      <c r="G4837" s="354"/>
      <c r="H4837" s="354"/>
      <c r="I4837" s="178"/>
      <c r="J4837" s="390" t="e">
        <f>IF(#REF!="","",IF(LEN(#REF!)&gt;14,IF(ISBLANK(#REF!),"",#REF!),REPLACE(REPLACE(#REF!,1,3,"XXX"),13,2,"XX")))</f>
        <v>#REF!</v>
      </c>
      <c r="K4837" s="356"/>
      <c r="L4837" s="357"/>
      <c r="M4837" s="356"/>
      <c r="N4837" s="352"/>
      <c r="O4837" s="369"/>
    </row>
    <row r="4838" spans="1:15" hidden="1" x14ac:dyDescent="0.2">
      <c r="A4838" s="351">
        <v>4835</v>
      </c>
      <c r="B4838" s="352"/>
      <c r="C4838" s="353"/>
      <c r="D4838" s="354"/>
      <c r="E4838" s="178"/>
      <c r="F4838" s="355"/>
      <c r="G4838" s="354"/>
      <c r="H4838" s="354"/>
      <c r="I4838" s="178"/>
      <c r="J4838" s="390" t="e">
        <f>IF(#REF!="","",IF(LEN(#REF!)&gt;14,IF(ISBLANK(#REF!),"",#REF!),REPLACE(REPLACE(#REF!,1,3,"XXX"),13,2,"XX")))</f>
        <v>#REF!</v>
      </c>
      <c r="K4838" s="356"/>
      <c r="L4838" s="357"/>
      <c r="M4838" s="356"/>
      <c r="N4838" s="352"/>
      <c r="O4838" s="369"/>
    </row>
    <row r="4839" spans="1:15" hidden="1" x14ac:dyDescent="0.2">
      <c r="A4839" s="351">
        <v>4836</v>
      </c>
      <c r="B4839" s="352"/>
      <c r="C4839" s="353"/>
      <c r="D4839" s="354"/>
      <c r="E4839" s="178"/>
      <c r="F4839" s="355"/>
      <c r="G4839" s="354"/>
      <c r="H4839" s="354"/>
      <c r="I4839" s="178"/>
      <c r="J4839" s="390" t="e">
        <f>IF(#REF!="","",IF(LEN(#REF!)&gt;14,IF(ISBLANK(#REF!),"",#REF!),REPLACE(REPLACE(#REF!,1,3,"XXX"),13,2,"XX")))</f>
        <v>#REF!</v>
      </c>
      <c r="K4839" s="356"/>
      <c r="L4839" s="357"/>
      <c r="M4839" s="356"/>
      <c r="N4839" s="352"/>
      <c r="O4839" s="369"/>
    </row>
    <row r="4840" spans="1:15" hidden="1" x14ac:dyDescent="0.2">
      <c r="A4840" s="351">
        <v>4837</v>
      </c>
      <c r="B4840" s="352"/>
      <c r="C4840" s="353"/>
      <c r="D4840" s="354"/>
      <c r="E4840" s="178"/>
      <c r="F4840" s="355"/>
      <c r="G4840" s="354"/>
      <c r="H4840" s="354"/>
      <c r="I4840" s="178"/>
      <c r="J4840" s="390" t="e">
        <f>IF(#REF!="","",IF(LEN(#REF!)&gt;14,IF(ISBLANK(#REF!),"",#REF!),REPLACE(REPLACE(#REF!,1,3,"XXX"),13,2,"XX")))</f>
        <v>#REF!</v>
      </c>
      <c r="K4840" s="356"/>
      <c r="L4840" s="357"/>
      <c r="M4840" s="356"/>
      <c r="N4840" s="352"/>
      <c r="O4840" s="369"/>
    </row>
    <row r="4841" spans="1:15" hidden="1" x14ac:dyDescent="0.2">
      <c r="A4841" s="351">
        <v>4838</v>
      </c>
      <c r="B4841" s="352"/>
      <c r="C4841" s="353"/>
      <c r="D4841" s="354"/>
      <c r="E4841" s="178"/>
      <c r="F4841" s="355"/>
      <c r="G4841" s="354"/>
      <c r="H4841" s="354"/>
      <c r="I4841" s="178"/>
      <c r="J4841" s="390" t="e">
        <f>IF(#REF!="","",IF(LEN(#REF!)&gt;14,IF(ISBLANK(#REF!),"",#REF!),REPLACE(REPLACE(#REF!,1,3,"XXX"),13,2,"XX")))</f>
        <v>#REF!</v>
      </c>
      <c r="K4841" s="356"/>
      <c r="L4841" s="357"/>
      <c r="M4841" s="356"/>
      <c r="N4841" s="352"/>
      <c r="O4841" s="369"/>
    </row>
    <row r="4842" spans="1:15" hidden="1" x14ac:dyDescent="0.2">
      <c r="A4842" s="351">
        <v>4839</v>
      </c>
      <c r="B4842" s="352"/>
      <c r="C4842" s="353"/>
      <c r="D4842" s="354"/>
      <c r="E4842" s="178"/>
      <c r="F4842" s="355"/>
      <c r="G4842" s="354"/>
      <c r="H4842" s="354"/>
      <c r="I4842" s="178"/>
      <c r="J4842" s="390" t="e">
        <f>IF(#REF!="","",IF(LEN(#REF!)&gt;14,IF(ISBLANK(#REF!),"",#REF!),REPLACE(REPLACE(#REF!,1,3,"XXX"),13,2,"XX")))</f>
        <v>#REF!</v>
      </c>
      <c r="K4842" s="356"/>
      <c r="L4842" s="357"/>
      <c r="M4842" s="356"/>
      <c r="N4842" s="352"/>
      <c r="O4842" s="369"/>
    </row>
    <row r="4843" spans="1:15" hidden="1" x14ac:dyDescent="0.2">
      <c r="A4843" s="351">
        <v>4840</v>
      </c>
      <c r="B4843" s="352"/>
      <c r="C4843" s="353"/>
      <c r="D4843" s="354"/>
      <c r="E4843" s="178"/>
      <c r="F4843" s="355"/>
      <c r="G4843" s="354"/>
      <c r="H4843" s="354"/>
      <c r="I4843" s="178"/>
      <c r="J4843" s="390" t="e">
        <f>IF(#REF!="","",IF(LEN(#REF!)&gt;14,IF(ISBLANK(#REF!),"",#REF!),REPLACE(REPLACE(#REF!,1,3,"XXX"),13,2,"XX")))</f>
        <v>#REF!</v>
      </c>
      <c r="K4843" s="356"/>
      <c r="L4843" s="357"/>
      <c r="M4843" s="356"/>
      <c r="N4843" s="352"/>
      <c r="O4843" s="369"/>
    </row>
    <row r="4844" spans="1:15" hidden="1" x14ac:dyDescent="0.2">
      <c r="A4844" s="351">
        <v>4841</v>
      </c>
      <c r="B4844" s="352"/>
      <c r="C4844" s="353"/>
      <c r="D4844" s="354"/>
      <c r="E4844" s="178"/>
      <c r="F4844" s="355"/>
      <c r="G4844" s="354"/>
      <c r="H4844" s="354"/>
      <c r="I4844" s="178"/>
      <c r="J4844" s="390" t="e">
        <f>IF(#REF!="","",IF(LEN(#REF!)&gt;14,IF(ISBLANK(#REF!),"",#REF!),REPLACE(REPLACE(#REF!,1,3,"XXX"),13,2,"XX")))</f>
        <v>#REF!</v>
      </c>
      <c r="K4844" s="356"/>
      <c r="L4844" s="357"/>
      <c r="M4844" s="356"/>
      <c r="N4844" s="352"/>
      <c r="O4844" s="369"/>
    </row>
    <row r="4845" spans="1:15" hidden="1" x14ac:dyDescent="0.2">
      <c r="A4845" s="351">
        <v>4842</v>
      </c>
      <c r="B4845" s="352"/>
      <c r="C4845" s="353"/>
      <c r="D4845" s="354"/>
      <c r="E4845" s="178"/>
      <c r="F4845" s="355"/>
      <c r="G4845" s="354"/>
      <c r="H4845" s="354"/>
      <c r="I4845" s="178"/>
      <c r="J4845" s="390" t="e">
        <f>IF(#REF!="","",IF(LEN(#REF!)&gt;14,IF(ISBLANK(#REF!),"",#REF!),REPLACE(REPLACE(#REF!,1,3,"XXX"),13,2,"XX")))</f>
        <v>#REF!</v>
      </c>
      <c r="K4845" s="356"/>
      <c r="L4845" s="357"/>
      <c r="M4845" s="356"/>
      <c r="N4845" s="352"/>
      <c r="O4845" s="369"/>
    </row>
    <row r="4846" spans="1:15" hidden="1" x14ac:dyDescent="0.2">
      <c r="A4846" s="351">
        <v>4843</v>
      </c>
      <c r="B4846" s="352"/>
      <c r="C4846" s="353"/>
      <c r="D4846" s="354"/>
      <c r="E4846" s="178"/>
      <c r="F4846" s="355"/>
      <c r="G4846" s="354"/>
      <c r="H4846" s="354"/>
      <c r="I4846" s="178"/>
      <c r="J4846" s="390" t="e">
        <f>IF(#REF!="","",IF(LEN(#REF!)&gt;14,IF(ISBLANK(#REF!),"",#REF!),REPLACE(REPLACE(#REF!,1,3,"XXX"),13,2,"XX")))</f>
        <v>#REF!</v>
      </c>
      <c r="K4846" s="356"/>
      <c r="L4846" s="357"/>
      <c r="M4846" s="356"/>
      <c r="N4846" s="352"/>
      <c r="O4846" s="369"/>
    </row>
    <row r="4847" spans="1:15" hidden="1" x14ac:dyDescent="0.2">
      <c r="A4847" s="351">
        <v>4844</v>
      </c>
      <c r="B4847" s="352"/>
      <c r="C4847" s="353"/>
      <c r="D4847" s="354"/>
      <c r="E4847" s="178"/>
      <c r="F4847" s="355"/>
      <c r="G4847" s="354"/>
      <c r="H4847" s="354"/>
      <c r="I4847" s="178"/>
      <c r="J4847" s="390" t="e">
        <f>IF(#REF!="","",IF(LEN(#REF!)&gt;14,IF(ISBLANK(#REF!),"",#REF!),REPLACE(REPLACE(#REF!,1,3,"XXX"),13,2,"XX")))</f>
        <v>#REF!</v>
      </c>
      <c r="K4847" s="356"/>
      <c r="L4847" s="357"/>
      <c r="M4847" s="356"/>
      <c r="N4847" s="352"/>
      <c r="O4847" s="369"/>
    </row>
    <row r="4848" spans="1:15" hidden="1" x14ac:dyDescent="0.2">
      <c r="A4848" s="351">
        <v>4845</v>
      </c>
      <c r="B4848" s="352"/>
      <c r="C4848" s="353"/>
      <c r="D4848" s="354"/>
      <c r="E4848" s="178"/>
      <c r="F4848" s="355"/>
      <c r="G4848" s="354"/>
      <c r="H4848" s="354"/>
      <c r="I4848" s="178"/>
      <c r="J4848" s="390" t="e">
        <f>IF(#REF!="","",IF(LEN(#REF!)&gt;14,IF(ISBLANK(#REF!),"",#REF!),REPLACE(REPLACE(#REF!,1,3,"XXX"),13,2,"XX")))</f>
        <v>#REF!</v>
      </c>
      <c r="K4848" s="356"/>
      <c r="L4848" s="357"/>
      <c r="M4848" s="356"/>
      <c r="N4848" s="352"/>
      <c r="O4848" s="369"/>
    </row>
    <row r="4849" spans="1:15" hidden="1" x14ac:dyDescent="0.2">
      <c r="A4849" s="351">
        <v>4846</v>
      </c>
      <c r="B4849" s="352"/>
      <c r="C4849" s="353"/>
      <c r="D4849" s="354"/>
      <c r="E4849" s="178"/>
      <c r="F4849" s="355"/>
      <c r="G4849" s="354"/>
      <c r="H4849" s="354"/>
      <c r="I4849" s="178"/>
      <c r="J4849" s="390" t="e">
        <f>IF(#REF!="","",IF(LEN(#REF!)&gt;14,IF(ISBLANK(#REF!),"",#REF!),REPLACE(REPLACE(#REF!,1,3,"XXX"),13,2,"XX")))</f>
        <v>#REF!</v>
      </c>
      <c r="K4849" s="356"/>
      <c r="L4849" s="357"/>
      <c r="M4849" s="356"/>
      <c r="N4849" s="352"/>
      <c r="O4849" s="369"/>
    </row>
    <row r="4850" spans="1:15" hidden="1" x14ac:dyDescent="0.2">
      <c r="A4850" s="351">
        <v>4847</v>
      </c>
      <c r="B4850" s="352"/>
      <c r="C4850" s="353"/>
      <c r="D4850" s="354"/>
      <c r="E4850" s="178"/>
      <c r="F4850" s="355"/>
      <c r="G4850" s="354"/>
      <c r="H4850" s="354"/>
      <c r="I4850" s="178"/>
      <c r="J4850" s="390" t="e">
        <f>IF(#REF!="","",IF(LEN(#REF!)&gt;14,IF(ISBLANK(#REF!),"",#REF!),REPLACE(REPLACE(#REF!,1,3,"XXX"),13,2,"XX")))</f>
        <v>#REF!</v>
      </c>
      <c r="K4850" s="356"/>
      <c r="L4850" s="357"/>
      <c r="M4850" s="356"/>
      <c r="N4850" s="352"/>
      <c r="O4850" s="369"/>
    </row>
    <row r="4851" spans="1:15" hidden="1" x14ac:dyDescent="0.2">
      <c r="A4851" s="351">
        <v>4848</v>
      </c>
      <c r="B4851" s="352"/>
      <c r="C4851" s="353"/>
      <c r="D4851" s="354"/>
      <c r="E4851" s="178"/>
      <c r="F4851" s="355"/>
      <c r="G4851" s="354"/>
      <c r="H4851" s="354"/>
      <c r="I4851" s="178"/>
      <c r="J4851" s="390" t="e">
        <f>IF(#REF!="","",IF(LEN(#REF!)&gt;14,IF(ISBLANK(#REF!),"",#REF!),REPLACE(REPLACE(#REF!,1,3,"XXX"),13,2,"XX")))</f>
        <v>#REF!</v>
      </c>
      <c r="K4851" s="356"/>
      <c r="L4851" s="357"/>
      <c r="M4851" s="356"/>
      <c r="N4851" s="352"/>
      <c r="O4851" s="369"/>
    </row>
    <row r="4852" spans="1:15" hidden="1" x14ac:dyDescent="0.2">
      <c r="A4852" s="351">
        <v>4849</v>
      </c>
      <c r="B4852" s="352"/>
      <c r="C4852" s="353"/>
      <c r="D4852" s="354"/>
      <c r="E4852" s="178"/>
      <c r="F4852" s="355"/>
      <c r="G4852" s="354"/>
      <c r="H4852" s="354"/>
      <c r="I4852" s="178"/>
      <c r="J4852" s="390" t="e">
        <f>IF(#REF!="","",IF(LEN(#REF!)&gt;14,IF(ISBLANK(#REF!),"",#REF!),REPLACE(REPLACE(#REF!,1,3,"XXX"),13,2,"XX")))</f>
        <v>#REF!</v>
      </c>
      <c r="K4852" s="356"/>
      <c r="L4852" s="357"/>
      <c r="M4852" s="356"/>
      <c r="N4852" s="352"/>
      <c r="O4852" s="369"/>
    </row>
    <row r="4853" spans="1:15" hidden="1" x14ac:dyDescent="0.2">
      <c r="A4853" s="351">
        <v>4850</v>
      </c>
      <c r="B4853" s="352"/>
      <c r="C4853" s="353"/>
      <c r="D4853" s="354"/>
      <c r="E4853" s="178"/>
      <c r="F4853" s="355"/>
      <c r="G4853" s="354"/>
      <c r="H4853" s="354"/>
      <c r="I4853" s="178"/>
      <c r="J4853" s="390" t="e">
        <f>IF(#REF!="","",IF(LEN(#REF!)&gt;14,IF(ISBLANK(#REF!),"",#REF!),REPLACE(REPLACE(#REF!,1,3,"XXX"),13,2,"XX")))</f>
        <v>#REF!</v>
      </c>
      <c r="K4853" s="356"/>
      <c r="L4853" s="357"/>
      <c r="M4853" s="356"/>
      <c r="N4853" s="352"/>
      <c r="O4853" s="369"/>
    </row>
    <row r="4854" spans="1:15" hidden="1" x14ac:dyDescent="0.2">
      <c r="A4854" s="351">
        <v>4851</v>
      </c>
      <c r="B4854" s="352"/>
      <c r="C4854" s="353"/>
      <c r="D4854" s="354"/>
      <c r="E4854" s="178"/>
      <c r="F4854" s="355"/>
      <c r="G4854" s="354"/>
      <c r="H4854" s="354"/>
      <c r="I4854" s="178"/>
      <c r="J4854" s="390" t="e">
        <f>IF(#REF!="","",IF(LEN(#REF!)&gt;14,IF(ISBLANK(#REF!),"",#REF!),REPLACE(REPLACE(#REF!,1,3,"XXX"),13,2,"XX")))</f>
        <v>#REF!</v>
      </c>
      <c r="K4854" s="356"/>
      <c r="L4854" s="357"/>
      <c r="M4854" s="356"/>
      <c r="N4854" s="352"/>
      <c r="O4854" s="369"/>
    </row>
    <row r="4855" spans="1:15" hidden="1" x14ac:dyDescent="0.2">
      <c r="A4855" s="351">
        <v>4852</v>
      </c>
      <c r="B4855" s="352"/>
      <c r="C4855" s="353"/>
      <c r="D4855" s="354"/>
      <c r="E4855" s="178"/>
      <c r="F4855" s="355"/>
      <c r="G4855" s="354"/>
      <c r="H4855" s="354"/>
      <c r="I4855" s="178"/>
      <c r="J4855" s="390" t="e">
        <f>IF(#REF!="","",IF(LEN(#REF!)&gt;14,IF(ISBLANK(#REF!),"",#REF!),REPLACE(REPLACE(#REF!,1,3,"XXX"),13,2,"XX")))</f>
        <v>#REF!</v>
      </c>
      <c r="K4855" s="356"/>
      <c r="L4855" s="357"/>
      <c r="M4855" s="356"/>
      <c r="N4855" s="352"/>
      <c r="O4855" s="369"/>
    </row>
    <row r="4856" spans="1:15" hidden="1" x14ac:dyDescent="0.2">
      <c r="A4856" s="351">
        <v>4853</v>
      </c>
      <c r="B4856" s="352"/>
      <c r="C4856" s="353"/>
      <c r="D4856" s="354"/>
      <c r="E4856" s="178"/>
      <c r="F4856" s="355"/>
      <c r="G4856" s="354"/>
      <c r="H4856" s="354"/>
      <c r="I4856" s="178"/>
      <c r="J4856" s="390" t="e">
        <f>IF(#REF!="","",IF(LEN(#REF!)&gt;14,IF(ISBLANK(#REF!),"",#REF!),REPLACE(REPLACE(#REF!,1,3,"XXX"),13,2,"XX")))</f>
        <v>#REF!</v>
      </c>
      <c r="K4856" s="356"/>
      <c r="L4856" s="357"/>
      <c r="M4856" s="356"/>
      <c r="N4856" s="352"/>
      <c r="O4856" s="369"/>
    </row>
    <row r="4857" spans="1:15" hidden="1" x14ac:dyDescent="0.2">
      <c r="A4857" s="351">
        <v>4854</v>
      </c>
      <c r="B4857" s="352"/>
      <c r="C4857" s="353"/>
      <c r="D4857" s="354"/>
      <c r="E4857" s="178"/>
      <c r="F4857" s="355"/>
      <c r="G4857" s="354"/>
      <c r="H4857" s="354"/>
      <c r="I4857" s="178"/>
      <c r="J4857" s="390" t="e">
        <f>IF(#REF!="","",IF(LEN(#REF!)&gt;14,IF(ISBLANK(#REF!),"",#REF!),REPLACE(REPLACE(#REF!,1,3,"XXX"),13,2,"XX")))</f>
        <v>#REF!</v>
      </c>
      <c r="K4857" s="356"/>
      <c r="L4857" s="357"/>
      <c r="M4857" s="356"/>
      <c r="N4857" s="352"/>
      <c r="O4857" s="369"/>
    </row>
    <row r="4858" spans="1:15" hidden="1" x14ac:dyDescent="0.2">
      <c r="A4858" s="351">
        <v>4855</v>
      </c>
      <c r="B4858" s="352"/>
      <c r="C4858" s="353"/>
      <c r="D4858" s="354"/>
      <c r="E4858" s="178"/>
      <c r="F4858" s="355"/>
      <c r="G4858" s="354"/>
      <c r="H4858" s="354"/>
      <c r="I4858" s="178"/>
      <c r="J4858" s="390" t="e">
        <f>IF(#REF!="","",IF(LEN(#REF!)&gt;14,IF(ISBLANK(#REF!),"",#REF!),REPLACE(REPLACE(#REF!,1,3,"XXX"),13,2,"XX")))</f>
        <v>#REF!</v>
      </c>
      <c r="K4858" s="356"/>
      <c r="L4858" s="357"/>
      <c r="M4858" s="356"/>
      <c r="N4858" s="352"/>
      <c r="O4858" s="369"/>
    </row>
    <row r="4859" spans="1:15" hidden="1" x14ac:dyDescent="0.2">
      <c r="A4859" s="351">
        <v>4856</v>
      </c>
      <c r="B4859" s="352"/>
      <c r="C4859" s="353"/>
      <c r="D4859" s="354"/>
      <c r="E4859" s="178"/>
      <c r="F4859" s="355"/>
      <c r="G4859" s="354"/>
      <c r="H4859" s="354"/>
      <c r="I4859" s="178"/>
      <c r="J4859" s="390" t="e">
        <f>IF(#REF!="","",IF(LEN(#REF!)&gt;14,IF(ISBLANK(#REF!),"",#REF!),REPLACE(REPLACE(#REF!,1,3,"XXX"),13,2,"XX")))</f>
        <v>#REF!</v>
      </c>
      <c r="K4859" s="356"/>
      <c r="L4859" s="357"/>
      <c r="M4859" s="356"/>
      <c r="N4859" s="352"/>
      <c r="O4859" s="369"/>
    </row>
    <row r="4860" spans="1:15" hidden="1" x14ac:dyDescent="0.2">
      <c r="A4860" s="351">
        <v>4857</v>
      </c>
      <c r="B4860" s="352"/>
      <c r="C4860" s="353"/>
      <c r="D4860" s="354"/>
      <c r="E4860" s="178"/>
      <c r="F4860" s="355"/>
      <c r="G4860" s="354"/>
      <c r="H4860" s="354"/>
      <c r="I4860" s="178"/>
      <c r="J4860" s="390" t="e">
        <f>IF(#REF!="","",IF(LEN(#REF!)&gt;14,IF(ISBLANK(#REF!),"",#REF!),REPLACE(REPLACE(#REF!,1,3,"XXX"),13,2,"XX")))</f>
        <v>#REF!</v>
      </c>
      <c r="K4860" s="356"/>
      <c r="L4860" s="357"/>
      <c r="M4860" s="356"/>
      <c r="N4860" s="352"/>
      <c r="O4860" s="369"/>
    </row>
    <row r="4861" spans="1:15" hidden="1" x14ac:dyDescent="0.2">
      <c r="A4861" s="351">
        <v>4858</v>
      </c>
      <c r="B4861" s="352"/>
      <c r="C4861" s="353"/>
      <c r="D4861" s="354"/>
      <c r="E4861" s="178"/>
      <c r="F4861" s="355"/>
      <c r="G4861" s="354"/>
      <c r="H4861" s="354"/>
      <c r="I4861" s="178"/>
      <c r="J4861" s="390" t="e">
        <f>IF(#REF!="","",IF(LEN(#REF!)&gt;14,IF(ISBLANK(#REF!),"",#REF!),REPLACE(REPLACE(#REF!,1,3,"XXX"),13,2,"XX")))</f>
        <v>#REF!</v>
      </c>
      <c r="K4861" s="356"/>
      <c r="L4861" s="357"/>
      <c r="M4861" s="356"/>
      <c r="N4861" s="352"/>
      <c r="O4861" s="369"/>
    </row>
    <row r="4862" spans="1:15" hidden="1" x14ac:dyDescent="0.2">
      <c r="A4862" s="351">
        <v>4859</v>
      </c>
      <c r="B4862" s="352"/>
      <c r="C4862" s="353"/>
      <c r="D4862" s="354"/>
      <c r="E4862" s="178"/>
      <c r="F4862" s="355"/>
      <c r="G4862" s="354"/>
      <c r="H4862" s="354"/>
      <c r="I4862" s="178"/>
      <c r="J4862" s="390" t="e">
        <f>IF(#REF!="","",IF(LEN(#REF!)&gt;14,IF(ISBLANK(#REF!),"",#REF!),REPLACE(REPLACE(#REF!,1,3,"XXX"),13,2,"XX")))</f>
        <v>#REF!</v>
      </c>
      <c r="K4862" s="356"/>
      <c r="L4862" s="357"/>
      <c r="M4862" s="356"/>
      <c r="N4862" s="352"/>
      <c r="O4862" s="369"/>
    </row>
    <row r="4863" spans="1:15" hidden="1" x14ac:dyDescent="0.2">
      <c r="A4863" s="351">
        <v>4860</v>
      </c>
      <c r="B4863" s="352"/>
      <c r="C4863" s="353"/>
      <c r="D4863" s="354"/>
      <c r="E4863" s="178"/>
      <c r="F4863" s="355"/>
      <c r="G4863" s="354"/>
      <c r="H4863" s="354"/>
      <c r="I4863" s="178"/>
      <c r="J4863" s="390" t="e">
        <f>IF(#REF!="","",IF(LEN(#REF!)&gt;14,IF(ISBLANK(#REF!),"",#REF!),REPLACE(REPLACE(#REF!,1,3,"XXX"),13,2,"XX")))</f>
        <v>#REF!</v>
      </c>
      <c r="K4863" s="356"/>
      <c r="L4863" s="357"/>
      <c r="M4863" s="356"/>
      <c r="N4863" s="352"/>
      <c r="O4863" s="369"/>
    </row>
    <row r="4864" spans="1:15" hidden="1" x14ac:dyDescent="0.2">
      <c r="A4864" s="351">
        <v>4861</v>
      </c>
      <c r="B4864" s="352"/>
      <c r="C4864" s="353"/>
      <c r="D4864" s="354"/>
      <c r="E4864" s="178"/>
      <c r="F4864" s="355"/>
      <c r="G4864" s="354"/>
      <c r="H4864" s="354"/>
      <c r="I4864" s="178"/>
      <c r="J4864" s="390" t="e">
        <f>IF(#REF!="","",IF(LEN(#REF!)&gt;14,IF(ISBLANK(#REF!),"",#REF!),REPLACE(REPLACE(#REF!,1,3,"XXX"),13,2,"XX")))</f>
        <v>#REF!</v>
      </c>
      <c r="K4864" s="356"/>
      <c r="L4864" s="357"/>
      <c r="M4864" s="356"/>
      <c r="N4864" s="352"/>
      <c r="O4864" s="369"/>
    </row>
    <row r="4865" spans="1:15" hidden="1" x14ac:dyDescent="0.2">
      <c r="A4865" s="351">
        <v>4862</v>
      </c>
      <c r="B4865" s="352"/>
      <c r="C4865" s="353"/>
      <c r="D4865" s="354"/>
      <c r="E4865" s="178"/>
      <c r="F4865" s="355"/>
      <c r="G4865" s="354"/>
      <c r="H4865" s="354"/>
      <c r="I4865" s="178"/>
      <c r="J4865" s="390" t="e">
        <f>IF(#REF!="","",IF(LEN(#REF!)&gt;14,IF(ISBLANK(#REF!),"",#REF!),REPLACE(REPLACE(#REF!,1,3,"XXX"),13,2,"XX")))</f>
        <v>#REF!</v>
      </c>
      <c r="K4865" s="356"/>
      <c r="L4865" s="357"/>
      <c r="M4865" s="356"/>
      <c r="N4865" s="352"/>
      <c r="O4865" s="369"/>
    </row>
    <row r="4866" spans="1:15" hidden="1" x14ac:dyDescent="0.2">
      <c r="A4866" s="351">
        <v>4863</v>
      </c>
      <c r="B4866" s="352"/>
      <c r="C4866" s="353"/>
      <c r="D4866" s="354"/>
      <c r="E4866" s="178"/>
      <c r="F4866" s="355"/>
      <c r="G4866" s="354"/>
      <c r="H4866" s="354"/>
      <c r="I4866" s="178"/>
      <c r="J4866" s="390" t="e">
        <f>IF(#REF!="","",IF(LEN(#REF!)&gt;14,IF(ISBLANK(#REF!),"",#REF!),REPLACE(REPLACE(#REF!,1,3,"XXX"),13,2,"XX")))</f>
        <v>#REF!</v>
      </c>
      <c r="K4866" s="356"/>
      <c r="L4866" s="357"/>
      <c r="M4866" s="356"/>
      <c r="N4866" s="352"/>
      <c r="O4866" s="369"/>
    </row>
    <row r="4867" spans="1:15" hidden="1" x14ac:dyDescent="0.2">
      <c r="A4867" s="351">
        <v>4864</v>
      </c>
      <c r="B4867" s="352"/>
      <c r="C4867" s="353"/>
      <c r="D4867" s="354"/>
      <c r="E4867" s="178"/>
      <c r="F4867" s="355"/>
      <c r="G4867" s="354"/>
      <c r="H4867" s="354"/>
      <c r="I4867" s="178"/>
      <c r="J4867" s="390" t="e">
        <f>IF(#REF!="","",IF(LEN(#REF!)&gt;14,IF(ISBLANK(#REF!),"",#REF!),REPLACE(REPLACE(#REF!,1,3,"XXX"),13,2,"XX")))</f>
        <v>#REF!</v>
      </c>
      <c r="K4867" s="356"/>
      <c r="L4867" s="357"/>
      <c r="M4867" s="356"/>
      <c r="N4867" s="352"/>
      <c r="O4867" s="369"/>
    </row>
    <row r="4868" spans="1:15" hidden="1" x14ac:dyDescent="0.2">
      <c r="A4868" s="351">
        <v>4865</v>
      </c>
      <c r="B4868" s="352"/>
      <c r="C4868" s="353"/>
      <c r="D4868" s="354"/>
      <c r="E4868" s="178"/>
      <c r="F4868" s="355"/>
      <c r="G4868" s="354"/>
      <c r="H4868" s="354"/>
      <c r="I4868" s="178"/>
      <c r="J4868" s="390" t="e">
        <f>IF(#REF!="","",IF(LEN(#REF!)&gt;14,IF(ISBLANK(#REF!),"",#REF!),REPLACE(REPLACE(#REF!,1,3,"XXX"),13,2,"XX")))</f>
        <v>#REF!</v>
      </c>
      <c r="K4868" s="356"/>
      <c r="L4868" s="357"/>
      <c r="M4868" s="356"/>
      <c r="N4868" s="352"/>
      <c r="O4868" s="369"/>
    </row>
    <row r="4869" spans="1:15" hidden="1" x14ac:dyDescent="0.2">
      <c r="A4869" s="351">
        <v>4866</v>
      </c>
      <c r="B4869" s="352"/>
      <c r="C4869" s="353"/>
      <c r="D4869" s="354"/>
      <c r="E4869" s="178"/>
      <c r="F4869" s="355"/>
      <c r="G4869" s="354"/>
      <c r="H4869" s="354"/>
      <c r="I4869" s="178"/>
      <c r="J4869" s="390" t="e">
        <f>IF(#REF!="","",IF(LEN(#REF!)&gt;14,IF(ISBLANK(#REF!),"",#REF!),REPLACE(REPLACE(#REF!,1,3,"XXX"),13,2,"XX")))</f>
        <v>#REF!</v>
      </c>
      <c r="K4869" s="356"/>
      <c r="L4869" s="357"/>
      <c r="M4869" s="356"/>
      <c r="N4869" s="352"/>
      <c r="O4869" s="369"/>
    </row>
    <row r="4870" spans="1:15" hidden="1" x14ac:dyDescent="0.2">
      <c r="A4870" s="351">
        <v>4867</v>
      </c>
      <c r="B4870" s="352"/>
      <c r="C4870" s="353"/>
      <c r="D4870" s="354"/>
      <c r="E4870" s="178"/>
      <c r="F4870" s="355"/>
      <c r="G4870" s="354"/>
      <c r="H4870" s="354"/>
      <c r="I4870" s="178"/>
      <c r="J4870" s="390" t="e">
        <f>IF(#REF!="","",IF(LEN(#REF!)&gt;14,IF(ISBLANK(#REF!),"",#REF!),REPLACE(REPLACE(#REF!,1,3,"XXX"),13,2,"XX")))</f>
        <v>#REF!</v>
      </c>
      <c r="K4870" s="356"/>
      <c r="L4870" s="357"/>
      <c r="M4870" s="356"/>
      <c r="N4870" s="352"/>
      <c r="O4870" s="369"/>
    </row>
    <row r="4871" spans="1:15" hidden="1" x14ac:dyDescent="0.2">
      <c r="A4871" s="351">
        <v>4868</v>
      </c>
      <c r="B4871" s="352"/>
      <c r="C4871" s="353"/>
      <c r="D4871" s="354"/>
      <c r="E4871" s="178"/>
      <c r="F4871" s="355"/>
      <c r="G4871" s="354"/>
      <c r="H4871" s="354"/>
      <c r="I4871" s="178"/>
      <c r="J4871" s="390" t="e">
        <f>IF(#REF!="","",IF(LEN(#REF!)&gt;14,IF(ISBLANK(#REF!),"",#REF!),REPLACE(REPLACE(#REF!,1,3,"XXX"),13,2,"XX")))</f>
        <v>#REF!</v>
      </c>
      <c r="K4871" s="356"/>
      <c r="L4871" s="357"/>
      <c r="M4871" s="356"/>
      <c r="N4871" s="352"/>
      <c r="O4871" s="369"/>
    </row>
    <row r="4872" spans="1:15" hidden="1" x14ac:dyDescent="0.2">
      <c r="A4872" s="351">
        <v>4869</v>
      </c>
      <c r="B4872" s="352"/>
      <c r="C4872" s="353"/>
      <c r="D4872" s="354"/>
      <c r="E4872" s="178"/>
      <c r="F4872" s="355"/>
      <c r="G4872" s="354"/>
      <c r="H4872" s="354"/>
      <c r="I4872" s="178"/>
      <c r="J4872" s="390" t="e">
        <f>IF(#REF!="","",IF(LEN(#REF!)&gt;14,IF(ISBLANK(#REF!),"",#REF!),REPLACE(REPLACE(#REF!,1,3,"XXX"),13,2,"XX")))</f>
        <v>#REF!</v>
      </c>
      <c r="K4872" s="356"/>
      <c r="L4872" s="357"/>
      <c r="M4872" s="356"/>
      <c r="N4872" s="352"/>
      <c r="O4872" s="369"/>
    </row>
    <row r="4873" spans="1:15" hidden="1" x14ac:dyDescent="0.2">
      <c r="A4873" s="351">
        <v>4870</v>
      </c>
      <c r="B4873" s="352"/>
      <c r="C4873" s="353"/>
      <c r="D4873" s="354"/>
      <c r="E4873" s="178"/>
      <c r="F4873" s="355"/>
      <c r="G4873" s="354"/>
      <c r="H4873" s="354"/>
      <c r="I4873" s="178"/>
      <c r="J4873" s="390" t="e">
        <f>IF(#REF!="","",IF(LEN(#REF!)&gt;14,IF(ISBLANK(#REF!),"",#REF!),REPLACE(REPLACE(#REF!,1,3,"XXX"),13,2,"XX")))</f>
        <v>#REF!</v>
      </c>
      <c r="K4873" s="356"/>
      <c r="L4873" s="357"/>
      <c r="M4873" s="356"/>
      <c r="N4873" s="352"/>
      <c r="O4873" s="369"/>
    </row>
    <row r="4874" spans="1:15" hidden="1" x14ac:dyDescent="0.2">
      <c r="A4874" s="351">
        <v>4871</v>
      </c>
      <c r="B4874" s="352"/>
      <c r="C4874" s="353"/>
      <c r="D4874" s="354"/>
      <c r="E4874" s="178"/>
      <c r="F4874" s="355"/>
      <c r="G4874" s="354"/>
      <c r="H4874" s="354"/>
      <c r="I4874" s="178"/>
      <c r="J4874" s="390" t="e">
        <f>IF(#REF!="","",IF(LEN(#REF!)&gt;14,IF(ISBLANK(#REF!),"",#REF!),REPLACE(REPLACE(#REF!,1,3,"XXX"),13,2,"XX")))</f>
        <v>#REF!</v>
      </c>
      <c r="K4874" s="356"/>
      <c r="L4874" s="357"/>
      <c r="M4874" s="356"/>
      <c r="N4874" s="352"/>
      <c r="O4874" s="369"/>
    </row>
    <row r="4875" spans="1:15" hidden="1" x14ac:dyDescent="0.2">
      <c r="A4875" s="351">
        <v>4872</v>
      </c>
      <c r="B4875" s="352"/>
      <c r="C4875" s="353"/>
      <c r="D4875" s="354"/>
      <c r="E4875" s="178"/>
      <c r="F4875" s="355"/>
      <c r="G4875" s="354"/>
      <c r="H4875" s="354"/>
      <c r="I4875" s="178"/>
      <c r="J4875" s="390" t="e">
        <f>IF(#REF!="","",IF(LEN(#REF!)&gt;14,IF(ISBLANK(#REF!),"",#REF!),REPLACE(REPLACE(#REF!,1,3,"XXX"),13,2,"XX")))</f>
        <v>#REF!</v>
      </c>
      <c r="K4875" s="356"/>
      <c r="L4875" s="357"/>
      <c r="M4875" s="356"/>
      <c r="N4875" s="352"/>
      <c r="O4875" s="369"/>
    </row>
    <row r="4876" spans="1:15" hidden="1" x14ac:dyDescent="0.2">
      <c r="A4876" s="351">
        <v>4873</v>
      </c>
      <c r="B4876" s="352"/>
      <c r="C4876" s="353"/>
      <c r="D4876" s="354"/>
      <c r="E4876" s="178"/>
      <c r="F4876" s="355"/>
      <c r="G4876" s="354"/>
      <c r="H4876" s="354"/>
      <c r="I4876" s="178"/>
      <c r="J4876" s="390" t="e">
        <f>IF(#REF!="","",IF(LEN(#REF!)&gt;14,IF(ISBLANK(#REF!),"",#REF!),REPLACE(REPLACE(#REF!,1,3,"XXX"),13,2,"XX")))</f>
        <v>#REF!</v>
      </c>
      <c r="K4876" s="356"/>
      <c r="L4876" s="357"/>
      <c r="M4876" s="356"/>
      <c r="N4876" s="352"/>
      <c r="O4876" s="369"/>
    </row>
    <row r="4877" spans="1:15" hidden="1" x14ac:dyDescent="0.2">
      <c r="A4877" s="351">
        <v>4874</v>
      </c>
      <c r="B4877" s="352"/>
      <c r="C4877" s="353"/>
      <c r="D4877" s="354"/>
      <c r="E4877" s="178"/>
      <c r="F4877" s="355"/>
      <c r="G4877" s="354"/>
      <c r="H4877" s="354"/>
      <c r="I4877" s="178"/>
      <c r="J4877" s="390" t="e">
        <f>IF(#REF!="","",IF(LEN(#REF!)&gt;14,IF(ISBLANK(#REF!),"",#REF!),REPLACE(REPLACE(#REF!,1,3,"XXX"),13,2,"XX")))</f>
        <v>#REF!</v>
      </c>
      <c r="K4877" s="356"/>
      <c r="L4877" s="357"/>
      <c r="M4877" s="356"/>
      <c r="N4877" s="352"/>
      <c r="O4877" s="369"/>
    </row>
    <row r="4878" spans="1:15" hidden="1" x14ac:dyDescent="0.2">
      <c r="A4878" s="351">
        <v>4875</v>
      </c>
      <c r="B4878" s="352"/>
      <c r="C4878" s="353"/>
      <c r="D4878" s="354"/>
      <c r="E4878" s="178"/>
      <c r="F4878" s="355"/>
      <c r="G4878" s="354"/>
      <c r="H4878" s="354"/>
      <c r="I4878" s="178"/>
      <c r="J4878" s="390" t="e">
        <f>IF(#REF!="","",IF(LEN(#REF!)&gt;14,IF(ISBLANK(#REF!),"",#REF!),REPLACE(REPLACE(#REF!,1,3,"XXX"),13,2,"XX")))</f>
        <v>#REF!</v>
      </c>
      <c r="K4878" s="356"/>
      <c r="L4878" s="357"/>
      <c r="M4878" s="356"/>
      <c r="N4878" s="352"/>
      <c r="O4878" s="369"/>
    </row>
    <row r="4879" spans="1:15" hidden="1" x14ac:dyDescent="0.2">
      <c r="A4879" s="351">
        <v>4876</v>
      </c>
      <c r="B4879" s="352"/>
      <c r="C4879" s="353"/>
      <c r="D4879" s="354"/>
      <c r="E4879" s="178"/>
      <c r="F4879" s="355"/>
      <c r="G4879" s="354"/>
      <c r="H4879" s="354"/>
      <c r="I4879" s="178"/>
      <c r="J4879" s="390" t="e">
        <f>IF(#REF!="","",IF(LEN(#REF!)&gt;14,IF(ISBLANK(#REF!),"",#REF!),REPLACE(REPLACE(#REF!,1,3,"XXX"),13,2,"XX")))</f>
        <v>#REF!</v>
      </c>
      <c r="K4879" s="356"/>
      <c r="L4879" s="357"/>
      <c r="M4879" s="356"/>
      <c r="N4879" s="352"/>
      <c r="O4879" s="369"/>
    </row>
    <row r="4880" spans="1:15" hidden="1" x14ac:dyDescent="0.2">
      <c r="A4880" s="351">
        <v>4877</v>
      </c>
      <c r="B4880" s="352"/>
      <c r="C4880" s="353"/>
      <c r="D4880" s="354"/>
      <c r="E4880" s="178"/>
      <c r="F4880" s="355"/>
      <c r="G4880" s="354"/>
      <c r="H4880" s="354"/>
      <c r="I4880" s="178"/>
      <c r="J4880" s="390" t="e">
        <f>IF(#REF!="","",IF(LEN(#REF!)&gt;14,IF(ISBLANK(#REF!),"",#REF!),REPLACE(REPLACE(#REF!,1,3,"XXX"),13,2,"XX")))</f>
        <v>#REF!</v>
      </c>
      <c r="K4880" s="356"/>
      <c r="L4880" s="357"/>
      <c r="M4880" s="356"/>
      <c r="N4880" s="352"/>
      <c r="O4880" s="369"/>
    </row>
    <row r="4881" spans="1:15" hidden="1" x14ac:dyDescent="0.2">
      <c r="A4881" s="351">
        <v>4878</v>
      </c>
      <c r="B4881" s="352"/>
      <c r="C4881" s="353"/>
      <c r="D4881" s="354"/>
      <c r="E4881" s="178"/>
      <c r="F4881" s="355"/>
      <c r="G4881" s="354"/>
      <c r="H4881" s="354"/>
      <c r="I4881" s="178"/>
      <c r="J4881" s="390" t="e">
        <f>IF(#REF!="","",IF(LEN(#REF!)&gt;14,IF(ISBLANK(#REF!),"",#REF!),REPLACE(REPLACE(#REF!,1,3,"XXX"),13,2,"XX")))</f>
        <v>#REF!</v>
      </c>
      <c r="K4881" s="356"/>
      <c r="L4881" s="357"/>
      <c r="M4881" s="356"/>
      <c r="N4881" s="352"/>
      <c r="O4881" s="369"/>
    </row>
    <row r="4882" spans="1:15" hidden="1" x14ac:dyDescent="0.2">
      <c r="A4882" s="351">
        <v>4879</v>
      </c>
      <c r="B4882" s="352"/>
      <c r="C4882" s="353"/>
      <c r="D4882" s="354"/>
      <c r="E4882" s="178"/>
      <c r="F4882" s="355"/>
      <c r="G4882" s="354"/>
      <c r="H4882" s="354"/>
      <c r="I4882" s="178"/>
      <c r="J4882" s="390" t="e">
        <f>IF(#REF!="","",IF(LEN(#REF!)&gt;14,IF(ISBLANK(#REF!),"",#REF!),REPLACE(REPLACE(#REF!,1,3,"XXX"),13,2,"XX")))</f>
        <v>#REF!</v>
      </c>
      <c r="K4882" s="356"/>
      <c r="L4882" s="357"/>
      <c r="M4882" s="356"/>
      <c r="N4882" s="352"/>
      <c r="O4882" s="369"/>
    </row>
    <row r="4883" spans="1:15" hidden="1" x14ac:dyDescent="0.2">
      <c r="A4883" s="351">
        <v>4880</v>
      </c>
      <c r="B4883" s="352"/>
      <c r="C4883" s="353"/>
      <c r="D4883" s="354"/>
      <c r="E4883" s="178"/>
      <c r="F4883" s="355"/>
      <c r="G4883" s="354"/>
      <c r="H4883" s="354"/>
      <c r="I4883" s="178"/>
      <c r="J4883" s="390" t="e">
        <f>IF(#REF!="","",IF(LEN(#REF!)&gt;14,IF(ISBLANK(#REF!),"",#REF!),REPLACE(REPLACE(#REF!,1,3,"XXX"),13,2,"XX")))</f>
        <v>#REF!</v>
      </c>
      <c r="K4883" s="356"/>
      <c r="L4883" s="357"/>
      <c r="M4883" s="356"/>
      <c r="N4883" s="352"/>
      <c r="O4883" s="369"/>
    </row>
    <row r="4884" spans="1:15" hidden="1" x14ac:dyDescent="0.2">
      <c r="A4884" s="351">
        <v>4881</v>
      </c>
      <c r="B4884" s="352"/>
      <c r="C4884" s="353"/>
      <c r="D4884" s="354"/>
      <c r="E4884" s="178"/>
      <c r="F4884" s="355"/>
      <c r="G4884" s="354"/>
      <c r="H4884" s="354"/>
      <c r="I4884" s="178"/>
      <c r="J4884" s="390" t="e">
        <f>IF(#REF!="","",IF(LEN(#REF!)&gt;14,IF(ISBLANK(#REF!),"",#REF!),REPLACE(REPLACE(#REF!,1,3,"XXX"),13,2,"XX")))</f>
        <v>#REF!</v>
      </c>
      <c r="K4884" s="356"/>
      <c r="L4884" s="357"/>
      <c r="M4884" s="356"/>
      <c r="N4884" s="352"/>
      <c r="O4884" s="369"/>
    </row>
    <row r="4885" spans="1:15" hidden="1" x14ac:dyDescent="0.2">
      <c r="A4885" s="351">
        <v>4882</v>
      </c>
      <c r="B4885" s="352"/>
      <c r="C4885" s="353"/>
      <c r="D4885" s="354"/>
      <c r="E4885" s="178"/>
      <c r="F4885" s="355"/>
      <c r="G4885" s="354"/>
      <c r="H4885" s="354"/>
      <c r="I4885" s="178"/>
      <c r="J4885" s="390" t="e">
        <f>IF(#REF!="","",IF(LEN(#REF!)&gt;14,IF(ISBLANK(#REF!),"",#REF!),REPLACE(REPLACE(#REF!,1,3,"XXX"),13,2,"XX")))</f>
        <v>#REF!</v>
      </c>
      <c r="K4885" s="356"/>
      <c r="L4885" s="357"/>
      <c r="M4885" s="356"/>
      <c r="N4885" s="352"/>
      <c r="O4885" s="369"/>
    </row>
    <row r="4886" spans="1:15" hidden="1" x14ac:dyDescent="0.2">
      <c r="A4886" s="351">
        <v>4883</v>
      </c>
      <c r="B4886" s="352"/>
      <c r="C4886" s="353"/>
      <c r="D4886" s="354"/>
      <c r="E4886" s="178"/>
      <c r="F4886" s="355"/>
      <c r="G4886" s="354"/>
      <c r="H4886" s="354"/>
      <c r="I4886" s="178"/>
      <c r="J4886" s="390" t="e">
        <f>IF(#REF!="","",IF(LEN(#REF!)&gt;14,IF(ISBLANK(#REF!),"",#REF!),REPLACE(REPLACE(#REF!,1,3,"XXX"),13,2,"XX")))</f>
        <v>#REF!</v>
      </c>
      <c r="K4886" s="356"/>
      <c r="L4886" s="357"/>
      <c r="M4886" s="356"/>
      <c r="N4886" s="352"/>
      <c r="O4886" s="369"/>
    </row>
    <row r="4887" spans="1:15" hidden="1" x14ac:dyDescent="0.2">
      <c r="A4887" s="351">
        <v>4884</v>
      </c>
      <c r="B4887" s="352"/>
      <c r="C4887" s="353"/>
      <c r="D4887" s="354"/>
      <c r="E4887" s="178"/>
      <c r="F4887" s="355"/>
      <c r="G4887" s="354"/>
      <c r="H4887" s="354"/>
      <c r="I4887" s="178"/>
      <c r="J4887" s="390" t="e">
        <f>IF(#REF!="","",IF(LEN(#REF!)&gt;14,IF(ISBLANK(#REF!),"",#REF!),REPLACE(REPLACE(#REF!,1,3,"XXX"),13,2,"XX")))</f>
        <v>#REF!</v>
      </c>
      <c r="K4887" s="356"/>
      <c r="L4887" s="357"/>
      <c r="M4887" s="356"/>
      <c r="N4887" s="352"/>
      <c r="O4887" s="369"/>
    </row>
    <row r="4888" spans="1:15" hidden="1" x14ac:dyDescent="0.2">
      <c r="A4888" s="351">
        <v>4885</v>
      </c>
      <c r="B4888" s="352"/>
      <c r="C4888" s="353"/>
      <c r="D4888" s="354"/>
      <c r="E4888" s="178"/>
      <c r="F4888" s="355"/>
      <c r="G4888" s="354"/>
      <c r="H4888" s="354"/>
      <c r="I4888" s="178"/>
      <c r="J4888" s="390" t="e">
        <f>IF(#REF!="","",IF(LEN(#REF!)&gt;14,IF(ISBLANK(#REF!),"",#REF!),REPLACE(REPLACE(#REF!,1,3,"XXX"),13,2,"XX")))</f>
        <v>#REF!</v>
      </c>
      <c r="K4888" s="356"/>
      <c r="L4888" s="357"/>
      <c r="M4888" s="356"/>
      <c r="N4888" s="352"/>
      <c r="O4888" s="369"/>
    </row>
    <row r="4889" spans="1:15" hidden="1" x14ac:dyDescent="0.2">
      <c r="A4889" s="351">
        <v>4886</v>
      </c>
      <c r="B4889" s="352"/>
      <c r="C4889" s="353"/>
      <c r="D4889" s="354"/>
      <c r="E4889" s="178"/>
      <c r="F4889" s="355"/>
      <c r="G4889" s="354"/>
      <c r="H4889" s="354"/>
      <c r="I4889" s="178"/>
      <c r="J4889" s="390" t="e">
        <f>IF(#REF!="","",IF(LEN(#REF!)&gt;14,IF(ISBLANK(#REF!),"",#REF!),REPLACE(REPLACE(#REF!,1,3,"XXX"),13,2,"XX")))</f>
        <v>#REF!</v>
      </c>
      <c r="K4889" s="356"/>
      <c r="L4889" s="357"/>
      <c r="M4889" s="356"/>
      <c r="N4889" s="352"/>
      <c r="O4889" s="369"/>
    </row>
    <row r="4890" spans="1:15" hidden="1" x14ac:dyDescent="0.2">
      <c r="A4890" s="351">
        <v>4887</v>
      </c>
      <c r="B4890" s="352"/>
      <c r="C4890" s="353"/>
      <c r="D4890" s="354"/>
      <c r="E4890" s="178"/>
      <c r="F4890" s="355"/>
      <c r="G4890" s="354"/>
      <c r="H4890" s="354"/>
      <c r="I4890" s="178"/>
      <c r="J4890" s="390" t="e">
        <f>IF(#REF!="","",IF(LEN(#REF!)&gt;14,IF(ISBLANK(#REF!),"",#REF!),REPLACE(REPLACE(#REF!,1,3,"XXX"),13,2,"XX")))</f>
        <v>#REF!</v>
      </c>
      <c r="K4890" s="356"/>
      <c r="L4890" s="357"/>
      <c r="M4890" s="356"/>
      <c r="N4890" s="352"/>
      <c r="O4890" s="369"/>
    </row>
    <row r="4891" spans="1:15" hidden="1" x14ac:dyDescent="0.2">
      <c r="A4891" s="351">
        <v>4888</v>
      </c>
      <c r="B4891" s="352"/>
      <c r="C4891" s="353"/>
      <c r="D4891" s="354"/>
      <c r="E4891" s="178"/>
      <c r="F4891" s="355"/>
      <c r="G4891" s="354"/>
      <c r="H4891" s="354"/>
      <c r="I4891" s="178"/>
      <c r="J4891" s="390" t="e">
        <f>IF(#REF!="","",IF(LEN(#REF!)&gt;14,IF(ISBLANK(#REF!),"",#REF!),REPLACE(REPLACE(#REF!,1,3,"XXX"),13,2,"XX")))</f>
        <v>#REF!</v>
      </c>
      <c r="K4891" s="356"/>
      <c r="L4891" s="357"/>
      <c r="M4891" s="356"/>
      <c r="N4891" s="352"/>
      <c r="O4891" s="369"/>
    </row>
    <row r="4892" spans="1:15" hidden="1" x14ac:dyDescent="0.2">
      <c r="A4892" s="351">
        <v>4889</v>
      </c>
      <c r="B4892" s="352"/>
      <c r="C4892" s="353"/>
      <c r="D4892" s="354"/>
      <c r="E4892" s="178"/>
      <c r="F4892" s="355"/>
      <c r="G4892" s="354"/>
      <c r="H4892" s="354"/>
      <c r="I4892" s="178"/>
      <c r="J4892" s="390" t="e">
        <f>IF(#REF!="","",IF(LEN(#REF!)&gt;14,IF(ISBLANK(#REF!),"",#REF!),REPLACE(REPLACE(#REF!,1,3,"XXX"),13,2,"XX")))</f>
        <v>#REF!</v>
      </c>
      <c r="K4892" s="356"/>
      <c r="L4892" s="357"/>
      <c r="M4892" s="356"/>
      <c r="N4892" s="352"/>
      <c r="O4892" s="369"/>
    </row>
    <row r="4893" spans="1:15" hidden="1" x14ac:dyDescent="0.2">
      <c r="A4893" s="351">
        <v>4890</v>
      </c>
      <c r="B4893" s="352"/>
      <c r="C4893" s="353"/>
      <c r="D4893" s="354"/>
      <c r="E4893" s="178"/>
      <c r="F4893" s="355"/>
      <c r="G4893" s="354"/>
      <c r="H4893" s="354"/>
      <c r="I4893" s="178"/>
      <c r="J4893" s="390" t="e">
        <f>IF(#REF!="","",IF(LEN(#REF!)&gt;14,IF(ISBLANK(#REF!),"",#REF!),REPLACE(REPLACE(#REF!,1,3,"XXX"),13,2,"XX")))</f>
        <v>#REF!</v>
      </c>
      <c r="K4893" s="356"/>
      <c r="L4893" s="357"/>
      <c r="M4893" s="356"/>
      <c r="N4893" s="352"/>
      <c r="O4893" s="369"/>
    </row>
    <row r="4894" spans="1:15" hidden="1" x14ac:dyDescent="0.2">
      <c r="A4894" s="351">
        <v>4891</v>
      </c>
      <c r="B4894" s="352"/>
      <c r="C4894" s="353"/>
      <c r="D4894" s="354"/>
      <c r="E4894" s="178"/>
      <c r="F4894" s="355"/>
      <c r="G4894" s="354"/>
      <c r="H4894" s="354"/>
      <c r="I4894" s="178"/>
      <c r="J4894" s="390" t="e">
        <f>IF(#REF!="","",IF(LEN(#REF!)&gt;14,IF(ISBLANK(#REF!),"",#REF!),REPLACE(REPLACE(#REF!,1,3,"XXX"),13,2,"XX")))</f>
        <v>#REF!</v>
      </c>
      <c r="K4894" s="356"/>
      <c r="L4894" s="357"/>
      <c r="M4894" s="356"/>
      <c r="N4894" s="352"/>
      <c r="O4894" s="369"/>
    </row>
    <row r="4895" spans="1:15" hidden="1" x14ac:dyDescent="0.2">
      <c r="A4895" s="351">
        <v>4892</v>
      </c>
      <c r="B4895" s="352"/>
      <c r="C4895" s="353"/>
      <c r="D4895" s="354"/>
      <c r="E4895" s="178"/>
      <c r="F4895" s="355"/>
      <c r="G4895" s="354"/>
      <c r="H4895" s="354"/>
      <c r="I4895" s="178"/>
      <c r="J4895" s="390" t="e">
        <f>IF(#REF!="","",IF(LEN(#REF!)&gt;14,IF(ISBLANK(#REF!),"",#REF!),REPLACE(REPLACE(#REF!,1,3,"XXX"),13,2,"XX")))</f>
        <v>#REF!</v>
      </c>
      <c r="K4895" s="356"/>
      <c r="L4895" s="357"/>
      <c r="M4895" s="356"/>
      <c r="N4895" s="352"/>
      <c r="O4895" s="369"/>
    </row>
    <row r="4896" spans="1:15" hidden="1" x14ac:dyDescent="0.2">
      <c r="A4896" s="351">
        <v>4893</v>
      </c>
      <c r="B4896" s="352"/>
      <c r="C4896" s="353"/>
      <c r="D4896" s="354"/>
      <c r="E4896" s="178"/>
      <c r="F4896" s="355"/>
      <c r="G4896" s="354"/>
      <c r="H4896" s="354"/>
      <c r="I4896" s="178"/>
      <c r="J4896" s="390" t="e">
        <f>IF(#REF!="","",IF(LEN(#REF!)&gt;14,IF(ISBLANK(#REF!),"",#REF!),REPLACE(REPLACE(#REF!,1,3,"XXX"),13,2,"XX")))</f>
        <v>#REF!</v>
      </c>
      <c r="K4896" s="356"/>
      <c r="L4896" s="357"/>
      <c r="M4896" s="356"/>
      <c r="N4896" s="352"/>
      <c r="O4896" s="369"/>
    </row>
    <row r="4897" spans="1:15" hidden="1" x14ac:dyDescent="0.2">
      <c r="A4897" s="351">
        <v>4894</v>
      </c>
      <c r="B4897" s="352"/>
      <c r="C4897" s="353"/>
      <c r="D4897" s="354"/>
      <c r="E4897" s="178"/>
      <c r="F4897" s="355"/>
      <c r="G4897" s="354"/>
      <c r="H4897" s="354"/>
      <c r="I4897" s="178"/>
      <c r="J4897" s="390" t="e">
        <f>IF(#REF!="","",IF(LEN(#REF!)&gt;14,IF(ISBLANK(#REF!),"",#REF!),REPLACE(REPLACE(#REF!,1,3,"XXX"),13,2,"XX")))</f>
        <v>#REF!</v>
      </c>
      <c r="K4897" s="356"/>
      <c r="L4897" s="357"/>
      <c r="M4897" s="356"/>
      <c r="N4897" s="352"/>
      <c r="O4897" s="369"/>
    </row>
    <row r="4898" spans="1:15" hidden="1" x14ac:dyDescent="0.2">
      <c r="A4898" s="351">
        <v>4895</v>
      </c>
      <c r="B4898" s="352"/>
      <c r="C4898" s="353"/>
      <c r="D4898" s="354"/>
      <c r="E4898" s="178"/>
      <c r="F4898" s="355"/>
      <c r="G4898" s="354"/>
      <c r="H4898" s="354"/>
      <c r="I4898" s="178"/>
      <c r="J4898" s="390" t="e">
        <f>IF(#REF!="","",IF(LEN(#REF!)&gt;14,IF(ISBLANK(#REF!),"",#REF!),REPLACE(REPLACE(#REF!,1,3,"XXX"),13,2,"XX")))</f>
        <v>#REF!</v>
      </c>
      <c r="K4898" s="356"/>
      <c r="L4898" s="357"/>
      <c r="M4898" s="356"/>
      <c r="N4898" s="352"/>
      <c r="O4898" s="369"/>
    </row>
    <row r="4899" spans="1:15" hidden="1" x14ac:dyDescent="0.2">
      <c r="A4899" s="351">
        <v>4896</v>
      </c>
      <c r="B4899" s="352"/>
      <c r="C4899" s="353"/>
      <c r="D4899" s="354"/>
      <c r="E4899" s="178"/>
      <c r="F4899" s="355"/>
      <c r="G4899" s="354"/>
      <c r="H4899" s="354"/>
      <c r="I4899" s="178"/>
      <c r="J4899" s="390" t="e">
        <f>IF(#REF!="","",IF(LEN(#REF!)&gt;14,IF(ISBLANK(#REF!),"",#REF!),REPLACE(REPLACE(#REF!,1,3,"XXX"),13,2,"XX")))</f>
        <v>#REF!</v>
      </c>
      <c r="K4899" s="356"/>
      <c r="L4899" s="357"/>
      <c r="M4899" s="356"/>
      <c r="N4899" s="352"/>
      <c r="O4899" s="369"/>
    </row>
    <row r="4900" spans="1:15" hidden="1" x14ac:dyDescent="0.2">
      <c r="A4900" s="351">
        <v>4897</v>
      </c>
      <c r="B4900" s="352"/>
      <c r="C4900" s="353"/>
      <c r="D4900" s="354"/>
      <c r="E4900" s="178"/>
      <c r="F4900" s="355"/>
      <c r="G4900" s="354"/>
      <c r="H4900" s="354"/>
      <c r="I4900" s="178"/>
      <c r="J4900" s="390" t="e">
        <f>IF(#REF!="","",IF(LEN(#REF!)&gt;14,IF(ISBLANK(#REF!),"",#REF!),REPLACE(REPLACE(#REF!,1,3,"XXX"),13,2,"XX")))</f>
        <v>#REF!</v>
      </c>
      <c r="K4900" s="356"/>
      <c r="L4900" s="357"/>
      <c r="M4900" s="356"/>
      <c r="N4900" s="352"/>
      <c r="O4900" s="369"/>
    </row>
    <row r="4901" spans="1:15" hidden="1" x14ac:dyDescent="0.2">
      <c r="A4901" s="351">
        <v>4898</v>
      </c>
      <c r="B4901" s="352"/>
      <c r="C4901" s="353"/>
      <c r="D4901" s="354"/>
      <c r="E4901" s="178"/>
      <c r="F4901" s="355"/>
      <c r="G4901" s="354"/>
      <c r="H4901" s="354"/>
      <c r="I4901" s="178"/>
      <c r="J4901" s="390" t="e">
        <f>IF(#REF!="","",IF(LEN(#REF!)&gt;14,IF(ISBLANK(#REF!),"",#REF!),REPLACE(REPLACE(#REF!,1,3,"XXX"),13,2,"XX")))</f>
        <v>#REF!</v>
      </c>
      <c r="K4901" s="356"/>
      <c r="L4901" s="357"/>
      <c r="M4901" s="356"/>
      <c r="N4901" s="352"/>
      <c r="O4901" s="369"/>
    </row>
    <row r="4902" spans="1:15" hidden="1" x14ac:dyDescent="0.2">
      <c r="A4902" s="351">
        <v>4899</v>
      </c>
      <c r="B4902" s="352"/>
      <c r="C4902" s="353"/>
      <c r="D4902" s="354"/>
      <c r="E4902" s="178"/>
      <c r="F4902" s="355"/>
      <c r="G4902" s="354"/>
      <c r="H4902" s="354"/>
      <c r="I4902" s="178"/>
      <c r="J4902" s="390" t="e">
        <f>IF(#REF!="","",IF(LEN(#REF!)&gt;14,IF(ISBLANK(#REF!),"",#REF!),REPLACE(REPLACE(#REF!,1,3,"XXX"),13,2,"XX")))</f>
        <v>#REF!</v>
      </c>
      <c r="K4902" s="356"/>
      <c r="L4902" s="357"/>
      <c r="M4902" s="356"/>
      <c r="N4902" s="352"/>
      <c r="O4902" s="369"/>
    </row>
    <row r="4903" spans="1:15" hidden="1" x14ac:dyDescent="0.2">
      <c r="A4903" s="351">
        <v>4900</v>
      </c>
      <c r="B4903" s="352"/>
      <c r="C4903" s="353"/>
      <c r="D4903" s="354"/>
      <c r="E4903" s="178"/>
      <c r="F4903" s="355"/>
      <c r="G4903" s="354"/>
      <c r="H4903" s="354"/>
      <c r="I4903" s="178"/>
      <c r="J4903" s="390" t="e">
        <f>IF(#REF!="","",IF(LEN(#REF!)&gt;14,IF(ISBLANK(#REF!),"",#REF!),REPLACE(REPLACE(#REF!,1,3,"XXX"),13,2,"XX")))</f>
        <v>#REF!</v>
      </c>
      <c r="K4903" s="356"/>
      <c r="L4903" s="357"/>
      <c r="M4903" s="356"/>
      <c r="N4903" s="352"/>
      <c r="O4903" s="369"/>
    </row>
    <row r="4904" spans="1:15" hidden="1" x14ac:dyDescent="0.2">
      <c r="A4904" s="351">
        <v>4901</v>
      </c>
      <c r="B4904" s="352"/>
      <c r="C4904" s="353"/>
      <c r="D4904" s="354"/>
      <c r="E4904" s="178"/>
      <c r="F4904" s="355"/>
      <c r="G4904" s="354"/>
      <c r="H4904" s="354"/>
      <c r="I4904" s="178"/>
      <c r="J4904" s="390" t="e">
        <f>IF(#REF!="","",IF(LEN(#REF!)&gt;14,IF(ISBLANK(#REF!),"",#REF!),REPLACE(REPLACE(#REF!,1,3,"XXX"),13,2,"XX")))</f>
        <v>#REF!</v>
      </c>
      <c r="K4904" s="356"/>
      <c r="L4904" s="357"/>
      <c r="M4904" s="356"/>
      <c r="N4904" s="352"/>
      <c r="O4904" s="369"/>
    </row>
    <row r="4905" spans="1:15" hidden="1" x14ac:dyDescent="0.2">
      <c r="A4905" s="351">
        <v>4902</v>
      </c>
      <c r="B4905" s="352"/>
      <c r="C4905" s="353"/>
      <c r="D4905" s="354"/>
      <c r="E4905" s="178"/>
      <c r="F4905" s="355"/>
      <c r="G4905" s="354"/>
      <c r="H4905" s="354"/>
      <c r="I4905" s="178"/>
      <c r="J4905" s="390" t="e">
        <f>IF(#REF!="","",IF(LEN(#REF!)&gt;14,IF(ISBLANK(#REF!),"",#REF!),REPLACE(REPLACE(#REF!,1,3,"XXX"),13,2,"XX")))</f>
        <v>#REF!</v>
      </c>
      <c r="K4905" s="356"/>
      <c r="L4905" s="357"/>
      <c r="M4905" s="356"/>
      <c r="N4905" s="352"/>
      <c r="O4905" s="369"/>
    </row>
    <row r="4906" spans="1:15" hidden="1" x14ac:dyDescent="0.2">
      <c r="A4906" s="351">
        <v>4903</v>
      </c>
      <c r="B4906" s="352"/>
      <c r="C4906" s="353"/>
      <c r="D4906" s="354"/>
      <c r="E4906" s="178"/>
      <c r="F4906" s="355"/>
      <c r="G4906" s="354"/>
      <c r="H4906" s="354"/>
      <c r="I4906" s="178"/>
      <c r="J4906" s="390" t="e">
        <f>IF(#REF!="","",IF(LEN(#REF!)&gt;14,IF(ISBLANK(#REF!),"",#REF!),REPLACE(REPLACE(#REF!,1,3,"XXX"),13,2,"XX")))</f>
        <v>#REF!</v>
      </c>
      <c r="K4906" s="356"/>
      <c r="L4906" s="357"/>
      <c r="M4906" s="356"/>
      <c r="N4906" s="352"/>
      <c r="O4906" s="369"/>
    </row>
    <row r="4907" spans="1:15" hidden="1" x14ac:dyDescent="0.2">
      <c r="A4907" s="351">
        <v>4904</v>
      </c>
      <c r="B4907" s="352"/>
      <c r="C4907" s="353"/>
      <c r="D4907" s="354"/>
      <c r="E4907" s="178"/>
      <c r="F4907" s="355"/>
      <c r="G4907" s="354"/>
      <c r="H4907" s="354"/>
      <c r="I4907" s="178"/>
      <c r="J4907" s="390" t="e">
        <f>IF(#REF!="","",IF(LEN(#REF!)&gt;14,IF(ISBLANK(#REF!),"",#REF!),REPLACE(REPLACE(#REF!,1,3,"XXX"),13,2,"XX")))</f>
        <v>#REF!</v>
      </c>
      <c r="K4907" s="356"/>
      <c r="L4907" s="357"/>
      <c r="M4907" s="356"/>
      <c r="N4907" s="352"/>
      <c r="O4907" s="369"/>
    </row>
    <row r="4908" spans="1:15" hidden="1" x14ac:dyDescent="0.2">
      <c r="A4908" s="351">
        <v>4905</v>
      </c>
      <c r="B4908" s="352"/>
      <c r="C4908" s="353"/>
      <c r="D4908" s="354"/>
      <c r="E4908" s="178"/>
      <c r="F4908" s="355"/>
      <c r="G4908" s="354"/>
      <c r="H4908" s="354"/>
      <c r="I4908" s="178"/>
      <c r="J4908" s="390" t="e">
        <f>IF(#REF!="","",IF(LEN(#REF!)&gt;14,IF(ISBLANK(#REF!),"",#REF!),REPLACE(REPLACE(#REF!,1,3,"XXX"),13,2,"XX")))</f>
        <v>#REF!</v>
      </c>
      <c r="K4908" s="356"/>
      <c r="L4908" s="357"/>
      <c r="M4908" s="356"/>
      <c r="N4908" s="352"/>
      <c r="O4908" s="369"/>
    </row>
    <row r="4909" spans="1:15" hidden="1" x14ac:dyDescent="0.2">
      <c r="A4909" s="351">
        <v>4906</v>
      </c>
      <c r="B4909" s="352"/>
      <c r="C4909" s="353"/>
      <c r="D4909" s="354"/>
      <c r="E4909" s="178"/>
      <c r="F4909" s="355"/>
      <c r="G4909" s="354"/>
      <c r="H4909" s="354"/>
      <c r="I4909" s="178"/>
      <c r="J4909" s="390" t="e">
        <f>IF(#REF!="","",IF(LEN(#REF!)&gt;14,IF(ISBLANK(#REF!),"",#REF!),REPLACE(REPLACE(#REF!,1,3,"XXX"),13,2,"XX")))</f>
        <v>#REF!</v>
      </c>
      <c r="K4909" s="356"/>
      <c r="L4909" s="357"/>
      <c r="M4909" s="356"/>
      <c r="N4909" s="352"/>
      <c r="O4909" s="369"/>
    </row>
    <row r="4910" spans="1:15" hidden="1" x14ac:dyDescent="0.2">
      <c r="A4910" s="351">
        <v>4907</v>
      </c>
      <c r="B4910" s="352"/>
      <c r="C4910" s="353"/>
      <c r="D4910" s="354"/>
      <c r="E4910" s="178"/>
      <c r="F4910" s="355"/>
      <c r="G4910" s="354"/>
      <c r="H4910" s="354"/>
      <c r="I4910" s="178"/>
      <c r="J4910" s="390" t="e">
        <f>IF(#REF!="","",IF(LEN(#REF!)&gt;14,IF(ISBLANK(#REF!),"",#REF!),REPLACE(REPLACE(#REF!,1,3,"XXX"),13,2,"XX")))</f>
        <v>#REF!</v>
      </c>
      <c r="K4910" s="356"/>
      <c r="L4910" s="357"/>
      <c r="M4910" s="356"/>
      <c r="N4910" s="352"/>
      <c r="O4910" s="369"/>
    </row>
    <row r="4911" spans="1:15" hidden="1" x14ac:dyDescent="0.2">
      <c r="A4911" s="351">
        <v>4908</v>
      </c>
      <c r="B4911" s="352"/>
      <c r="C4911" s="353"/>
      <c r="D4911" s="354"/>
      <c r="E4911" s="178"/>
      <c r="F4911" s="355"/>
      <c r="G4911" s="354"/>
      <c r="H4911" s="354"/>
      <c r="I4911" s="178"/>
      <c r="J4911" s="390" t="e">
        <f>IF(#REF!="","",IF(LEN(#REF!)&gt;14,IF(ISBLANK(#REF!),"",#REF!),REPLACE(REPLACE(#REF!,1,3,"XXX"),13,2,"XX")))</f>
        <v>#REF!</v>
      </c>
      <c r="K4911" s="356"/>
      <c r="L4911" s="357"/>
      <c r="M4911" s="356"/>
      <c r="N4911" s="352"/>
      <c r="O4911" s="369"/>
    </row>
    <row r="4912" spans="1:15" hidden="1" x14ac:dyDescent="0.2">
      <c r="A4912" s="351">
        <v>4909</v>
      </c>
      <c r="B4912" s="352"/>
      <c r="C4912" s="353"/>
      <c r="D4912" s="354"/>
      <c r="E4912" s="178"/>
      <c r="F4912" s="355"/>
      <c r="G4912" s="354"/>
      <c r="H4912" s="354"/>
      <c r="I4912" s="178"/>
      <c r="J4912" s="390" t="e">
        <f>IF(#REF!="","",IF(LEN(#REF!)&gt;14,IF(ISBLANK(#REF!),"",#REF!),REPLACE(REPLACE(#REF!,1,3,"XXX"),13,2,"XX")))</f>
        <v>#REF!</v>
      </c>
      <c r="K4912" s="356"/>
      <c r="L4912" s="357"/>
      <c r="M4912" s="356"/>
      <c r="N4912" s="352"/>
      <c r="O4912" s="369"/>
    </row>
    <row r="4913" spans="1:15" hidden="1" x14ac:dyDescent="0.2">
      <c r="A4913" s="351">
        <v>4910</v>
      </c>
      <c r="B4913" s="352"/>
      <c r="C4913" s="353"/>
      <c r="D4913" s="354"/>
      <c r="E4913" s="178"/>
      <c r="F4913" s="355"/>
      <c r="G4913" s="354"/>
      <c r="H4913" s="354"/>
      <c r="I4913" s="178"/>
      <c r="J4913" s="390" t="e">
        <f>IF(#REF!="","",IF(LEN(#REF!)&gt;14,IF(ISBLANK(#REF!),"",#REF!),REPLACE(REPLACE(#REF!,1,3,"XXX"),13,2,"XX")))</f>
        <v>#REF!</v>
      </c>
      <c r="K4913" s="356"/>
      <c r="L4913" s="357"/>
      <c r="M4913" s="356"/>
      <c r="N4913" s="352"/>
      <c r="O4913" s="369"/>
    </row>
    <row r="4914" spans="1:15" hidden="1" x14ac:dyDescent="0.2">
      <c r="A4914" s="351">
        <v>4911</v>
      </c>
      <c r="B4914" s="352"/>
      <c r="C4914" s="353"/>
      <c r="D4914" s="354"/>
      <c r="E4914" s="178"/>
      <c r="F4914" s="355"/>
      <c r="G4914" s="354"/>
      <c r="H4914" s="354"/>
      <c r="I4914" s="178"/>
      <c r="J4914" s="390" t="e">
        <f>IF(#REF!="","",IF(LEN(#REF!)&gt;14,IF(ISBLANK(#REF!),"",#REF!),REPLACE(REPLACE(#REF!,1,3,"XXX"),13,2,"XX")))</f>
        <v>#REF!</v>
      </c>
      <c r="K4914" s="356"/>
      <c r="L4914" s="357"/>
      <c r="M4914" s="356"/>
      <c r="N4914" s="352"/>
      <c r="O4914" s="369"/>
    </row>
    <row r="4915" spans="1:15" hidden="1" x14ac:dyDescent="0.2">
      <c r="A4915" s="351">
        <v>4912</v>
      </c>
      <c r="B4915" s="352"/>
      <c r="C4915" s="353"/>
      <c r="D4915" s="354"/>
      <c r="E4915" s="178"/>
      <c r="F4915" s="355"/>
      <c r="G4915" s="354"/>
      <c r="H4915" s="354"/>
      <c r="I4915" s="178"/>
      <c r="J4915" s="390" t="e">
        <f>IF(#REF!="","",IF(LEN(#REF!)&gt;14,IF(ISBLANK(#REF!),"",#REF!),REPLACE(REPLACE(#REF!,1,3,"XXX"),13,2,"XX")))</f>
        <v>#REF!</v>
      </c>
      <c r="K4915" s="356"/>
      <c r="L4915" s="357"/>
      <c r="M4915" s="356"/>
      <c r="N4915" s="352"/>
      <c r="O4915" s="369"/>
    </row>
    <row r="4916" spans="1:15" hidden="1" x14ac:dyDescent="0.2">
      <c r="A4916" s="351">
        <v>4913</v>
      </c>
      <c r="B4916" s="352"/>
      <c r="C4916" s="353"/>
      <c r="D4916" s="354"/>
      <c r="E4916" s="178"/>
      <c r="F4916" s="355"/>
      <c r="G4916" s="354"/>
      <c r="H4916" s="354"/>
      <c r="I4916" s="178"/>
      <c r="J4916" s="390" t="e">
        <f>IF(#REF!="","",IF(LEN(#REF!)&gt;14,IF(ISBLANK(#REF!),"",#REF!),REPLACE(REPLACE(#REF!,1,3,"XXX"),13,2,"XX")))</f>
        <v>#REF!</v>
      </c>
      <c r="K4916" s="356"/>
      <c r="L4916" s="357"/>
      <c r="M4916" s="356"/>
      <c r="N4916" s="352"/>
      <c r="O4916" s="369"/>
    </row>
    <row r="4917" spans="1:15" hidden="1" x14ac:dyDescent="0.2">
      <c r="A4917" s="351">
        <v>4914</v>
      </c>
      <c r="B4917" s="352"/>
      <c r="C4917" s="353"/>
      <c r="D4917" s="354"/>
      <c r="E4917" s="178"/>
      <c r="F4917" s="355"/>
      <c r="G4917" s="354"/>
      <c r="H4917" s="354"/>
      <c r="I4917" s="178"/>
      <c r="J4917" s="390" t="e">
        <f>IF(#REF!="","",IF(LEN(#REF!)&gt;14,IF(ISBLANK(#REF!),"",#REF!),REPLACE(REPLACE(#REF!,1,3,"XXX"),13,2,"XX")))</f>
        <v>#REF!</v>
      </c>
      <c r="K4917" s="356"/>
      <c r="L4917" s="357"/>
      <c r="M4917" s="356"/>
      <c r="N4917" s="352"/>
      <c r="O4917" s="369"/>
    </row>
    <row r="4918" spans="1:15" hidden="1" x14ac:dyDescent="0.2">
      <c r="A4918" s="351">
        <v>4915</v>
      </c>
      <c r="B4918" s="352"/>
      <c r="C4918" s="353"/>
      <c r="D4918" s="354"/>
      <c r="E4918" s="178"/>
      <c r="F4918" s="355"/>
      <c r="G4918" s="354"/>
      <c r="H4918" s="354"/>
      <c r="I4918" s="178"/>
      <c r="J4918" s="390" t="e">
        <f>IF(#REF!="","",IF(LEN(#REF!)&gt;14,IF(ISBLANK(#REF!),"",#REF!),REPLACE(REPLACE(#REF!,1,3,"XXX"),13,2,"XX")))</f>
        <v>#REF!</v>
      </c>
      <c r="K4918" s="356"/>
      <c r="L4918" s="357"/>
      <c r="M4918" s="356"/>
      <c r="N4918" s="352"/>
      <c r="O4918" s="369"/>
    </row>
    <row r="4919" spans="1:15" hidden="1" x14ac:dyDescent="0.2">
      <c r="A4919" s="351">
        <v>4916</v>
      </c>
      <c r="B4919" s="352"/>
      <c r="C4919" s="353"/>
      <c r="D4919" s="354"/>
      <c r="E4919" s="178"/>
      <c r="F4919" s="355"/>
      <c r="G4919" s="354"/>
      <c r="H4919" s="354"/>
      <c r="I4919" s="178"/>
      <c r="J4919" s="390" t="e">
        <f>IF(#REF!="","",IF(LEN(#REF!)&gt;14,IF(ISBLANK(#REF!),"",#REF!),REPLACE(REPLACE(#REF!,1,3,"XXX"),13,2,"XX")))</f>
        <v>#REF!</v>
      </c>
      <c r="K4919" s="356"/>
      <c r="L4919" s="357"/>
      <c r="M4919" s="356"/>
      <c r="N4919" s="352"/>
      <c r="O4919" s="369"/>
    </row>
    <row r="4920" spans="1:15" hidden="1" x14ac:dyDescent="0.2">
      <c r="A4920" s="351">
        <v>4917</v>
      </c>
      <c r="B4920" s="352"/>
      <c r="C4920" s="353"/>
      <c r="D4920" s="354"/>
      <c r="E4920" s="178"/>
      <c r="F4920" s="355"/>
      <c r="G4920" s="354"/>
      <c r="H4920" s="354"/>
      <c r="I4920" s="178"/>
      <c r="J4920" s="390" t="e">
        <f>IF(#REF!="","",IF(LEN(#REF!)&gt;14,IF(ISBLANK(#REF!),"",#REF!),REPLACE(REPLACE(#REF!,1,3,"XXX"),13,2,"XX")))</f>
        <v>#REF!</v>
      </c>
      <c r="K4920" s="356"/>
      <c r="L4920" s="357"/>
      <c r="M4920" s="356"/>
      <c r="N4920" s="352"/>
      <c r="O4920" s="369"/>
    </row>
    <row r="4921" spans="1:15" hidden="1" x14ac:dyDescent="0.2">
      <c r="A4921" s="351">
        <v>4918</v>
      </c>
      <c r="B4921" s="352"/>
      <c r="C4921" s="353"/>
      <c r="D4921" s="354"/>
      <c r="E4921" s="178"/>
      <c r="F4921" s="355"/>
      <c r="G4921" s="354"/>
      <c r="H4921" s="354"/>
      <c r="I4921" s="178"/>
      <c r="J4921" s="390" t="e">
        <f>IF(#REF!="","",IF(LEN(#REF!)&gt;14,IF(ISBLANK(#REF!),"",#REF!),REPLACE(REPLACE(#REF!,1,3,"XXX"),13,2,"XX")))</f>
        <v>#REF!</v>
      </c>
      <c r="K4921" s="356"/>
      <c r="L4921" s="357"/>
      <c r="M4921" s="356"/>
      <c r="N4921" s="352"/>
      <c r="O4921" s="369"/>
    </row>
    <row r="4922" spans="1:15" hidden="1" x14ac:dyDescent="0.2">
      <c r="A4922" s="351">
        <v>4919</v>
      </c>
      <c r="B4922" s="352"/>
      <c r="C4922" s="353"/>
      <c r="D4922" s="354"/>
      <c r="E4922" s="178"/>
      <c r="F4922" s="355"/>
      <c r="G4922" s="354"/>
      <c r="H4922" s="354"/>
      <c r="I4922" s="178"/>
      <c r="J4922" s="390" t="e">
        <f>IF(#REF!="","",IF(LEN(#REF!)&gt;14,IF(ISBLANK(#REF!),"",#REF!),REPLACE(REPLACE(#REF!,1,3,"XXX"),13,2,"XX")))</f>
        <v>#REF!</v>
      </c>
      <c r="K4922" s="356"/>
      <c r="L4922" s="357"/>
      <c r="M4922" s="356"/>
      <c r="N4922" s="352"/>
      <c r="O4922" s="369"/>
    </row>
    <row r="4923" spans="1:15" hidden="1" x14ac:dyDescent="0.2">
      <c r="A4923" s="351">
        <v>4920</v>
      </c>
      <c r="B4923" s="352"/>
      <c r="C4923" s="353"/>
      <c r="D4923" s="354"/>
      <c r="E4923" s="178"/>
      <c r="F4923" s="355"/>
      <c r="G4923" s="354"/>
      <c r="H4923" s="354"/>
      <c r="I4923" s="178"/>
      <c r="J4923" s="390" t="e">
        <f>IF(#REF!="","",IF(LEN(#REF!)&gt;14,IF(ISBLANK(#REF!),"",#REF!),REPLACE(REPLACE(#REF!,1,3,"XXX"),13,2,"XX")))</f>
        <v>#REF!</v>
      </c>
      <c r="K4923" s="356"/>
      <c r="L4923" s="357"/>
      <c r="M4923" s="356"/>
      <c r="N4923" s="352"/>
      <c r="O4923" s="369"/>
    </row>
    <row r="4924" spans="1:15" hidden="1" x14ac:dyDescent="0.2">
      <c r="A4924" s="351">
        <v>4921</v>
      </c>
      <c r="B4924" s="352"/>
      <c r="C4924" s="353"/>
      <c r="D4924" s="354"/>
      <c r="E4924" s="178"/>
      <c r="F4924" s="355"/>
      <c r="G4924" s="354"/>
      <c r="H4924" s="354"/>
      <c r="I4924" s="178"/>
      <c r="J4924" s="390" t="e">
        <f>IF(#REF!="","",IF(LEN(#REF!)&gt;14,IF(ISBLANK(#REF!),"",#REF!),REPLACE(REPLACE(#REF!,1,3,"XXX"),13,2,"XX")))</f>
        <v>#REF!</v>
      </c>
      <c r="K4924" s="356"/>
      <c r="L4924" s="357"/>
      <c r="M4924" s="356"/>
      <c r="N4924" s="352"/>
      <c r="O4924" s="369"/>
    </row>
    <row r="4925" spans="1:15" hidden="1" x14ac:dyDescent="0.2">
      <c r="A4925" s="351">
        <v>4922</v>
      </c>
      <c r="B4925" s="352"/>
      <c r="C4925" s="353"/>
      <c r="D4925" s="354"/>
      <c r="E4925" s="178"/>
      <c r="F4925" s="355"/>
      <c r="G4925" s="354"/>
      <c r="H4925" s="354"/>
      <c r="I4925" s="178"/>
      <c r="J4925" s="390" t="e">
        <f>IF(#REF!="","",IF(LEN(#REF!)&gt;14,IF(ISBLANK(#REF!),"",#REF!),REPLACE(REPLACE(#REF!,1,3,"XXX"),13,2,"XX")))</f>
        <v>#REF!</v>
      </c>
      <c r="K4925" s="356"/>
      <c r="L4925" s="357"/>
      <c r="M4925" s="356"/>
      <c r="N4925" s="352"/>
      <c r="O4925" s="369"/>
    </row>
    <row r="4926" spans="1:15" hidden="1" x14ac:dyDescent="0.2">
      <c r="A4926" s="351">
        <v>4923</v>
      </c>
      <c r="B4926" s="352"/>
      <c r="C4926" s="353"/>
      <c r="D4926" s="354"/>
      <c r="E4926" s="178"/>
      <c r="F4926" s="355"/>
      <c r="G4926" s="354"/>
      <c r="H4926" s="354"/>
      <c r="I4926" s="178"/>
      <c r="J4926" s="390" t="e">
        <f>IF(#REF!="","",IF(LEN(#REF!)&gt;14,IF(ISBLANK(#REF!),"",#REF!),REPLACE(REPLACE(#REF!,1,3,"XXX"),13,2,"XX")))</f>
        <v>#REF!</v>
      </c>
      <c r="K4926" s="356"/>
      <c r="L4926" s="357"/>
      <c r="M4926" s="356"/>
      <c r="N4926" s="352"/>
      <c r="O4926" s="369"/>
    </row>
    <row r="4927" spans="1:15" hidden="1" x14ac:dyDescent="0.2">
      <c r="A4927" s="351">
        <v>4924</v>
      </c>
      <c r="B4927" s="352"/>
      <c r="C4927" s="353"/>
      <c r="D4927" s="354"/>
      <c r="E4927" s="178"/>
      <c r="F4927" s="355"/>
      <c r="G4927" s="354"/>
      <c r="H4927" s="354"/>
      <c r="I4927" s="178"/>
      <c r="J4927" s="390" t="e">
        <f>IF(#REF!="","",IF(LEN(#REF!)&gt;14,IF(ISBLANK(#REF!),"",#REF!),REPLACE(REPLACE(#REF!,1,3,"XXX"),13,2,"XX")))</f>
        <v>#REF!</v>
      </c>
      <c r="K4927" s="356"/>
      <c r="L4927" s="357"/>
      <c r="M4927" s="356"/>
      <c r="N4927" s="352"/>
      <c r="O4927" s="369"/>
    </row>
    <row r="4928" spans="1:15" hidden="1" x14ac:dyDescent="0.2">
      <c r="A4928" s="351">
        <v>4925</v>
      </c>
      <c r="B4928" s="352"/>
      <c r="C4928" s="353"/>
      <c r="D4928" s="354"/>
      <c r="E4928" s="178"/>
      <c r="F4928" s="355"/>
      <c r="G4928" s="354"/>
      <c r="H4928" s="354"/>
      <c r="I4928" s="178"/>
      <c r="J4928" s="390" t="e">
        <f>IF(#REF!="","",IF(LEN(#REF!)&gt;14,IF(ISBLANK(#REF!),"",#REF!),REPLACE(REPLACE(#REF!,1,3,"XXX"),13,2,"XX")))</f>
        <v>#REF!</v>
      </c>
      <c r="K4928" s="356"/>
      <c r="L4928" s="357"/>
      <c r="M4928" s="356"/>
      <c r="N4928" s="352"/>
      <c r="O4928" s="369"/>
    </row>
    <row r="4929" spans="1:15" hidden="1" x14ac:dyDescent="0.2">
      <c r="A4929" s="351">
        <v>4926</v>
      </c>
      <c r="B4929" s="352"/>
      <c r="C4929" s="353"/>
      <c r="D4929" s="354"/>
      <c r="E4929" s="178"/>
      <c r="F4929" s="355"/>
      <c r="G4929" s="354"/>
      <c r="H4929" s="354"/>
      <c r="I4929" s="178"/>
      <c r="J4929" s="390" t="e">
        <f>IF(#REF!="","",IF(LEN(#REF!)&gt;14,IF(ISBLANK(#REF!),"",#REF!),REPLACE(REPLACE(#REF!,1,3,"XXX"),13,2,"XX")))</f>
        <v>#REF!</v>
      </c>
      <c r="K4929" s="356"/>
      <c r="L4929" s="357"/>
      <c r="M4929" s="356"/>
      <c r="N4929" s="352"/>
      <c r="O4929" s="369"/>
    </row>
    <row r="4930" spans="1:15" hidden="1" x14ac:dyDescent="0.2">
      <c r="A4930" s="351">
        <v>4927</v>
      </c>
      <c r="B4930" s="352"/>
      <c r="C4930" s="353"/>
      <c r="D4930" s="354"/>
      <c r="E4930" s="178"/>
      <c r="F4930" s="355"/>
      <c r="G4930" s="354"/>
      <c r="H4930" s="354"/>
      <c r="I4930" s="178"/>
      <c r="J4930" s="390" t="e">
        <f>IF(#REF!="","",IF(LEN(#REF!)&gt;14,IF(ISBLANK(#REF!),"",#REF!),REPLACE(REPLACE(#REF!,1,3,"XXX"),13,2,"XX")))</f>
        <v>#REF!</v>
      </c>
      <c r="K4930" s="356"/>
      <c r="L4930" s="357"/>
      <c r="M4930" s="356"/>
      <c r="N4930" s="352"/>
      <c r="O4930" s="369"/>
    </row>
    <row r="4931" spans="1:15" hidden="1" x14ac:dyDescent="0.2">
      <c r="A4931" s="351">
        <v>4928</v>
      </c>
      <c r="B4931" s="352"/>
      <c r="C4931" s="353"/>
      <c r="D4931" s="354"/>
      <c r="E4931" s="178"/>
      <c r="F4931" s="355"/>
      <c r="G4931" s="354"/>
      <c r="H4931" s="354"/>
      <c r="I4931" s="178"/>
      <c r="J4931" s="390" t="e">
        <f>IF(#REF!="","",IF(LEN(#REF!)&gt;14,IF(ISBLANK(#REF!),"",#REF!),REPLACE(REPLACE(#REF!,1,3,"XXX"),13,2,"XX")))</f>
        <v>#REF!</v>
      </c>
      <c r="K4931" s="356"/>
      <c r="L4931" s="357"/>
      <c r="M4931" s="356"/>
      <c r="N4931" s="352"/>
      <c r="O4931" s="369"/>
    </row>
    <row r="4932" spans="1:15" hidden="1" x14ac:dyDescent="0.2">
      <c r="A4932" s="351">
        <v>4929</v>
      </c>
      <c r="B4932" s="352"/>
      <c r="C4932" s="353"/>
      <c r="D4932" s="354"/>
      <c r="E4932" s="178"/>
      <c r="F4932" s="355"/>
      <c r="G4932" s="354"/>
      <c r="H4932" s="354"/>
      <c r="I4932" s="178"/>
      <c r="J4932" s="390" t="e">
        <f>IF(#REF!="","",IF(LEN(#REF!)&gt;14,IF(ISBLANK(#REF!),"",#REF!),REPLACE(REPLACE(#REF!,1,3,"XXX"),13,2,"XX")))</f>
        <v>#REF!</v>
      </c>
      <c r="K4932" s="356"/>
      <c r="L4932" s="357"/>
      <c r="M4932" s="356"/>
      <c r="N4932" s="352"/>
      <c r="O4932" s="369"/>
    </row>
    <row r="4933" spans="1:15" hidden="1" x14ac:dyDescent="0.2">
      <c r="A4933" s="351">
        <v>4930</v>
      </c>
      <c r="B4933" s="352"/>
      <c r="C4933" s="353"/>
      <c r="D4933" s="354"/>
      <c r="E4933" s="178"/>
      <c r="F4933" s="355"/>
      <c r="G4933" s="354"/>
      <c r="H4933" s="354"/>
      <c r="I4933" s="178"/>
      <c r="J4933" s="390" t="e">
        <f>IF(#REF!="","",IF(LEN(#REF!)&gt;14,IF(ISBLANK(#REF!),"",#REF!),REPLACE(REPLACE(#REF!,1,3,"XXX"),13,2,"XX")))</f>
        <v>#REF!</v>
      </c>
      <c r="K4933" s="356"/>
      <c r="L4933" s="357"/>
      <c r="M4933" s="356"/>
      <c r="N4933" s="352"/>
      <c r="O4933" s="369"/>
    </row>
    <row r="4934" spans="1:15" hidden="1" x14ac:dyDescent="0.2">
      <c r="A4934" s="351">
        <v>4931</v>
      </c>
      <c r="B4934" s="352"/>
      <c r="C4934" s="353"/>
      <c r="D4934" s="354"/>
      <c r="E4934" s="178"/>
      <c r="F4934" s="355"/>
      <c r="G4934" s="354"/>
      <c r="H4934" s="354"/>
      <c r="I4934" s="178"/>
      <c r="J4934" s="390" t="e">
        <f>IF(#REF!="","",IF(LEN(#REF!)&gt;14,IF(ISBLANK(#REF!),"",#REF!),REPLACE(REPLACE(#REF!,1,3,"XXX"),13,2,"XX")))</f>
        <v>#REF!</v>
      </c>
      <c r="K4934" s="356"/>
      <c r="L4934" s="357"/>
      <c r="M4934" s="356"/>
      <c r="N4934" s="352"/>
      <c r="O4934" s="369"/>
    </row>
    <row r="4935" spans="1:15" hidden="1" x14ac:dyDescent="0.2">
      <c r="A4935" s="351">
        <v>4932</v>
      </c>
      <c r="B4935" s="352"/>
      <c r="C4935" s="353"/>
      <c r="D4935" s="354"/>
      <c r="E4935" s="178"/>
      <c r="F4935" s="355"/>
      <c r="G4935" s="354"/>
      <c r="H4935" s="354"/>
      <c r="I4935" s="178"/>
      <c r="J4935" s="390" t="e">
        <f>IF(#REF!="","",IF(LEN(#REF!)&gt;14,IF(ISBLANK(#REF!),"",#REF!),REPLACE(REPLACE(#REF!,1,3,"XXX"),13,2,"XX")))</f>
        <v>#REF!</v>
      </c>
      <c r="K4935" s="356"/>
      <c r="L4935" s="357"/>
      <c r="M4935" s="356"/>
      <c r="N4935" s="352"/>
      <c r="O4935" s="369"/>
    </row>
    <row r="4936" spans="1:15" hidden="1" x14ac:dyDescent="0.2">
      <c r="A4936" s="351">
        <v>4933</v>
      </c>
      <c r="B4936" s="352"/>
      <c r="C4936" s="353"/>
      <c r="D4936" s="354"/>
      <c r="E4936" s="178"/>
      <c r="F4936" s="355"/>
      <c r="G4936" s="354"/>
      <c r="H4936" s="354"/>
      <c r="I4936" s="178"/>
      <c r="J4936" s="390" t="e">
        <f>IF(#REF!="","",IF(LEN(#REF!)&gt;14,IF(ISBLANK(#REF!),"",#REF!),REPLACE(REPLACE(#REF!,1,3,"XXX"),13,2,"XX")))</f>
        <v>#REF!</v>
      </c>
      <c r="K4936" s="356"/>
      <c r="L4936" s="357"/>
      <c r="M4936" s="356"/>
      <c r="N4936" s="352"/>
      <c r="O4936" s="369"/>
    </row>
    <row r="4937" spans="1:15" hidden="1" x14ac:dyDescent="0.2">
      <c r="A4937" s="351">
        <v>4934</v>
      </c>
      <c r="B4937" s="352"/>
      <c r="C4937" s="353"/>
      <c r="D4937" s="354"/>
      <c r="E4937" s="178"/>
      <c r="F4937" s="355"/>
      <c r="G4937" s="354"/>
      <c r="H4937" s="354"/>
      <c r="I4937" s="178"/>
      <c r="J4937" s="390" t="e">
        <f>IF(#REF!="","",IF(LEN(#REF!)&gt;14,IF(ISBLANK(#REF!),"",#REF!),REPLACE(REPLACE(#REF!,1,3,"XXX"),13,2,"XX")))</f>
        <v>#REF!</v>
      </c>
      <c r="K4937" s="356"/>
      <c r="L4937" s="357"/>
      <c r="M4937" s="356"/>
      <c r="N4937" s="352"/>
      <c r="O4937" s="369"/>
    </row>
    <row r="4938" spans="1:15" hidden="1" x14ac:dyDescent="0.2">
      <c r="A4938" s="351">
        <v>4935</v>
      </c>
      <c r="B4938" s="352"/>
      <c r="C4938" s="353"/>
      <c r="D4938" s="354"/>
      <c r="E4938" s="178"/>
      <c r="F4938" s="355"/>
      <c r="G4938" s="354"/>
      <c r="H4938" s="354"/>
      <c r="I4938" s="178"/>
      <c r="J4938" s="390" t="e">
        <f>IF(#REF!="","",IF(LEN(#REF!)&gt;14,IF(ISBLANK(#REF!),"",#REF!),REPLACE(REPLACE(#REF!,1,3,"XXX"),13,2,"XX")))</f>
        <v>#REF!</v>
      </c>
      <c r="K4938" s="356"/>
      <c r="L4938" s="357"/>
      <c r="M4938" s="356"/>
      <c r="N4938" s="352"/>
      <c r="O4938" s="369"/>
    </row>
    <row r="4939" spans="1:15" hidden="1" x14ac:dyDescent="0.2">
      <c r="A4939" s="351">
        <v>4936</v>
      </c>
      <c r="B4939" s="352"/>
      <c r="C4939" s="353"/>
      <c r="D4939" s="354"/>
      <c r="E4939" s="178"/>
      <c r="F4939" s="355"/>
      <c r="G4939" s="354"/>
      <c r="H4939" s="354"/>
      <c r="I4939" s="178"/>
      <c r="J4939" s="390" t="e">
        <f>IF(#REF!="","",IF(LEN(#REF!)&gt;14,IF(ISBLANK(#REF!),"",#REF!),REPLACE(REPLACE(#REF!,1,3,"XXX"),13,2,"XX")))</f>
        <v>#REF!</v>
      </c>
      <c r="K4939" s="356"/>
      <c r="L4939" s="357"/>
      <c r="M4939" s="356"/>
      <c r="N4939" s="352"/>
      <c r="O4939" s="369"/>
    </row>
    <row r="4940" spans="1:15" hidden="1" x14ac:dyDescent="0.2">
      <c r="A4940" s="351">
        <v>4937</v>
      </c>
      <c r="B4940" s="352"/>
      <c r="C4940" s="353"/>
      <c r="D4940" s="354"/>
      <c r="E4940" s="178"/>
      <c r="F4940" s="355"/>
      <c r="G4940" s="354"/>
      <c r="H4940" s="354"/>
      <c r="I4940" s="178"/>
      <c r="J4940" s="390" t="e">
        <f>IF(#REF!="","",IF(LEN(#REF!)&gt;14,IF(ISBLANK(#REF!),"",#REF!),REPLACE(REPLACE(#REF!,1,3,"XXX"),13,2,"XX")))</f>
        <v>#REF!</v>
      </c>
      <c r="K4940" s="356"/>
      <c r="L4940" s="357"/>
      <c r="M4940" s="356"/>
      <c r="N4940" s="352"/>
      <c r="O4940" s="369"/>
    </row>
    <row r="4941" spans="1:15" hidden="1" x14ac:dyDescent="0.2">
      <c r="A4941" s="351">
        <v>4938</v>
      </c>
      <c r="B4941" s="352"/>
      <c r="C4941" s="353"/>
      <c r="D4941" s="354"/>
      <c r="E4941" s="178"/>
      <c r="F4941" s="355"/>
      <c r="G4941" s="354"/>
      <c r="H4941" s="354"/>
      <c r="I4941" s="178"/>
      <c r="J4941" s="390" t="e">
        <f>IF(#REF!="","",IF(LEN(#REF!)&gt;14,IF(ISBLANK(#REF!),"",#REF!),REPLACE(REPLACE(#REF!,1,3,"XXX"),13,2,"XX")))</f>
        <v>#REF!</v>
      </c>
      <c r="K4941" s="356"/>
      <c r="L4941" s="357"/>
      <c r="M4941" s="356"/>
      <c r="N4941" s="352"/>
      <c r="O4941" s="369"/>
    </row>
    <row r="4942" spans="1:15" hidden="1" x14ac:dyDescent="0.2">
      <c r="A4942" s="351">
        <v>4939</v>
      </c>
      <c r="B4942" s="352"/>
      <c r="C4942" s="353"/>
      <c r="D4942" s="354"/>
      <c r="E4942" s="178"/>
      <c r="F4942" s="355"/>
      <c r="G4942" s="354"/>
      <c r="H4942" s="354"/>
      <c r="I4942" s="178"/>
      <c r="J4942" s="390" t="e">
        <f>IF(#REF!="","",IF(LEN(#REF!)&gt;14,IF(ISBLANK(#REF!),"",#REF!),REPLACE(REPLACE(#REF!,1,3,"XXX"),13,2,"XX")))</f>
        <v>#REF!</v>
      </c>
      <c r="K4942" s="356"/>
      <c r="L4942" s="357"/>
      <c r="M4942" s="356"/>
      <c r="N4942" s="352"/>
      <c r="O4942" s="369"/>
    </row>
    <row r="4943" spans="1:15" hidden="1" x14ac:dyDescent="0.2">
      <c r="A4943" s="351">
        <v>4940</v>
      </c>
      <c r="B4943" s="352"/>
      <c r="C4943" s="353"/>
      <c r="D4943" s="354"/>
      <c r="E4943" s="178"/>
      <c r="F4943" s="355"/>
      <c r="G4943" s="354"/>
      <c r="H4943" s="354"/>
      <c r="I4943" s="178"/>
      <c r="J4943" s="390" t="e">
        <f>IF(#REF!="","",IF(LEN(#REF!)&gt;14,IF(ISBLANK(#REF!),"",#REF!),REPLACE(REPLACE(#REF!,1,3,"XXX"),13,2,"XX")))</f>
        <v>#REF!</v>
      </c>
      <c r="K4943" s="356"/>
      <c r="L4943" s="357"/>
      <c r="M4943" s="356"/>
      <c r="N4943" s="352"/>
      <c r="O4943" s="369"/>
    </row>
    <row r="4944" spans="1:15" hidden="1" x14ac:dyDescent="0.2">
      <c r="A4944" s="351">
        <v>4941</v>
      </c>
      <c r="B4944" s="352"/>
      <c r="C4944" s="353"/>
      <c r="D4944" s="354"/>
      <c r="E4944" s="178"/>
      <c r="F4944" s="355"/>
      <c r="G4944" s="354"/>
      <c r="H4944" s="354"/>
      <c r="I4944" s="178"/>
      <c r="J4944" s="390" t="e">
        <f>IF(#REF!="","",IF(LEN(#REF!)&gt;14,IF(ISBLANK(#REF!),"",#REF!),REPLACE(REPLACE(#REF!,1,3,"XXX"),13,2,"XX")))</f>
        <v>#REF!</v>
      </c>
      <c r="K4944" s="356"/>
      <c r="L4944" s="357"/>
      <c r="M4944" s="356"/>
      <c r="N4944" s="352"/>
      <c r="O4944" s="369"/>
    </row>
    <row r="4945" spans="1:15" hidden="1" x14ac:dyDescent="0.2">
      <c r="A4945" s="351">
        <v>4942</v>
      </c>
      <c r="B4945" s="352"/>
      <c r="C4945" s="353"/>
      <c r="D4945" s="354"/>
      <c r="E4945" s="178"/>
      <c r="F4945" s="355"/>
      <c r="G4945" s="354"/>
      <c r="H4945" s="354"/>
      <c r="I4945" s="178"/>
      <c r="J4945" s="390" t="e">
        <f>IF(#REF!="","",IF(LEN(#REF!)&gt;14,IF(ISBLANK(#REF!),"",#REF!),REPLACE(REPLACE(#REF!,1,3,"XXX"),13,2,"XX")))</f>
        <v>#REF!</v>
      </c>
      <c r="K4945" s="356"/>
      <c r="L4945" s="357"/>
      <c r="M4945" s="356"/>
      <c r="N4945" s="352"/>
      <c r="O4945" s="369"/>
    </row>
    <row r="4946" spans="1:15" hidden="1" x14ac:dyDescent="0.2">
      <c r="A4946" s="351">
        <v>4943</v>
      </c>
      <c r="B4946" s="352"/>
      <c r="C4946" s="353"/>
      <c r="D4946" s="354"/>
      <c r="E4946" s="178"/>
      <c r="F4946" s="355"/>
      <c r="G4946" s="354"/>
      <c r="H4946" s="354"/>
      <c r="I4946" s="178"/>
      <c r="J4946" s="390" t="e">
        <f>IF(#REF!="","",IF(LEN(#REF!)&gt;14,IF(ISBLANK(#REF!),"",#REF!),REPLACE(REPLACE(#REF!,1,3,"XXX"),13,2,"XX")))</f>
        <v>#REF!</v>
      </c>
      <c r="K4946" s="356"/>
      <c r="L4946" s="357"/>
      <c r="M4946" s="356"/>
      <c r="N4946" s="352"/>
      <c r="O4946" s="369"/>
    </row>
    <row r="4947" spans="1:15" hidden="1" x14ac:dyDescent="0.2">
      <c r="A4947" s="351">
        <v>4944</v>
      </c>
      <c r="B4947" s="352"/>
      <c r="C4947" s="353"/>
      <c r="D4947" s="354"/>
      <c r="E4947" s="178"/>
      <c r="F4947" s="355"/>
      <c r="G4947" s="354"/>
      <c r="H4947" s="354"/>
      <c r="I4947" s="178"/>
      <c r="J4947" s="390" t="e">
        <f>IF(#REF!="","",IF(LEN(#REF!)&gt;14,IF(ISBLANK(#REF!),"",#REF!),REPLACE(REPLACE(#REF!,1,3,"XXX"),13,2,"XX")))</f>
        <v>#REF!</v>
      </c>
      <c r="K4947" s="356"/>
      <c r="L4947" s="357"/>
      <c r="M4947" s="356"/>
      <c r="N4947" s="352"/>
      <c r="O4947" s="369"/>
    </row>
    <row r="4948" spans="1:15" hidden="1" x14ac:dyDescent="0.2">
      <c r="A4948" s="351">
        <v>4945</v>
      </c>
      <c r="B4948" s="352"/>
      <c r="C4948" s="353"/>
      <c r="D4948" s="354"/>
      <c r="E4948" s="178"/>
      <c r="F4948" s="355"/>
      <c r="G4948" s="354"/>
      <c r="H4948" s="354"/>
      <c r="I4948" s="178"/>
      <c r="J4948" s="390" t="e">
        <f>IF(#REF!="","",IF(LEN(#REF!)&gt;14,IF(ISBLANK(#REF!),"",#REF!),REPLACE(REPLACE(#REF!,1,3,"XXX"),13,2,"XX")))</f>
        <v>#REF!</v>
      </c>
      <c r="K4948" s="356"/>
      <c r="L4948" s="357"/>
      <c r="M4948" s="356"/>
      <c r="N4948" s="352"/>
      <c r="O4948" s="369"/>
    </row>
    <row r="4949" spans="1:15" hidden="1" x14ac:dyDescent="0.2">
      <c r="A4949" s="351">
        <v>4946</v>
      </c>
      <c r="B4949" s="352"/>
      <c r="C4949" s="353"/>
      <c r="D4949" s="354"/>
      <c r="E4949" s="178"/>
      <c r="F4949" s="355"/>
      <c r="G4949" s="354"/>
      <c r="H4949" s="354"/>
      <c r="I4949" s="178"/>
      <c r="J4949" s="390" t="e">
        <f>IF(#REF!="","",IF(LEN(#REF!)&gt;14,IF(ISBLANK(#REF!),"",#REF!),REPLACE(REPLACE(#REF!,1,3,"XXX"),13,2,"XX")))</f>
        <v>#REF!</v>
      </c>
      <c r="K4949" s="356"/>
      <c r="L4949" s="357"/>
      <c r="M4949" s="356"/>
      <c r="N4949" s="352"/>
      <c r="O4949" s="369"/>
    </row>
    <row r="4950" spans="1:15" hidden="1" x14ac:dyDescent="0.2">
      <c r="A4950" s="351">
        <v>4947</v>
      </c>
      <c r="B4950" s="352"/>
      <c r="C4950" s="353"/>
      <c r="D4950" s="354"/>
      <c r="E4950" s="178"/>
      <c r="F4950" s="355"/>
      <c r="G4950" s="354"/>
      <c r="H4950" s="354"/>
      <c r="I4950" s="178"/>
      <c r="J4950" s="390" t="e">
        <f>IF(#REF!="","",IF(LEN(#REF!)&gt;14,IF(ISBLANK(#REF!),"",#REF!),REPLACE(REPLACE(#REF!,1,3,"XXX"),13,2,"XX")))</f>
        <v>#REF!</v>
      </c>
      <c r="K4950" s="356"/>
      <c r="L4950" s="357"/>
      <c r="M4950" s="356"/>
      <c r="N4950" s="352"/>
      <c r="O4950" s="369"/>
    </row>
    <row r="4951" spans="1:15" hidden="1" x14ac:dyDescent="0.2">
      <c r="A4951" s="351">
        <v>4948</v>
      </c>
      <c r="B4951" s="352"/>
      <c r="C4951" s="353"/>
      <c r="D4951" s="354"/>
      <c r="E4951" s="178"/>
      <c r="F4951" s="355"/>
      <c r="G4951" s="354"/>
      <c r="H4951" s="354"/>
      <c r="I4951" s="178"/>
      <c r="J4951" s="390" t="e">
        <f>IF(#REF!="","",IF(LEN(#REF!)&gt;14,IF(ISBLANK(#REF!),"",#REF!),REPLACE(REPLACE(#REF!,1,3,"XXX"),13,2,"XX")))</f>
        <v>#REF!</v>
      </c>
      <c r="K4951" s="356"/>
      <c r="L4951" s="357"/>
      <c r="M4951" s="356"/>
      <c r="N4951" s="352"/>
      <c r="O4951" s="369"/>
    </row>
    <row r="4952" spans="1:15" hidden="1" x14ac:dyDescent="0.2">
      <c r="A4952" s="351">
        <v>4949</v>
      </c>
      <c r="B4952" s="352"/>
      <c r="C4952" s="353"/>
      <c r="D4952" s="354"/>
      <c r="E4952" s="178"/>
      <c r="F4952" s="355"/>
      <c r="G4952" s="354"/>
      <c r="H4952" s="354"/>
      <c r="I4952" s="178"/>
      <c r="J4952" s="390" t="e">
        <f>IF(#REF!="","",IF(LEN(#REF!)&gt;14,IF(ISBLANK(#REF!),"",#REF!),REPLACE(REPLACE(#REF!,1,3,"XXX"),13,2,"XX")))</f>
        <v>#REF!</v>
      </c>
      <c r="K4952" s="356"/>
      <c r="L4952" s="357"/>
      <c r="M4952" s="356"/>
      <c r="N4952" s="352"/>
      <c r="O4952" s="369"/>
    </row>
    <row r="4953" spans="1:15" hidden="1" x14ac:dyDescent="0.2">
      <c r="A4953" s="351">
        <v>4950</v>
      </c>
      <c r="B4953" s="352"/>
      <c r="C4953" s="353"/>
      <c r="D4953" s="354"/>
      <c r="E4953" s="178"/>
      <c r="F4953" s="355"/>
      <c r="G4953" s="354"/>
      <c r="H4953" s="354"/>
      <c r="I4953" s="178"/>
      <c r="J4953" s="390" t="e">
        <f>IF(#REF!="","",IF(LEN(#REF!)&gt;14,IF(ISBLANK(#REF!),"",#REF!),REPLACE(REPLACE(#REF!,1,3,"XXX"),13,2,"XX")))</f>
        <v>#REF!</v>
      </c>
      <c r="K4953" s="356"/>
      <c r="L4953" s="357"/>
      <c r="M4953" s="356"/>
      <c r="N4953" s="352"/>
      <c r="O4953" s="369"/>
    </row>
    <row r="4954" spans="1:15" hidden="1" x14ac:dyDescent="0.2">
      <c r="A4954" s="351">
        <v>4951</v>
      </c>
      <c r="B4954" s="352"/>
      <c r="C4954" s="353"/>
      <c r="D4954" s="354"/>
      <c r="E4954" s="178"/>
      <c r="F4954" s="355"/>
      <c r="G4954" s="354"/>
      <c r="H4954" s="354"/>
      <c r="I4954" s="178"/>
      <c r="J4954" s="390" t="e">
        <f>IF(#REF!="","",IF(LEN(#REF!)&gt;14,IF(ISBLANK(#REF!),"",#REF!),REPLACE(REPLACE(#REF!,1,3,"XXX"),13,2,"XX")))</f>
        <v>#REF!</v>
      </c>
      <c r="K4954" s="356"/>
      <c r="L4954" s="357"/>
      <c r="M4954" s="356"/>
      <c r="N4954" s="352"/>
      <c r="O4954" s="369"/>
    </row>
    <row r="4955" spans="1:15" hidden="1" x14ac:dyDescent="0.2">
      <c r="A4955" s="351">
        <v>4952</v>
      </c>
      <c r="B4955" s="352"/>
      <c r="C4955" s="353"/>
      <c r="D4955" s="354"/>
      <c r="E4955" s="178"/>
      <c r="F4955" s="355"/>
      <c r="G4955" s="354"/>
      <c r="H4955" s="354"/>
      <c r="I4955" s="178"/>
      <c r="J4955" s="390" t="e">
        <f>IF(#REF!="","",IF(LEN(#REF!)&gt;14,IF(ISBLANK(#REF!),"",#REF!),REPLACE(REPLACE(#REF!,1,3,"XXX"),13,2,"XX")))</f>
        <v>#REF!</v>
      </c>
      <c r="K4955" s="356"/>
      <c r="L4955" s="357"/>
      <c r="M4955" s="356"/>
      <c r="N4955" s="352"/>
      <c r="O4955" s="369"/>
    </row>
    <row r="4956" spans="1:15" hidden="1" x14ac:dyDescent="0.2">
      <c r="A4956" s="351">
        <v>4953</v>
      </c>
      <c r="B4956" s="352"/>
      <c r="C4956" s="353"/>
      <c r="D4956" s="354"/>
      <c r="E4956" s="178"/>
      <c r="F4956" s="355"/>
      <c r="G4956" s="354"/>
      <c r="H4956" s="354"/>
      <c r="I4956" s="178"/>
      <c r="J4956" s="390" t="e">
        <f>IF(#REF!="","",IF(LEN(#REF!)&gt;14,IF(ISBLANK(#REF!),"",#REF!),REPLACE(REPLACE(#REF!,1,3,"XXX"),13,2,"XX")))</f>
        <v>#REF!</v>
      </c>
      <c r="K4956" s="356"/>
      <c r="L4956" s="357"/>
      <c r="M4956" s="356"/>
      <c r="N4956" s="352"/>
      <c r="O4956" s="369"/>
    </row>
    <row r="4957" spans="1:15" hidden="1" x14ac:dyDescent="0.2">
      <c r="A4957" s="351">
        <v>4954</v>
      </c>
      <c r="B4957" s="352"/>
      <c r="C4957" s="353"/>
      <c r="D4957" s="354"/>
      <c r="E4957" s="178"/>
      <c r="F4957" s="355"/>
      <c r="G4957" s="354"/>
      <c r="H4957" s="354"/>
      <c r="I4957" s="178"/>
      <c r="J4957" s="390" t="e">
        <f>IF(#REF!="","",IF(LEN(#REF!)&gt;14,IF(ISBLANK(#REF!),"",#REF!),REPLACE(REPLACE(#REF!,1,3,"XXX"),13,2,"XX")))</f>
        <v>#REF!</v>
      </c>
      <c r="K4957" s="356"/>
      <c r="L4957" s="357"/>
      <c r="M4957" s="356"/>
      <c r="N4957" s="352"/>
      <c r="O4957" s="369"/>
    </row>
    <row r="4958" spans="1:15" hidden="1" x14ac:dyDescent="0.2">
      <c r="A4958" s="351">
        <v>4955</v>
      </c>
      <c r="B4958" s="352"/>
      <c r="C4958" s="353"/>
      <c r="D4958" s="354"/>
      <c r="E4958" s="178"/>
      <c r="F4958" s="355"/>
      <c r="G4958" s="354"/>
      <c r="H4958" s="354"/>
      <c r="I4958" s="178"/>
      <c r="J4958" s="390" t="e">
        <f>IF(#REF!="","",IF(LEN(#REF!)&gt;14,IF(ISBLANK(#REF!),"",#REF!),REPLACE(REPLACE(#REF!,1,3,"XXX"),13,2,"XX")))</f>
        <v>#REF!</v>
      </c>
      <c r="K4958" s="356"/>
      <c r="L4958" s="357"/>
      <c r="M4958" s="356"/>
      <c r="N4958" s="352"/>
      <c r="O4958" s="369"/>
    </row>
    <row r="4959" spans="1:15" hidden="1" x14ac:dyDescent="0.2">
      <c r="A4959" s="351">
        <v>4956</v>
      </c>
      <c r="B4959" s="352"/>
      <c r="C4959" s="353"/>
      <c r="D4959" s="354"/>
      <c r="E4959" s="178"/>
      <c r="F4959" s="355"/>
      <c r="G4959" s="354"/>
      <c r="H4959" s="354"/>
      <c r="I4959" s="178"/>
      <c r="J4959" s="390" t="e">
        <f>IF(#REF!="","",IF(LEN(#REF!)&gt;14,IF(ISBLANK(#REF!),"",#REF!),REPLACE(REPLACE(#REF!,1,3,"XXX"),13,2,"XX")))</f>
        <v>#REF!</v>
      </c>
      <c r="K4959" s="356"/>
      <c r="L4959" s="357"/>
      <c r="M4959" s="356"/>
      <c r="N4959" s="352"/>
      <c r="O4959" s="369"/>
    </row>
    <row r="4960" spans="1:15" hidden="1" x14ac:dyDescent="0.2">
      <c r="A4960" s="351">
        <v>4957</v>
      </c>
      <c r="B4960" s="352"/>
      <c r="C4960" s="353"/>
      <c r="D4960" s="354"/>
      <c r="E4960" s="178"/>
      <c r="F4960" s="355"/>
      <c r="G4960" s="354"/>
      <c r="H4960" s="354"/>
      <c r="I4960" s="178"/>
      <c r="J4960" s="390" t="e">
        <f>IF(#REF!="","",IF(LEN(#REF!)&gt;14,IF(ISBLANK(#REF!),"",#REF!),REPLACE(REPLACE(#REF!,1,3,"XXX"),13,2,"XX")))</f>
        <v>#REF!</v>
      </c>
      <c r="K4960" s="356"/>
      <c r="L4960" s="357"/>
      <c r="M4960" s="356"/>
      <c r="N4960" s="352"/>
      <c r="O4960" s="369"/>
    </row>
    <row r="4961" spans="1:15" hidden="1" x14ac:dyDescent="0.2">
      <c r="A4961" s="351">
        <v>4958</v>
      </c>
      <c r="B4961" s="352"/>
      <c r="C4961" s="353"/>
      <c r="D4961" s="354"/>
      <c r="E4961" s="178"/>
      <c r="F4961" s="355"/>
      <c r="G4961" s="354"/>
      <c r="H4961" s="354"/>
      <c r="I4961" s="178"/>
      <c r="J4961" s="390" t="e">
        <f>IF(#REF!="","",IF(LEN(#REF!)&gt;14,IF(ISBLANK(#REF!),"",#REF!),REPLACE(REPLACE(#REF!,1,3,"XXX"),13,2,"XX")))</f>
        <v>#REF!</v>
      </c>
      <c r="K4961" s="356"/>
      <c r="L4961" s="357"/>
      <c r="M4961" s="356"/>
      <c r="N4961" s="352"/>
      <c r="O4961" s="369"/>
    </row>
    <row r="4962" spans="1:15" hidden="1" x14ac:dyDescent="0.2">
      <c r="A4962" s="351">
        <v>4959</v>
      </c>
      <c r="B4962" s="352"/>
      <c r="C4962" s="353"/>
      <c r="D4962" s="354"/>
      <c r="E4962" s="178"/>
      <c r="F4962" s="355"/>
      <c r="G4962" s="354"/>
      <c r="H4962" s="354"/>
      <c r="I4962" s="178"/>
      <c r="J4962" s="390" t="e">
        <f>IF(#REF!="","",IF(LEN(#REF!)&gt;14,IF(ISBLANK(#REF!),"",#REF!),REPLACE(REPLACE(#REF!,1,3,"XXX"),13,2,"XX")))</f>
        <v>#REF!</v>
      </c>
      <c r="K4962" s="356"/>
      <c r="L4962" s="357"/>
      <c r="M4962" s="356"/>
      <c r="N4962" s="352"/>
      <c r="O4962" s="369"/>
    </row>
    <row r="4963" spans="1:15" hidden="1" x14ac:dyDescent="0.2">
      <c r="A4963" s="351">
        <v>4960</v>
      </c>
      <c r="B4963" s="352"/>
      <c r="C4963" s="353"/>
      <c r="D4963" s="354"/>
      <c r="E4963" s="178"/>
      <c r="F4963" s="355"/>
      <c r="G4963" s="354"/>
      <c r="H4963" s="354"/>
      <c r="I4963" s="178"/>
      <c r="J4963" s="390" t="e">
        <f>IF(#REF!="","",IF(LEN(#REF!)&gt;14,IF(ISBLANK(#REF!),"",#REF!),REPLACE(REPLACE(#REF!,1,3,"XXX"),13,2,"XX")))</f>
        <v>#REF!</v>
      </c>
      <c r="K4963" s="356"/>
      <c r="L4963" s="357"/>
      <c r="M4963" s="356"/>
      <c r="N4963" s="352"/>
      <c r="O4963" s="369"/>
    </row>
    <row r="4964" spans="1:15" hidden="1" x14ac:dyDescent="0.2">
      <c r="A4964" s="351">
        <v>4961</v>
      </c>
      <c r="B4964" s="352"/>
      <c r="C4964" s="353"/>
      <c r="D4964" s="354"/>
      <c r="E4964" s="178"/>
      <c r="F4964" s="355"/>
      <c r="G4964" s="354"/>
      <c r="H4964" s="354"/>
      <c r="I4964" s="178"/>
      <c r="J4964" s="390" t="e">
        <f>IF(#REF!="","",IF(LEN(#REF!)&gt;14,IF(ISBLANK(#REF!),"",#REF!),REPLACE(REPLACE(#REF!,1,3,"XXX"),13,2,"XX")))</f>
        <v>#REF!</v>
      </c>
      <c r="K4964" s="356"/>
      <c r="L4964" s="357"/>
      <c r="M4964" s="356"/>
      <c r="N4964" s="352"/>
      <c r="O4964" s="369"/>
    </row>
    <row r="4965" spans="1:15" hidden="1" x14ac:dyDescent="0.2">
      <c r="A4965" s="351">
        <v>4962</v>
      </c>
      <c r="B4965" s="352"/>
      <c r="C4965" s="353"/>
      <c r="D4965" s="354"/>
      <c r="E4965" s="178"/>
      <c r="F4965" s="355"/>
      <c r="G4965" s="354"/>
      <c r="H4965" s="354"/>
      <c r="I4965" s="178"/>
      <c r="J4965" s="390" t="e">
        <f>IF(#REF!="","",IF(LEN(#REF!)&gt;14,IF(ISBLANK(#REF!),"",#REF!),REPLACE(REPLACE(#REF!,1,3,"XXX"),13,2,"XX")))</f>
        <v>#REF!</v>
      </c>
      <c r="K4965" s="356"/>
      <c r="L4965" s="357"/>
      <c r="M4965" s="356"/>
      <c r="N4965" s="352"/>
      <c r="O4965" s="369"/>
    </row>
    <row r="4966" spans="1:15" hidden="1" x14ac:dyDescent="0.2">
      <c r="A4966" s="351">
        <v>4963</v>
      </c>
      <c r="B4966" s="352"/>
      <c r="C4966" s="353"/>
      <c r="D4966" s="354"/>
      <c r="E4966" s="178"/>
      <c r="F4966" s="355"/>
      <c r="G4966" s="354"/>
      <c r="H4966" s="354"/>
      <c r="I4966" s="178"/>
      <c r="J4966" s="390" t="e">
        <f>IF(#REF!="","",IF(LEN(#REF!)&gt;14,IF(ISBLANK(#REF!),"",#REF!),REPLACE(REPLACE(#REF!,1,3,"XXX"),13,2,"XX")))</f>
        <v>#REF!</v>
      </c>
      <c r="K4966" s="356"/>
      <c r="L4966" s="357"/>
      <c r="M4966" s="356"/>
      <c r="N4966" s="352"/>
      <c r="O4966" s="369"/>
    </row>
    <row r="4967" spans="1:15" hidden="1" x14ac:dyDescent="0.2">
      <c r="A4967" s="351">
        <v>4964</v>
      </c>
      <c r="B4967" s="352"/>
      <c r="C4967" s="353"/>
      <c r="D4967" s="354"/>
      <c r="E4967" s="178"/>
      <c r="F4967" s="355"/>
      <c r="G4967" s="354"/>
      <c r="H4967" s="354"/>
      <c r="I4967" s="178"/>
      <c r="J4967" s="390" t="e">
        <f>IF(#REF!="","",IF(LEN(#REF!)&gt;14,IF(ISBLANK(#REF!),"",#REF!),REPLACE(REPLACE(#REF!,1,3,"XXX"),13,2,"XX")))</f>
        <v>#REF!</v>
      </c>
      <c r="K4967" s="356"/>
      <c r="L4967" s="357"/>
      <c r="M4967" s="356"/>
      <c r="N4967" s="352"/>
      <c r="O4967" s="369"/>
    </row>
    <row r="4968" spans="1:15" hidden="1" x14ac:dyDescent="0.2">
      <c r="A4968" s="351">
        <v>4965</v>
      </c>
      <c r="B4968" s="352"/>
      <c r="C4968" s="353"/>
      <c r="D4968" s="354"/>
      <c r="E4968" s="178"/>
      <c r="F4968" s="355"/>
      <c r="G4968" s="354"/>
      <c r="H4968" s="354"/>
      <c r="I4968" s="178"/>
      <c r="J4968" s="390" t="e">
        <f>IF(#REF!="","",IF(LEN(#REF!)&gt;14,IF(ISBLANK(#REF!),"",#REF!),REPLACE(REPLACE(#REF!,1,3,"XXX"),13,2,"XX")))</f>
        <v>#REF!</v>
      </c>
      <c r="K4968" s="356"/>
      <c r="L4968" s="357"/>
      <c r="M4968" s="356"/>
      <c r="N4968" s="352"/>
      <c r="O4968" s="369"/>
    </row>
    <row r="4969" spans="1:15" hidden="1" x14ac:dyDescent="0.2">
      <c r="A4969" s="351">
        <v>4966</v>
      </c>
      <c r="B4969" s="352"/>
      <c r="C4969" s="353"/>
      <c r="D4969" s="354"/>
      <c r="E4969" s="178"/>
      <c r="F4969" s="355"/>
      <c r="G4969" s="354"/>
      <c r="H4969" s="354"/>
      <c r="I4969" s="178"/>
      <c r="J4969" s="390" t="e">
        <f>IF(#REF!="","",IF(LEN(#REF!)&gt;14,IF(ISBLANK(#REF!),"",#REF!),REPLACE(REPLACE(#REF!,1,3,"XXX"),13,2,"XX")))</f>
        <v>#REF!</v>
      </c>
      <c r="K4969" s="356"/>
      <c r="L4969" s="357"/>
      <c r="M4969" s="356"/>
      <c r="N4969" s="352"/>
      <c r="O4969" s="369"/>
    </row>
    <row r="4970" spans="1:15" hidden="1" x14ac:dyDescent="0.2">
      <c r="A4970" s="351">
        <v>4967</v>
      </c>
      <c r="B4970" s="352"/>
      <c r="C4970" s="353"/>
      <c r="D4970" s="354"/>
      <c r="E4970" s="178"/>
      <c r="F4970" s="355"/>
      <c r="G4970" s="354"/>
      <c r="H4970" s="354"/>
      <c r="I4970" s="178"/>
      <c r="J4970" s="390" t="e">
        <f>IF(#REF!="","",IF(LEN(#REF!)&gt;14,IF(ISBLANK(#REF!),"",#REF!),REPLACE(REPLACE(#REF!,1,3,"XXX"),13,2,"XX")))</f>
        <v>#REF!</v>
      </c>
      <c r="K4970" s="356"/>
      <c r="L4970" s="357"/>
      <c r="M4970" s="356"/>
      <c r="N4970" s="352"/>
      <c r="O4970" s="369"/>
    </row>
    <row r="4971" spans="1:15" hidden="1" x14ac:dyDescent="0.2">
      <c r="A4971" s="351">
        <v>4968</v>
      </c>
      <c r="B4971" s="352"/>
      <c r="C4971" s="353"/>
      <c r="D4971" s="354"/>
      <c r="E4971" s="178"/>
      <c r="F4971" s="355"/>
      <c r="G4971" s="354"/>
      <c r="H4971" s="354"/>
      <c r="I4971" s="178"/>
      <c r="J4971" s="390" t="e">
        <f>IF(#REF!="","",IF(LEN(#REF!)&gt;14,IF(ISBLANK(#REF!),"",#REF!),REPLACE(REPLACE(#REF!,1,3,"XXX"),13,2,"XX")))</f>
        <v>#REF!</v>
      </c>
      <c r="K4971" s="356"/>
      <c r="L4971" s="357"/>
      <c r="M4971" s="356"/>
      <c r="N4971" s="352"/>
      <c r="O4971" s="369"/>
    </row>
    <row r="4972" spans="1:15" hidden="1" x14ac:dyDescent="0.2">
      <c r="A4972" s="351">
        <v>4969</v>
      </c>
      <c r="B4972" s="352"/>
      <c r="C4972" s="353"/>
      <c r="D4972" s="354"/>
      <c r="E4972" s="178"/>
      <c r="F4972" s="355"/>
      <c r="G4972" s="354"/>
      <c r="H4972" s="354"/>
      <c r="I4972" s="178"/>
      <c r="J4972" s="390" t="e">
        <f>IF(#REF!="","",IF(LEN(#REF!)&gt;14,IF(ISBLANK(#REF!),"",#REF!),REPLACE(REPLACE(#REF!,1,3,"XXX"),13,2,"XX")))</f>
        <v>#REF!</v>
      </c>
      <c r="K4972" s="356"/>
      <c r="L4972" s="357"/>
      <c r="M4972" s="356"/>
      <c r="N4972" s="352"/>
      <c r="O4972" s="369"/>
    </row>
    <row r="4973" spans="1:15" hidden="1" x14ac:dyDescent="0.2">
      <c r="A4973" s="351">
        <v>4970</v>
      </c>
      <c r="B4973" s="352"/>
      <c r="C4973" s="353"/>
      <c r="D4973" s="354"/>
      <c r="E4973" s="178"/>
      <c r="F4973" s="355"/>
      <c r="G4973" s="354"/>
      <c r="H4973" s="354"/>
      <c r="I4973" s="178"/>
      <c r="J4973" s="390" t="e">
        <f>IF(#REF!="","",IF(LEN(#REF!)&gt;14,IF(ISBLANK(#REF!),"",#REF!),REPLACE(REPLACE(#REF!,1,3,"XXX"),13,2,"XX")))</f>
        <v>#REF!</v>
      </c>
      <c r="K4973" s="356"/>
      <c r="L4973" s="357"/>
      <c r="M4973" s="356"/>
      <c r="N4973" s="352"/>
      <c r="O4973" s="369"/>
    </row>
    <row r="4974" spans="1:15" hidden="1" x14ac:dyDescent="0.2">
      <c r="A4974" s="351">
        <v>4971</v>
      </c>
      <c r="B4974" s="352"/>
      <c r="C4974" s="353"/>
      <c r="D4974" s="354"/>
      <c r="E4974" s="178"/>
      <c r="F4974" s="355"/>
      <c r="G4974" s="354"/>
      <c r="H4974" s="354"/>
      <c r="I4974" s="178"/>
      <c r="J4974" s="390" t="e">
        <f>IF(#REF!="","",IF(LEN(#REF!)&gt;14,IF(ISBLANK(#REF!),"",#REF!),REPLACE(REPLACE(#REF!,1,3,"XXX"),13,2,"XX")))</f>
        <v>#REF!</v>
      </c>
      <c r="K4974" s="356"/>
      <c r="L4974" s="357"/>
      <c r="M4974" s="356"/>
      <c r="N4974" s="352"/>
      <c r="O4974" s="369"/>
    </row>
    <row r="4975" spans="1:15" hidden="1" x14ac:dyDescent="0.2">
      <c r="A4975" s="351">
        <v>4972</v>
      </c>
      <c r="B4975" s="352"/>
      <c r="C4975" s="353"/>
      <c r="D4975" s="354"/>
      <c r="E4975" s="178"/>
      <c r="F4975" s="355"/>
      <c r="G4975" s="354"/>
      <c r="H4975" s="354"/>
      <c r="I4975" s="178"/>
      <c r="J4975" s="390" t="e">
        <f>IF(#REF!="","",IF(LEN(#REF!)&gt;14,IF(ISBLANK(#REF!),"",#REF!),REPLACE(REPLACE(#REF!,1,3,"XXX"),13,2,"XX")))</f>
        <v>#REF!</v>
      </c>
      <c r="K4975" s="356"/>
      <c r="L4975" s="357"/>
      <c r="M4975" s="356"/>
      <c r="N4975" s="352"/>
      <c r="O4975" s="369"/>
    </row>
    <row r="4976" spans="1:15" hidden="1" x14ac:dyDescent="0.2">
      <c r="A4976" s="351">
        <v>4973</v>
      </c>
      <c r="B4976" s="352"/>
      <c r="C4976" s="353"/>
      <c r="D4976" s="354"/>
      <c r="E4976" s="178"/>
      <c r="F4976" s="355"/>
      <c r="G4976" s="354"/>
      <c r="H4976" s="354"/>
      <c r="I4976" s="178"/>
      <c r="J4976" s="390" t="e">
        <f>IF(#REF!="","",IF(LEN(#REF!)&gt;14,IF(ISBLANK(#REF!),"",#REF!),REPLACE(REPLACE(#REF!,1,3,"XXX"),13,2,"XX")))</f>
        <v>#REF!</v>
      </c>
      <c r="K4976" s="356"/>
      <c r="L4976" s="357"/>
      <c r="M4976" s="356"/>
      <c r="N4976" s="352"/>
      <c r="O4976" s="369"/>
    </row>
    <row r="4977" spans="1:15" hidden="1" x14ac:dyDescent="0.2">
      <c r="A4977" s="351">
        <v>4974</v>
      </c>
      <c r="B4977" s="352"/>
      <c r="C4977" s="353"/>
      <c r="D4977" s="354"/>
      <c r="E4977" s="178"/>
      <c r="F4977" s="355"/>
      <c r="G4977" s="354"/>
      <c r="H4977" s="354"/>
      <c r="I4977" s="178"/>
      <c r="J4977" s="390" t="e">
        <f>IF(#REF!="","",IF(LEN(#REF!)&gt;14,IF(ISBLANK(#REF!),"",#REF!),REPLACE(REPLACE(#REF!,1,3,"XXX"),13,2,"XX")))</f>
        <v>#REF!</v>
      </c>
      <c r="K4977" s="356"/>
      <c r="L4977" s="357"/>
      <c r="M4977" s="356"/>
      <c r="N4977" s="352"/>
      <c r="O4977" s="369"/>
    </row>
    <row r="4978" spans="1:15" hidden="1" x14ac:dyDescent="0.2">
      <c r="A4978" s="351">
        <v>4975</v>
      </c>
      <c r="B4978" s="352"/>
      <c r="C4978" s="353"/>
      <c r="D4978" s="354"/>
      <c r="E4978" s="178"/>
      <c r="F4978" s="355"/>
      <c r="G4978" s="354"/>
      <c r="H4978" s="354"/>
      <c r="I4978" s="178"/>
      <c r="J4978" s="390" t="e">
        <f>IF(#REF!="","",IF(LEN(#REF!)&gt;14,IF(ISBLANK(#REF!),"",#REF!),REPLACE(REPLACE(#REF!,1,3,"XXX"),13,2,"XX")))</f>
        <v>#REF!</v>
      </c>
      <c r="K4978" s="356"/>
      <c r="L4978" s="357"/>
      <c r="M4978" s="356"/>
      <c r="N4978" s="352"/>
      <c r="O4978" s="369"/>
    </row>
    <row r="4979" spans="1:15" hidden="1" x14ac:dyDescent="0.2">
      <c r="A4979" s="351">
        <v>4976</v>
      </c>
      <c r="B4979" s="352"/>
      <c r="C4979" s="353"/>
      <c r="D4979" s="354"/>
      <c r="E4979" s="178"/>
      <c r="F4979" s="355"/>
      <c r="G4979" s="354"/>
      <c r="H4979" s="354"/>
      <c r="I4979" s="178"/>
      <c r="J4979" s="390" t="e">
        <f>IF(#REF!="","",IF(LEN(#REF!)&gt;14,IF(ISBLANK(#REF!),"",#REF!),REPLACE(REPLACE(#REF!,1,3,"XXX"),13,2,"XX")))</f>
        <v>#REF!</v>
      </c>
      <c r="K4979" s="356"/>
      <c r="L4979" s="357"/>
      <c r="M4979" s="356"/>
      <c r="N4979" s="352"/>
      <c r="O4979" s="369"/>
    </row>
    <row r="4980" spans="1:15" hidden="1" x14ac:dyDescent="0.2">
      <c r="A4980" s="351">
        <v>4977</v>
      </c>
      <c r="B4980" s="352"/>
      <c r="C4980" s="353"/>
      <c r="D4980" s="354"/>
      <c r="E4980" s="178"/>
      <c r="F4980" s="355"/>
      <c r="G4980" s="354"/>
      <c r="H4980" s="354"/>
      <c r="I4980" s="178"/>
      <c r="J4980" s="390" t="e">
        <f>IF(#REF!="","",IF(LEN(#REF!)&gt;14,IF(ISBLANK(#REF!),"",#REF!),REPLACE(REPLACE(#REF!,1,3,"XXX"),13,2,"XX")))</f>
        <v>#REF!</v>
      </c>
      <c r="K4980" s="356"/>
      <c r="L4980" s="357"/>
      <c r="M4980" s="356"/>
      <c r="N4980" s="352"/>
      <c r="O4980" s="369"/>
    </row>
    <row r="4981" spans="1:15" hidden="1" x14ac:dyDescent="0.2">
      <c r="A4981" s="351">
        <v>4978</v>
      </c>
      <c r="B4981" s="352"/>
      <c r="C4981" s="353"/>
      <c r="D4981" s="354"/>
      <c r="E4981" s="178"/>
      <c r="F4981" s="355"/>
      <c r="G4981" s="354"/>
      <c r="H4981" s="354"/>
      <c r="I4981" s="178"/>
      <c r="J4981" s="390" t="e">
        <f>IF(#REF!="","",IF(LEN(#REF!)&gt;14,IF(ISBLANK(#REF!),"",#REF!),REPLACE(REPLACE(#REF!,1,3,"XXX"),13,2,"XX")))</f>
        <v>#REF!</v>
      </c>
      <c r="K4981" s="356"/>
      <c r="L4981" s="357"/>
      <c r="M4981" s="356"/>
      <c r="N4981" s="352"/>
      <c r="O4981" s="369"/>
    </row>
    <row r="4982" spans="1:15" hidden="1" x14ac:dyDescent="0.2">
      <c r="A4982" s="351">
        <v>4979</v>
      </c>
      <c r="B4982" s="352"/>
      <c r="C4982" s="353"/>
      <c r="D4982" s="354"/>
      <c r="E4982" s="178"/>
      <c r="F4982" s="355"/>
      <c r="G4982" s="354"/>
      <c r="H4982" s="354"/>
      <c r="I4982" s="178"/>
      <c r="J4982" s="390" t="e">
        <f>IF(#REF!="","",IF(LEN(#REF!)&gt;14,IF(ISBLANK(#REF!),"",#REF!),REPLACE(REPLACE(#REF!,1,3,"XXX"),13,2,"XX")))</f>
        <v>#REF!</v>
      </c>
      <c r="K4982" s="356"/>
      <c r="L4982" s="357"/>
      <c r="M4982" s="356"/>
      <c r="N4982" s="352"/>
      <c r="O4982" s="369"/>
    </row>
    <row r="4983" spans="1:15" hidden="1" x14ac:dyDescent="0.2">
      <c r="A4983" s="351">
        <v>4980</v>
      </c>
      <c r="B4983" s="352"/>
      <c r="C4983" s="353"/>
      <c r="D4983" s="354"/>
      <c r="E4983" s="178"/>
      <c r="F4983" s="355"/>
      <c r="G4983" s="354"/>
      <c r="H4983" s="354"/>
      <c r="I4983" s="178"/>
      <c r="J4983" s="390" t="e">
        <f>IF(#REF!="","",IF(LEN(#REF!)&gt;14,IF(ISBLANK(#REF!),"",#REF!),REPLACE(REPLACE(#REF!,1,3,"XXX"),13,2,"XX")))</f>
        <v>#REF!</v>
      </c>
      <c r="K4983" s="356"/>
      <c r="L4983" s="357"/>
      <c r="M4983" s="356"/>
      <c r="N4983" s="352"/>
      <c r="O4983" s="369"/>
    </row>
    <row r="4984" spans="1:15" hidden="1" x14ac:dyDescent="0.2">
      <c r="A4984" s="351">
        <v>4981</v>
      </c>
      <c r="B4984" s="352"/>
      <c r="C4984" s="353"/>
      <c r="D4984" s="354"/>
      <c r="E4984" s="178"/>
      <c r="F4984" s="355"/>
      <c r="G4984" s="354"/>
      <c r="H4984" s="354"/>
      <c r="I4984" s="178"/>
      <c r="J4984" s="390" t="e">
        <f>IF(#REF!="","",IF(LEN(#REF!)&gt;14,IF(ISBLANK(#REF!),"",#REF!),REPLACE(REPLACE(#REF!,1,3,"XXX"),13,2,"XX")))</f>
        <v>#REF!</v>
      </c>
      <c r="K4984" s="356"/>
      <c r="L4984" s="357"/>
      <c r="M4984" s="356"/>
      <c r="N4984" s="352"/>
      <c r="O4984" s="369"/>
    </row>
    <row r="4985" spans="1:15" hidden="1" x14ac:dyDescent="0.2">
      <c r="A4985" s="351">
        <v>4982</v>
      </c>
      <c r="B4985" s="352"/>
      <c r="C4985" s="353"/>
      <c r="D4985" s="354"/>
      <c r="E4985" s="178"/>
      <c r="F4985" s="355"/>
      <c r="G4985" s="354"/>
      <c r="H4985" s="354"/>
      <c r="I4985" s="178"/>
      <c r="J4985" s="390" t="e">
        <f>IF(#REF!="","",IF(LEN(#REF!)&gt;14,IF(ISBLANK(#REF!),"",#REF!),REPLACE(REPLACE(#REF!,1,3,"XXX"),13,2,"XX")))</f>
        <v>#REF!</v>
      </c>
      <c r="K4985" s="356"/>
      <c r="L4985" s="357"/>
      <c r="M4985" s="356"/>
      <c r="N4985" s="352"/>
      <c r="O4985" s="369"/>
    </row>
    <row r="4986" spans="1:15" hidden="1" x14ac:dyDescent="0.2">
      <c r="A4986" s="351">
        <v>4983</v>
      </c>
      <c r="B4986" s="352"/>
      <c r="C4986" s="353"/>
      <c r="D4986" s="354"/>
      <c r="E4986" s="178"/>
      <c r="F4986" s="355"/>
      <c r="G4986" s="354"/>
      <c r="H4986" s="354"/>
      <c r="I4986" s="178"/>
      <c r="J4986" s="390" t="e">
        <f>IF(#REF!="","",IF(LEN(#REF!)&gt;14,IF(ISBLANK(#REF!),"",#REF!),REPLACE(REPLACE(#REF!,1,3,"XXX"),13,2,"XX")))</f>
        <v>#REF!</v>
      </c>
      <c r="K4986" s="356"/>
      <c r="L4986" s="357"/>
      <c r="M4986" s="356"/>
      <c r="N4986" s="352"/>
      <c r="O4986" s="369"/>
    </row>
    <row r="4987" spans="1:15" hidden="1" x14ac:dyDescent="0.2">
      <c r="A4987" s="351">
        <v>4984</v>
      </c>
      <c r="B4987" s="352"/>
      <c r="C4987" s="353"/>
      <c r="D4987" s="354"/>
      <c r="E4987" s="178"/>
      <c r="F4987" s="355"/>
      <c r="G4987" s="354"/>
      <c r="H4987" s="354"/>
      <c r="I4987" s="178"/>
      <c r="J4987" s="390" t="e">
        <f>IF(#REF!="","",IF(LEN(#REF!)&gt;14,IF(ISBLANK(#REF!),"",#REF!),REPLACE(REPLACE(#REF!,1,3,"XXX"),13,2,"XX")))</f>
        <v>#REF!</v>
      </c>
      <c r="K4987" s="356"/>
      <c r="L4987" s="357"/>
      <c r="M4987" s="356"/>
      <c r="N4987" s="352"/>
      <c r="O4987" s="369"/>
    </row>
    <row r="4988" spans="1:15" hidden="1" x14ac:dyDescent="0.2">
      <c r="A4988" s="351">
        <v>4985</v>
      </c>
      <c r="B4988" s="352"/>
      <c r="C4988" s="353"/>
      <c r="D4988" s="354"/>
      <c r="E4988" s="178"/>
      <c r="F4988" s="355"/>
      <c r="G4988" s="354"/>
      <c r="H4988" s="354"/>
      <c r="I4988" s="178"/>
      <c r="J4988" s="390" t="e">
        <f>IF(#REF!="","",IF(LEN(#REF!)&gt;14,IF(ISBLANK(#REF!),"",#REF!),REPLACE(REPLACE(#REF!,1,3,"XXX"),13,2,"XX")))</f>
        <v>#REF!</v>
      </c>
      <c r="K4988" s="356"/>
      <c r="L4988" s="357"/>
      <c r="M4988" s="356"/>
      <c r="N4988" s="352"/>
      <c r="O4988" s="369"/>
    </row>
    <row r="4989" spans="1:15" hidden="1" x14ac:dyDescent="0.2">
      <c r="A4989" s="351">
        <v>4986</v>
      </c>
      <c r="B4989" s="352"/>
      <c r="C4989" s="353"/>
      <c r="D4989" s="354"/>
      <c r="E4989" s="178"/>
      <c r="F4989" s="355"/>
      <c r="G4989" s="354"/>
      <c r="H4989" s="354"/>
      <c r="I4989" s="178"/>
      <c r="J4989" s="390" t="e">
        <f>IF(#REF!="","",IF(LEN(#REF!)&gt;14,IF(ISBLANK(#REF!),"",#REF!),REPLACE(REPLACE(#REF!,1,3,"XXX"),13,2,"XX")))</f>
        <v>#REF!</v>
      </c>
      <c r="K4989" s="356"/>
      <c r="L4989" s="357"/>
      <c r="M4989" s="356"/>
      <c r="N4989" s="352"/>
      <c r="O4989" s="369"/>
    </row>
    <row r="4990" spans="1:15" hidden="1" x14ac:dyDescent="0.2">
      <c r="A4990" s="351">
        <v>4987</v>
      </c>
      <c r="B4990" s="352"/>
      <c r="C4990" s="353"/>
      <c r="D4990" s="354"/>
      <c r="E4990" s="178"/>
      <c r="F4990" s="355"/>
      <c r="G4990" s="354"/>
      <c r="H4990" s="354"/>
      <c r="I4990" s="178"/>
      <c r="J4990" s="390" t="e">
        <f>IF(#REF!="","",IF(LEN(#REF!)&gt;14,IF(ISBLANK(#REF!),"",#REF!),REPLACE(REPLACE(#REF!,1,3,"XXX"),13,2,"XX")))</f>
        <v>#REF!</v>
      </c>
      <c r="K4990" s="356"/>
      <c r="L4990" s="357"/>
      <c r="M4990" s="356"/>
      <c r="N4990" s="352"/>
      <c r="O4990" s="369"/>
    </row>
    <row r="4991" spans="1:15" hidden="1" x14ac:dyDescent="0.2">
      <c r="A4991" s="351">
        <v>4988</v>
      </c>
      <c r="B4991" s="352"/>
      <c r="C4991" s="353"/>
      <c r="D4991" s="354"/>
      <c r="E4991" s="178"/>
      <c r="F4991" s="355"/>
      <c r="G4991" s="354"/>
      <c r="H4991" s="354"/>
      <c r="I4991" s="178"/>
      <c r="J4991" s="390" t="e">
        <f>IF(#REF!="","",IF(LEN(#REF!)&gt;14,IF(ISBLANK(#REF!),"",#REF!),REPLACE(REPLACE(#REF!,1,3,"XXX"),13,2,"XX")))</f>
        <v>#REF!</v>
      </c>
      <c r="K4991" s="356"/>
      <c r="L4991" s="357"/>
      <c r="M4991" s="356"/>
      <c r="N4991" s="352"/>
      <c r="O4991" s="369"/>
    </row>
    <row r="4992" spans="1:15" hidden="1" x14ac:dyDescent="0.2">
      <c r="A4992" s="351">
        <v>4989</v>
      </c>
      <c r="B4992" s="352"/>
      <c r="C4992" s="353"/>
      <c r="D4992" s="354"/>
      <c r="E4992" s="178"/>
      <c r="F4992" s="355"/>
      <c r="G4992" s="354"/>
      <c r="H4992" s="354"/>
      <c r="I4992" s="178"/>
      <c r="J4992" s="390" t="e">
        <f>IF(#REF!="","",IF(LEN(#REF!)&gt;14,IF(ISBLANK(#REF!),"",#REF!),REPLACE(REPLACE(#REF!,1,3,"XXX"),13,2,"XX")))</f>
        <v>#REF!</v>
      </c>
      <c r="K4992" s="356"/>
      <c r="L4992" s="357"/>
      <c r="M4992" s="356"/>
      <c r="N4992" s="352"/>
      <c r="O4992" s="369"/>
    </row>
    <row r="4993" spans="1:15" hidden="1" x14ac:dyDescent="0.2">
      <c r="A4993" s="351">
        <v>4990</v>
      </c>
      <c r="B4993" s="352"/>
      <c r="C4993" s="353"/>
      <c r="D4993" s="354"/>
      <c r="E4993" s="178"/>
      <c r="F4993" s="355"/>
      <c r="G4993" s="354"/>
      <c r="H4993" s="354"/>
      <c r="I4993" s="178"/>
      <c r="J4993" s="390" t="e">
        <f>IF(#REF!="","",IF(LEN(#REF!)&gt;14,IF(ISBLANK(#REF!),"",#REF!),REPLACE(REPLACE(#REF!,1,3,"XXX"),13,2,"XX")))</f>
        <v>#REF!</v>
      </c>
      <c r="K4993" s="356"/>
      <c r="L4993" s="357"/>
      <c r="M4993" s="356"/>
      <c r="N4993" s="352"/>
      <c r="O4993" s="369"/>
    </row>
    <row r="4994" spans="1:15" hidden="1" x14ac:dyDescent="0.2">
      <c r="A4994" s="351">
        <v>4991</v>
      </c>
      <c r="B4994" s="352"/>
      <c r="C4994" s="353"/>
      <c r="D4994" s="354"/>
      <c r="E4994" s="178"/>
      <c r="F4994" s="355"/>
      <c r="G4994" s="354"/>
      <c r="H4994" s="354"/>
      <c r="I4994" s="178"/>
      <c r="J4994" s="390" t="e">
        <f>IF(#REF!="","",IF(LEN(#REF!)&gt;14,IF(ISBLANK(#REF!),"",#REF!),REPLACE(REPLACE(#REF!,1,3,"XXX"),13,2,"XX")))</f>
        <v>#REF!</v>
      </c>
      <c r="K4994" s="356"/>
      <c r="L4994" s="357"/>
      <c r="M4994" s="356"/>
      <c r="N4994" s="352"/>
      <c r="O4994" s="369"/>
    </row>
    <row r="4995" spans="1:15" hidden="1" x14ac:dyDescent="0.2">
      <c r="A4995" s="351">
        <v>4992</v>
      </c>
      <c r="B4995" s="352"/>
      <c r="C4995" s="353"/>
      <c r="D4995" s="354"/>
      <c r="E4995" s="178"/>
      <c r="F4995" s="355"/>
      <c r="G4995" s="354"/>
      <c r="H4995" s="354"/>
      <c r="I4995" s="178"/>
      <c r="J4995" s="390" t="e">
        <f>IF(#REF!="","",IF(LEN(#REF!)&gt;14,IF(ISBLANK(#REF!),"",#REF!),REPLACE(REPLACE(#REF!,1,3,"XXX"),13,2,"XX")))</f>
        <v>#REF!</v>
      </c>
      <c r="K4995" s="356"/>
      <c r="L4995" s="357"/>
      <c r="M4995" s="356"/>
      <c r="N4995" s="352"/>
      <c r="O4995" s="369"/>
    </row>
    <row r="4996" spans="1:15" hidden="1" x14ac:dyDescent="0.2">
      <c r="A4996" s="351">
        <v>4993</v>
      </c>
      <c r="B4996" s="352"/>
      <c r="C4996" s="353"/>
      <c r="D4996" s="354"/>
      <c r="E4996" s="178"/>
      <c r="F4996" s="355"/>
      <c r="G4996" s="354"/>
      <c r="H4996" s="354"/>
      <c r="I4996" s="178"/>
      <c r="J4996" s="390" t="e">
        <f>IF(#REF!="","",IF(LEN(#REF!)&gt;14,IF(ISBLANK(#REF!),"",#REF!),REPLACE(REPLACE(#REF!,1,3,"XXX"),13,2,"XX")))</f>
        <v>#REF!</v>
      </c>
      <c r="K4996" s="356"/>
      <c r="L4996" s="357"/>
      <c r="M4996" s="356"/>
      <c r="N4996" s="352"/>
      <c r="O4996" s="369"/>
    </row>
    <row r="4997" spans="1:15" hidden="1" x14ac:dyDescent="0.2">
      <c r="A4997" s="351">
        <v>4994</v>
      </c>
      <c r="B4997" s="352"/>
      <c r="C4997" s="353"/>
      <c r="D4997" s="354"/>
      <c r="E4997" s="178"/>
      <c r="F4997" s="355"/>
      <c r="G4997" s="354"/>
      <c r="H4997" s="354"/>
      <c r="I4997" s="178"/>
      <c r="J4997" s="390" t="e">
        <f>IF(#REF!="","",IF(LEN(#REF!)&gt;14,IF(ISBLANK(#REF!),"",#REF!),REPLACE(REPLACE(#REF!,1,3,"XXX"),13,2,"XX")))</f>
        <v>#REF!</v>
      </c>
      <c r="K4997" s="356"/>
      <c r="L4997" s="357"/>
      <c r="M4997" s="356"/>
      <c r="N4997" s="352"/>
      <c r="O4997" s="369"/>
    </row>
    <row r="4998" spans="1:15" hidden="1" x14ac:dyDescent="0.2">
      <c r="A4998" s="351">
        <v>4995</v>
      </c>
      <c r="B4998" s="352"/>
      <c r="C4998" s="353"/>
      <c r="D4998" s="354"/>
      <c r="E4998" s="178"/>
      <c r="F4998" s="355"/>
      <c r="G4998" s="354"/>
      <c r="H4998" s="354"/>
      <c r="I4998" s="178"/>
      <c r="J4998" s="390" t="e">
        <f>IF(#REF!="","",IF(LEN(#REF!)&gt;14,IF(ISBLANK(#REF!),"",#REF!),REPLACE(REPLACE(#REF!,1,3,"XXX"),13,2,"XX")))</f>
        <v>#REF!</v>
      </c>
      <c r="K4998" s="356"/>
      <c r="L4998" s="357"/>
      <c r="M4998" s="356"/>
      <c r="N4998" s="352"/>
      <c r="O4998" s="369"/>
    </row>
    <row r="4999" spans="1:15" hidden="1" x14ac:dyDescent="0.2">
      <c r="A4999" s="351">
        <v>4996</v>
      </c>
      <c r="B4999" s="352"/>
      <c r="C4999" s="353"/>
      <c r="D4999" s="354"/>
      <c r="E4999" s="178"/>
      <c r="F4999" s="355"/>
      <c r="G4999" s="354"/>
      <c r="H4999" s="354"/>
      <c r="I4999" s="178"/>
      <c r="J4999" s="390" t="e">
        <f>IF(#REF!="","",IF(LEN(#REF!)&gt;14,IF(ISBLANK(#REF!),"",#REF!),REPLACE(REPLACE(#REF!,1,3,"XXX"),13,2,"XX")))</f>
        <v>#REF!</v>
      </c>
      <c r="K4999" s="356"/>
      <c r="L4999" s="357"/>
      <c r="M4999" s="356"/>
      <c r="N4999" s="352"/>
      <c r="O4999" s="369"/>
    </row>
    <row r="5000" spans="1:15" hidden="1" x14ac:dyDescent="0.2">
      <c r="A5000" s="351">
        <v>4997</v>
      </c>
      <c r="B5000" s="352"/>
      <c r="C5000" s="353"/>
      <c r="D5000" s="354"/>
      <c r="E5000" s="178"/>
      <c r="F5000" s="355"/>
      <c r="G5000" s="354"/>
      <c r="H5000" s="354"/>
      <c r="I5000" s="178"/>
      <c r="J5000" s="390" t="e">
        <f>IF(#REF!="","",IF(LEN(#REF!)&gt;14,IF(ISBLANK(#REF!),"",#REF!),REPLACE(REPLACE(#REF!,1,3,"XXX"),13,2,"XX")))</f>
        <v>#REF!</v>
      </c>
      <c r="K5000" s="356"/>
      <c r="L5000" s="357"/>
      <c r="M5000" s="356"/>
      <c r="N5000" s="352"/>
      <c r="O5000" s="369"/>
    </row>
    <row r="5001" spans="1:15" hidden="1" x14ac:dyDescent="0.2">
      <c r="A5001" s="351">
        <v>4998</v>
      </c>
      <c r="B5001" s="352"/>
      <c r="C5001" s="353"/>
      <c r="D5001" s="354"/>
      <c r="E5001" s="178"/>
      <c r="F5001" s="355"/>
      <c r="G5001" s="354"/>
      <c r="H5001" s="354"/>
      <c r="I5001" s="178"/>
      <c r="J5001" s="390" t="e">
        <f>IF(#REF!="","",IF(LEN(#REF!)&gt;14,IF(ISBLANK(#REF!),"",#REF!),REPLACE(REPLACE(#REF!,1,3,"XXX"),13,2,"XX")))</f>
        <v>#REF!</v>
      </c>
      <c r="K5001" s="356"/>
      <c r="L5001" s="357"/>
      <c r="M5001" s="356"/>
      <c r="N5001" s="352"/>
      <c r="O5001" s="369"/>
    </row>
    <row r="5002" spans="1:15" hidden="1" x14ac:dyDescent="0.2">
      <c r="A5002" s="351">
        <v>4999</v>
      </c>
      <c r="B5002" s="352"/>
      <c r="C5002" s="353"/>
      <c r="D5002" s="354"/>
      <c r="E5002" s="178"/>
      <c r="F5002" s="355"/>
      <c r="G5002" s="354"/>
      <c r="H5002" s="354"/>
      <c r="I5002" s="178"/>
      <c r="J5002" s="390" t="e">
        <f>IF(#REF!="","",IF(LEN(#REF!)&gt;14,IF(ISBLANK(#REF!),"",#REF!),REPLACE(REPLACE(#REF!,1,3,"XXX"),13,2,"XX")))</f>
        <v>#REF!</v>
      </c>
      <c r="K5002" s="356"/>
      <c r="L5002" s="357"/>
      <c r="M5002" s="356"/>
      <c r="N5002" s="352"/>
      <c r="O5002" s="369"/>
    </row>
    <row r="5003" spans="1:15" hidden="1" x14ac:dyDescent="0.2">
      <c r="A5003" s="351">
        <v>5000</v>
      </c>
      <c r="B5003" s="352"/>
      <c r="C5003" s="353"/>
      <c r="D5003" s="354"/>
      <c r="E5003" s="178"/>
      <c r="F5003" s="355"/>
      <c r="G5003" s="354"/>
      <c r="H5003" s="354"/>
      <c r="I5003" s="178"/>
      <c r="J5003" s="390" t="e">
        <f>IF(#REF!="","",IF(LEN(#REF!)&gt;14,IF(ISBLANK(#REF!),"",#REF!),REPLACE(REPLACE(#REF!,1,3,"XXX"),13,2,"XX")))</f>
        <v>#REF!</v>
      </c>
      <c r="K5003" s="356"/>
      <c r="L5003" s="357"/>
      <c r="M5003" s="356"/>
      <c r="N5003" s="352"/>
      <c r="O5003" s="369"/>
    </row>
    <row r="5004" spans="1:15" hidden="1" x14ac:dyDescent="0.2"/>
  </sheetData>
  <sheetProtection formatColumns="0" formatRows="0" insertColumns="0" insertRows="0" deleteRows="0" autoFilter="0"/>
  <autoFilter ref="A3:O5003" xr:uid="{00000000-0009-0000-0000-000009000000}">
    <sortState xmlns:xlrd2="http://schemas.microsoft.com/office/spreadsheetml/2017/richdata2" ref="A4:O5003">
      <sortCondition descending="1" ref="G3"/>
    </sortState>
  </autoFilter>
  <dataConsolidate/>
  <mergeCells count="2">
    <mergeCell ref="A1:O1"/>
    <mergeCell ref="A2:O2"/>
  </mergeCells>
  <phoneticPr fontId="0" type="noConversion"/>
  <conditionalFormatting sqref="G81">
    <cfRule type="expression" dxfId="2" priority="2" stopIfTrue="1">
      <formula>ISEVEN(ROW())</formula>
    </cfRule>
  </conditionalFormatting>
  <conditionalFormatting sqref="G2071">
    <cfRule type="expression" dxfId="1" priority="4" stopIfTrue="1">
      <formula>ISEVEN(ROW())</formula>
    </cfRule>
  </conditionalFormatting>
  <conditionalFormatting sqref="G2162">
    <cfRule type="expression" dxfId="0" priority="3" stopIfTrue="1">
      <formula>ISEVEN(ROW())</formula>
    </cfRule>
  </conditionalFormatting>
  <dataValidations count="5">
    <dataValidation type="list" allowBlank="1" showInputMessage="1" showErrorMessage="1" sqref="I2629 H2428:H5003 H4:H26 H28:H2426" xr:uid="{00000000-0002-0000-0900-000000000000}">
      <formula1>VinculoPT</formula1>
    </dataValidation>
    <dataValidation type="list" allowBlank="1" showInputMessage="1" showErrorMessage="1" sqref="D4:D5003" xr:uid="{00000000-0002-0000-0900-000001000000}">
      <formula1>Categorias</formula1>
    </dataValidation>
    <dataValidation type="list" allowBlank="1" showInputMessage="1" showErrorMessage="1" sqref="E4:E5003" xr:uid="{00000000-0002-0000-0900-000002000000}">
      <formula1>OFFSET(Repasses,1,MATCH(D4,Categorias,0)-1,OFFSET(Repasses,-1,MATCH(D4,Categorias,0)-1),1)</formula1>
    </dataValidation>
    <dataValidation type="list" allowBlank="1" showInputMessage="1" showErrorMessage="1" sqref="O4:O5003" xr:uid="{00000000-0002-0000-0900-000003000000}">
      <formula1>Rateio</formula1>
    </dataValidation>
    <dataValidation type="list" allowBlank="1" showInputMessage="1" showErrorMessage="1" sqref="H27" xr:uid="{129F896F-43AA-42D4-894B-82E925DF4CCC}">
      <formula1>VinculoPT2</formula1>
    </dataValidation>
  </dataValidations>
  <printOptions horizontalCentered="1"/>
  <pageMargins left="0.59055118110236227" right="0.59055118110236227" top="0.59055118110236227" bottom="0.59055118110236227" header="0" footer="0"/>
  <pageSetup paperSize="9" scale="32" fitToHeight="0" pageOrder="overThenDown" orientation="portrait" r:id="rId1"/>
  <headerFooter>
    <oddFooter>Página &amp;P de &amp;N</oddFooter>
  </headerFooter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 tint="4.9989318521683403E-2"/>
    <pageSetUpPr fitToPage="1"/>
  </sheetPr>
  <dimension ref="A1:T2006"/>
  <sheetViews>
    <sheetView view="pageBreakPreview" zoomScale="112" zoomScaleNormal="100" zoomScaleSheetLayoutView="112" workbookViewId="0">
      <pane xSplit="5" ySplit="3" topLeftCell="F4" activePane="bottomRight" state="frozen"/>
      <selection activeCell="B21" sqref="B21:K21"/>
      <selection pane="topRight" activeCell="B21" sqref="B21:K21"/>
      <selection pane="bottomLeft" activeCell="B21" sqref="B21:K21"/>
      <selection pane="bottomRight" activeCell="S157" sqref="S157"/>
    </sheetView>
  </sheetViews>
  <sheetFormatPr defaultColWidth="9.140625" defaultRowHeight="12.75" x14ac:dyDescent="0.2"/>
  <cols>
    <col min="1" max="1" width="5.7109375" style="405" customWidth="1"/>
    <col min="2" max="2" width="10.5703125" style="406" bestFit="1" customWidth="1"/>
    <col min="3" max="3" width="9.28515625" style="406" customWidth="1"/>
    <col min="4" max="4" width="15.42578125" style="407" customWidth="1"/>
    <col min="5" max="5" width="23.5703125" style="407" customWidth="1"/>
    <col min="6" max="6" width="23.85546875" style="408" customWidth="1"/>
    <col min="7" max="7" width="17" style="409" customWidth="1"/>
    <col min="8" max="8" width="17.28515625" style="409" customWidth="1"/>
    <col min="9" max="9" width="14.7109375" style="408" customWidth="1"/>
    <col min="10" max="10" width="14.42578125" style="409" customWidth="1"/>
    <col min="11" max="11" width="11" style="410" customWidth="1"/>
    <col min="12" max="14" width="11.5703125" style="410" customWidth="1"/>
    <col min="15" max="16" width="9.140625" style="410" customWidth="1"/>
    <col min="17" max="17" width="8.42578125" style="410" customWidth="1"/>
    <col min="18" max="18" width="9.140625" style="393" hidden="1" customWidth="1"/>
    <col min="19" max="19" width="11.5703125" style="393" customWidth="1"/>
    <col min="20" max="20" width="9.140625" style="393" customWidth="1"/>
    <col min="21" max="16384" width="9.140625" style="393"/>
  </cols>
  <sheetData>
    <row r="1" spans="1:20" ht="31.5" customHeight="1" x14ac:dyDescent="0.2">
      <c r="A1" s="464" t="str">
        <f>Capa!A70</f>
        <v>Termo de Parceria nº51/2021 - celebrado entre o Instituto Ekos Brasil  e IEF - Instituto Estadual de Florestas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20" ht="19.899999999999999" customHeight="1" thickBot="1" x14ac:dyDescent="0.25">
      <c r="A2" s="465" t="s">
        <v>451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94" t="s">
        <v>441</v>
      </c>
    </row>
    <row r="3" spans="1:20" s="395" customFormat="1" ht="63.75" customHeight="1" x14ac:dyDescent="0.2">
      <c r="A3" s="373" t="s">
        <v>443</v>
      </c>
      <c r="B3" s="373" t="s">
        <v>254</v>
      </c>
      <c r="C3" s="373" t="s">
        <v>255</v>
      </c>
      <c r="D3" s="373" t="s">
        <v>33</v>
      </c>
      <c r="E3" s="373" t="s">
        <v>39</v>
      </c>
      <c r="F3" s="373" t="s">
        <v>444</v>
      </c>
      <c r="G3" s="373" t="s">
        <v>47</v>
      </c>
      <c r="H3" s="373" t="s">
        <v>66</v>
      </c>
      <c r="I3" s="373" t="s">
        <v>44</v>
      </c>
      <c r="J3" s="373" t="s">
        <v>65</v>
      </c>
      <c r="K3" s="373" t="s">
        <v>150</v>
      </c>
      <c r="L3" s="373" t="s">
        <v>445</v>
      </c>
      <c r="M3" s="373" t="s">
        <v>446</v>
      </c>
      <c r="N3" s="373" t="s">
        <v>447</v>
      </c>
      <c r="O3" s="373" t="s">
        <v>448</v>
      </c>
      <c r="P3" s="373" t="s">
        <v>449</v>
      </c>
      <c r="Q3" s="373" t="s">
        <v>450</v>
      </c>
      <c r="R3" s="394">
        <v>0</v>
      </c>
    </row>
    <row r="4" spans="1:20" ht="24" x14ac:dyDescent="0.2">
      <c r="A4" s="396">
        <f ca="1">IF(ISNA(R4),"",R4)</f>
        <v>2</v>
      </c>
      <c r="B4" s="397">
        <f ca="1">IF($A4="","",INDEX(Diário!B$4:B$5000,MATCH(Rateio!$A4,Diário!$A$4:$A$5000,FALSE)))</f>
        <v>45659</v>
      </c>
      <c r="C4" s="413">
        <f ca="1">IF($A4="","",INDEX(Diário!C$4:C$5000,MATCH(Rateio!$A4,Diário!$A$4:$A$5000,FALSE)))</f>
        <v>45645</v>
      </c>
      <c r="D4" s="412" t="str">
        <f ca="1">IF($A4="","",INDEX(Diário!D$4:D$5000,MATCH(Rateio!$A4,Diário!$A$4:$A$5000,FALSE)))</f>
        <v>Gastos Gerais</v>
      </c>
      <c r="E4" s="412" t="str">
        <f ca="1">IF($A4="","",INDEX(Diário!E$4:E$5000,MATCH(Rateio!$A4,Diário!$A$4:$A$5000,FALSE)))</f>
        <v>Condomínio</v>
      </c>
      <c r="F4" s="420" t="s">
        <v>657</v>
      </c>
      <c r="G4" s="420" t="s">
        <v>658</v>
      </c>
      <c r="H4" s="425" t="s">
        <v>574</v>
      </c>
      <c r="I4" s="424" t="s">
        <v>560</v>
      </c>
      <c r="J4" s="425" t="s">
        <v>277</v>
      </c>
      <c r="K4" s="418">
        <v>45645</v>
      </c>
      <c r="L4" s="421">
        <v>3637.29</v>
      </c>
      <c r="M4" s="421">
        <v>2317.29</v>
      </c>
      <c r="N4" s="421">
        <v>1320</v>
      </c>
      <c r="O4" s="436">
        <f>M4/L4</f>
        <v>0.63709245069818465</v>
      </c>
      <c r="P4" s="436">
        <f>N4/L4</f>
        <v>0.36290754930181535</v>
      </c>
      <c r="Q4" s="437">
        <f>SUM(O4:P4)</f>
        <v>1</v>
      </c>
      <c r="R4" s="401">
        <f ca="1">MATCH(R$2,OFFSET(Diário!O$4,R3,0,ROW(Diário!$N$5003)-R3,1),0)+R3</f>
        <v>2</v>
      </c>
      <c r="S4" s="401"/>
      <c r="T4" s="401"/>
    </row>
    <row r="5" spans="1:20" ht="24" x14ac:dyDescent="0.2">
      <c r="A5" s="402">
        <f ca="1">IF(ISNA(R5),"",R5)</f>
        <v>3</v>
      </c>
      <c r="B5" s="397">
        <f ca="1">IF($A5="","",INDEX(Diário!B$4:B$5000,MATCH(Rateio!$A5,Diário!$A$4:$A$5000,FALSE)))</f>
        <v>45659</v>
      </c>
      <c r="C5" s="413">
        <f ca="1">IF($A5="","",INDEX(Diário!C$4:C$5000,MATCH(Rateio!$A5,Diário!$A$4:$A$5000,FALSE)))</f>
        <v>45645</v>
      </c>
      <c r="D5" s="412" t="str">
        <f ca="1">IF($A5="","",INDEX(Diário!D$4:D$5000,MATCH(Rateio!$A5,Diário!$A$4:$A$5000,FALSE)))</f>
        <v>Gastos Gerais</v>
      </c>
      <c r="E5" s="412" t="str">
        <f ca="1">IF($A5="","",INDEX(Diário!E$4:E$5000,MATCH(Rateio!$A5,Diário!$A$4:$A$5000,FALSE)))</f>
        <v>Aluguel</v>
      </c>
      <c r="F5" s="420" t="s">
        <v>657</v>
      </c>
      <c r="G5" s="420" t="s">
        <v>658</v>
      </c>
      <c r="H5" s="425" t="s">
        <v>574</v>
      </c>
      <c r="I5" s="425" t="s">
        <v>560</v>
      </c>
      <c r="J5" s="425" t="s">
        <v>277</v>
      </c>
      <c r="K5" s="418">
        <v>45645</v>
      </c>
      <c r="L5" s="404">
        <v>8500</v>
      </c>
      <c r="M5" s="404">
        <v>4900</v>
      </c>
      <c r="N5" s="428">
        <v>3600</v>
      </c>
      <c r="O5" s="436">
        <f t="shared" ref="O5:O26" si="0">M5/L5</f>
        <v>0.57647058823529407</v>
      </c>
      <c r="P5" s="436">
        <f t="shared" ref="P5:P26" si="1">N5/L5</f>
        <v>0.42352941176470588</v>
      </c>
      <c r="Q5" s="437">
        <f t="shared" ref="Q5:Q26" si="2">SUM(O5:P5)</f>
        <v>1</v>
      </c>
      <c r="R5" s="401">
        <f ca="1">MATCH(R$2,OFFSET(Diário!O$4,R4,0,ROW(Diário!$N$5003)-R4,1),0)+R4</f>
        <v>3</v>
      </c>
      <c r="S5" s="401"/>
      <c r="T5" s="401"/>
    </row>
    <row r="6" spans="1:20" ht="24" x14ac:dyDescent="0.2">
      <c r="A6" s="402">
        <f t="shared" ref="A6:A69" ca="1" si="3">IF(ISNA(R6),"",R6)</f>
        <v>7</v>
      </c>
      <c r="B6" s="397">
        <f ca="1">IF($A6="","",INDEX(Diário!B$4:B$5000,MATCH(Rateio!$A6,Diário!$A$4:$A$5000,FALSE)))</f>
        <v>45660</v>
      </c>
      <c r="C6" s="413">
        <f ca="1">IF($A6="","",INDEX(Diário!C$4:C$5000,MATCH(Rateio!$A6,Diário!$A$4:$A$5000,FALSE)))</f>
        <v>45635</v>
      </c>
      <c r="D6" s="412" t="str">
        <f ca="1">IF($A6="","",INDEX(Diário!D$4:D$5000,MATCH(Rateio!$A6,Diário!$A$4:$A$5000,FALSE)))</f>
        <v>Gastos Gerais</v>
      </c>
      <c r="E6" s="412" t="str">
        <f ca="1">IF($A6="","",INDEX(Diário!E$4:E$5000,MATCH(Rateio!$A6,Diário!$A$4:$A$5000,FALSE)))</f>
        <v>Assessoria Contábil</v>
      </c>
      <c r="F6" s="420" t="s">
        <v>659</v>
      </c>
      <c r="G6" s="433" t="s">
        <v>506</v>
      </c>
      <c r="H6" s="425" t="s">
        <v>574</v>
      </c>
      <c r="I6" s="425" t="s">
        <v>32</v>
      </c>
      <c r="J6" s="425" t="s">
        <v>533</v>
      </c>
      <c r="K6" s="418">
        <v>45635</v>
      </c>
      <c r="L6" s="404">
        <v>3800</v>
      </c>
      <c r="M6" s="404">
        <v>1900</v>
      </c>
      <c r="N6" s="421">
        <v>1900</v>
      </c>
      <c r="O6" s="436">
        <f t="shared" si="0"/>
        <v>0.5</v>
      </c>
      <c r="P6" s="436">
        <f t="shared" si="1"/>
        <v>0.5</v>
      </c>
      <c r="Q6" s="437">
        <f t="shared" si="2"/>
        <v>1</v>
      </c>
      <c r="R6" s="401">
        <f ca="1">MATCH(R$2,OFFSET(Diário!O$4,R5,0,ROW(Diário!$N$5003)-R5,1),0)+R5</f>
        <v>7</v>
      </c>
      <c r="S6" s="401"/>
      <c r="T6" s="401"/>
    </row>
    <row r="7" spans="1:20" ht="24" x14ac:dyDescent="0.2">
      <c r="A7" s="402">
        <f t="shared" ca="1" si="3"/>
        <v>22</v>
      </c>
      <c r="B7" s="397">
        <f ca="1">IF($A7="","",INDEX(Diário!B$4:B$5000,MATCH(Rateio!$A7,Diário!$A$4:$A$5000,FALSE)))</f>
        <v>45670</v>
      </c>
      <c r="C7" s="413">
        <f ca="1">IF($A7="","",INDEX(Diário!C$4:C$5000,MATCH(Rateio!$A7,Diário!$A$4:$A$5000,FALSE)))</f>
        <v>45635</v>
      </c>
      <c r="D7" s="412" t="str">
        <f ca="1">IF($A7="","",INDEX(Diário!D$4:D$5000,MATCH(Rateio!$A7,Diário!$A$4:$A$5000,FALSE)))</f>
        <v>Gastos Gerais</v>
      </c>
      <c r="E7" s="412" t="str">
        <f ca="1">IF($A7="","",INDEX(Diário!E$4:E$5000,MATCH(Rateio!$A7,Diário!$A$4:$A$5000,FALSE)))</f>
        <v>Assessoria Contábil</v>
      </c>
      <c r="F7" s="420" t="s">
        <v>659</v>
      </c>
      <c r="G7" s="433" t="s">
        <v>506</v>
      </c>
      <c r="H7" s="425" t="s">
        <v>574</v>
      </c>
      <c r="I7" s="425" t="s">
        <v>32</v>
      </c>
      <c r="J7" s="425" t="s">
        <v>542</v>
      </c>
      <c r="K7" s="418">
        <v>45635</v>
      </c>
      <c r="L7" s="404">
        <v>1900</v>
      </c>
      <c r="M7" s="404">
        <v>950</v>
      </c>
      <c r="N7" s="421">
        <v>950</v>
      </c>
      <c r="O7" s="436">
        <f t="shared" si="0"/>
        <v>0.5</v>
      </c>
      <c r="P7" s="436">
        <f t="shared" si="1"/>
        <v>0.5</v>
      </c>
      <c r="Q7" s="437">
        <f t="shared" si="2"/>
        <v>1</v>
      </c>
      <c r="R7" s="401">
        <f ca="1">MATCH(R$2,OFFSET(Diário!O$4,R6,0,ROW(Diário!$N$5003)-R6,1),0)+R6</f>
        <v>22</v>
      </c>
      <c r="S7" s="401"/>
      <c r="T7" s="401"/>
    </row>
    <row r="8" spans="1:20" ht="24" x14ac:dyDescent="0.2">
      <c r="A8" s="402">
        <f t="shared" ca="1" si="3"/>
        <v>25</v>
      </c>
      <c r="B8" s="397">
        <f ca="1">IF($A8="","",INDEX(Diário!B$4:B$5000,MATCH(Rateio!$A8,Diário!$A$4:$A$5000,FALSE)))</f>
        <v>45672</v>
      </c>
      <c r="C8" s="413">
        <f ca="1">IF($A8="","",INDEX(Diário!C$4:C$5000,MATCH(Rateio!$A8,Diário!$A$4:$A$5000,FALSE)))</f>
        <v>45666</v>
      </c>
      <c r="D8" s="412" t="str">
        <f ca="1">IF($A8="","",INDEX(Diário!D$4:D$5000,MATCH(Rateio!$A8,Diário!$A$4:$A$5000,FALSE)))</f>
        <v>Gastos Gerais</v>
      </c>
      <c r="E8" s="412" t="str">
        <f ca="1">IF($A8="","",INDEX(Diário!E$4:E$5000,MATCH(Rateio!$A8,Diário!$A$4:$A$5000,FALSE)))</f>
        <v>Internet</v>
      </c>
      <c r="F8" s="420" t="s">
        <v>660</v>
      </c>
      <c r="G8" s="420" t="s">
        <v>508</v>
      </c>
      <c r="H8" s="425" t="s">
        <v>574</v>
      </c>
      <c r="I8" s="425" t="s">
        <v>560</v>
      </c>
      <c r="J8" s="425" t="s">
        <v>544</v>
      </c>
      <c r="K8" s="418">
        <v>45666</v>
      </c>
      <c r="L8" s="404">
        <v>126.98</v>
      </c>
      <c r="M8" s="404">
        <v>63.49</v>
      </c>
      <c r="N8" s="421">
        <v>63.49</v>
      </c>
      <c r="O8" s="436">
        <f t="shared" si="0"/>
        <v>0.5</v>
      </c>
      <c r="P8" s="436">
        <f t="shared" si="1"/>
        <v>0.5</v>
      </c>
      <c r="Q8" s="437">
        <f t="shared" si="2"/>
        <v>1</v>
      </c>
      <c r="R8" s="401">
        <f ca="1">MATCH(R$2,OFFSET(Diário!O$4,R7,0,ROW(Diário!$N$5003)-R7,1),0)+R7</f>
        <v>25</v>
      </c>
      <c r="S8" s="401"/>
      <c r="T8" s="401"/>
    </row>
    <row r="9" spans="1:20" ht="24" x14ac:dyDescent="0.2">
      <c r="A9" s="402">
        <f t="shared" ca="1" si="3"/>
        <v>30</v>
      </c>
      <c r="B9" s="397">
        <f ca="1">IF($A9="","",INDEX(Diário!B$4:B$5000,MATCH(Rateio!$A9,Diário!$A$4:$A$5000,FALSE)))</f>
        <v>45672</v>
      </c>
      <c r="C9" s="413">
        <f ca="1">IF($A9="","",INDEX(Diário!C$4:C$5000,MATCH(Rateio!$A9,Diário!$A$4:$A$5000,FALSE)))</f>
        <v>45672</v>
      </c>
      <c r="D9" s="412" t="str">
        <f ca="1">IF($A9="","",INDEX(Diário!D$4:D$5000,MATCH(Rateio!$A9,Diário!$A$4:$A$5000,FALSE)))</f>
        <v>Gastos com Pessoal</v>
      </c>
      <c r="E9" s="412" t="str">
        <f ca="1">IF($A9="","",INDEX(Diário!E$4:E$5000,MATCH(Rateio!$A9,Diário!$A$4:$A$5000,FALSE)))</f>
        <v>Salários</v>
      </c>
      <c r="F9" s="420" t="s">
        <v>1620</v>
      </c>
      <c r="G9" s="420" t="s">
        <v>1623</v>
      </c>
      <c r="H9" s="425" t="s">
        <v>574</v>
      </c>
      <c r="I9" s="425" t="s">
        <v>562</v>
      </c>
      <c r="J9" s="425" t="s">
        <v>277</v>
      </c>
      <c r="K9" s="418">
        <v>45672</v>
      </c>
      <c r="L9" s="404">
        <v>8750.5400000000009</v>
      </c>
      <c r="M9" s="404">
        <v>6562.9100000000008</v>
      </c>
      <c r="N9" s="421">
        <v>2187.63</v>
      </c>
      <c r="O9" s="436">
        <f t="shared" si="0"/>
        <v>0.75000057139330834</v>
      </c>
      <c r="P9" s="436">
        <f t="shared" si="1"/>
        <v>0.24999942860669169</v>
      </c>
      <c r="Q9" s="437">
        <f t="shared" si="2"/>
        <v>1</v>
      </c>
      <c r="R9" s="401">
        <f ca="1">MATCH(R$2,OFFSET(Diário!O$4,R8,0,ROW(Diário!$N$5003)-R8,1),0)+R8</f>
        <v>30</v>
      </c>
      <c r="S9" s="401"/>
      <c r="T9" s="401"/>
    </row>
    <row r="10" spans="1:20" ht="24" x14ac:dyDescent="0.2">
      <c r="A10" s="402">
        <f t="shared" ca="1" si="3"/>
        <v>31</v>
      </c>
      <c r="B10" s="397">
        <f ca="1">IF($A10="","",INDEX(Diário!B$4:B$5000,MATCH(Rateio!$A10,Diário!$A$4:$A$5000,FALSE)))</f>
        <v>45672</v>
      </c>
      <c r="C10" s="413">
        <f ca="1">IF($A10="","",INDEX(Diário!C$4:C$5000,MATCH(Rateio!$A10,Diário!$A$4:$A$5000,FALSE)))</f>
        <v>45672</v>
      </c>
      <c r="D10" s="412" t="str">
        <f ca="1">IF($A10="","",INDEX(Diário!D$4:D$5000,MATCH(Rateio!$A10,Diário!$A$4:$A$5000,FALSE)))</f>
        <v>Gastos com Pessoal</v>
      </c>
      <c r="E10" s="412" t="str">
        <f ca="1">IF($A10="","",INDEX(Diário!E$4:E$5000,MATCH(Rateio!$A10,Diário!$A$4:$A$5000,FALSE)))</f>
        <v>Salários</v>
      </c>
      <c r="F10" s="420" t="s">
        <v>1621</v>
      </c>
      <c r="G10" s="420" t="s">
        <v>1622</v>
      </c>
      <c r="H10" s="425" t="s">
        <v>574</v>
      </c>
      <c r="I10" s="425" t="s">
        <v>562</v>
      </c>
      <c r="J10" s="425" t="s">
        <v>277</v>
      </c>
      <c r="K10" s="418">
        <v>45672</v>
      </c>
      <c r="L10" s="404">
        <v>8750.5400000000009</v>
      </c>
      <c r="M10" s="404">
        <v>4375.2700000000004</v>
      </c>
      <c r="N10" s="421">
        <v>4375.2700000000004</v>
      </c>
      <c r="O10" s="436">
        <f t="shared" si="0"/>
        <v>0.5</v>
      </c>
      <c r="P10" s="436">
        <f t="shared" si="1"/>
        <v>0.5</v>
      </c>
      <c r="Q10" s="437">
        <f t="shared" si="2"/>
        <v>1</v>
      </c>
      <c r="R10" s="401">
        <f ca="1">MATCH(R$2,OFFSET(Diário!O$4,R9,0,ROW(Diário!$N$5003)-R9,1),0)+R9</f>
        <v>31</v>
      </c>
      <c r="S10" s="401"/>
      <c r="T10" s="401"/>
    </row>
    <row r="11" spans="1:20" ht="24" x14ac:dyDescent="0.2">
      <c r="A11" s="402">
        <f t="shared" ca="1" si="3"/>
        <v>51</v>
      </c>
      <c r="B11" s="397">
        <f ca="1">IF($A11="","",INDEX(Diário!B$4:B$5000,MATCH(Rateio!$A11,Diário!$A$4:$A$5000,FALSE)))</f>
        <v>45674</v>
      </c>
      <c r="C11" s="413">
        <f ca="1">IF($A11="","",INDEX(Diário!C$4:C$5000,MATCH(Rateio!$A11,Diário!$A$4:$A$5000,FALSE)))</f>
        <v>45667</v>
      </c>
      <c r="D11" s="412" t="str">
        <f ca="1">IF($A11="","",INDEX(Diário!D$4:D$5000,MATCH(Rateio!$A11,Diário!$A$4:$A$5000,FALSE)))</f>
        <v>Gastos Gerais</v>
      </c>
      <c r="E11" s="412" t="str">
        <f ca="1">IF($A11="","",INDEX(Diário!E$4:E$5000,MATCH(Rateio!$A11,Diário!$A$4:$A$5000,FALSE)))</f>
        <v>Energia Elétrica</v>
      </c>
      <c r="F11" s="420" t="s">
        <v>661</v>
      </c>
      <c r="G11" s="420" t="s">
        <v>662</v>
      </c>
      <c r="H11" s="425" t="s">
        <v>574</v>
      </c>
      <c r="I11" s="425" t="s">
        <v>560</v>
      </c>
      <c r="J11" s="425" t="s">
        <v>277</v>
      </c>
      <c r="K11" s="418">
        <v>45667</v>
      </c>
      <c r="L11" s="404">
        <v>494.12</v>
      </c>
      <c r="M11" s="404">
        <v>247.06</v>
      </c>
      <c r="N11" s="421">
        <v>247.06</v>
      </c>
      <c r="O11" s="436">
        <f t="shared" si="0"/>
        <v>0.5</v>
      </c>
      <c r="P11" s="436">
        <f t="shared" si="1"/>
        <v>0.5</v>
      </c>
      <c r="Q11" s="437">
        <f t="shared" si="2"/>
        <v>1</v>
      </c>
      <c r="R11" s="401">
        <f ca="1">MATCH(R$2,OFFSET(Diário!O$4,R10,0,ROW(Diário!$N$5003)-R10,1),0)+R10</f>
        <v>51</v>
      </c>
      <c r="S11" s="401"/>
      <c r="T11" s="401"/>
    </row>
    <row r="12" spans="1:20" ht="24" x14ac:dyDescent="0.2">
      <c r="A12" s="402">
        <f t="shared" ca="1" si="3"/>
        <v>52</v>
      </c>
      <c r="B12" s="397">
        <f ca="1">IF($A12="","",INDEX(Diário!B$4:B$5000,MATCH(Rateio!$A12,Diário!$A$4:$A$5000,FALSE)))</f>
        <v>45674</v>
      </c>
      <c r="C12" s="413">
        <f ca="1">IF($A12="","",INDEX(Diário!C$4:C$5000,MATCH(Rateio!$A12,Diário!$A$4:$A$5000,FALSE)))</f>
        <v>45659</v>
      </c>
      <c r="D12" s="412" t="str">
        <f ca="1">IF($A12="","",INDEX(Diário!D$4:D$5000,MATCH(Rateio!$A12,Diário!$A$4:$A$5000,FALSE)))</f>
        <v>Gastos Gerais</v>
      </c>
      <c r="E12" s="412" t="str">
        <f ca="1">IF($A12="","",INDEX(Diário!E$4:E$5000,MATCH(Rateio!$A12,Diário!$A$4:$A$5000,FALSE)))</f>
        <v>Telefone Móvel</v>
      </c>
      <c r="F12" s="420" t="s">
        <v>660</v>
      </c>
      <c r="G12" s="420" t="s">
        <v>508</v>
      </c>
      <c r="H12" s="425" t="s">
        <v>574</v>
      </c>
      <c r="I12" s="425" t="s">
        <v>560</v>
      </c>
      <c r="J12" s="425" t="s">
        <v>549</v>
      </c>
      <c r="K12" s="418">
        <v>45659</v>
      </c>
      <c r="L12" s="404">
        <v>44.3</v>
      </c>
      <c r="M12" s="404">
        <v>22.15</v>
      </c>
      <c r="N12" s="421">
        <v>22.15</v>
      </c>
      <c r="O12" s="436">
        <f t="shared" si="0"/>
        <v>0.5</v>
      </c>
      <c r="P12" s="436">
        <f t="shared" si="1"/>
        <v>0.5</v>
      </c>
      <c r="Q12" s="437">
        <f t="shared" si="2"/>
        <v>1</v>
      </c>
      <c r="R12" s="401">
        <f ca="1">MATCH(R$2,OFFSET(Diário!O$4,R11,0,ROW(Diário!$N$5003)-R11,1),0)+R11</f>
        <v>52</v>
      </c>
      <c r="S12" s="401"/>
      <c r="T12" s="401"/>
    </row>
    <row r="13" spans="1:20" ht="24" x14ac:dyDescent="0.2">
      <c r="A13" s="402">
        <f t="shared" ca="1" si="3"/>
        <v>56</v>
      </c>
      <c r="B13" s="397">
        <f ca="1">IF($A13="","",INDEX(Diário!B$4:B$5000,MATCH(Rateio!$A13,Diário!$A$4:$A$5000,FALSE)))</f>
        <v>45677</v>
      </c>
      <c r="C13" s="413">
        <f ca="1">IF($A13="","",INDEX(Diário!C$4:C$5000,MATCH(Rateio!$A13,Diário!$A$4:$A$5000,FALSE)))</f>
        <v>45645</v>
      </c>
      <c r="D13" s="412" t="str">
        <f ca="1">IF($A13="","",INDEX(Diário!D$4:D$5000,MATCH(Rateio!$A13,Diário!$A$4:$A$5000,FALSE)))</f>
        <v>Gastos com Pessoal</v>
      </c>
      <c r="E13" s="412" t="str">
        <f ca="1">IF($A13="","",INDEX(Diário!E$4:E$5000,MATCH(Rateio!$A13,Diário!$A$4:$A$5000,FALSE)))</f>
        <v>FGTS</v>
      </c>
      <c r="F13" s="420" t="s">
        <v>666</v>
      </c>
      <c r="G13" s="420" t="s">
        <v>524</v>
      </c>
      <c r="H13" s="425" t="s">
        <v>574</v>
      </c>
      <c r="I13" s="425" t="s">
        <v>4</v>
      </c>
      <c r="J13" s="425" t="s">
        <v>277</v>
      </c>
      <c r="K13" s="418">
        <v>45677</v>
      </c>
      <c r="L13" s="404">
        <v>1750.08</v>
      </c>
      <c r="M13" s="404">
        <v>1312.56</v>
      </c>
      <c r="N13" s="421">
        <v>437.52</v>
      </c>
      <c r="O13" s="436">
        <f t="shared" si="0"/>
        <v>0.75</v>
      </c>
      <c r="P13" s="436">
        <f t="shared" si="1"/>
        <v>0.25</v>
      </c>
      <c r="Q13" s="437">
        <f t="shared" si="2"/>
        <v>1</v>
      </c>
      <c r="R13" s="401">
        <f ca="1">MATCH(R$2,OFFSET(Diário!O$4,R12,0,ROW(Diário!$N$5003)-R12,1),0)+R12</f>
        <v>56</v>
      </c>
      <c r="S13" s="401"/>
      <c r="T13" s="401"/>
    </row>
    <row r="14" spans="1:20" ht="24" x14ac:dyDescent="0.2">
      <c r="A14" s="402">
        <f t="shared" ca="1" si="3"/>
        <v>57</v>
      </c>
      <c r="B14" s="397">
        <f ca="1">IF($A14="","",INDEX(Diário!B$4:B$5000,MATCH(Rateio!$A14,Diário!$A$4:$A$5000,FALSE)))</f>
        <v>45677</v>
      </c>
      <c r="C14" s="413">
        <f ca="1">IF($A14="","",INDEX(Diário!C$4:C$5000,MATCH(Rateio!$A14,Diário!$A$4:$A$5000,FALSE)))</f>
        <v>45660</v>
      </c>
      <c r="D14" s="412" t="str">
        <f ca="1">IF($A14="","",INDEX(Diário!D$4:D$5000,MATCH(Rateio!$A14,Diário!$A$4:$A$5000,FALSE)))</f>
        <v>Gastos Gerais</v>
      </c>
      <c r="E14" s="412" t="str">
        <f ca="1">IF($A14="","",INDEX(Diário!E$4:E$5000,MATCH(Rateio!$A14,Diário!$A$4:$A$5000,FALSE)))</f>
        <v>Serviços de Mão-de-obra Terceirizada</v>
      </c>
      <c r="F14" s="420" t="s">
        <v>663</v>
      </c>
      <c r="G14" s="420" t="s">
        <v>664</v>
      </c>
      <c r="H14" s="425" t="s">
        <v>574</v>
      </c>
      <c r="I14" s="425" t="s">
        <v>32</v>
      </c>
      <c r="J14" s="425" t="s">
        <v>551</v>
      </c>
      <c r="K14" s="418">
        <v>45660</v>
      </c>
      <c r="L14" s="404">
        <v>1550</v>
      </c>
      <c r="M14" s="404">
        <v>775</v>
      </c>
      <c r="N14" s="421">
        <v>775</v>
      </c>
      <c r="O14" s="436">
        <f t="shared" si="0"/>
        <v>0.5</v>
      </c>
      <c r="P14" s="436">
        <f t="shared" si="1"/>
        <v>0.5</v>
      </c>
      <c r="Q14" s="437">
        <f t="shared" si="2"/>
        <v>1</v>
      </c>
      <c r="R14" s="401">
        <f ca="1">MATCH(R$2,OFFSET(Diário!O$4,R13,0,ROW(Diário!$N$5003)-R13,1),0)+R13</f>
        <v>57</v>
      </c>
      <c r="S14" s="401"/>
      <c r="T14" s="401"/>
    </row>
    <row r="15" spans="1:20" ht="24" x14ac:dyDescent="0.2">
      <c r="A15" s="402">
        <f t="shared" ca="1" si="3"/>
        <v>59</v>
      </c>
      <c r="B15" s="397">
        <f ca="1">IF($A15="","",INDEX(Diário!B$4:B$5000,MATCH(Rateio!$A15,Diário!$A$4:$A$5000,FALSE)))</f>
        <v>45677</v>
      </c>
      <c r="C15" s="413">
        <f ca="1">IF($A15="","",INDEX(Diário!C$4:C$5000,MATCH(Rateio!$A15,Diário!$A$4:$A$5000,FALSE)))</f>
        <v>45640</v>
      </c>
      <c r="D15" s="412" t="str">
        <f ca="1">IF($A15="","",INDEX(Diário!D$4:D$5000,MATCH(Rateio!$A15,Diário!$A$4:$A$5000,FALSE)))</f>
        <v>Gastos Gerais</v>
      </c>
      <c r="E15" s="412" t="str">
        <f ca="1">IF($A15="","",INDEX(Diário!E$4:E$5000,MATCH(Rateio!$A15,Diário!$A$4:$A$5000,FALSE)))</f>
        <v>Aquisição e Suporte em Softwares</v>
      </c>
      <c r="F15" s="420" t="s">
        <v>665</v>
      </c>
      <c r="G15" s="416" t="s">
        <v>509</v>
      </c>
      <c r="H15" s="425" t="s">
        <v>574</v>
      </c>
      <c r="I15" s="425" t="s">
        <v>32</v>
      </c>
      <c r="J15" s="425" t="s">
        <v>552</v>
      </c>
      <c r="K15" s="418">
        <v>45640</v>
      </c>
      <c r="L15" s="404">
        <v>590.17999999999995</v>
      </c>
      <c r="M15" s="404">
        <v>295.08999999999997</v>
      </c>
      <c r="N15" s="421">
        <v>295.08999999999997</v>
      </c>
      <c r="O15" s="436">
        <f t="shared" si="0"/>
        <v>0.5</v>
      </c>
      <c r="P15" s="436">
        <f t="shared" si="1"/>
        <v>0.5</v>
      </c>
      <c r="Q15" s="437">
        <f t="shared" si="2"/>
        <v>1</v>
      </c>
      <c r="R15" s="401">
        <f ca="1">MATCH(R$2,OFFSET(Diário!O$4,R14,0,ROW(Diário!$N$5003)-R14,1),0)+R14</f>
        <v>59</v>
      </c>
      <c r="S15" s="401"/>
      <c r="T15" s="401"/>
    </row>
    <row r="16" spans="1:20" ht="24" x14ac:dyDescent="0.2">
      <c r="A16" s="402">
        <f t="shared" ca="1" si="3"/>
        <v>62</v>
      </c>
      <c r="B16" s="397">
        <f ca="1">IF($A16="","",INDEX(Diário!B$4:B$5000,MATCH(Rateio!$A16,Diário!$A$4:$A$5000,FALSE)))</f>
        <v>45677</v>
      </c>
      <c r="C16" s="413">
        <f ca="1">IF($A16="","",INDEX(Diário!C$4:C$5000,MATCH(Rateio!$A16,Diário!$A$4:$A$5000,FALSE)))</f>
        <v>45645</v>
      </c>
      <c r="D16" s="412" t="str">
        <f ca="1">IF($A16="","",INDEX(Diário!D$4:D$5000,MATCH(Rateio!$A16,Diário!$A$4:$A$5000,FALSE)))</f>
        <v>Gastos com Pessoal</v>
      </c>
      <c r="E16" s="412" t="str">
        <f ca="1">IF($A16="","",INDEX(Diário!E$4:E$5000,MATCH(Rateio!$A16,Diário!$A$4:$A$5000,FALSE)))</f>
        <v>FGTS</v>
      </c>
      <c r="F16" s="420" t="s">
        <v>666</v>
      </c>
      <c r="G16" s="420" t="s">
        <v>524</v>
      </c>
      <c r="H16" s="425" t="s">
        <v>574</v>
      </c>
      <c r="I16" s="425" t="s">
        <v>4</v>
      </c>
      <c r="J16" s="425" t="s">
        <v>277</v>
      </c>
      <c r="K16" s="418">
        <v>45677</v>
      </c>
      <c r="L16" s="404">
        <v>875.04</v>
      </c>
      <c r="M16" s="404">
        <v>656.28</v>
      </c>
      <c r="N16" s="421">
        <v>218.76</v>
      </c>
      <c r="O16" s="436">
        <f t="shared" si="0"/>
        <v>0.75</v>
      </c>
      <c r="P16" s="436">
        <f t="shared" si="1"/>
        <v>0.25</v>
      </c>
      <c r="Q16" s="437">
        <f t="shared" si="2"/>
        <v>1</v>
      </c>
      <c r="R16" s="401">
        <f ca="1">MATCH(R$2,OFFSET(Diário!O$4,R15,0,ROW(Diário!$N$5003)-R15,1),0)+R15</f>
        <v>62</v>
      </c>
      <c r="S16" s="401"/>
      <c r="T16" s="401"/>
    </row>
    <row r="17" spans="1:20" ht="24" x14ac:dyDescent="0.2">
      <c r="A17" s="402">
        <f t="shared" ca="1" si="3"/>
        <v>63</v>
      </c>
      <c r="B17" s="397">
        <f ca="1">IF($A17="","",INDEX(Diário!B$4:B$5000,MATCH(Rateio!$A17,Diário!$A$4:$A$5000,FALSE)))</f>
        <v>45677</v>
      </c>
      <c r="C17" s="413">
        <f ca="1">IF($A17="","",INDEX(Diário!C$4:C$5000,MATCH(Rateio!$A17,Diário!$A$4:$A$5000,FALSE)))</f>
        <v>45627</v>
      </c>
      <c r="D17" s="412" t="str">
        <f ca="1">IF($A17="","",INDEX(Diário!D$4:D$5000,MATCH(Rateio!$A17,Diário!$A$4:$A$5000,FALSE)))</f>
        <v>Gastos Gerais</v>
      </c>
      <c r="E17" s="412" t="str">
        <f ca="1">IF($A17="","",INDEX(Diário!E$4:E$5000,MATCH(Rateio!$A17,Diário!$A$4:$A$5000,FALSE)))</f>
        <v>Telefone Fixo</v>
      </c>
      <c r="F17" s="420" t="s">
        <v>660</v>
      </c>
      <c r="G17" s="420" t="s">
        <v>508</v>
      </c>
      <c r="H17" s="425" t="s">
        <v>574</v>
      </c>
      <c r="I17" s="425" t="s">
        <v>560</v>
      </c>
      <c r="J17" s="425" t="s">
        <v>553</v>
      </c>
      <c r="K17" s="418">
        <v>45666</v>
      </c>
      <c r="L17" s="404">
        <v>50.58</v>
      </c>
      <c r="M17" s="404">
        <v>25.29</v>
      </c>
      <c r="N17" s="421">
        <v>25.29</v>
      </c>
      <c r="O17" s="436">
        <f t="shared" si="0"/>
        <v>0.5</v>
      </c>
      <c r="P17" s="436">
        <f t="shared" si="1"/>
        <v>0.5</v>
      </c>
      <c r="Q17" s="437">
        <f t="shared" si="2"/>
        <v>1</v>
      </c>
      <c r="R17" s="401">
        <f ca="1">MATCH(R$2,OFFSET(Diário!O$4,R16,0,ROW(Diário!$N$5003)-R16,1),0)+R16</f>
        <v>63</v>
      </c>
      <c r="S17" s="401"/>
      <c r="T17" s="401"/>
    </row>
    <row r="18" spans="1:20" ht="24" x14ac:dyDescent="0.2">
      <c r="A18" s="402">
        <f t="shared" ca="1" si="3"/>
        <v>66</v>
      </c>
      <c r="B18" s="397">
        <f ca="1">IF($A18="","",INDEX(Diário!B$4:B$5000,MATCH(Rateio!$A18,Diário!$A$4:$A$5000,FALSE)))</f>
        <v>45677</v>
      </c>
      <c r="C18" s="413">
        <f ca="1">IF($A18="","",INDEX(Diário!C$4:C$5000,MATCH(Rateio!$A18,Diário!$A$4:$A$5000,FALSE)))</f>
        <v>45627</v>
      </c>
      <c r="D18" s="412" t="str">
        <f ca="1">IF($A18="","",INDEX(Diário!D$4:D$5000,MATCH(Rateio!$A18,Diário!$A$4:$A$5000,FALSE)))</f>
        <v>Gastos Gerais</v>
      </c>
      <c r="E18" s="412" t="str">
        <f ca="1">IF($A18="","",INDEX(Diário!E$4:E$5000,MATCH(Rateio!$A18,Diário!$A$4:$A$5000,FALSE)))</f>
        <v>Telefone Fixo</v>
      </c>
      <c r="F18" s="420" t="s">
        <v>660</v>
      </c>
      <c r="G18" s="420" t="s">
        <v>508</v>
      </c>
      <c r="H18" s="425" t="s">
        <v>574</v>
      </c>
      <c r="I18" s="425" t="s">
        <v>560</v>
      </c>
      <c r="J18" s="425" t="s">
        <v>555</v>
      </c>
      <c r="K18" s="418">
        <v>45666</v>
      </c>
      <c r="L18" s="404">
        <v>50.58</v>
      </c>
      <c r="M18" s="404">
        <v>25.29</v>
      </c>
      <c r="N18" s="421">
        <v>25.29</v>
      </c>
      <c r="O18" s="436">
        <f t="shared" si="0"/>
        <v>0.5</v>
      </c>
      <c r="P18" s="436">
        <f t="shared" si="1"/>
        <v>0.5</v>
      </c>
      <c r="Q18" s="437">
        <f t="shared" si="2"/>
        <v>1</v>
      </c>
      <c r="R18" s="401">
        <f ca="1">MATCH(R$2,OFFSET(Diário!O$4,R17,0,ROW(Diário!$N$5003)-R17,1),0)+R17</f>
        <v>66</v>
      </c>
      <c r="S18" s="401"/>
      <c r="T18" s="401"/>
    </row>
    <row r="19" spans="1:20" ht="24" x14ac:dyDescent="0.2">
      <c r="A19" s="402">
        <f t="shared" ca="1" si="3"/>
        <v>69</v>
      </c>
      <c r="B19" s="397">
        <f ca="1">IF($A19="","",INDEX(Diário!B$4:B$5000,MATCH(Rateio!$A19,Diário!$A$4:$A$5000,FALSE)))</f>
        <v>45677</v>
      </c>
      <c r="C19" s="413">
        <f ca="1">IF($A19="","",INDEX(Diário!C$4:C$5000,MATCH(Rateio!$A19,Diário!$A$4:$A$5000,FALSE)))</f>
        <v>45627</v>
      </c>
      <c r="D19" s="412" t="str">
        <f ca="1">IF($A19="","",INDEX(Diário!D$4:D$5000,MATCH(Rateio!$A19,Diário!$A$4:$A$5000,FALSE)))</f>
        <v>Gastos com Pessoal</v>
      </c>
      <c r="E19" s="412" t="str">
        <f ca="1">IF($A19="","",INDEX(Diário!E$4:E$5000,MATCH(Rateio!$A19,Diário!$A$4:$A$5000,FALSE)))</f>
        <v>PIS</v>
      </c>
      <c r="F19" s="420" t="s">
        <v>667</v>
      </c>
      <c r="G19" s="420" t="s">
        <v>277</v>
      </c>
      <c r="H19" s="425" t="s">
        <v>574</v>
      </c>
      <c r="I19" s="425" t="s">
        <v>565</v>
      </c>
      <c r="J19" s="425" t="s">
        <v>277</v>
      </c>
      <c r="K19" s="418">
        <v>45677</v>
      </c>
      <c r="L19" s="404">
        <v>218.76</v>
      </c>
      <c r="M19" s="404">
        <v>109.38</v>
      </c>
      <c r="N19" s="421">
        <v>109.38</v>
      </c>
      <c r="O19" s="436">
        <f t="shared" si="0"/>
        <v>0.5</v>
      </c>
      <c r="P19" s="436">
        <f t="shared" si="1"/>
        <v>0.5</v>
      </c>
      <c r="Q19" s="437">
        <f t="shared" si="2"/>
        <v>1</v>
      </c>
      <c r="R19" s="401">
        <f ca="1">MATCH(R$2,OFFSET(Diário!O$4,R18,0,ROW(Diário!$N$5003)-R18,1),0)+R18</f>
        <v>69</v>
      </c>
      <c r="S19" s="401"/>
      <c r="T19" s="401"/>
    </row>
    <row r="20" spans="1:20" ht="24" x14ac:dyDescent="0.2">
      <c r="A20" s="402">
        <f t="shared" ca="1" si="3"/>
        <v>70</v>
      </c>
      <c r="B20" s="397">
        <f ca="1">IF($A20="","",INDEX(Diário!B$4:B$5000,MATCH(Rateio!$A20,Diário!$A$4:$A$5000,FALSE)))</f>
        <v>45677</v>
      </c>
      <c r="C20" s="413">
        <f ca="1">IF($A20="","",INDEX(Diário!C$4:C$5000,MATCH(Rateio!$A20,Diário!$A$4:$A$5000,FALSE)))</f>
        <v>45627</v>
      </c>
      <c r="D20" s="412" t="str">
        <f ca="1">IF($A20="","",INDEX(Diário!D$4:D$5000,MATCH(Rateio!$A20,Diário!$A$4:$A$5000,FALSE)))</f>
        <v>Gastos com Pessoal</v>
      </c>
      <c r="E20" s="412" t="str">
        <f ca="1">IF($A20="","",INDEX(Diário!E$4:E$5000,MATCH(Rateio!$A20,Diário!$A$4:$A$5000,FALSE)))</f>
        <v>FGTS</v>
      </c>
      <c r="F20" s="420" t="s">
        <v>666</v>
      </c>
      <c r="G20" s="420" t="s">
        <v>524</v>
      </c>
      <c r="H20" s="425" t="s">
        <v>574</v>
      </c>
      <c r="I20" s="425" t="s">
        <v>4</v>
      </c>
      <c r="J20" s="425" t="s">
        <v>277</v>
      </c>
      <c r="K20" s="418">
        <v>45677</v>
      </c>
      <c r="L20" s="404">
        <v>1166.74</v>
      </c>
      <c r="M20" s="404">
        <v>583.37</v>
      </c>
      <c r="N20" s="421">
        <v>583.37</v>
      </c>
      <c r="O20" s="436">
        <f t="shared" si="0"/>
        <v>0.5</v>
      </c>
      <c r="P20" s="436">
        <f t="shared" si="1"/>
        <v>0.5</v>
      </c>
      <c r="Q20" s="437">
        <f t="shared" si="2"/>
        <v>1</v>
      </c>
      <c r="R20" s="401">
        <f ca="1">MATCH(R$2,OFFSET(Diário!O$4,R19,0,ROW(Diário!$N$5003)-R19,1),0)+R19</f>
        <v>70</v>
      </c>
      <c r="S20" s="401"/>
      <c r="T20" s="401"/>
    </row>
    <row r="21" spans="1:20" ht="24" x14ac:dyDescent="0.2">
      <c r="A21" s="402">
        <f t="shared" ca="1" si="3"/>
        <v>71</v>
      </c>
      <c r="B21" s="397">
        <f ca="1">IF($A21="","",INDEX(Diário!B$4:B$5000,MATCH(Rateio!$A21,Diário!$A$4:$A$5000,FALSE)))</f>
        <v>45677</v>
      </c>
      <c r="C21" s="413">
        <f ca="1">IF($A21="","",INDEX(Diário!C$4:C$5000,MATCH(Rateio!$A21,Diário!$A$4:$A$5000,FALSE)))</f>
        <v>45627</v>
      </c>
      <c r="D21" s="412" t="str">
        <f ca="1">IF($A21="","",INDEX(Diário!D$4:D$5000,MATCH(Rateio!$A21,Diário!$A$4:$A$5000,FALSE)))</f>
        <v>Gastos com Pessoal</v>
      </c>
      <c r="E21" s="412" t="str">
        <f ca="1">IF($A21="","",INDEX(Diário!E$4:E$5000,MATCH(Rateio!$A21,Diário!$A$4:$A$5000,FALSE)))</f>
        <v>INSS Patronal</v>
      </c>
      <c r="F21" s="420" t="s">
        <v>667</v>
      </c>
      <c r="G21" s="420" t="s">
        <v>277</v>
      </c>
      <c r="H21" s="425" t="s">
        <v>574</v>
      </c>
      <c r="I21" s="425" t="s">
        <v>565</v>
      </c>
      <c r="J21" s="425" t="s">
        <v>277</v>
      </c>
      <c r="K21" s="418">
        <v>45677</v>
      </c>
      <c r="L21" s="404">
        <v>8725.9599999999991</v>
      </c>
      <c r="M21" s="404">
        <v>6544.47</v>
      </c>
      <c r="N21" s="421">
        <v>2181.4899999999998</v>
      </c>
      <c r="O21" s="436">
        <f t="shared" si="0"/>
        <v>0.75000000000000011</v>
      </c>
      <c r="P21" s="436">
        <f t="shared" si="1"/>
        <v>0.25</v>
      </c>
      <c r="Q21" s="437">
        <f t="shared" si="2"/>
        <v>1</v>
      </c>
      <c r="R21" s="401">
        <f ca="1">MATCH(R$2,OFFSET(Diário!O$4,R20,0,ROW(Diário!$N$5003)-R20,1),0)+R20</f>
        <v>71</v>
      </c>
      <c r="S21" s="401"/>
      <c r="T21" s="401"/>
    </row>
    <row r="22" spans="1:20" ht="36" x14ac:dyDescent="0.2">
      <c r="A22" s="402">
        <f t="shared" ca="1" si="3"/>
        <v>72</v>
      </c>
      <c r="B22" s="397">
        <f ca="1">IF($A22="","",INDEX(Diário!B$4:B$5000,MATCH(Rateio!$A22,Diário!$A$4:$A$5000,FALSE)))</f>
        <v>45677</v>
      </c>
      <c r="C22" s="413">
        <f ca="1">IF($A22="","",INDEX(Diário!C$4:C$5000,MATCH(Rateio!$A22,Diário!$A$4:$A$5000,FALSE)))</f>
        <v>45627</v>
      </c>
      <c r="D22" s="412" t="str">
        <f ca="1">IF($A22="","",INDEX(Diário!D$4:D$5000,MATCH(Rateio!$A22,Diário!$A$4:$A$5000,FALSE)))</f>
        <v>Gastos Gerais</v>
      </c>
      <c r="E22" s="412" t="str">
        <f ca="1">IF($A22="","",INDEX(Diário!E$4:E$5000,MATCH(Rateio!$A22,Diário!$A$4:$A$5000,FALSE)))</f>
        <v>Serviços de Internet (Web Design, Hospedagem de Site, outros)</v>
      </c>
      <c r="F22" s="420" t="s">
        <v>668</v>
      </c>
      <c r="G22" s="420" t="s">
        <v>669</v>
      </c>
      <c r="H22" s="425" t="s">
        <v>574</v>
      </c>
      <c r="I22" s="425" t="s">
        <v>32</v>
      </c>
      <c r="J22" s="425" t="s">
        <v>557</v>
      </c>
      <c r="K22" s="418">
        <v>45659</v>
      </c>
      <c r="L22" s="404">
        <v>2160</v>
      </c>
      <c r="M22" s="404">
        <v>1080</v>
      </c>
      <c r="N22" s="421">
        <v>1080</v>
      </c>
      <c r="O22" s="436">
        <f t="shared" si="0"/>
        <v>0.5</v>
      </c>
      <c r="P22" s="436">
        <f t="shared" si="1"/>
        <v>0.5</v>
      </c>
      <c r="Q22" s="437">
        <f t="shared" si="2"/>
        <v>1</v>
      </c>
      <c r="R22" s="401">
        <f ca="1">MATCH(R$2,OFFSET(Diário!O$4,R21,0,ROW(Diário!$N$5003)-R21,1),0)+R21</f>
        <v>72</v>
      </c>
      <c r="S22" s="401"/>
      <c r="T22" s="401"/>
    </row>
    <row r="23" spans="1:20" ht="24" x14ac:dyDescent="0.2">
      <c r="A23" s="402">
        <f t="shared" ca="1" si="3"/>
        <v>73</v>
      </c>
      <c r="B23" s="397">
        <f ca="1">IF($A23="","",INDEX(Diário!B$4:B$5000,MATCH(Rateio!$A23,Diário!$A$4:$A$5000,FALSE)))</f>
        <v>45677</v>
      </c>
      <c r="C23" s="413">
        <f ca="1">IF($A23="","",INDEX(Diário!C$4:C$5000,MATCH(Rateio!$A23,Diário!$A$4:$A$5000,FALSE)))</f>
        <v>45627</v>
      </c>
      <c r="D23" s="412" t="str">
        <f ca="1">IF($A23="","",INDEX(Diário!D$4:D$5000,MATCH(Rateio!$A23,Diário!$A$4:$A$5000,FALSE)))</f>
        <v>Gastos com Pessoal</v>
      </c>
      <c r="E23" s="412" t="str">
        <f ca="1">IF($A23="","",INDEX(Diário!E$4:E$5000,MATCH(Rateio!$A23,Diário!$A$4:$A$5000,FALSE)))</f>
        <v>Outros Encargos Trabalhistas</v>
      </c>
      <c r="F23" s="420" t="s">
        <v>667</v>
      </c>
      <c r="G23" s="420" t="s">
        <v>277</v>
      </c>
      <c r="H23" s="425" t="s">
        <v>574</v>
      </c>
      <c r="I23" s="425" t="s">
        <v>565</v>
      </c>
      <c r="J23" s="425" t="s">
        <v>277</v>
      </c>
      <c r="K23" s="418">
        <v>45677</v>
      </c>
      <c r="L23" s="404">
        <v>4870.04</v>
      </c>
      <c r="M23" s="404">
        <v>3652.53</v>
      </c>
      <c r="N23" s="421">
        <v>1217.51</v>
      </c>
      <c r="O23" s="436">
        <f t="shared" si="0"/>
        <v>0.75</v>
      </c>
      <c r="P23" s="436">
        <f t="shared" si="1"/>
        <v>0.25</v>
      </c>
      <c r="Q23" s="437">
        <f t="shared" si="2"/>
        <v>1</v>
      </c>
      <c r="R23" s="401">
        <f ca="1">MATCH(R$2,OFFSET(Diário!O$4,R22,0,ROW(Diário!$N$5003)-R22,1),0)+R22</f>
        <v>73</v>
      </c>
      <c r="S23" s="401"/>
      <c r="T23" s="401"/>
    </row>
    <row r="24" spans="1:20" ht="24" x14ac:dyDescent="0.2">
      <c r="A24" s="402">
        <f t="shared" ca="1" si="3"/>
        <v>74</v>
      </c>
      <c r="B24" s="397">
        <f ca="1">IF($A24="","",INDEX(Diário!B$4:B$5000,MATCH(Rateio!$A24,Diário!$A$4:$A$5000,FALSE)))</f>
        <v>45677</v>
      </c>
      <c r="C24" s="413">
        <f ca="1">IF($A24="","",INDEX(Diário!C$4:C$5000,MATCH(Rateio!$A24,Diário!$A$4:$A$5000,FALSE)))</f>
        <v>45627</v>
      </c>
      <c r="D24" s="412" t="str">
        <f ca="1">IF($A24="","",INDEX(Diário!D$4:D$5000,MATCH(Rateio!$A24,Diário!$A$4:$A$5000,FALSE)))</f>
        <v>Gastos com Pessoal</v>
      </c>
      <c r="E24" s="412" t="str">
        <f ca="1">IF($A24="","",INDEX(Diário!E$4:E$5000,MATCH(Rateio!$A24,Diário!$A$4:$A$5000,FALSE)))</f>
        <v>FGTS</v>
      </c>
      <c r="F24" s="420" t="s">
        <v>666</v>
      </c>
      <c r="G24" s="420" t="s">
        <v>524</v>
      </c>
      <c r="H24" s="425" t="s">
        <v>574</v>
      </c>
      <c r="I24" s="425" t="s">
        <v>4</v>
      </c>
      <c r="J24" s="425" t="s">
        <v>277</v>
      </c>
      <c r="K24" s="418">
        <v>45677</v>
      </c>
      <c r="L24" s="404">
        <v>1750.08</v>
      </c>
      <c r="M24" s="404">
        <v>875.03</v>
      </c>
      <c r="N24" s="421">
        <v>875.05</v>
      </c>
      <c r="O24" s="436">
        <f t="shared" si="0"/>
        <v>0.49999428597549828</v>
      </c>
      <c r="P24" s="436">
        <f t="shared" si="1"/>
        <v>0.50000571402450178</v>
      </c>
      <c r="Q24" s="437">
        <f t="shared" si="2"/>
        <v>1</v>
      </c>
      <c r="R24" s="401">
        <f ca="1">MATCH(R$2,OFFSET(Diário!O$4,R23,0,ROW(Diário!$N$5003)-R23,1),0)+R23</f>
        <v>74</v>
      </c>
      <c r="S24" s="401"/>
      <c r="T24" s="401"/>
    </row>
    <row r="25" spans="1:20" ht="24" x14ac:dyDescent="0.2">
      <c r="A25" s="402">
        <f t="shared" ca="1" si="3"/>
        <v>75</v>
      </c>
      <c r="B25" s="397">
        <f ca="1">IF($A25="","",INDEX(Diário!B$4:B$5000,MATCH(Rateio!$A25,Diário!$A$4:$A$5000,FALSE)))</f>
        <v>45677</v>
      </c>
      <c r="C25" s="413">
        <f ca="1">IF($A25="","",INDEX(Diário!C$4:C$5000,MATCH(Rateio!$A25,Diário!$A$4:$A$5000,FALSE)))</f>
        <v>45627</v>
      </c>
      <c r="D25" s="412" t="str">
        <f ca="1">IF($A25="","",INDEX(Diário!D$4:D$5000,MATCH(Rateio!$A25,Diário!$A$4:$A$5000,FALSE)))</f>
        <v>Gastos com Pessoal</v>
      </c>
      <c r="E25" s="412" t="str">
        <f ca="1">IF($A25="","",INDEX(Diário!E$4:E$5000,MATCH(Rateio!$A25,Diário!$A$4:$A$5000,FALSE)))</f>
        <v>PIS</v>
      </c>
      <c r="F25" s="420" t="s">
        <v>667</v>
      </c>
      <c r="G25" s="420" t="s">
        <v>277</v>
      </c>
      <c r="H25" s="425" t="s">
        <v>574</v>
      </c>
      <c r="I25" s="425" t="s">
        <v>565</v>
      </c>
      <c r="J25" s="425" t="s">
        <v>277</v>
      </c>
      <c r="K25" s="418">
        <v>45677</v>
      </c>
      <c r="L25" s="404">
        <v>291.68</v>
      </c>
      <c r="M25" s="404">
        <v>218.76</v>
      </c>
      <c r="N25" s="421">
        <v>72.92</v>
      </c>
      <c r="O25" s="436">
        <f t="shared" si="0"/>
        <v>0.75</v>
      </c>
      <c r="P25" s="436">
        <f t="shared" si="1"/>
        <v>0.25</v>
      </c>
      <c r="Q25" s="437">
        <f t="shared" si="2"/>
        <v>1</v>
      </c>
      <c r="R25" s="401">
        <f ca="1">MATCH(R$2,OFFSET(Diário!O$4,R24,0,ROW(Diário!$N$5003)-R24,1),0)+R24</f>
        <v>75</v>
      </c>
      <c r="S25" s="401"/>
      <c r="T25" s="401"/>
    </row>
    <row r="26" spans="1:20" ht="24" x14ac:dyDescent="0.2">
      <c r="A26" s="402">
        <f t="shared" ca="1" si="3"/>
        <v>76</v>
      </c>
      <c r="B26" s="397">
        <f ca="1">IF($A26="","",INDEX(Diário!B$4:B$5000,MATCH(Rateio!$A26,Diário!$A$4:$A$5000,FALSE)))</f>
        <v>45677</v>
      </c>
      <c r="C26" s="413">
        <f ca="1">IF($A26="","",INDEX(Diário!C$4:C$5000,MATCH(Rateio!$A26,Diário!$A$4:$A$5000,FALSE)))</f>
        <v>45627</v>
      </c>
      <c r="D26" s="412" t="str">
        <f ca="1">IF($A26="","",INDEX(Diário!D$4:D$5000,MATCH(Rateio!$A26,Diário!$A$4:$A$5000,FALSE)))</f>
        <v>Gastos com Pessoal</v>
      </c>
      <c r="E26" s="412" t="str">
        <f ca="1">IF($A26="","",INDEX(Diário!E$4:E$5000,MATCH(Rateio!$A26,Diário!$A$4:$A$5000,FALSE)))</f>
        <v>INSS Patronal</v>
      </c>
      <c r="F26" s="420" t="s">
        <v>667</v>
      </c>
      <c r="G26" s="420" t="s">
        <v>277</v>
      </c>
      <c r="H26" s="425" t="s">
        <v>574</v>
      </c>
      <c r="I26" s="425" t="s">
        <v>565</v>
      </c>
      <c r="J26" s="425" t="s">
        <v>277</v>
      </c>
      <c r="K26" s="418">
        <v>45677</v>
      </c>
      <c r="L26" s="404">
        <v>6771.7</v>
      </c>
      <c r="M26" s="404">
        <v>3385.85</v>
      </c>
      <c r="N26" s="421">
        <v>3385.85</v>
      </c>
      <c r="O26" s="436">
        <f t="shared" si="0"/>
        <v>0.5</v>
      </c>
      <c r="P26" s="436">
        <f t="shared" si="1"/>
        <v>0.5</v>
      </c>
      <c r="Q26" s="437">
        <f t="shared" si="2"/>
        <v>1</v>
      </c>
      <c r="R26" s="401">
        <f ca="1">MATCH(R$2,OFFSET(Diário!O$4,R25,0,ROW(Diário!$N$5003)-R25,1),0)+R25</f>
        <v>76</v>
      </c>
      <c r="S26" s="401"/>
      <c r="T26" s="401"/>
    </row>
    <row r="27" spans="1:20" ht="24" x14ac:dyDescent="0.2">
      <c r="A27" s="402">
        <f t="shared" ca="1" si="3"/>
        <v>77</v>
      </c>
      <c r="B27" s="397">
        <f ca="1">IF($A27="","",INDEX(Diário!B$4:B$5000,MATCH(Rateio!$A27,Diário!$A$4:$A$5000,FALSE)))</f>
        <v>45677</v>
      </c>
      <c r="C27" s="413">
        <f ca="1">IF($A27="","",INDEX(Diário!C$4:C$5000,MATCH(Rateio!$A27,Diário!$A$4:$A$5000,FALSE)))</f>
        <v>45627</v>
      </c>
      <c r="D27" s="412" t="str">
        <f ca="1">IF($A27="","",INDEX(Diário!D$4:D$5000,MATCH(Rateio!$A27,Diário!$A$4:$A$5000,FALSE)))</f>
        <v>Gastos com Pessoal</v>
      </c>
      <c r="E27" s="412" t="str">
        <f ca="1">IF($A27="","",INDEX(Diário!E$4:E$5000,MATCH(Rateio!$A27,Diário!$A$4:$A$5000,FALSE)))</f>
        <v>Outros Encargos Trabalhistas</v>
      </c>
      <c r="F27" s="420" t="s">
        <v>667</v>
      </c>
      <c r="G27" s="420" t="s">
        <v>277</v>
      </c>
      <c r="H27" s="425" t="s">
        <v>574</v>
      </c>
      <c r="I27" s="425" t="s">
        <v>565</v>
      </c>
      <c r="J27" s="425" t="s">
        <v>277</v>
      </c>
      <c r="K27" s="418">
        <v>45677</v>
      </c>
      <c r="L27" s="404">
        <v>9427.2999999999993</v>
      </c>
      <c r="M27" s="404">
        <v>4713.6499999999996</v>
      </c>
      <c r="N27" s="399">
        <v>4713.6499999999996</v>
      </c>
      <c r="O27" s="400">
        <f t="shared" ref="O27:O68" si="4">IFERROR(M27/L27,"")</f>
        <v>0.5</v>
      </c>
      <c r="P27" s="400">
        <f t="shared" ref="P27:P68" si="5">IFERROR(N27/L27,"")</f>
        <v>0.5</v>
      </c>
      <c r="Q27" s="400">
        <f t="shared" ref="Q27:Q69" si="6">SUM(O27:P27)</f>
        <v>1</v>
      </c>
      <c r="R27" s="401">
        <f ca="1">MATCH(R$2,OFFSET(Diário!O$4,R26,0,ROW(Diário!$N$5003)-R26,1),0)+R26</f>
        <v>77</v>
      </c>
      <c r="S27" s="401"/>
      <c r="T27" s="401"/>
    </row>
    <row r="28" spans="1:20" ht="24" x14ac:dyDescent="0.2">
      <c r="A28" s="402">
        <f t="shared" ca="1" si="3"/>
        <v>88</v>
      </c>
      <c r="B28" s="397">
        <f ca="1">IF($A28="","",INDEX(Diário!B$4:B$5000,MATCH(Rateio!$A28,Diário!$A$4:$A$5000,FALSE)))</f>
        <v>45687</v>
      </c>
      <c r="C28" s="413">
        <f ca="1">IF($A28="","",INDEX(Diário!C$4:C$5000,MATCH(Rateio!$A28,Diário!$A$4:$A$5000,FALSE)))</f>
        <v>45672</v>
      </c>
      <c r="D28" s="412" t="str">
        <f ca="1">IF($A28="","",INDEX(Diário!D$4:D$5000,MATCH(Rateio!$A28,Diário!$A$4:$A$5000,FALSE)))</f>
        <v>Gastos Gerais</v>
      </c>
      <c r="E28" s="412" t="str">
        <f ca="1">IF($A28="","",INDEX(Diário!E$4:E$5000,MATCH(Rateio!$A28,Diário!$A$4:$A$5000,FALSE)))</f>
        <v>Serviços de Mão-de-obra Terceirizada</v>
      </c>
      <c r="F28" s="420" t="s">
        <v>724</v>
      </c>
      <c r="G28" s="420" t="s">
        <v>725</v>
      </c>
      <c r="H28" s="424" t="s">
        <v>723</v>
      </c>
      <c r="I28" s="424" t="s">
        <v>32</v>
      </c>
      <c r="J28" s="425" t="s">
        <v>687</v>
      </c>
      <c r="K28" s="418">
        <v>45672</v>
      </c>
      <c r="L28" s="404">
        <v>1300.52</v>
      </c>
      <c r="M28" s="404">
        <v>650.26</v>
      </c>
      <c r="N28" s="399">
        <v>650.26</v>
      </c>
      <c r="O28" s="400">
        <f t="shared" si="4"/>
        <v>0.5</v>
      </c>
      <c r="P28" s="400">
        <f t="shared" si="5"/>
        <v>0.5</v>
      </c>
      <c r="Q28" s="400">
        <f t="shared" si="6"/>
        <v>1</v>
      </c>
      <c r="R28" s="401">
        <f ca="1">MATCH(R$2,OFFSET(Diário!O$4,R27,0,ROW(Diário!$N$5003)-R27,1),0)+R27</f>
        <v>88</v>
      </c>
      <c r="S28" s="401"/>
      <c r="T28" s="401"/>
    </row>
    <row r="29" spans="1:20" ht="24" x14ac:dyDescent="0.2">
      <c r="A29" s="402">
        <f t="shared" ca="1" si="3"/>
        <v>93</v>
      </c>
      <c r="B29" s="397">
        <f ca="1">IF($A29="","",INDEX(Diário!B$4:B$5000,MATCH(Rateio!$A29,Diário!$A$4:$A$5000,FALSE)))</f>
        <v>45688</v>
      </c>
      <c r="C29" s="413">
        <f ca="1">IF($A29="","",INDEX(Diário!C$4:C$5000,MATCH(Rateio!$A29,Diário!$A$4:$A$5000,FALSE)))</f>
        <v>45686</v>
      </c>
      <c r="D29" s="412" t="str">
        <f ca="1">IF($A29="","",INDEX(Diário!D$4:D$5000,MATCH(Rateio!$A29,Diário!$A$4:$A$5000,FALSE)))</f>
        <v>Gastos com Pessoal</v>
      </c>
      <c r="E29" s="412" t="str">
        <f ca="1">IF($A29="","",INDEX(Diário!E$4:E$5000,MATCH(Rateio!$A29,Diário!$A$4:$A$5000,FALSE)))</f>
        <v>Salários</v>
      </c>
      <c r="F29" s="420" t="s">
        <v>1621</v>
      </c>
      <c r="G29" s="420" t="s">
        <v>1622</v>
      </c>
      <c r="H29" s="425" t="s">
        <v>574</v>
      </c>
      <c r="I29" s="425" t="s">
        <v>562</v>
      </c>
      <c r="J29" s="425" t="s">
        <v>277</v>
      </c>
      <c r="K29" s="403">
        <v>45688</v>
      </c>
      <c r="L29" s="404">
        <v>7472.28</v>
      </c>
      <c r="M29" s="404">
        <v>3736.14</v>
      </c>
      <c r="N29" s="399">
        <v>3736.14</v>
      </c>
      <c r="O29" s="400">
        <f t="shared" si="4"/>
        <v>0.5</v>
      </c>
      <c r="P29" s="400">
        <f t="shared" si="5"/>
        <v>0.5</v>
      </c>
      <c r="Q29" s="400">
        <f t="shared" si="6"/>
        <v>1</v>
      </c>
      <c r="R29" s="401">
        <f ca="1">MATCH(R$2,OFFSET(Diário!O$4,R28,0,ROW(Diário!$N$5003)-R28,1),0)+R28</f>
        <v>93</v>
      </c>
      <c r="S29" s="401"/>
      <c r="T29" s="401"/>
    </row>
    <row r="30" spans="1:20" ht="24" x14ac:dyDescent="0.2">
      <c r="A30" s="402">
        <f t="shared" ca="1" si="3"/>
        <v>100</v>
      </c>
      <c r="B30" s="397">
        <f ca="1">IF($A30="","",INDEX(Diário!B$4:B$5000,MATCH(Rateio!$A30,Diário!$A$4:$A$5000,FALSE)))</f>
        <v>45688</v>
      </c>
      <c r="C30" s="413">
        <f ca="1">IF($A30="","",INDEX(Diário!C$4:C$5000,MATCH(Rateio!$A30,Diário!$A$4:$A$5000,FALSE)))</f>
        <v>45627</v>
      </c>
      <c r="D30" s="412" t="str">
        <f ca="1">IF($A30="","",INDEX(Diário!D$4:D$5000,MATCH(Rateio!$A30,Diário!$A$4:$A$5000,FALSE)))</f>
        <v>Gastos Gerais</v>
      </c>
      <c r="E30" s="412" t="str">
        <f ca="1">IF($A30="","",INDEX(Diário!E$4:E$5000,MATCH(Rateio!$A30,Diário!$A$4:$A$5000,FALSE)))</f>
        <v>Auditoria Externa</v>
      </c>
      <c r="F30" s="420" t="s">
        <v>722</v>
      </c>
      <c r="G30" s="416" t="s">
        <v>526</v>
      </c>
      <c r="H30" s="425" t="s">
        <v>723</v>
      </c>
      <c r="I30" s="425" t="s">
        <v>32</v>
      </c>
      <c r="J30" s="425">
        <v>27167</v>
      </c>
      <c r="K30" s="418">
        <v>45659</v>
      </c>
      <c r="L30" s="404">
        <v>888.58</v>
      </c>
      <c r="M30" s="404">
        <v>444.29</v>
      </c>
      <c r="N30" s="439">
        <v>444.29</v>
      </c>
      <c r="O30" s="400">
        <f t="shared" si="4"/>
        <v>0.5</v>
      </c>
      <c r="P30" s="400">
        <f t="shared" si="5"/>
        <v>0.5</v>
      </c>
      <c r="Q30" s="400">
        <f t="shared" si="6"/>
        <v>1</v>
      </c>
      <c r="R30" s="401">
        <f ca="1">MATCH(R$2,OFFSET(Diário!O$4,R29,0,ROW(Diário!$N$5003)-R29,1),0)+R29</f>
        <v>100</v>
      </c>
      <c r="S30" s="401"/>
      <c r="T30" s="401"/>
    </row>
    <row r="31" spans="1:20" ht="24" x14ac:dyDescent="0.2">
      <c r="A31" s="402">
        <f t="shared" ca="1" si="3"/>
        <v>111</v>
      </c>
      <c r="B31" s="397">
        <f ca="1">IF($A31="","",INDEX(Diário!B$4:B$5000,MATCH(Rateio!$A31,Diário!$A$4:$A$5000,FALSE)))</f>
        <v>45688</v>
      </c>
      <c r="C31" s="413">
        <f ca="1">IF($A31="","",INDEX(Diário!C$4:C$5000,MATCH(Rateio!$A31,Diário!$A$4:$A$5000,FALSE)))</f>
        <v>45686</v>
      </c>
      <c r="D31" s="412" t="str">
        <f ca="1">IF($A31="","",INDEX(Diário!D$4:D$5000,MATCH(Rateio!$A31,Diário!$A$4:$A$5000,FALSE)))</f>
        <v>Gastos com Pessoal</v>
      </c>
      <c r="E31" s="412" t="str">
        <f ca="1">IF($A31="","",INDEX(Diário!E$4:E$5000,MATCH(Rateio!$A31,Diário!$A$4:$A$5000,FALSE)))</f>
        <v>Salários</v>
      </c>
      <c r="F31" s="420" t="s">
        <v>1620</v>
      </c>
      <c r="G31" s="420" t="s">
        <v>1623</v>
      </c>
      <c r="H31" s="425" t="s">
        <v>574</v>
      </c>
      <c r="I31" s="425" t="s">
        <v>562</v>
      </c>
      <c r="J31" s="425" t="s">
        <v>277</v>
      </c>
      <c r="K31" s="403">
        <v>45688</v>
      </c>
      <c r="L31" s="404">
        <v>7315.88</v>
      </c>
      <c r="M31" s="404">
        <v>5486.91</v>
      </c>
      <c r="N31" s="399">
        <v>1828.97</v>
      </c>
      <c r="O31" s="400">
        <f t="shared" si="4"/>
        <v>0.75</v>
      </c>
      <c r="P31" s="400">
        <f t="shared" si="5"/>
        <v>0.25</v>
      </c>
      <c r="Q31" s="400">
        <f t="shared" si="6"/>
        <v>1</v>
      </c>
      <c r="R31" s="401">
        <f ca="1">MATCH(R$2,OFFSET(Diário!O$4,R30,0,ROW(Diário!$N$5003)-R30,1),0)+R30</f>
        <v>111</v>
      </c>
      <c r="S31" s="401"/>
      <c r="T31" s="401"/>
    </row>
    <row r="32" spans="1:20" ht="24" x14ac:dyDescent="0.2">
      <c r="A32" s="402">
        <f t="shared" ca="1" si="3"/>
        <v>118</v>
      </c>
      <c r="B32" s="397">
        <f ca="1">IF($A32="","",INDEX(Diário!B$4:B$5000,MATCH(Rateio!$A32,Diário!$A$4:$A$5000,FALSE)))</f>
        <v>45691</v>
      </c>
      <c r="C32" s="413">
        <f ca="1">IF($A32="","",INDEX(Diário!C$4:C$5000,MATCH(Rateio!$A32,Diário!$A$4:$A$5000,FALSE)))</f>
        <v>45679</v>
      </c>
      <c r="D32" s="412" t="str">
        <f ca="1">IF($A32="","",INDEX(Diário!D$4:D$5000,MATCH(Rateio!$A32,Diário!$A$4:$A$5000,FALSE)))</f>
        <v>Gastos Gerais</v>
      </c>
      <c r="E32" s="412" t="str">
        <f ca="1">IF($A32="","",INDEX(Diário!E$4:E$5000,MATCH(Rateio!$A32,Diário!$A$4:$A$5000,FALSE)))</f>
        <v>Condomínio</v>
      </c>
      <c r="F32" s="420" t="s">
        <v>657</v>
      </c>
      <c r="G32" s="420" t="s">
        <v>658</v>
      </c>
      <c r="H32" s="425" t="s">
        <v>574</v>
      </c>
      <c r="I32" s="424" t="s">
        <v>560</v>
      </c>
      <c r="J32" s="425" t="s">
        <v>277</v>
      </c>
      <c r="K32" s="403">
        <v>45309</v>
      </c>
      <c r="L32" s="421">
        <v>3637.29</v>
      </c>
      <c r="M32" s="421">
        <v>2317.29</v>
      </c>
      <c r="N32" s="399">
        <v>1320</v>
      </c>
      <c r="O32" s="400">
        <f t="shared" si="4"/>
        <v>0.63709245069818465</v>
      </c>
      <c r="P32" s="400">
        <f t="shared" si="5"/>
        <v>0.36290754930181535</v>
      </c>
      <c r="Q32" s="400">
        <f t="shared" si="6"/>
        <v>1</v>
      </c>
      <c r="R32" s="401">
        <f ca="1">MATCH(R$2,OFFSET(Diário!O$4,R31,0,ROW(Diário!$N$5003)-R31,1),0)+R31</f>
        <v>118</v>
      </c>
      <c r="S32" s="401"/>
      <c r="T32" s="401"/>
    </row>
    <row r="33" spans="1:20" ht="36" x14ac:dyDescent="0.2">
      <c r="A33" s="402">
        <f t="shared" ca="1" si="3"/>
        <v>121</v>
      </c>
      <c r="B33" s="397">
        <f ca="1">IF($A33="","",INDEX(Diário!B$4:B$5000,MATCH(Rateio!$A33,Diário!$A$4:$A$5000,FALSE)))</f>
        <v>45691</v>
      </c>
      <c r="C33" s="413">
        <f ca="1">IF($A33="","",INDEX(Diário!C$4:C$5000,MATCH(Rateio!$A33,Diário!$A$4:$A$5000,FALSE)))</f>
        <v>45681</v>
      </c>
      <c r="D33" s="412" t="str">
        <f ca="1">IF($A33="","",INDEX(Diário!D$4:D$5000,MATCH(Rateio!$A33,Diário!$A$4:$A$5000,FALSE)))</f>
        <v>Gastos Gerais</v>
      </c>
      <c r="E33" s="412" t="str">
        <f ca="1">IF($A33="","",INDEX(Diário!E$4:E$5000,MATCH(Rateio!$A33,Diário!$A$4:$A$5000,FALSE)))</f>
        <v>Serviços de Internet (Web Design, Hospedagem de Site, outros)</v>
      </c>
      <c r="F33" s="398" t="s">
        <v>888</v>
      </c>
      <c r="G33" s="398" t="s">
        <v>889</v>
      </c>
      <c r="H33" s="425" t="s">
        <v>574</v>
      </c>
      <c r="I33" s="425" t="s">
        <v>32</v>
      </c>
      <c r="J33" s="425" t="s">
        <v>754</v>
      </c>
      <c r="K33" s="418">
        <v>45681</v>
      </c>
      <c r="L33" s="404">
        <v>2840.5</v>
      </c>
      <c r="M33" s="404">
        <v>1420.25</v>
      </c>
      <c r="N33" s="399">
        <v>1420.25</v>
      </c>
      <c r="O33" s="400">
        <f t="shared" si="4"/>
        <v>0.5</v>
      </c>
      <c r="P33" s="400">
        <f t="shared" si="5"/>
        <v>0.5</v>
      </c>
      <c r="Q33" s="400">
        <f t="shared" si="6"/>
        <v>1</v>
      </c>
      <c r="R33" s="401">
        <f ca="1">MATCH(R$2,OFFSET(Diário!O$4,R32,0,ROW(Diário!$N$5003)-R32,1),0)+R32</f>
        <v>121</v>
      </c>
      <c r="S33" s="401"/>
      <c r="T33" s="401"/>
    </row>
    <row r="34" spans="1:20" ht="24" x14ac:dyDescent="0.2">
      <c r="A34" s="402">
        <f t="shared" ca="1" si="3"/>
        <v>122</v>
      </c>
      <c r="B34" s="397">
        <f ca="1">IF($A34="","",INDEX(Diário!B$4:B$5000,MATCH(Rateio!$A34,Diário!$A$4:$A$5000,FALSE)))</f>
        <v>45691</v>
      </c>
      <c r="C34" s="413">
        <f ca="1">IF($A34="","",INDEX(Diário!C$4:C$5000,MATCH(Rateio!$A34,Diário!$A$4:$A$5000,FALSE)))</f>
        <v>45679</v>
      </c>
      <c r="D34" s="412" t="str">
        <f ca="1">IF($A34="","",INDEX(Diário!D$4:D$5000,MATCH(Rateio!$A34,Diário!$A$4:$A$5000,FALSE)))</f>
        <v>Gastos Gerais</v>
      </c>
      <c r="E34" s="412" t="str">
        <f ca="1">IF($A34="","",INDEX(Diário!E$4:E$5000,MATCH(Rateio!$A34,Diário!$A$4:$A$5000,FALSE)))</f>
        <v>Aluguel</v>
      </c>
      <c r="F34" s="420" t="s">
        <v>657</v>
      </c>
      <c r="G34" s="420" t="s">
        <v>658</v>
      </c>
      <c r="H34" s="425" t="s">
        <v>574</v>
      </c>
      <c r="I34" s="425" t="s">
        <v>560</v>
      </c>
      <c r="J34" s="425" t="s">
        <v>277</v>
      </c>
      <c r="K34" s="403">
        <v>45679</v>
      </c>
      <c r="L34" s="404">
        <v>8500</v>
      </c>
      <c r="M34" s="404">
        <v>4900</v>
      </c>
      <c r="N34" s="399">
        <v>3600</v>
      </c>
      <c r="O34" s="400">
        <f t="shared" si="4"/>
        <v>0.57647058823529407</v>
      </c>
      <c r="P34" s="400">
        <f t="shared" si="5"/>
        <v>0.42352941176470588</v>
      </c>
      <c r="Q34" s="400">
        <f t="shared" si="6"/>
        <v>1</v>
      </c>
      <c r="R34" s="401">
        <f ca="1">MATCH(R$2,OFFSET(Diário!O$4,R33,0,ROW(Diário!$N$5003)-R33,1),0)+R33</f>
        <v>122</v>
      </c>
      <c r="S34" s="401"/>
      <c r="T34" s="401"/>
    </row>
    <row r="35" spans="1:20" ht="24" x14ac:dyDescent="0.2">
      <c r="A35" s="402">
        <f t="shared" ca="1" si="3"/>
        <v>124</v>
      </c>
      <c r="B35" s="397">
        <f ca="1">IF($A35="","",INDEX(Diário!B$4:B$5000,MATCH(Rateio!$A35,Diário!$A$4:$A$5000,FALSE)))</f>
        <v>45692</v>
      </c>
      <c r="C35" s="413">
        <f ca="1">IF($A35="","",INDEX(Diário!C$4:C$5000,MATCH(Rateio!$A35,Diário!$A$4:$A$5000,FALSE)))</f>
        <v>45674</v>
      </c>
      <c r="D35" s="412" t="str">
        <f ca="1">IF($A35="","",INDEX(Diário!D$4:D$5000,MATCH(Rateio!$A35,Diário!$A$4:$A$5000,FALSE)))</f>
        <v>Gastos Gerais</v>
      </c>
      <c r="E35" s="412" t="str">
        <f ca="1">IF($A35="","",INDEX(Diário!E$4:E$5000,MATCH(Rateio!$A35,Diário!$A$4:$A$5000,FALSE)))</f>
        <v>Assessoria Contábil</v>
      </c>
      <c r="F35" s="420" t="s">
        <v>659</v>
      </c>
      <c r="G35" s="433" t="s">
        <v>506</v>
      </c>
      <c r="H35" s="425" t="s">
        <v>574</v>
      </c>
      <c r="I35" s="425" t="s">
        <v>32</v>
      </c>
      <c r="J35" s="425" t="s">
        <v>756</v>
      </c>
      <c r="K35" s="418">
        <v>45674</v>
      </c>
      <c r="L35" s="404">
        <v>3800</v>
      </c>
      <c r="M35" s="404">
        <v>1900</v>
      </c>
      <c r="N35" s="399">
        <v>1900</v>
      </c>
      <c r="O35" s="400">
        <f t="shared" si="4"/>
        <v>0.5</v>
      </c>
      <c r="P35" s="400">
        <f t="shared" si="5"/>
        <v>0.5</v>
      </c>
      <c r="Q35" s="400">
        <f t="shared" si="6"/>
        <v>1</v>
      </c>
      <c r="R35" s="401">
        <f ca="1">MATCH(R$2,OFFSET(Diário!O$4,R34,0,ROW(Diário!$N$5003)-R34,1),0)+R34</f>
        <v>124</v>
      </c>
      <c r="S35" s="401"/>
      <c r="T35" s="401"/>
    </row>
    <row r="36" spans="1:20" ht="24" x14ac:dyDescent="0.2">
      <c r="A36" s="402">
        <f t="shared" ca="1" si="3"/>
        <v>151</v>
      </c>
      <c r="B36" s="397">
        <f ca="1">IF($A36="","",INDEX(Diário!B$4:B$5000,MATCH(Rateio!$A36,Diário!$A$4:$A$5000,FALSE)))</f>
        <v>45702</v>
      </c>
      <c r="C36" s="413">
        <f ca="1">IF($A36="","",INDEX(Diário!C$4:C$5000,MATCH(Rateio!$A36,Diário!$A$4:$A$5000,FALSE)))</f>
        <v>45702</v>
      </c>
      <c r="D36" s="412" t="str">
        <f ca="1">IF($A36="","",INDEX(Diário!D$4:D$5000,MATCH(Rateio!$A36,Diário!$A$4:$A$5000,FALSE)))</f>
        <v>Gastos com Pessoal</v>
      </c>
      <c r="E36" s="412" t="str">
        <f ca="1">IF($A36="","",INDEX(Diário!E$4:E$5000,MATCH(Rateio!$A36,Diário!$A$4:$A$5000,FALSE)))</f>
        <v>Salários</v>
      </c>
      <c r="F36" s="420" t="s">
        <v>1620</v>
      </c>
      <c r="G36" s="420" t="s">
        <v>1623</v>
      </c>
      <c r="H36" s="425" t="s">
        <v>574</v>
      </c>
      <c r="I36" s="425" t="s">
        <v>562</v>
      </c>
      <c r="J36" s="425" t="s">
        <v>277</v>
      </c>
      <c r="K36" s="403">
        <v>45702</v>
      </c>
      <c r="L36" s="404">
        <v>8750.5400000000009</v>
      </c>
      <c r="M36" s="404">
        <v>6562.9100000000008</v>
      </c>
      <c r="N36" s="399">
        <v>2187.63</v>
      </c>
      <c r="O36" s="400">
        <f t="shared" si="4"/>
        <v>0.75000057139330834</v>
      </c>
      <c r="P36" s="400">
        <f t="shared" si="5"/>
        <v>0.24999942860669169</v>
      </c>
      <c r="Q36" s="400">
        <f t="shared" si="6"/>
        <v>1</v>
      </c>
      <c r="R36" s="401">
        <f ca="1">MATCH(R$2,OFFSET(Diário!O$4,R35,0,ROW(Diário!$N$5003)-R35,1),0)+R35</f>
        <v>151</v>
      </c>
      <c r="S36" s="401"/>
      <c r="T36" s="401"/>
    </row>
    <row r="37" spans="1:20" ht="24" x14ac:dyDescent="0.2">
      <c r="A37" s="402">
        <f t="shared" ca="1" si="3"/>
        <v>153</v>
      </c>
      <c r="B37" s="397">
        <f ca="1">IF($A37="","",INDEX(Diário!B$4:B$5000,MATCH(Rateio!$A37,Diário!$A$4:$A$5000,FALSE)))</f>
        <v>45702</v>
      </c>
      <c r="C37" s="413">
        <f ca="1">IF($A37="","",INDEX(Diário!C$4:C$5000,MATCH(Rateio!$A37,Diário!$A$4:$A$5000,FALSE)))</f>
        <v>45702</v>
      </c>
      <c r="D37" s="412" t="str">
        <f ca="1">IF($A37="","",INDEX(Diário!D$4:D$5000,MATCH(Rateio!$A37,Diário!$A$4:$A$5000,FALSE)))</f>
        <v>Gastos com Pessoal</v>
      </c>
      <c r="E37" s="412" t="str">
        <f ca="1">IF($A37="","",INDEX(Diário!E$4:E$5000,MATCH(Rateio!$A37,Diário!$A$4:$A$5000,FALSE)))</f>
        <v>Salários</v>
      </c>
      <c r="F37" s="420" t="s">
        <v>1621</v>
      </c>
      <c r="G37" s="420" t="s">
        <v>1622</v>
      </c>
      <c r="H37" s="425" t="s">
        <v>574</v>
      </c>
      <c r="I37" s="425" t="s">
        <v>562</v>
      </c>
      <c r="J37" s="425" t="s">
        <v>277</v>
      </c>
      <c r="K37" s="403">
        <v>45702</v>
      </c>
      <c r="L37" s="404">
        <v>8750.5400000000009</v>
      </c>
      <c r="M37" s="404">
        <v>4375.2700000000004</v>
      </c>
      <c r="N37" s="399">
        <v>4375.2700000000004</v>
      </c>
      <c r="O37" s="400">
        <f t="shared" si="4"/>
        <v>0.5</v>
      </c>
      <c r="P37" s="400">
        <f t="shared" si="5"/>
        <v>0.5</v>
      </c>
      <c r="Q37" s="400">
        <f t="shared" si="6"/>
        <v>1</v>
      </c>
      <c r="R37" s="401">
        <f ca="1">MATCH(R$2,OFFSET(Diário!O$4,R36,0,ROW(Diário!$N$5003)-R36,1),0)+R36</f>
        <v>153</v>
      </c>
      <c r="S37" s="401"/>
      <c r="T37" s="401"/>
    </row>
    <row r="38" spans="1:20" ht="24" x14ac:dyDescent="0.2">
      <c r="A38" s="402">
        <f t="shared" ca="1" si="3"/>
        <v>161</v>
      </c>
      <c r="B38" s="397">
        <f ca="1">IF($A38="","",INDEX(Diário!B$4:B$5000,MATCH(Rateio!$A38,Diário!$A$4:$A$5000,FALSE)))</f>
        <v>45705</v>
      </c>
      <c r="C38" s="413">
        <f ca="1">IF($A38="","",INDEX(Diário!C$4:C$5000,MATCH(Rateio!$A38,Diário!$A$4:$A$5000,FALSE)))</f>
        <v>45691</v>
      </c>
      <c r="D38" s="412" t="str">
        <f ca="1">IF($A38="","",INDEX(Diário!D$4:D$5000,MATCH(Rateio!$A38,Diário!$A$4:$A$5000,FALSE)))</f>
        <v>Gastos Gerais</v>
      </c>
      <c r="E38" s="412" t="str">
        <f ca="1">IF($A38="","",INDEX(Diário!E$4:E$5000,MATCH(Rateio!$A38,Diário!$A$4:$A$5000,FALSE)))</f>
        <v>Energia Elétrica</v>
      </c>
      <c r="F38" s="420" t="s">
        <v>661</v>
      </c>
      <c r="G38" s="420" t="s">
        <v>662</v>
      </c>
      <c r="H38" s="425" t="s">
        <v>574</v>
      </c>
      <c r="I38" s="425" t="s">
        <v>560</v>
      </c>
      <c r="J38" s="425" t="s">
        <v>277</v>
      </c>
      <c r="K38" s="403">
        <v>45691</v>
      </c>
      <c r="L38" s="404">
        <v>712.86</v>
      </c>
      <c r="M38" s="404">
        <v>356.43</v>
      </c>
      <c r="N38" s="399">
        <v>356.43</v>
      </c>
      <c r="O38" s="400">
        <f t="shared" si="4"/>
        <v>0.5</v>
      </c>
      <c r="P38" s="400">
        <f t="shared" si="5"/>
        <v>0.5</v>
      </c>
      <c r="Q38" s="400">
        <f t="shared" si="6"/>
        <v>1</v>
      </c>
      <c r="R38" s="401">
        <f ca="1">MATCH(R$2,OFFSET(Diário!O$4,R37,0,ROW(Diário!$N$5003)-R37,1),0)+R37</f>
        <v>161</v>
      </c>
      <c r="S38" s="401"/>
      <c r="T38" s="401"/>
    </row>
    <row r="39" spans="1:20" ht="24" x14ac:dyDescent="0.2">
      <c r="A39" s="402">
        <f t="shared" ca="1" si="3"/>
        <v>162</v>
      </c>
      <c r="B39" s="397">
        <f ca="1">IF($A39="","",INDEX(Diário!B$4:B$5000,MATCH(Rateio!$A39,Diário!$A$4:$A$5000,FALSE)))</f>
        <v>45705</v>
      </c>
      <c r="C39" s="413">
        <f ca="1">IF($A39="","",INDEX(Diário!C$4:C$5000,MATCH(Rateio!$A39,Diário!$A$4:$A$5000,FALSE)))</f>
        <v>45691</v>
      </c>
      <c r="D39" s="412" t="str">
        <f ca="1">IF($A39="","",INDEX(Diário!D$4:D$5000,MATCH(Rateio!$A39,Diário!$A$4:$A$5000,FALSE)))</f>
        <v>Gastos Gerais</v>
      </c>
      <c r="E39" s="412" t="str">
        <f ca="1">IF($A39="","",INDEX(Diário!E$4:E$5000,MATCH(Rateio!$A39,Diário!$A$4:$A$5000,FALSE)))</f>
        <v>Telefone Móvel</v>
      </c>
      <c r="F39" s="420" t="s">
        <v>660</v>
      </c>
      <c r="G39" s="420" t="s">
        <v>508</v>
      </c>
      <c r="H39" s="425" t="s">
        <v>574</v>
      </c>
      <c r="I39" s="425" t="s">
        <v>560</v>
      </c>
      <c r="J39" s="425" t="s">
        <v>549</v>
      </c>
      <c r="K39" s="403">
        <v>45691</v>
      </c>
      <c r="L39" s="404">
        <v>43.42</v>
      </c>
      <c r="M39" s="404">
        <v>21.71</v>
      </c>
      <c r="N39" s="399">
        <v>21.71</v>
      </c>
      <c r="O39" s="400">
        <f t="shared" si="4"/>
        <v>0.5</v>
      </c>
      <c r="P39" s="400">
        <f t="shared" si="5"/>
        <v>0.5</v>
      </c>
      <c r="Q39" s="400">
        <f t="shared" si="6"/>
        <v>1</v>
      </c>
      <c r="R39" s="401">
        <f ca="1">MATCH(R$2,OFFSET(Diário!O$4,R38,0,ROW(Diário!$N$5003)-R38,1),0)+R38</f>
        <v>162</v>
      </c>
      <c r="S39" s="401"/>
      <c r="T39" s="401"/>
    </row>
    <row r="40" spans="1:20" ht="24" x14ac:dyDescent="0.2">
      <c r="A40" s="402">
        <f t="shared" ca="1" si="3"/>
        <v>164</v>
      </c>
      <c r="B40" s="397">
        <f ca="1">IF($A40="","",INDEX(Diário!B$4:B$5000,MATCH(Rateio!$A40,Diário!$A$4:$A$5000,FALSE)))</f>
        <v>45705</v>
      </c>
      <c r="C40" s="413">
        <f ca="1">IF($A40="","",INDEX(Diário!C$4:C$5000,MATCH(Rateio!$A40,Diário!$A$4:$A$5000,FALSE)))</f>
        <v>45698</v>
      </c>
      <c r="D40" s="412" t="str">
        <f ca="1">IF($A40="","",INDEX(Diário!D$4:D$5000,MATCH(Rateio!$A40,Diário!$A$4:$A$5000,FALSE)))</f>
        <v>Gastos Gerais</v>
      </c>
      <c r="E40" s="412" t="str">
        <f ca="1">IF($A40="","",INDEX(Diário!E$4:E$5000,MATCH(Rateio!$A40,Diário!$A$4:$A$5000,FALSE)))</f>
        <v>Internet</v>
      </c>
      <c r="F40" s="420" t="s">
        <v>660</v>
      </c>
      <c r="G40" s="420" t="s">
        <v>508</v>
      </c>
      <c r="H40" s="425" t="s">
        <v>574</v>
      </c>
      <c r="I40" s="425" t="s">
        <v>560</v>
      </c>
      <c r="J40" s="425" t="s">
        <v>769</v>
      </c>
      <c r="K40" s="403">
        <v>45698</v>
      </c>
      <c r="L40" s="404">
        <v>119.98</v>
      </c>
      <c r="M40" s="404">
        <v>59.99</v>
      </c>
      <c r="N40" s="399">
        <v>59.99</v>
      </c>
      <c r="O40" s="400">
        <f t="shared" si="4"/>
        <v>0.5</v>
      </c>
      <c r="P40" s="400">
        <f t="shared" si="5"/>
        <v>0.5</v>
      </c>
      <c r="Q40" s="400">
        <f t="shared" si="6"/>
        <v>1</v>
      </c>
      <c r="R40" s="401">
        <f ca="1">MATCH(R$2,OFFSET(Diário!O$4,R39,0,ROW(Diário!$N$5003)-R39,1),0)+R39</f>
        <v>164</v>
      </c>
      <c r="S40" s="401"/>
      <c r="T40" s="401"/>
    </row>
    <row r="41" spans="1:20" ht="24" x14ac:dyDescent="0.2">
      <c r="A41" s="402">
        <f t="shared" ca="1" si="3"/>
        <v>165</v>
      </c>
      <c r="B41" s="397">
        <f ca="1">IF($A41="","",INDEX(Diário!B$4:B$5000,MATCH(Rateio!$A41,Diário!$A$4:$A$5000,FALSE)))</f>
        <v>45706</v>
      </c>
      <c r="C41" s="413">
        <f ca="1">IF($A41="","",INDEX(Diário!C$4:C$5000,MATCH(Rateio!$A41,Diário!$A$4:$A$5000,FALSE)))</f>
        <v>45667</v>
      </c>
      <c r="D41" s="412" t="str">
        <f ca="1">IF($A41="","",INDEX(Diário!D$4:D$5000,MATCH(Rateio!$A41,Diário!$A$4:$A$5000,FALSE)))</f>
        <v>Gastos Gerais</v>
      </c>
      <c r="E41" s="412" t="str">
        <f ca="1">IF($A41="","",INDEX(Diário!E$4:E$5000,MATCH(Rateio!$A41,Diário!$A$4:$A$5000,FALSE)))</f>
        <v>Telefone Fixo</v>
      </c>
      <c r="F41" s="420" t="s">
        <v>660</v>
      </c>
      <c r="G41" s="420" t="s">
        <v>508</v>
      </c>
      <c r="H41" s="425" t="s">
        <v>574</v>
      </c>
      <c r="I41" s="425" t="s">
        <v>560</v>
      </c>
      <c r="J41" s="425" t="s">
        <v>770</v>
      </c>
      <c r="K41" s="403">
        <v>45698</v>
      </c>
      <c r="L41" s="404">
        <v>50.58</v>
      </c>
      <c r="M41" s="404">
        <v>25.29</v>
      </c>
      <c r="N41" s="421">
        <v>25.29</v>
      </c>
      <c r="O41" s="400">
        <f t="shared" si="4"/>
        <v>0.5</v>
      </c>
      <c r="P41" s="400">
        <f t="shared" si="5"/>
        <v>0.5</v>
      </c>
      <c r="Q41" s="400">
        <f t="shared" si="6"/>
        <v>1</v>
      </c>
      <c r="R41" s="401">
        <f ca="1">MATCH(R$2,OFFSET(Diário!O$4,R40,0,ROW(Diário!$N$5003)-R40,1),0)+R40</f>
        <v>165</v>
      </c>
      <c r="S41" s="401"/>
      <c r="T41" s="401"/>
    </row>
    <row r="42" spans="1:20" ht="24" x14ac:dyDescent="0.2">
      <c r="A42" s="402">
        <f t="shared" ca="1" si="3"/>
        <v>169</v>
      </c>
      <c r="B42" s="397">
        <f ca="1">IF($A42="","",INDEX(Diário!B$4:B$5000,MATCH(Rateio!$A42,Diário!$A$4:$A$5000,FALSE)))</f>
        <v>45706</v>
      </c>
      <c r="C42" s="413">
        <f ca="1">IF($A42="","",INDEX(Diário!C$4:C$5000,MATCH(Rateio!$A42,Diário!$A$4:$A$5000,FALSE)))</f>
        <v>45667</v>
      </c>
      <c r="D42" s="412" t="str">
        <f ca="1">IF($A42="","",INDEX(Diário!D$4:D$5000,MATCH(Rateio!$A42,Diário!$A$4:$A$5000,FALSE)))</f>
        <v>Gastos Gerais</v>
      </c>
      <c r="E42" s="412" t="str">
        <f ca="1">IF($A42="","",INDEX(Diário!E$4:E$5000,MATCH(Rateio!$A42,Diário!$A$4:$A$5000,FALSE)))</f>
        <v>Telefone Fixo</v>
      </c>
      <c r="F42" s="420" t="s">
        <v>660</v>
      </c>
      <c r="G42" s="420" t="s">
        <v>508</v>
      </c>
      <c r="H42" s="425" t="s">
        <v>574</v>
      </c>
      <c r="I42" s="425" t="s">
        <v>560</v>
      </c>
      <c r="J42" s="425" t="s">
        <v>773</v>
      </c>
      <c r="K42" s="403">
        <v>45698</v>
      </c>
      <c r="L42" s="404">
        <v>50.58</v>
      </c>
      <c r="M42" s="404">
        <v>25.29</v>
      </c>
      <c r="N42" s="421">
        <v>25.29</v>
      </c>
      <c r="O42" s="400">
        <f t="shared" si="4"/>
        <v>0.5</v>
      </c>
      <c r="P42" s="400">
        <f t="shared" si="5"/>
        <v>0.5</v>
      </c>
      <c r="Q42" s="400">
        <f t="shared" si="6"/>
        <v>1</v>
      </c>
      <c r="R42" s="401">
        <f ca="1">MATCH(R$2,OFFSET(Diário!O$4,R41,0,ROW(Diário!$N$5003)-R41,1),0)+R41</f>
        <v>169</v>
      </c>
      <c r="S42" s="401"/>
      <c r="T42" s="401"/>
    </row>
    <row r="43" spans="1:20" ht="24" x14ac:dyDescent="0.2">
      <c r="A43" s="402">
        <f t="shared" ca="1" si="3"/>
        <v>170</v>
      </c>
      <c r="B43" s="397">
        <f ca="1">IF($A43="","",INDEX(Diário!B$4:B$5000,MATCH(Rateio!$A43,Diário!$A$4:$A$5000,FALSE)))</f>
        <v>45708</v>
      </c>
      <c r="C43" s="413">
        <f ca="1">IF($A43="","",INDEX(Diário!C$4:C$5000,MATCH(Rateio!$A43,Diário!$A$4:$A$5000,FALSE)))</f>
        <v>45688</v>
      </c>
      <c r="D43" s="412" t="str">
        <f ca="1">IF($A43="","",INDEX(Diário!D$4:D$5000,MATCH(Rateio!$A43,Diário!$A$4:$A$5000,FALSE)))</f>
        <v>Gastos com Pessoal</v>
      </c>
      <c r="E43" s="412" t="str">
        <f ca="1">IF($A43="","",INDEX(Diário!E$4:E$5000,MATCH(Rateio!$A43,Diário!$A$4:$A$5000,FALSE)))</f>
        <v>FGTS</v>
      </c>
      <c r="F43" s="420" t="s">
        <v>666</v>
      </c>
      <c r="G43" s="420" t="s">
        <v>524</v>
      </c>
      <c r="H43" s="425" t="s">
        <v>574</v>
      </c>
      <c r="I43" s="425" t="s">
        <v>4</v>
      </c>
      <c r="J43" s="425" t="s">
        <v>277</v>
      </c>
      <c r="K43" s="403">
        <v>45708</v>
      </c>
      <c r="L43" s="404">
        <v>1750.08</v>
      </c>
      <c r="M43" s="421">
        <v>875.03</v>
      </c>
      <c r="N43" s="399">
        <v>875.05</v>
      </c>
      <c r="O43" s="400">
        <f t="shared" si="4"/>
        <v>0.49999428597549828</v>
      </c>
      <c r="P43" s="400">
        <f t="shared" si="5"/>
        <v>0.50000571402450178</v>
      </c>
      <c r="Q43" s="400">
        <f t="shared" si="6"/>
        <v>1</v>
      </c>
      <c r="R43" s="401">
        <f ca="1">MATCH(R$2,OFFSET(Diário!O$4,R42,0,ROW(Diário!$N$5003)-R42,1),0)+R42</f>
        <v>170</v>
      </c>
      <c r="S43" s="401"/>
      <c r="T43" s="401"/>
    </row>
    <row r="44" spans="1:20" ht="24" x14ac:dyDescent="0.2">
      <c r="A44" s="402">
        <f t="shared" ca="1" si="3"/>
        <v>171</v>
      </c>
      <c r="B44" s="397">
        <f ca="1">IF($A44="","",INDEX(Diário!B$4:B$5000,MATCH(Rateio!$A44,Diário!$A$4:$A$5000,FALSE)))</f>
        <v>45708</v>
      </c>
      <c r="C44" s="413">
        <f ca="1">IF($A44="","",INDEX(Diário!C$4:C$5000,MATCH(Rateio!$A44,Diário!$A$4:$A$5000,FALSE)))</f>
        <v>45671</v>
      </c>
      <c r="D44" s="412" t="str">
        <f ca="1">IF($A44="","",INDEX(Diário!D$4:D$5000,MATCH(Rateio!$A44,Diário!$A$4:$A$5000,FALSE)))</f>
        <v>Gastos Gerais</v>
      </c>
      <c r="E44" s="412" t="str">
        <f ca="1">IF($A44="","",INDEX(Diário!E$4:E$5000,MATCH(Rateio!$A44,Diário!$A$4:$A$5000,FALSE)))</f>
        <v>Aquisição e Suporte em Softwares</v>
      </c>
      <c r="F44" s="420" t="s">
        <v>665</v>
      </c>
      <c r="G44" s="416" t="s">
        <v>509</v>
      </c>
      <c r="H44" s="425" t="s">
        <v>574</v>
      </c>
      <c r="I44" s="425" t="s">
        <v>32</v>
      </c>
      <c r="J44" s="425" t="s">
        <v>774</v>
      </c>
      <c r="K44" s="403">
        <v>45671</v>
      </c>
      <c r="L44" s="404">
        <v>590.17999999999995</v>
      </c>
      <c r="M44" s="404">
        <v>295.08999999999997</v>
      </c>
      <c r="N44" s="399">
        <v>295.08999999999997</v>
      </c>
      <c r="O44" s="400">
        <f t="shared" si="4"/>
        <v>0.5</v>
      </c>
      <c r="P44" s="400">
        <f t="shared" si="5"/>
        <v>0.5</v>
      </c>
      <c r="Q44" s="400">
        <f t="shared" si="6"/>
        <v>1</v>
      </c>
      <c r="R44" s="401">
        <f ca="1">MATCH(R$2,OFFSET(Diário!O$4,R43,0,ROW(Diário!$N$5003)-R43,1),0)+R43</f>
        <v>171</v>
      </c>
      <c r="S44" s="401"/>
      <c r="T44" s="401"/>
    </row>
    <row r="45" spans="1:20" ht="24" x14ac:dyDescent="0.2">
      <c r="A45" s="402">
        <f t="shared" ca="1" si="3"/>
        <v>172</v>
      </c>
      <c r="B45" s="397">
        <f ca="1">IF($A45="","",INDEX(Diário!B$4:B$5000,MATCH(Rateio!$A45,Diário!$A$4:$A$5000,FALSE)))</f>
        <v>45708</v>
      </c>
      <c r="C45" s="413">
        <f ca="1">IF($A45="","",INDEX(Diário!C$4:C$5000,MATCH(Rateio!$A45,Diário!$A$4:$A$5000,FALSE)))</f>
        <v>45688</v>
      </c>
      <c r="D45" s="412" t="str">
        <f ca="1">IF($A45="","",INDEX(Diário!D$4:D$5000,MATCH(Rateio!$A45,Diário!$A$4:$A$5000,FALSE)))</f>
        <v>Gastos com Pessoal</v>
      </c>
      <c r="E45" s="412" t="str">
        <f ca="1">IF($A45="","",INDEX(Diário!E$4:E$5000,MATCH(Rateio!$A45,Diário!$A$4:$A$5000,FALSE)))</f>
        <v>FGTS</v>
      </c>
      <c r="F45" s="420" t="s">
        <v>666</v>
      </c>
      <c r="G45" s="420" t="s">
        <v>524</v>
      </c>
      <c r="H45" s="425" t="s">
        <v>574</v>
      </c>
      <c r="I45" s="425" t="s">
        <v>4</v>
      </c>
      <c r="J45" s="425" t="s">
        <v>277</v>
      </c>
      <c r="K45" s="403">
        <v>45708</v>
      </c>
      <c r="L45" s="404">
        <v>1750.08</v>
      </c>
      <c r="M45" s="421">
        <v>1312.56</v>
      </c>
      <c r="N45" s="399">
        <v>437.52</v>
      </c>
      <c r="O45" s="400">
        <f t="shared" si="4"/>
        <v>0.75</v>
      </c>
      <c r="P45" s="400">
        <f t="shared" si="5"/>
        <v>0.25</v>
      </c>
      <c r="Q45" s="400">
        <f t="shared" si="6"/>
        <v>1</v>
      </c>
      <c r="R45" s="401">
        <f ca="1">MATCH(R$2,OFFSET(Diário!O$4,R44,0,ROW(Diário!$N$5003)-R44,1),0)+R44</f>
        <v>172</v>
      </c>
      <c r="S45" s="401"/>
      <c r="T45" s="401"/>
    </row>
    <row r="46" spans="1:20" ht="24" x14ac:dyDescent="0.2">
      <c r="A46" s="402">
        <f t="shared" ca="1" si="3"/>
        <v>176</v>
      </c>
      <c r="B46" s="397">
        <f ca="1">IF($A46="","",INDEX(Diário!B$4:B$5000,MATCH(Rateio!$A46,Diário!$A$4:$A$5000,FALSE)))</f>
        <v>45708</v>
      </c>
      <c r="C46" s="413">
        <f ca="1">IF($A46="","",INDEX(Diário!C$4:C$5000,MATCH(Rateio!$A46,Diário!$A$4:$A$5000,FALSE)))</f>
        <v>45688</v>
      </c>
      <c r="D46" s="412" t="str">
        <f ca="1">IF($A46="","",INDEX(Diário!D$4:D$5000,MATCH(Rateio!$A46,Diário!$A$4:$A$5000,FALSE)))</f>
        <v>Gastos com Pessoal</v>
      </c>
      <c r="E46" s="412" t="str">
        <f ca="1">IF($A46="","",INDEX(Diário!E$4:E$5000,MATCH(Rateio!$A46,Diário!$A$4:$A$5000,FALSE)))</f>
        <v>INSS Patronal</v>
      </c>
      <c r="F46" s="420" t="s">
        <v>667</v>
      </c>
      <c r="G46" s="420" t="s">
        <v>277</v>
      </c>
      <c r="H46" s="425" t="s">
        <v>574</v>
      </c>
      <c r="I46" s="425" t="s">
        <v>565</v>
      </c>
      <c r="J46" s="425" t="s">
        <v>277</v>
      </c>
      <c r="K46" s="403">
        <v>45708</v>
      </c>
      <c r="L46" s="404">
        <v>6814.48</v>
      </c>
      <c r="M46" s="404">
        <v>3407.24</v>
      </c>
      <c r="N46" s="421">
        <v>3407.24</v>
      </c>
      <c r="O46" s="400">
        <f t="shared" si="4"/>
        <v>0.5</v>
      </c>
      <c r="P46" s="400">
        <f t="shared" si="5"/>
        <v>0.5</v>
      </c>
      <c r="Q46" s="400">
        <f t="shared" si="6"/>
        <v>1</v>
      </c>
      <c r="R46" s="401">
        <f ca="1">MATCH(R$2,OFFSET(Diário!O$4,R45,0,ROW(Diário!$N$5003)-R45,1),0)+R45</f>
        <v>176</v>
      </c>
      <c r="S46" s="401"/>
      <c r="T46" s="401"/>
    </row>
    <row r="47" spans="1:20" ht="24" x14ac:dyDescent="0.2">
      <c r="A47" s="402">
        <f t="shared" ca="1" si="3"/>
        <v>179</v>
      </c>
      <c r="B47" s="397">
        <f ca="1">IF($A47="","",INDEX(Diário!B$4:B$5000,MATCH(Rateio!$A47,Diário!$A$4:$A$5000,FALSE)))</f>
        <v>45708</v>
      </c>
      <c r="C47" s="413">
        <f ca="1">IF($A47="","",INDEX(Diário!C$4:C$5000,MATCH(Rateio!$A47,Diário!$A$4:$A$5000,FALSE)))</f>
        <v>45658</v>
      </c>
      <c r="D47" s="412" t="str">
        <f ca="1">IF($A47="","",INDEX(Diário!D$4:D$5000,MATCH(Rateio!$A47,Diário!$A$4:$A$5000,FALSE)))</f>
        <v>Gastos Gerais</v>
      </c>
      <c r="E47" s="412" t="str">
        <f ca="1">IF($A47="","",INDEX(Diário!E$4:E$5000,MATCH(Rateio!$A47,Diário!$A$4:$A$5000,FALSE)))</f>
        <v>Serviços de Mão-de-obra Terceirizada</v>
      </c>
      <c r="F47" s="420" t="s">
        <v>663</v>
      </c>
      <c r="G47" s="420" t="s">
        <v>664</v>
      </c>
      <c r="H47" s="425" t="s">
        <v>574</v>
      </c>
      <c r="I47" s="425" t="s">
        <v>32</v>
      </c>
      <c r="J47" s="425" t="s">
        <v>776</v>
      </c>
      <c r="K47" s="403">
        <v>45693</v>
      </c>
      <c r="L47" s="404">
        <v>2109.86</v>
      </c>
      <c r="M47" s="404">
        <v>1054.93</v>
      </c>
      <c r="N47" s="399">
        <v>1054.93</v>
      </c>
      <c r="O47" s="400">
        <f t="shared" si="4"/>
        <v>0.5</v>
      </c>
      <c r="P47" s="400">
        <f t="shared" si="5"/>
        <v>0.5</v>
      </c>
      <c r="Q47" s="400">
        <f t="shared" si="6"/>
        <v>1</v>
      </c>
      <c r="R47" s="401">
        <f ca="1">MATCH(R$2,OFFSET(Diário!O$4,R46,0,ROW(Diário!$N$5003)-R46,1),0)+R46</f>
        <v>179</v>
      </c>
      <c r="S47" s="401"/>
      <c r="T47" s="401"/>
    </row>
    <row r="48" spans="1:20" ht="24" x14ac:dyDescent="0.2">
      <c r="A48" s="402">
        <f t="shared" ca="1" si="3"/>
        <v>181</v>
      </c>
      <c r="B48" s="397">
        <f ca="1">IF($A48="","",INDEX(Diário!B$4:B$5000,MATCH(Rateio!$A48,Diário!$A$4:$A$5000,FALSE)))</f>
        <v>45708</v>
      </c>
      <c r="C48" s="413">
        <f ca="1">IF($A48="","",INDEX(Diário!C$4:C$5000,MATCH(Rateio!$A48,Diário!$A$4:$A$5000,FALSE)))</f>
        <v>45688</v>
      </c>
      <c r="D48" s="412" t="str">
        <f ca="1">IF($A48="","",INDEX(Diário!D$4:D$5000,MATCH(Rateio!$A48,Diário!$A$4:$A$5000,FALSE)))</f>
        <v>Gastos com Pessoal</v>
      </c>
      <c r="E48" s="412" t="str">
        <f ca="1">IF($A48="","",INDEX(Diário!E$4:E$5000,MATCH(Rateio!$A48,Diário!$A$4:$A$5000,FALSE)))</f>
        <v>Outros Encargos Trabalhistas</v>
      </c>
      <c r="F48" s="420" t="s">
        <v>667</v>
      </c>
      <c r="G48" s="420" t="s">
        <v>277</v>
      </c>
      <c r="H48" s="425" t="s">
        <v>574</v>
      </c>
      <c r="I48" s="425" t="s">
        <v>565</v>
      </c>
      <c r="J48" s="425" t="s">
        <v>277</v>
      </c>
      <c r="K48" s="403">
        <v>45708</v>
      </c>
      <c r="L48" s="404">
        <v>4858.28</v>
      </c>
      <c r="M48" s="404">
        <v>3643.71</v>
      </c>
      <c r="N48" s="399">
        <v>1214.57</v>
      </c>
      <c r="O48" s="400">
        <f t="shared" si="4"/>
        <v>0.75</v>
      </c>
      <c r="P48" s="400">
        <f t="shared" si="5"/>
        <v>0.25</v>
      </c>
      <c r="Q48" s="400">
        <f t="shared" si="6"/>
        <v>1</v>
      </c>
      <c r="R48" s="401">
        <f ca="1">MATCH(R$2,OFFSET(Diário!O$4,R47,0,ROW(Diário!$N$5003)-R47,1),0)+R47</f>
        <v>181</v>
      </c>
      <c r="S48" s="401"/>
      <c r="T48" s="401"/>
    </row>
    <row r="49" spans="1:20" ht="24" x14ac:dyDescent="0.2">
      <c r="A49" s="402">
        <f t="shared" ca="1" si="3"/>
        <v>182</v>
      </c>
      <c r="B49" s="397">
        <f ca="1">IF($A49="","",INDEX(Diário!B$4:B$5000,MATCH(Rateio!$A49,Diário!$A$4:$A$5000,FALSE)))</f>
        <v>45708</v>
      </c>
      <c r="C49" s="413">
        <f ca="1">IF($A49="","",INDEX(Diário!C$4:C$5000,MATCH(Rateio!$A49,Diário!$A$4:$A$5000,FALSE)))</f>
        <v>45688</v>
      </c>
      <c r="D49" s="412" t="str">
        <f ca="1">IF($A49="","",INDEX(Diário!D$4:D$5000,MATCH(Rateio!$A49,Diário!$A$4:$A$5000,FALSE)))</f>
        <v>Gastos com Pessoal</v>
      </c>
      <c r="E49" s="412" t="str">
        <f ca="1">IF($A49="","",INDEX(Diário!E$4:E$5000,MATCH(Rateio!$A49,Diário!$A$4:$A$5000,FALSE)))</f>
        <v>Outros Encargos Trabalhistas</v>
      </c>
      <c r="F49" s="420" t="s">
        <v>667</v>
      </c>
      <c r="G49" s="420" t="s">
        <v>277</v>
      </c>
      <c r="H49" s="425" t="s">
        <v>574</v>
      </c>
      <c r="I49" s="425" t="s">
        <v>565</v>
      </c>
      <c r="J49" s="425" t="s">
        <v>277</v>
      </c>
      <c r="K49" s="403">
        <v>45708</v>
      </c>
      <c r="L49" s="404">
        <v>4701.88</v>
      </c>
      <c r="M49" s="404">
        <v>2350.94</v>
      </c>
      <c r="N49" s="399">
        <v>2350.94</v>
      </c>
      <c r="O49" s="400">
        <f t="shared" si="4"/>
        <v>0.5</v>
      </c>
      <c r="P49" s="400">
        <f t="shared" si="5"/>
        <v>0.5</v>
      </c>
      <c r="Q49" s="400">
        <f t="shared" si="6"/>
        <v>1</v>
      </c>
      <c r="R49" s="401">
        <f ca="1">MATCH(R$2,OFFSET(Diário!O$4,R48,0,ROW(Diário!$N$5003)-R48,1),0)+R48</f>
        <v>182</v>
      </c>
      <c r="S49" s="401"/>
      <c r="T49" s="401"/>
    </row>
    <row r="50" spans="1:20" ht="24" x14ac:dyDescent="0.2">
      <c r="A50" s="402">
        <f t="shared" ca="1" si="3"/>
        <v>183</v>
      </c>
      <c r="B50" s="397">
        <f ca="1">IF($A50="","",INDEX(Diário!B$4:B$5000,MATCH(Rateio!$A50,Diário!$A$4:$A$5000,FALSE)))</f>
        <v>45708</v>
      </c>
      <c r="C50" s="413">
        <f ca="1">IF($A50="","",INDEX(Diário!C$4:C$5000,MATCH(Rateio!$A50,Diário!$A$4:$A$5000,FALSE)))</f>
        <v>45688</v>
      </c>
      <c r="D50" s="412" t="str">
        <f ca="1">IF($A50="","",INDEX(Diário!D$4:D$5000,MATCH(Rateio!$A50,Diário!$A$4:$A$5000,FALSE)))</f>
        <v>Gastos com Pessoal</v>
      </c>
      <c r="E50" s="412" t="str">
        <f ca="1">IF($A50="","",INDEX(Diário!E$4:E$5000,MATCH(Rateio!$A50,Diário!$A$4:$A$5000,FALSE)))</f>
        <v>PIS</v>
      </c>
      <c r="F50" s="420" t="s">
        <v>667</v>
      </c>
      <c r="G50" s="420" t="s">
        <v>277</v>
      </c>
      <c r="H50" s="425" t="s">
        <v>574</v>
      </c>
      <c r="I50" s="425" t="s">
        <v>565</v>
      </c>
      <c r="J50" s="425" t="s">
        <v>277</v>
      </c>
      <c r="K50" s="403">
        <v>45708</v>
      </c>
      <c r="L50" s="404">
        <v>218.76</v>
      </c>
      <c r="M50" s="404">
        <v>109.38</v>
      </c>
      <c r="N50" s="428">
        <v>109.38</v>
      </c>
      <c r="O50" s="400">
        <f t="shared" si="4"/>
        <v>0.5</v>
      </c>
      <c r="P50" s="400">
        <f t="shared" si="5"/>
        <v>0.5</v>
      </c>
      <c r="Q50" s="400">
        <f t="shared" si="6"/>
        <v>1</v>
      </c>
      <c r="R50" s="401">
        <f ca="1">MATCH(R$2,OFFSET(Diário!O$4,R49,0,ROW(Diário!$N$5003)-R49,1),0)+R49</f>
        <v>183</v>
      </c>
      <c r="S50" s="401"/>
      <c r="T50" s="401"/>
    </row>
    <row r="51" spans="1:20" ht="36" x14ac:dyDescent="0.2">
      <c r="A51" s="402">
        <f t="shared" ca="1" si="3"/>
        <v>185</v>
      </c>
      <c r="B51" s="397">
        <f ca="1">IF($A51="","",INDEX(Diário!B$4:B$5000,MATCH(Rateio!$A51,Diário!$A$4:$A$5000,FALSE)))</f>
        <v>45708</v>
      </c>
      <c r="C51" s="413">
        <f ca="1">IF($A51="","",INDEX(Diário!C$4:C$5000,MATCH(Rateio!$A51,Diário!$A$4:$A$5000,FALSE)))</f>
        <v>45660</v>
      </c>
      <c r="D51" s="412" t="str">
        <f ca="1">IF($A51="","",INDEX(Diário!D$4:D$5000,MATCH(Rateio!$A51,Diário!$A$4:$A$5000,FALSE)))</f>
        <v>Gastos Gerais</v>
      </c>
      <c r="E51" s="412" t="str">
        <f ca="1">IF($A51="","",INDEX(Diário!E$4:E$5000,MATCH(Rateio!$A51,Diário!$A$4:$A$5000,FALSE)))</f>
        <v>Serviços de Internet (Web Design, Hospedagem de Site, outros)</v>
      </c>
      <c r="F51" s="420" t="s">
        <v>668</v>
      </c>
      <c r="G51" s="420" t="s">
        <v>669</v>
      </c>
      <c r="H51" s="425" t="s">
        <v>574</v>
      </c>
      <c r="I51" s="425" t="s">
        <v>32</v>
      </c>
      <c r="J51" s="425" t="s">
        <v>777</v>
      </c>
      <c r="K51" s="418">
        <v>45691</v>
      </c>
      <c r="L51" s="404">
        <v>2160</v>
      </c>
      <c r="M51" s="404">
        <v>1080</v>
      </c>
      <c r="N51" s="399">
        <v>1080</v>
      </c>
      <c r="O51" s="400">
        <f t="shared" si="4"/>
        <v>0.5</v>
      </c>
      <c r="P51" s="400">
        <f t="shared" si="5"/>
        <v>0.5</v>
      </c>
      <c r="Q51" s="400">
        <f t="shared" si="6"/>
        <v>1</v>
      </c>
      <c r="R51" s="401">
        <f ca="1">MATCH(R$2,OFFSET(Diário!O$4,R50,0,ROW(Diário!$N$5003)-R50,1),0)+R50</f>
        <v>185</v>
      </c>
      <c r="S51" s="401"/>
      <c r="T51" s="401"/>
    </row>
    <row r="52" spans="1:20" ht="24" x14ac:dyDescent="0.2">
      <c r="A52" s="402">
        <f t="shared" ca="1" si="3"/>
        <v>186</v>
      </c>
      <c r="B52" s="397">
        <f ca="1">IF($A52="","",INDEX(Diário!B$4:B$5000,MATCH(Rateio!$A52,Diário!$A$4:$A$5000,FALSE)))</f>
        <v>45708</v>
      </c>
      <c r="C52" s="413">
        <f ca="1">IF($A52="","",INDEX(Diário!C$4:C$5000,MATCH(Rateio!$A52,Diário!$A$4:$A$5000,FALSE)))</f>
        <v>45688</v>
      </c>
      <c r="D52" s="412" t="str">
        <f ca="1">IF($A52="","",INDEX(Diário!D$4:D$5000,MATCH(Rateio!$A52,Diário!$A$4:$A$5000,FALSE)))</f>
        <v>Gastos com Pessoal</v>
      </c>
      <c r="E52" s="412" t="str">
        <f ca="1">IF($A52="","",INDEX(Diário!E$4:E$5000,MATCH(Rateio!$A52,Diário!$A$4:$A$5000,FALSE)))</f>
        <v>INSS Patronal</v>
      </c>
      <c r="F52" s="420" t="s">
        <v>667</v>
      </c>
      <c r="G52" s="420" t="s">
        <v>277</v>
      </c>
      <c r="H52" s="425" t="s">
        <v>574</v>
      </c>
      <c r="I52" s="425" t="s">
        <v>565</v>
      </c>
      <c r="J52" s="425" t="s">
        <v>277</v>
      </c>
      <c r="K52" s="403">
        <v>45708</v>
      </c>
      <c r="L52" s="404">
        <v>6814.44</v>
      </c>
      <c r="M52" s="404">
        <v>5110.83</v>
      </c>
      <c r="N52" s="399">
        <v>1703.61</v>
      </c>
      <c r="O52" s="400">
        <f t="shared" si="4"/>
        <v>0.75</v>
      </c>
      <c r="P52" s="400">
        <f t="shared" si="5"/>
        <v>0.25</v>
      </c>
      <c r="Q52" s="400">
        <f t="shared" si="6"/>
        <v>1</v>
      </c>
      <c r="R52" s="401">
        <f ca="1">MATCH(R$2,OFFSET(Diário!O$4,R51,0,ROW(Diário!$N$5003)-R51,1),0)+R51</f>
        <v>186</v>
      </c>
      <c r="S52" s="401"/>
      <c r="T52" s="401"/>
    </row>
    <row r="53" spans="1:20" ht="24" x14ac:dyDescent="0.2">
      <c r="A53" s="402">
        <f t="shared" ca="1" si="3"/>
        <v>187</v>
      </c>
      <c r="B53" s="397">
        <f ca="1">IF($A53="","",INDEX(Diário!B$4:B$5000,MATCH(Rateio!$A53,Diário!$A$4:$A$5000,FALSE)))</f>
        <v>45708</v>
      </c>
      <c r="C53" s="413">
        <f ca="1">IF($A53="","",INDEX(Diário!C$4:C$5000,MATCH(Rateio!$A53,Diário!$A$4:$A$5000,FALSE)))</f>
        <v>45688</v>
      </c>
      <c r="D53" s="412" t="str">
        <f ca="1">IF($A53="","",INDEX(Diário!D$4:D$5000,MATCH(Rateio!$A53,Diário!$A$4:$A$5000,FALSE)))</f>
        <v>Gastos com Pessoal</v>
      </c>
      <c r="E53" s="412" t="str">
        <f ca="1">IF($A53="","",INDEX(Diário!E$4:E$5000,MATCH(Rateio!$A53,Diário!$A$4:$A$5000,FALSE)))</f>
        <v>PIS</v>
      </c>
      <c r="F53" s="420" t="s">
        <v>667</v>
      </c>
      <c r="G53" s="420" t="s">
        <v>277</v>
      </c>
      <c r="H53" s="425" t="s">
        <v>574</v>
      </c>
      <c r="I53" s="425" t="s">
        <v>565</v>
      </c>
      <c r="J53" s="425" t="s">
        <v>277</v>
      </c>
      <c r="K53" s="403">
        <v>45708</v>
      </c>
      <c r="L53" s="404">
        <v>218.76</v>
      </c>
      <c r="M53" s="404">
        <v>164.07</v>
      </c>
      <c r="N53" s="399">
        <v>54.69</v>
      </c>
      <c r="O53" s="400">
        <f t="shared" si="4"/>
        <v>0.75</v>
      </c>
      <c r="P53" s="400">
        <f t="shared" si="5"/>
        <v>0.25</v>
      </c>
      <c r="Q53" s="400">
        <f t="shared" si="6"/>
        <v>1</v>
      </c>
      <c r="R53" s="401">
        <f ca="1">MATCH(R$2,OFFSET(Diário!O$4,R52,0,ROW(Diário!$N$5003)-R52,1),0)+R52</f>
        <v>187</v>
      </c>
      <c r="S53" s="401"/>
      <c r="T53" s="401"/>
    </row>
    <row r="54" spans="1:20" ht="24" x14ac:dyDescent="0.2">
      <c r="A54" s="402">
        <f t="shared" ca="1" si="3"/>
        <v>198</v>
      </c>
      <c r="B54" s="397">
        <f ca="1">IF($A54="","",INDEX(Diário!B$4:B$5000,MATCH(Rateio!$A54,Diário!$A$4:$A$5000,FALSE)))</f>
        <v>45716</v>
      </c>
      <c r="C54" s="413">
        <f ca="1">IF($A54="","",INDEX(Diário!C$4:C$5000,MATCH(Rateio!$A54,Diário!$A$4:$A$5000,FALSE)))</f>
        <v>45658</v>
      </c>
      <c r="D54" s="412" t="str">
        <f ca="1">IF($A54="","",INDEX(Diário!D$4:D$5000,MATCH(Rateio!$A54,Diário!$A$4:$A$5000,FALSE)))</f>
        <v>Gastos Gerais</v>
      </c>
      <c r="E54" s="412" t="str">
        <f ca="1">IF($A54="","",INDEX(Diário!E$4:E$5000,MATCH(Rateio!$A54,Diário!$A$4:$A$5000,FALSE)))</f>
        <v>Auditoria Externa</v>
      </c>
      <c r="F54" s="420" t="s">
        <v>722</v>
      </c>
      <c r="G54" s="416" t="s">
        <v>526</v>
      </c>
      <c r="H54" s="425" t="s">
        <v>723</v>
      </c>
      <c r="I54" s="425" t="s">
        <v>32</v>
      </c>
      <c r="J54" s="425" t="s">
        <v>782</v>
      </c>
      <c r="K54" s="418">
        <v>45691</v>
      </c>
      <c r="L54" s="404">
        <v>888.58</v>
      </c>
      <c r="M54" s="404">
        <v>444.29</v>
      </c>
      <c r="N54" s="399">
        <v>444.29</v>
      </c>
      <c r="O54" s="400">
        <f t="shared" si="4"/>
        <v>0.5</v>
      </c>
      <c r="P54" s="400">
        <f t="shared" si="5"/>
        <v>0.5</v>
      </c>
      <c r="Q54" s="400">
        <f t="shared" si="6"/>
        <v>1</v>
      </c>
      <c r="R54" s="401">
        <f ca="1">MATCH(R$2,OFFSET(Diário!O$4,R53,0,ROW(Diário!$N$5003)-R53,1),0)+R53</f>
        <v>198</v>
      </c>
      <c r="S54" s="401"/>
      <c r="T54" s="401"/>
    </row>
    <row r="55" spans="1:20" ht="24" x14ac:dyDescent="0.2">
      <c r="A55" s="402">
        <f t="shared" ca="1" si="3"/>
        <v>204</v>
      </c>
      <c r="B55" s="397">
        <f ca="1">IF($A55="","",INDEX(Diário!B$4:B$5000,MATCH(Rateio!$A55,Diário!$A$4:$A$5000,FALSE)))</f>
        <v>45716</v>
      </c>
      <c r="C55" s="413">
        <f ca="1">IF($A55="","",INDEX(Diário!C$4:C$5000,MATCH(Rateio!$A55,Diário!$A$4:$A$5000,FALSE)))</f>
        <v>45695</v>
      </c>
      <c r="D55" s="412" t="str">
        <f ca="1">IF($A55="","",INDEX(Diário!D$4:D$5000,MATCH(Rateio!$A55,Diário!$A$4:$A$5000,FALSE)))</f>
        <v>Gastos Gerais</v>
      </c>
      <c r="E55" s="412" t="str">
        <f ca="1">IF($A55="","",INDEX(Diário!E$4:E$5000,MATCH(Rateio!$A55,Diário!$A$4:$A$5000,FALSE)))</f>
        <v>Serviços de Mão-de-obra Terceirizada</v>
      </c>
      <c r="F55" s="420" t="s">
        <v>724</v>
      </c>
      <c r="G55" s="420" t="s">
        <v>725</v>
      </c>
      <c r="H55" s="424" t="s">
        <v>723</v>
      </c>
      <c r="I55" s="424" t="s">
        <v>32</v>
      </c>
      <c r="J55" s="425" t="s">
        <v>783</v>
      </c>
      <c r="K55" s="418">
        <v>45695</v>
      </c>
      <c r="L55" s="404">
        <v>1300.52</v>
      </c>
      <c r="M55" s="404">
        <v>650.26</v>
      </c>
      <c r="N55" s="399">
        <v>650.26</v>
      </c>
      <c r="O55" s="400">
        <f t="shared" si="4"/>
        <v>0.5</v>
      </c>
      <c r="P55" s="400">
        <f t="shared" si="5"/>
        <v>0.5</v>
      </c>
      <c r="Q55" s="400">
        <f t="shared" si="6"/>
        <v>1</v>
      </c>
      <c r="R55" s="401">
        <f ca="1">MATCH(R$2,OFFSET(Diário!O$4,R54,0,ROW(Diário!$N$5003)-R54,1),0)+R54</f>
        <v>204</v>
      </c>
      <c r="S55" s="401"/>
      <c r="T55" s="401"/>
    </row>
    <row r="56" spans="1:20" ht="24" x14ac:dyDescent="0.2">
      <c r="A56" s="402">
        <f t="shared" ca="1" si="3"/>
        <v>221</v>
      </c>
      <c r="B56" s="397">
        <f ca="1">IF($A56="","",INDEX(Diário!B$4:B$5000,MATCH(Rateio!$A56,Diário!$A$4:$A$5000,FALSE)))</f>
        <v>45716</v>
      </c>
      <c r="C56" s="413">
        <f ca="1">IF($A56="","",INDEX(Diário!C$4:C$5000,MATCH(Rateio!$A56,Diário!$A$4:$A$5000,FALSE)))</f>
        <v>45716</v>
      </c>
      <c r="D56" s="412" t="str">
        <f ca="1">IF($A56="","",INDEX(Diário!D$4:D$5000,MATCH(Rateio!$A56,Diário!$A$4:$A$5000,FALSE)))</f>
        <v>Gastos com Pessoal</v>
      </c>
      <c r="E56" s="412" t="str">
        <f ca="1">IF($A56="","",INDEX(Diário!E$4:E$5000,MATCH(Rateio!$A56,Diário!$A$4:$A$5000,FALSE)))</f>
        <v>Salários</v>
      </c>
      <c r="F56" s="420" t="s">
        <v>1621</v>
      </c>
      <c r="G56" s="420" t="s">
        <v>1622</v>
      </c>
      <c r="H56" s="425" t="s">
        <v>574</v>
      </c>
      <c r="I56" s="425" t="s">
        <v>562</v>
      </c>
      <c r="J56" s="425" t="s">
        <v>277</v>
      </c>
      <c r="K56" s="403">
        <v>45716</v>
      </c>
      <c r="L56" s="404">
        <v>7472.28</v>
      </c>
      <c r="M56" s="404">
        <v>3736.14</v>
      </c>
      <c r="N56" s="399">
        <v>3736.14</v>
      </c>
      <c r="O56" s="400">
        <f t="shared" si="4"/>
        <v>0.5</v>
      </c>
      <c r="P56" s="400">
        <f t="shared" si="5"/>
        <v>0.5</v>
      </c>
      <c r="Q56" s="400">
        <f t="shared" si="6"/>
        <v>1</v>
      </c>
      <c r="R56" s="401">
        <f ca="1">MATCH(R$2,OFFSET(Diário!O$4,R55,0,ROW(Diário!$N$5003)-R55,1),0)+R55</f>
        <v>221</v>
      </c>
      <c r="S56" s="401"/>
      <c r="T56" s="401"/>
    </row>
    <row r="57" spans="1:20" ht="24" x14ac:dyDescent="0.2">
      <c r="A57" s="402">
        <f t="shared" ca="1" si="3"/>
        <v>222</v>
      </c>
      <c r="B57" s="397">
        <f ca="1">IF($A57="","",INDEX(Diário!B$4:B$5000,MATCH(Rateio!$A57,Diário!$A$4:$A$5000,FALSE)))</f>
        <v>45716</v>
      </c>
      <c r="C57" s="413">
        <f ca="1">IF($A57="","",INDEX(Diário!C$4:C$5000,MATCH(Rateio!$A57,Diário!$A$4:$A$5000,FALSE)))</f>
        <v>45716</v>
      </c>
      <c r="D57" s="412" t="str">
        <f ca="1">IF($A57="","",INDEX(Diário!D$4:D$5000,MATCH(Rateio!$A57,Diário!$A$4:$A$5000,FALSE)))</f>
        <v>Gastos com Pessoal</v>
      </c>
      <c r="E57" s="412" t="str">
        <f ca="1">IF($A57="","",INDEX(Diário!E$4:E$5000,MATCH(Rateio!$A57,Diário!$A$4:$A$5000,FALSE)))</f>
        <v>Salários</v>
      </c>
      <c r="F57" s="420" t="s">
        <v>1620</v>
      </c>
      <c r="G57" s="420" t="s">
        <v>1623</v>
      </c>
      <c r="H57" s="425" t="s">
        <v>574</v>
      </c>
      <c r="I57" s="425" t="s">
        <v>562</v>
      </c>
      <c r="J57" s="425" t="s">
        <v>277</v>
      </c>
      <c r="K57" s="403">
        <v>45716</v>
      </c>
      <c r="L57" s="404">
        <v>7315.88</v>
      </c>
      <c r="M57" s="404">
        <v>5486.91</v>
      </c>
      <c r="N57" s="399">
        <v>1828.97</v>
      </c>
      <c r="O57" s="400">
        <f t="shared" si="4"/>
        <v>0.75</v>
      </c>
      <c r="P57" s="400">
        <f t="shared" si="5"/>
        <v>0.25</v>
      </c>
      <c r="Q57" s="400">
        <f t="shared" si="6"/>
        <v>1</v>
      </c>
      <c r="R57" s="401">
        <f ca="1">MATCH(R$2,OFFSET(Diário!O$4,R56,0,ROW(Diário!$N$5003)-R56,1),0)+R56</f>
        <v>222</v>
      </c>
      <c r="S57" s="401"/>
      <c r="T57" s="401"/>
    </row>
    <row r="58" spans="1:20" ht="24" x14ac:dyDescent="0.2">
      <c r="A58" s="402">
        <f t="shared" ca="1" si="3"/>
        <v>232</v>
      </c>
      <c r="B58" s="397">
        <f ca="1">IF($A58="","",INDEX(Diário!B$4:B$5000,MATCH(Rateio!$A58,Diário!$A$4:$A$5000,FALSE)))</f>
        <v>45721</v>
      </c>
      <c r="C58" s="413">
        <f ca="1">IF($A58="","",INDEX(Diário!C$4:C$5000,MATCH(Rateio!$A58,Diário!$A$4:$A$5000,FALSE)))</f>
        <v>45708</v>
      </c>
      <c r="D58" s="412" t="str">
        <f ca="1">IF($A58="","",INDEX(Diário!D$4:D$5000,MATCH(Rateio!$A58,Diário!$A$4:$A$5000,FALSE)))</f>
        <v>Gastos Gerais</v>
      </c>
      <c r="E58" s="412" t="str">
        <f ca="1">IF($A58="","",INDEX(Diário!E$4:E$5000,MATCH(Rateio!$A58,Diário!$A$4:$A$5000,FALSE)))</f>
        <v>Assessoria Contábil</v>
      </c>
      <c r="F58" s="420" t="s">
        <v>659</v>
      </c>
      <c r="G58" s="433" t="s">
        <v>506</v>
      </c>
      <c r="H58" s="425" t="s">
        <v>574</v>
      </c>
      <c r="I58" s="425" t="s">
        <v>32</v>
      </c>
      <c r="J58" s="425">
        <v>5638</v>
      </c>
      <c r="K58" s="418">
        <v>45708</v>
      </c>
      <c r="L58" s="404">
        <v>3800</v>
      </c>
      <c r="M58" s="404">
        <v>1900</v>
      </c>
      <c r="N58" s="399">
        <v>1900</v>
      </c>
      <c r="O58" s="400">
        <f t="shared" si="4"/>
        <v>0.5</v>
      </c>
      <c r="P58" s="400">
        <f t="shared" si="5"/>
        <v>0.5</v>
      </c>
      <c r="Q58" s="400">
        <f t="shared" si="6"/>
        <v>1</v>
      </c>
      <c r="R58" s="401">
        <f ca="1">MATCH(R$2,OFFSET(Diário!O$4,R57,0,ROW(Diário!$N$5003)-R57,1),0)+R57</f>
        <v>232</v>
      </c>
      <c r="S58" s="401"/>
      <c r="T58" s="401"/>
    </row>
    <row r="59" spans="1:20" ht="24" x14ac:dyDescent="0.2">
      <c r="A59" s="402">
        <f t="shared" ca="1" si="3"/>
        <v>235</v>
      </c>
      <c r="B59" s="397">
        <f ca="1">IF($A59="","",INDEX(Diário!B$4:B$5000,MATCH(Rateio!$A59,Diário!$A$4:$A$5000,FALSE)))</f>
        <v>45721</v>
      </c>
      <c r="C59" s="413">
        <f ca="1">IF($A59="","",INDEX(Diário!C$4:C$5000,MATCH(Rateio!$A59,Diário!$A$4:$A$5000,FALSE)))</f>
        <v>45716</v>
      </c>
      <c r="D59" s="412" t="str">
        <f ca="1">IF($A59="","",INDEX(Diário!D$4:D$5000,MATCH(Rateio!$A59,Diário!$A$4:$A$5000,FALSE)))</f>
        <v>Gastos Gerais</v>
      </c>
      <c r="E59" s="412" t="str">
        <f ca="1">IF($A59="","",INDEX(Diário!E$4:E$5000,MATCH(Rateio!$A59,Diário!$A$4:$A$5000,FALSE)))</f>
        <v>Condomínio</v>
      </c>
      <c r="F59" s="420" t="s">
        <v>657</v>
      </c>
      <c r="G59" s="420" t="s">
        <v>658</v>
      </c>
      <c r="H59" s="425" t="s">
        <v>574</v>
      </c>
      <c r="I59" s="424" t="s">
        <v>560</v>
      </c>
      <c r="J59" s="425" t="s">
        <v>277</v>
      </c>
      <c r="K59" s="403">
        <v>45716</v>
      </c>
      <c r="L59" s="421">
        <v>3637.29</v>
      </c>
      <c r="M59" s="421">
        <v>2317.29</v>
      </c>
      <c r="N59" s="399">
        <v>1320</v>
      </c>
      <c r="O59" s="400">
        <f t="shared" si="4"/>
        <v>0.63709245069818465</v>
      </c>
      <c r="P59" s="400">
        <f t="shared" si="5"/>
        <v>0.36290754930181535</v>
      </c>
      <c r="Q59" s="400">
        <f t="shared" si="6"/>
        <v>1</v>
      </c>
      <c r="R59" s="401">
        <f ca="1">MATCH(R$2,OFFSET(Diário!O$4,R58,0,ROW(Diário!$N$5003)-R58,1),0)+R58</f>
        <v>235</v>
      </c>
      <c r="S59" s="401"/>
      <c r="T59" s="401"/>
    </row>
    <row r="60" spans="1:20" ht="36" x14ac:dyDescent="0.2">
      <c r="A60" s="402">
        <f t="shared" ca="1" si="3"/>
        <v>237</v>
      </c>
      <c r="B60" s="397">
        <f ca="1">IF($A60="","",INDEX(Diário!B$4:B$5000,MATCH(Rateio!$A60,Diário!$A$4:$A$5000,FALSE)))</f>
        <v>45721</v>
      </c>
      <c r="C60" s="413">
        <f ca="1">IF($A60="","",INDEX(Diário!C$4:C$5000,MATCH(Rateio!$A60,Diário!$A$4:$A$5000,FALSE)))</f>
        <v>45713</v>
      </c>
      <c r="D60" s="412" t="str">
        <f ca="1">IF($A60="","",INDEX(Diário!D$4:D$5000,MATCH(Rateio!$A60,Diário!$A$4:$A$5000,FALSE)))</f>
        <v>Gastos Gerais</v>
      </c>
      <c r="E60" s="412" t="str">
        <f ca="1">IF($A60="","",INDEX(Diário!E$4:E$5000,MATCH(Rateio!$A60,Diário!$A$4:$A$5000,FALSE)))</f>
        <v>Serviços de Internet (Web Design, Hospedagem de Site, outros)</v>
      </c>
      <c r="F60" s="398" t="s">
        <v>888</v>
      </c>
      <c r="G60" s="398" t="s">
        <v>889</v>
      </c>
      <c r="H60" s="425" t="s">
        <v>574</v>
      </c>
      <c r="I60" s="425" t="s">
        <v>32</v>
      </c>
      <c r="J60" s="425" t="s">
        <v>911</v>
      </c>
      <c r="K60" s="418">
        <v>45713</v>
      </c>
      <c r="L60" s="404">
        <v>2840.5</v>
      </c>
      <c r="M60" s="404">
        <v>1420.25</v>
      </c>
      <c r="N60" s="399">
        <v>1420.25</v>
      </c>
      <c r="O60" s="400">
        <f t="shared" si="4"/>
        <v>0.5</v>
      </c>
      <c r="P60" s="400">
        <f t="shared" si="5"/>
        <v>0.5</v>
      </c>
      <c r="Q60" s="400">
        <f t="shared" si="6"/>
        <v>1</v>
      </c>
      <c r="R60" s="401">
        <f ca="1">MATCH(R$2,OFFSET(Diário!O$4,R59,0,ROW(Diário!$N$5003)-R59,1),0)+R59</f>
        <v>237</v>
      </c>
      <c r="S60" s="401"/>
      <c r="T60" s="401"/>
    </row>
    <row r="61" spans="1:20" ht="24" x14ac:dyDescent="0.2">
      <c r="A61" s="402">
        <f t="shared" ca="1" si="3"/>
        <v>238</v>
      </c>
      <c r="B61" s="397">
        <f ca="1">IF($A61="","",INDEX(Diário!B$4:B$5000,MATCH(Rateio!$A61,Diário!$A$4:$A$5000,FALSE)))</f>
        <v>45721</v>
      </c>
      <c r="C61" s="413">
        <f ca="1">IF($A61="","",INDEX(Diário!C$4:C$5000,MATCH(Rateio!$A61,Diário!$A$4:$A$5000,FALSE)))</f>
        <v>45716</v>
      </c>
      <c r="D61" s="412" t="str">
        <f ca="1">IF($A61="","",INDEX(Diário!D$4:D$5000,MATCH(Rateio!$A61,Diário!$A$4:$A$5000,FALSE)))</f>
        <v>Gastos Gerais</v>
      </c>
      <c r="E61" s="412" t="str">
        <f ca="1">IF($A61="","",INDEX(Diário!E$4:E$5000,MATCH(Rateio!$A61,Diário!$A$4:$A$5000,FALSE)))</f>
        <v>IPTU</v>
      </c>
      <c r="F61" s="420" t="s">
        <v>657</v>
      </c>
      <c r="G61" s="420" t="s">
        <v>658</v>
      </c>
      <c r="H61" s="425" t="s">
        <v>574</v>
      </c>
      <c r="I61" s="425" t="s">
        <v>560</v>
      </c>
      <c r="J61" s="425" t="s">
        <v>277</v>
      </c>
      <c r="K61" s="403">
        <v>45716</v>
      </c>
      <c r="L61" s="404">
        <v>1435.88</v>
      </c>
      <c r="M61" s="404">
        <v>721.94</v>
      </c>
      <c r="N61" s="399">
        <v>713.94</v>
      </c>
      <c r="O61" s="400">
        <f t="shared" si="4"/>
        <v>0.50278574811265564</v>
      </c>
      <c r="P61" s="400">
        <f t="shared" si="5"/>
        <v>0.49721425188734436</v>
      </c>
      <c r="Q61" s="400">
        <f t="shared" si="6"/>
        <v>1</v>
      </c>
      <c r="R61" s="401">
        <f ca="1">MATCH(R$2,OFFSET(Diário!O$4,R60,0,ROW(Diário!$N$5003)-R60,1),0)+R60</f>
        <v>238</v>
      </c>
      <c r="S61" s="401"/>
      <c r="T61" s="401"/>
    </row>
    <row r="62" spans="1:20" ht="24" x14ac:dyDescent="0.2">
      <c r="A62" s="402">
        <f t="shared" ca="1" si="3"/>
        <v>239</v>
      </c>
      <c r="B62" s="397">
        <f ca="1">IF($A62="","",INDEX(Diário!B$4:B$5000,MATCH(Rateio!$A62,Diário!$A$4:$A$5000,FALSE)))</f>
        <v>45721</v>
      </c>
      <c r="C62" s="413">
        <f ca="1">IF($A62="","",INDEX(Diário!C$4:C$5000,MATCH(Rateio!$A62,Diário!$A$4:$A$5000,FALSE)))</f>
        <v>45716</v>
      </c>
      <c r="D62" s="412" t="str">
        <f ca="1">IF($A62="","",INDEX(Diário!D$4:D$5000,MATCH(Rateio!$A62,Diário!$A$4:$A$5000,FALSE)))</f>
        <v>Gastos Gerais</v>
      </c>
      <c r="E62" s="412" t="str">
        <f ca="1">IF($A62="","",INDEX(Diário!E$4:E$5000,MATCH(Rateio!$A62,Diário!$A$4:$A$5000,FALSE)))</f>
        <v>Aluguel</v>
      </c>
      <c r="F62" s="420" t="s">
        <v>657</v>
      </c>
      <c r="G62" s="420" t="s">
        <v>658</v>
      </c>
      <c r="H62" s="425" t="s">
        <v>574</v>
      </c>
      <c r="I62" s="425" t="s">
        <v>560</v>
      </c>
      <c r="J62" s="425" t="s">
        <v>277</v>
      </c>
      <c r="K62" s="403">
        <v>45716</v>
      </c>
      <c r="L62" s="404">
        <v>8500</v>
      </c>
      <c r="M62" s="404">
        <v>4900</v>
      </c>
      <c r="N62" s="399">
        <v>3600</v>
      </c>
      <c r="O62" s="400">
        <f t="shared" si="4"/>
        <v>0.57647058823529407</v>
      </c>
      <c r="P62" s="400">
        <f t="shared" si="5"/>
        <v>0.42352941176470588</v>
      </c>
      <c r="Q62" s="400">
        <f t="shared" si="6"/>
        <v>1</v>
      </c>
      <c r="R62" s="401">
        <f ca="1">MATCH(R$2,OFFSET(Diário!O$4,R61,0,ROW(Diário!$N$5003)-R61,1),0)+R61</f>
        <v>239</v>
      </c>
      <c r="S62" s="401"/>
      <c r="T62" s="401"/>
    </row>
    <row r="63" spans="1:20" ht="24" x14ac:dyDescent="0.2">
      <c r="A63" s="402">
        <f t="shared" ca="1" si="3"/>
        <v>257</v>
      </c>
      <c r="B63" s="397">
        <f ca="1">IF($A63="","",INDEX(Diário!B$4:B$5000,MATCH(Rateio!$A63,Diário!$A$4:$A$5000,FALSE)))</f>
        <v>45730</v>
      </c>
      <c r="C63" s="413">
        <f ca="1">IF($A63="","",INDEX(Diário!C$4:C$5000,MATCH(Rateio!$A63,Diário!$A$4:$A$5000,FALSE)))</f>
        <v>45730</v>
      </c>
      <c r="D63" s="412" t="str">
        <f ca="1">IF($A63="","",INDEX(Diário!D$4:D$5000,MATCH(Rateio!$A63,Diário!$A$4:$A$5000,FALSE)))</f>
        <v>Gastos com Pessoal</v>
      </c>
      <c r="E63" s="412" t="str">
        <f ca="1">IF($A63="","",INDEX(Diário!E$4:E$5000,MATCH(Rateio!$A63,Diário!$A$4:$A$5000,FALSE)))</f>
        <v>Salários</v>
      </c>
      <c r="F63" s="420" t="s">
        <v>1620</v>
      </c>
      <c r="G63" s="420" t="s">
        <v>1623</v>
      </c>
      <c r="H63" s="425" t="s">
        <v>574</v>
      </c>
      <c r="I63" s="425" t="s">
        <v>562</v>
      </c>
      <c r="J63" s="425" t="s">
        <v>277</v>
      </c>
      <c r="K63" s="403">
        <v>45730</v>
      </c>
      <c r="L63" s="404">
        <v>8750.5400000000009</v>
      </c>
      <c r="M63" s="404">
        <v>6562.9100000000008</v>
      </c>
      <c r="N63" s="399">
        <v>2187.63</v>
      </c>
      <c r="O63" s="400">
        <f t="shared" si="4"/>
        <v>0.75000057139330834</v>
      </c>
      <c r="P63" s="400">
        <f t="shared" si="5"/>
        <v>0.24999942860669169</v>
      </c>
      <c r="Q63" s="400">
        <f t="shared" si="6"/>
        <v>1</v>
      </c>
      <c r="R63" s="401">
        <f ca="1">MATCH(R$2,OFFSET(Diário!O$4,R62,0,ROW(Diário!$N$5003)-R62,1),0)+R62</f>
        <v>257</v>
      </c>
      <c r="S63" s="401"/>
      <c r="T63" s="401"/>
    </row>
    <row r="64" spans="1:20" ht="24" x14ac:dyDescent="0.2">
      <c r="A64" s="402">
        <f t="shared" ca="1" si="3"/>
        <v>267</v>
      </c>
      <c r="B64" s="397">
        <f ca="1">IF($A64="","",INDEX(Diário!B$4:B$5000,MATCH(Rateio!$A64,Diário!$A$4:$A$5000,FALSE)))</f>
        <v>45730</v>
      </c>
      <c r="C64" s="413">
        <f ca="1">IF($A64="","",INDEX(Diário!C$4:C$5000,MATCH(Rateio!$A64,Diário!$A$4:$A$5000,FALSE)))</f>
        <v>45730</v>
      </c>
      <c r="D64" s="412" t="str">
        <f ca="1">IF($A64="","",INDEX(Diário!D$4:D$5000,MATCH(Rateio!$A64,Diário!$A$4:$A$5000,FALSE)))</f>
        <v>Gastos com Pessoal</v>
      </c>
      <c r="E64" s="412" t="str">
        <f ca="1">IF($A64="","",INDEX(Diário!E$4:E$5000,MATCH(Rateio!$A64,Diário!$A$4:$A$5000,FALSE)))</f>
        <v>Salários</v>
      </c>
      <c r="F64" s="420" t="s">
        <v>1621</v>
      </c>
      <c r="G64" s="420" t="s">
        <v>1622</v>
      </c>
      <c r="H64" s="425" t="s">
        <v>574</v>
      </c>
      <c r="I64" s="425" t="s">
        <v>562</v>
      </c>
      <c r="J64" s="425" t="s">
        <v>277</v>
      </c>
      <c r="K64" s="403">
        <v>45730</v>
      </c>
      <c r="L64" s="404">
        <v>8750.5400000000009</v>
      </c>
      <c r="M64" s="404">
        <v>4375.2700000000004</v>
      </c>
      <c r="N64" s="399">
        <v>4375.2700000000004</v>
      </c>
      <c r="O64" s="400">
        <f t="shared" si="4"/>
        <v>0.5</v>
      </c>
      <c r="P64" s="400">
        <f t="shared" si="5"/>
        <v>0.5</v>
      </c>
      <c r="Q64" s="400">
        <f t="shared" si="6"/>
        <v>1</v>
      </c>
      <c r="R64" s="401">
        <f ca="1">MATCH(R$2,OFFSET(Diário!O$4,R63,0,ROW(Diário!$N$5003)-R63,1),0)+R63</f>
        <v>267</v>
      </c>
      <c r="S64" s="401"/>
      <c r="T64" s="401"/>
    </row>
    <row r="65" spans="1:20" ht="24" x14ac:dyDescent="0.2">
      <c r="A65" s="402">
        <f t="shared" ca="1" si="3"/>
        <v>277</v>
      </c>
      <c r="B65" s="397">
        <f ca="1">IF($A65="","",INDEX(Diário!B$4:B$5000,MATCH(Rateio!$A65,Diário!$A$4:$A$5000,FALSE)))</f>
        <v>45733</v>
      </c>
      <c r="C65" s="413">
        <f ca="1">IF($A65="","",INDEX(Diário!C$4:C$5000,MATCH(Rateio!$A65,Diário!$A$4:$A$5000,FALSE)))</f>
        <v>45727</v>
      </c>
      <c r="D65" s="412" t="str">
        <f ca="1">IF($A65="","",INDEX(Diário!D$4:D$5000,MATCH(Rateio!$A65,Diário!$A$4:$A$5000,FALSE)))</f>
        <v>Gastos Gerais</v>
      </c>
      <c r="E65" s="412" t="str">
        <f ca="1">IF($A65="","",INDEX(Diário!E$4:E$5000,MATCH(Rateio!$A65,Diário!$A$4:$A$5000,FALSE)))</f>
        <v>Internet</v>
      </c>
      <c r="F65" s="420" t="s">
        <v>660</v>
      </c>
      <c r="G65" s="420" t="s">
        <v>508</v>
      </c>
      <c r="H65" s="425" t="s">
        <v>574</v>
      </c>
      <c r="I65" s="425" t="s">
        <v>560</v>
      </c>
      <c r="J65" s="425" t="s">
        <v>920</v>
      </c>
      <c r="K65" s="418">
        <v>45727</v>
      </c>
      <c r="L65" s="404">
        <v>119.98</v>
      </c>
      <c r="M65" s="404">
        <v>59.99</v>
      </c>
      <c r="N65" s="399">
        <v>59.99</v>
      </c>
      <c r="O65" s="400">
        <f t="shared" si="4"/>
        <v>0.5</v>
      </c>
      <c r="P65" s="400">
        <f t="shared" si="5"/>
        <v>0.5</v>
      </c>
      <c r="Q65" s="400">
        <f t="shared" si="6"/>
        <v>1</v>
      </c>
      <c r="R65" s="401">
        <f ca="1">MATCH(R$2,OFFSET(Diário!O$4,R64,0,ROW(Diário!$N$5003)-R64,1),0)+R64</f>
        <v>277</v>
      </c>
      <c r="S65" s="401"/>
      <c r="T65" s="401"/>
    </row>
    <row r="66" spans="1:20" ht="24" x14ac:dyDescent="0.2">
      <c r="A66" s="402">
        <f t="shared" ca="1" si="3"/>
        <v>278</v>
      </c>
      <c r="B66" s="397">
        <f ca="1">IF($A66="","",INDEX(Diário!B$4:B$5000,MATCH(Rateio!$A66,Diário!$A$4:$A$5000,FALSE)))</f>
        <v>45733</v>
      </c>
      <c r="C66" s="413">
        <f ca="1">IF($A66="","",INDEX(Diário!C$4:C$5000,MATCH(Rateio!$A66,Diário!$A$4:$A$5000,FALSE)))</f>
        <v>45722</v>
      </c>
      <c r="D66" s="412" t="str">
        <f ca="1">IF($A66="","",INDEX(Diário!D$4:D$5000,MATCH(Rateio!$A66,Diário!$A$4:$A$5000,FALSE)))</f>
        <v>Gastos Gerais</v>
      </c>
      <c r="E66" s="412" t="str">
        <f ca="1">IF($A66="","",INDEX(Diário!E$4:E$5000,MATCH(Rateio!$A66,Diário!$A$4:$A$5000,FALSE)))</f>
        <v>Energia Elétrica</v>
      </c>
      <c r="F66" s="420" t="s">
        <v>661</v>
      </c>
      <c r="G66" s="420" t="s">
        <v>662</v>
      </c>
      <c r="H66" s="425" t="s">
        <v>574</v>
      </c>
      <c r="I66" s="425" t="s">
        <v>560</v>
      </c>
      <c r="J66" s="425" t="s">
        <v>277</v>
      </c>
      <c r="K66" s="403">
        <v>45719</v>
      </c>
      <c r="L66" s="404">
        <v>981.77</v>
      </c>
      <c r="M66" s="404">
        <v>531.77</v>
      </c>
      <c r="N66" s="399">
        <v>450</v>
      </c>
      <c r="O66" s="400">
        <f t="shared" si="4"/>
        <v>0.54164417327887382</v>
      </c>
      <c r="P66" s="400">
        <f t="shared" si="5"/>
        <v>0.45835582672112613</v>
      </c>
      <c r="Q66" s="400">
        <f t="shared" si="6"/>
        <v>1</v>
      </c>
      <c r="R66" s="401">
        <f ca="1">MATCH(R$2,OFFSET(Diário!O$4,R65,0,ROW(Diário!$N$5003)-R65,1),0)+R65</f>
        <v>278</v>
      </c>
      <c r="S66" s="401"/>
      <c r="T66" s="401"/>
    </row>
    <row r="67" spans="1:20" ht="24" x14ac:dyDescent="0.2">
      <c r="A67" s="402">
        <f t="shared" ca="1" si="3"/>
        <v>279</v>
      </c>
      <c r="B67" s="397">
        <f ca="1">IF($A67="","",INDEX(Diário!B$4:B$5000,MATCH(Rateio!$A67,Diário!$A$4:$A$5000,FALSE)))</f>
        <v>45733</v>
      </c>
      <c r="C67" s="413">
        <f ca="1">IF($A67="","",INDEX(Diário!C$4:C$5000,MATCH(Rateio!$A67,Diário!$A$4:$A$5000,FALSE)))</f>
        <v>45722</v>
      </c>
      <c r="D67" s="412" t="str">
        <f ca="1">IF($A67="","",INDEX(Diário!D$4:D$5000,MATCH(Rateio!$A67,Diário!$A$4:$A$5000,FALSE)))</f>
        <v>Gastos Gerais</v>
      </c>
      <c r="E67" s="412" t="str">
        <f ca="1">IF($A67="","",INDEX(Diário!E$4:E$5000,MATCH(Rateio!$A67,Diário!$A$4:$A$5000,FALSE)))</f>
        <v>Telefone Móvel</v>
      </c>
      <c r="F67" s="420" t="s">
        <v>660</v>
      </c>
      <c r="G67" s="420" t="s">
        <v>508</v>
      </c>
      <c r="H67" s="425" t="s">
        <v>574</v>
      </c>
      <c r="I67" s="425" t="s">
        <v>560</v>
      </c>
      <c r="J67" s="425" t="s">
        <v>549</v>
      </c>
      <c r="K67" s="403">
        <v>45722</v>
      </c>
      <c r="L67" s="404">
        <v>43.42</v>
      </c>
      <c r="M67" s="404">
        <v>21.71</v>
      </c>
      <c r="N67" s="399">
        <v>21.71</v>
      </c>
      <c r="O67" s="400">
        <f t="shared" si="4"/>
        <v>0.5</v>
      </c>
      <c r="P67" s="400">
        <f t="shared" si="5"/>
        <v>0.5</v>
      </c>
      <c r="Q67" s="400">
        <f t="shared" si="6"/>
        <v>1</v>
      </c>
      <c r="R67" s="401">
        <f ca="1">MATCH(R$2,OFFSET(Diário!O$4,R66,0,ROW(Diário!$N$5003)-R66,1),0)+R66</f>
        <v>279</v>
      </c>
      <c r="S67" s="401"/>
      <c r="T67" s="401"/>
    </row>
    <row r="68" spans="1:20" ht="24" x14ac:dyDescent="0.2">
      <c r="A68" s="402">
        <f t="shared" ca="1" si="3"/>
        <v>281</v>
      </c>
      <c r="B68" s="397">
        <f ca="1">IF($A68="","",INDEX(Diário!B$4:B$5000,MATCH(Rateio!$A68,Diário!$A$4:$A$5000,FALSE)))</f>
        <v>45734</v>
      </c>
      <c r="C68" s="413">
        <f ca="1">IF($A68="","",INDEX(Diário!C$4:C$5000,MATCH(Rateio!$A68,Diário!$A$4:$A$5000,FALSE)))</f>
        <v>45698</v>
      </c>
      <c r="D68" s="412" t="str">
        <f ca="1">IF($A68="","",INDEX(Diário!D$4:D$5000,MATCH(Rateio!$A68,Diário!$A$4:$A$5000,FALSE)))</f>
        <v>Gastos Gerais</v>
      </c>
      <c r="E68" s="412" t="str">
        <f ca="1">IF($A68="","",INDEX(Diário!E$4:E$5000,MATCH(Rateio!$A68,Diário!$A$4:$A$5000,FALSE)))</f>
        <v>Telefone Fixo</v>
      </c>
      <c r="F68" s="420" t="s">
        <v>660</v>
      </c>
      <c r="G68" s="420" t="s">
        <v>508</v>
      </c>
      <c r="H68" s="425" t="s">
        <v>574</v>
      </c>
      <c r="I68" s="425" t="s">
        <v>560</v>
      </c>
      <c r="J68" s="425" t="s">
        <v>922</v>
      </c>
      <c r="K68" s="418">
        <v>45726</v>
      </c>
      <c r="L68" s="404">
        <v>50.58</v>
      </c>
      <c r="M68" s="404">
        <v>25.29</v>
      </c>
      <c r="N68" s="421">
        <v>25.29</v>
      </c>
      <c r="O68" s="400">
        <f t="shared" si="4"/>
        <v>0.5</v>
      </c>
      <c r="P68" s="400">
        <f t="shared" si="5"/>
        <v>0.5</v>
      </c>
      <c r="Q68" s="400">
        <f t="shared" si="6"/>
        <v>1</v>
      </c>
      <c r="R68" s="401">
        <f ca="1">MATCH(R$2,OFFSET(Diário!O$4,R67,0,ROW(Diário!$N$5003)-R67,1),0)+R67</f>
        <v>281</v>
      </c>
      <c r="S68" s="401"/>
      <c r="T68" s="401"/>
    </row>
    <row r="69" spans="1:20" ht="24" x14ac:dyDescent="0.2">
      <c r="A69" s="402">
        <f t="shared" ca="1" si="3"/>
        <v>282</v>
      </c>
      <c r="B69" s="397">
        <f ca="1">IF($A69="","",INDEX(Diário!B$4:B$5000,MATCH(Rateio!$A69,Diário!$A$4:$A$5000,FALSE)))</f>
        <v>45734</v>
      </c>
      <c r="C69" s="413">
        <f ca="1">IF($A69="","",INDEX(Diário!C$4:C$5000,MATCH(Rateio!$A69,Diário!$A$4:$A$5000,FALSE)))</f>
        <v>45699</v>
      </c>
      <c r="D69" s="412" t="str">
        <f ca="1">IF($A69="","",INDEX(Diário!D$4:D$5000,MATCH(Rateio!$A69,Diário!$A$4:$A$5000,FALSE)))</f>
        <v>Gastos Gerais</v>
      </c>
      <c r="E69" s="412" t="str">
        <f ca="1">IF($A69="","",INDEX(Diário!E$4:E$5000,MATCH(Rateio!$A69,Diário!$A$4:$A$5000,FALSE)))</f>
        <v>Telefone Fixo</v>
      </c>
      <c r="F69" s="420" t="s">
        <v>660</v>
      </c>
      <c r="G69" s="420" t="s">
        <v>508</v>
      </c>
      <c r="H69" s="425" t="s">
        <v>574</v>
      </c>
      <c r="I69" s="425" t="s">
        <v>560</v>
      </c>
      <c r="J69" s="425" t="s">
        <v>923</v>
      </c>
      <c r="K69" s="418">
        <v>45727</v>
      </c>
      <c r="L69" s="404">
        <v>50.58</v>
      </c>
      <c r="M69" s="404">
        <v>25.29</v>
      </c>
      <c r="N69" s="421">
        <v>25.29</v>
      </c>
      <c r="O69" s="400">
        <f t="shared" ref="O69:O132" si="7">IFERROR(M69/L69,"")</f>
        <v>0.5</v>
      </c>
      <c r="P69" s="400">
        <f t="shared" ref="P69:P132" si="8">IFERROR(N69/L69,"")</f>
        <v>0.5</v>
      </c>
      <c r="Q69" s="400">
        <f t="shared" si="6"/>
        <v>1</v>
      </c>
      <c r="R69" s="401">
        <f ca="1">MATCH(R$2,OFFSET(Diário!O$4,R68,0,ROW(Diário!$N$5003)-R68,1),0)+R68</f>
        <v>282</v>
      </c>
      <c r="S69" s="401"/>
      <c r="T69" s="401"/>
    </row>
    <row r="70" spans="1:20" ht="24" x14ac:dyDescent="0.2">
      <c r="A70" s="402">
        <f t="shared" ref="A70:A133" ca="1" si="9">IF(ISNA(R70),"",R70)</f>
        <v>286</v>
      </c>
      <c r="B70" s="397">
        <f ca="1">IF($A70="","",INDEX(Diário!B$4:B$5000,MATCH(Rateio!$A70,Diário!$A$4:$A$5000,FALSE)))</f>
        <v>45736</v>
      </c>
      <c r="C70" s="413">
        <f ca="1">IF($A70="","",INDEX(Diário!C$4:C$5000,MATCH(Rateio!$A70,Diário!$A$4:$A$5000,FALSE)))</f>
        <v>45716</v>
      </c>
      <c r="D70" s="412" t="str">
        <f ca="1">IF($A70="","",INDEX(Diário!D$4:D$5000,MATCH(Rateio!$A70,Diário!$A$4:$A$5000,FALSE)))</f>
        <v>Gastos com Pessoal</v>
      </c>
      <c r="E70" s="412" t="str">
        <f ca="1">IF($A70="","",INDEX(Diário!E$4:E$5000,MATCH(Rateio!$A70,Diário!$A$4:$A$5000,FALSE)))</f>
        <v>FGTS</v>
      </c>
      <c r="F70" s="420" t="s">
        <v>666</v>
      </c>
      <c r="G70" s="420" t="s">
        <v>524</v>
      </c>
      <c r="H70" s="425" t="s">
        <v>574</v>
      </c>
      <c r="I70" s="425" t="s">
        <v>4</v>
      </c>
      <c r="J70" s="425" t="s">
        <v>277</v>
      </c>
      <c r="K70" s="403">
        <v>45736</v>
      </c>
      <c r="L70" s="404">
        <v>1750.08</v>
      </c>
      <c r="M70" s="421">
        <v>1312.56</v>
      </c>
      <c r="N70" s="399">
        <v>437.52</v>
      </c>
      <c r="O70" s="400">
        <f t="shared" si="7"/>
        <v>0.75</v>
      </c>
      <c r="P70" s="400">
        <f t="shared" si="8"/>
        <v>0.25</v>
      </c>
      <c r="Q70" s="400">
        <f t="shared" ref="Q70:Q133" si="10">SUM(O70:P70)</f>
        <v>1</v>
      </c>
      <c r="R70" s="401">
        <f ca="1">MATCH(R$2,OFFSET(Diário!O$4,R69,0,ROW(Diário!$N$5003)-R69,1),0)+R69</f>
        <v>286</v>
      </c>
      <c r="S70" s="401"/>
      <c r="T70" s="401"/>
    </row>
    <row r="71" spans="1:20" ht="24" x14ac:dyDescent="0.2">
      <c r="A71" s="402">
        <f t="shared" ca="1" si="9"/>
        <v>287</v>
      </c>
      <c r="B71" s="397">
        <f ca="1">IF($A71="","",INDEX(Diário!B$4:B$5000,MATCH(Rateio!$A71,Diário!$A$4:$A$5000,FALSE)))</f>
        <v>45736</v>
      </c>
      <c r="C71" s="413">
        <f ca="1">IF($A71="","",INDEX(Diário!C$4:C$5000,MATCH(Rateio!$A71,Diário!$A$4:$A$5000,FALSE)))</f>
        <v>45716</v>
      </c>
      <c r="D71" s="412" t="str">
        <f ca="1">IF($A71="","",INDEX(Diário!D$4:D$5000,MATCH(Rateio!$A71,Diário!$A$4:$A$5000,FALSE)))</f>
        <v>Gastos com Pessoal</v>
      </c>
      <c r="E71" s="412" t="str">
        <f ca="1">IF($A71="","",INDEX(Diário!E$4:E$5000,MATCH(Rateio!$A71,Diário!$A$4:$A$5000,FALSE)))</f>
        <v>PIS</v>
      </c>
      <c r="F71" s="420" t="s">
        <v>667</v>
      </c>
      <c r="G71" s="420" t="s">
        <v>277</v>
      </c>
      <c r="H71" s="425" t="s">
        <v>574</v>
      </c>
      <c r="I71" s="425" t="s">
        <v>565</v>
      </c>
      <c r="J71" s="425" t="s">
        <v>277</v>
      </c>
      <c r="K71" s="403">
        <v>45736</v>
      </c>
      <c r="L71" s="404">
        <v>218.76</v>
      </c>
      <c r="M71" s="404">
        <v>164.07</v>
      </c>
      <c r="N71" s="399">
        <v>54.69</v>
      </c>
      <c r="O71" s="400">
        <f t="shared" si="7"/>
        <v>0.75</v>
      </c>
      <c r="P71" s="400">
        <f t="shared" si="8"/>
        <v>0.25</v>
      </c>
      <c r="Q71" s="400">
        <f t="shared" si="10"/>
        <v>1</v>
      </c>
      <c r="R71" s="401">
        <f ca="1">MATCH(R$2,OFFSET(Diário!O$4,R70,0,ROW(Diário!$N$5003)-R70,1),0)+R70</f>
        <v>287</v>
      </c>
      <c r="S71" s="401"/>
      <c r="T71" s="401"/>
    </row>
    <row r="72" spans="1:20" ht="24" x14ac:dyDescent="0.2">
      <c r="A72" s="402">
        <f t="shared" ca="1" si="9"/>
        <v>289</v>
      </c>
      <c r="B72" s="397">
        <f ca="1">IF($A72="","",INDEX(Diário!B$4:B$5000,MATCH(Rateio!$A72,Diário!$A$4:$A$5000,FALSE)))</f>
        <v>45736</v>
      </c>
      <c r="C72" s="413">
        <f ca="1">IF($A72="","",INDEX(Diário!C$4:C$5000,MATCH(Rateio!$A72,Diário!$A$4:$A$5000,FALSE)))</f>
        <v>45716</v>
      </c>
      <c r="D72" s="412" t="str">
        <f ca="1">IF($A72="","",INDEX(Diário!D$4:D$5000,MATCH(Rateio!$A72,Diário!$A$4:$A$5000,FALSE)))</f>
        <v>Gastos com Pessoal</v>
      </c>
      <c r="E72" s="412" t="str">
        <f ca="1">IF($A72="","",INDEX(Diário!E$4:E$5000,MATCH(Rateio!$A72,Diário!$A$4:$A$5000,FALSE)))</f>
        <v>Outros Encargos Trabalhistas</v>
      </c>
      <c r="F72" s="420" t="s">
        <v>667</v>
      </c>
      <c r="G72" s="420" t="s">
        <v>277</v>
      </c>
      <c r="H72" s="425" t="s">
        <v>574</v>
      </c>
      <c r="I72" s="425" t="s">
        <v>565</v>
      </c>
      <c r="J72" s="425" t="s">
        <v>277</v>
      </c>
      <c r="K72" s="403">
        <v>45736</v>
      </c>
      <c r="L72" s="404">
        <v>4858.28</v>
      </c>
      <c r="M72" s="404">
        <v>3643.71</v>
      </c>
      <c r="N72" s="399">
        <v>1214.57</v>
      </c>
      <c r="O72" s="400">
        <f t="shared" si="7"/>
        <v>0.75</v>
      </c>
      <c r="P72" s="400">
        <f t="shared" si="8"/>
        <v>0.25</v>
      </c>
      <c r="Q72" s="400">
        <f t="shared" si="10"/>
        <v>1</v>
      </c>
      <c r="R72" s="401">
        <f ca="1">MATCH(R$2,OFFSET(Diário!O$4,R71,0,ROW(Diário!$N$5003)-R71,1),0)+R71</f>
        <v>289</v>
      </c>
      <c r="S72" s="401"/>
      <c r="T72" s="401"/>
    </row>
    <row r="73" spans="1:20" ht="36" x14ac:dyDescent="0.2">
      <c r="A73" s="402">
        <f t="shared" ca="1" si="9"/>
        <v>290</v>
      </c>
      <c r="B73" s="397">
        <f ca="1">IF($A73="","",INDEX(Diário!B$4:B$5000,MATCH(Rateio!$A73,Diário!$A$4:$A$5000,FALSE)))</f>
        <v>45736</v>
      </c>
      <c r="C73" s="413">
        <f ca="1">IF($A73="","",INDEX(Diário!C$4:C$5000,MATCH(Rateio!$A73,Diário!$A$4:$A$5000,FALSE)))</f>
        <v>45689</v>
      </c>
      <c r="D73" s="412" t="str">
        <f ca="1">IF($A73="","",INDEX(Diário!D$4:D$5000,MATCH(Rateio!$A73,Diário!$A$4:$A$5000,FALSE)))</f>
        <v>Gastos Gerais</v>
      </c>
      <c r="E73" s="412" t="str">
        <f ca="1">IF($A73="","",INDEX(Diário!E$4:E$5000,MATCH(Rateio!$A73,Diário!$A$4:$A$5000,FALSE)))</f>
        <v>Serviços de Internet (Web Design, Hospedagem de Site, outros)</v>
      </c>
      <c r="F73" s="420" t="s">
        <v>668</v>
      </c>
      <c r="G73" s="420" t="s">
        <v>669</v>
      </c>
      <c r="H73" s="425" t="s">
        <v>574</v>
      </c>
      <c r="I73" s="425" t="s">
        <v>32</v>
      </c>
      <c r="J73" s="425" t="s">
        <v>925</v>
      </c>
      <c r="K73" s="418">
        <v>45725</v>
      </c>
      <c r="L73" s="404">
        <v>2160</v>
      </c>
      <c r="M73" s="404">
        <v>1080</v>
      </c>
      <c r="N73" s="399">
        <v>1080</v>
      </c>
      <c r="O73" s="400">
        <f t="shared" si="7"/>
        <v>0.5</v>
      </c>
      <c r="P73" s="400">
        <f t="shared" si="8"/>
        <v>0.5</v>
      </c>
      <c r="Q73" s="400">
        <f t="shared" si="10"/>
        <v>1</v>
      </c>
      <c r="R73" s="401">
        <f ca="1">MATCH(R$2,OFFSET(Diário!O$4,R72,0,ROW(Diário!$N$5003)-R72,1),0)+R72</f>
        <v>290</v>
      </c>
      <c r="S73" s="401"/>
      <c r="T73" s="401"/>
    </row>
    <row r="74" spans="1:20" ht="24" x14ac:dyDescent="0.2">
      <c r="A74" s="402">
        <f t="shared" ca="1" si="9"/>
        <v>291</v>
      </c>
      <c r="B74" s="397">
        <f ca="1">IF($A74="","",INDEX(Diário!B$4:B$5000,MATCH(Rateio!$A74,Diário!$A$4:$A$5000,FALSE)))</f>
        <v>45736</v>
      </c>
      <c r="C74" s="413">
        <f ca="1">IF($A74="","",INDEX(Diário!C$4:C$5000,MATCH(Rateio!$A74,Diário!$A$4:$A$5000,FALSE)))</f>
        <v>45689</v>
      </c>
      <c r="D74" s="412" t="str">
        <f ca="1">IF($A74="","",INDEX(Diário!D$4:D$5000,MATCH(Rateio!$A74,Diário!$A$4:$A$5000,FALSE)))</f>
        <v>Gastos Gerais</v>
      </c>
      <c r="E74" s="412" t="str">
        <f ca="1">IF($A74="","",INDEX(Diário!E$4:E$5000,MATCH(Rateio!$A74,Diário!$A$4:$A$5000,FALSE)))</f>
        <v>Serviços de Mão-de-obra Terceirizada</v>
      </c>
      <c r="F74" s="420" t="s">
        <v>663</v>
      </c>
      <c r="G74" s="420" t="s">
        <v>664</v>
      </c>
      <c r="H74" s="425" t="s">
        <v>574</v>
      </c>
      <c r="I74" s="425" t="s">
        <v>32</v>
      </c>
      <c r="J74" s="425" t="s">
        <v>926</v>
      </c>
      <c r="K74" s="418">
        <v>45720</v>
      </c>
      <c r="L74" s="404">
        <v>1651.36</v>
      </c>
      <c r="M74" s="404">
        <v>825.68</v>
      </c>
      <c r="N74" s="399">
        <v>825.68</v>
      </c>
      <c r="O74" s="400">
        <f t="shared" si="7"/>
        <v>0.5</v>
      </c>
      <c r="P74" s="400">
        <f t="shared" si="8"/>
        <v>0.5</v>
      </c>
      <c r="Q74" s="400">
        <f t="shared" si="10"/>
        <v>1</v>
      </c>
      <c r="R74" s="401">
        <f ca="1">MATCH(R$2,OFFSET(Diário!O$4,R73,0,ROW(Diário!$N$5003)-R73,1),0)+R73</f>
        <v>291</v>
      </c>
      <c r="S74" s="401"/>
      <c r="T74" s="401"/>
    </row>
    <row r="75" spans="1:20" ht="24" x14ac:dyDescent="0.2">
      <c r="A75" s="402">
        <f t="shared" ca="1" si="9"/>
        <v>292</v>
      </c>
      <c r="B75" s="397">
        <f ca="1">IF($A75="","",INDEX(Diário!B$4:B$5000,MATCH(Rateio!$A75,Diário!$A$4:$A$5000,FALSE)))</f>
        <v>45736</v>
      </c>
      <c r="C75" s="413">
        <f ca="1">IF($A75="","",INDEX(Diário!C$4:C$5000,MATCH(Rateio!$A75,Diário!$A$4:$A$5000,FALSE)))</f>
        <v>45702</v>
      </c>
      <c r="D75" s="412" t="str">
        <f ca="1">IF($A75="","",INDEX(Diário!D$4:D$5000,MATCH(Rateio!$A75,Diário!$A$4:$A$5000,FALSE)))</f>
        <v>Gastos Gerais</v>
      </c>
      <c r="E75" s="412" t="str">
        <f ca="1">IF($A75="","",INDEX(Diário!E$4:E$5000,MATCH(Rateio!$A75,Diário!$A$4:$A$5000,FALSE)))</f>
        <v>Aquisição e Suporte em Softwares</v>
      </c>
      <c r="F75" s="420" t="s">
        <v>665</v>
      </c>
      <c r="G75" s="416" t="s">
        <v>509</v>
      </c>
      <c r="H75" s="425" t="s">
        <v>574</v>
      </c>
      <c r="I75" s="425" t="s">
        <v>32</v>
      </c>
      <c r="J75" s="425" t="s">
        <v>927</v>
      </c>
      <c r="K75" s="418">
        <v>45702</v>
      </c>
      <c r="L75" s="404">
        <v>590.17999999999995</v>
      </c>
      <c r="M75" s="404">
        <v>295.08999999999997</v>
      </c>
      <c r="N75" s="399">
        <v>295.08999999999997</v>
      </c>
      <c r="O75" s="400">
        <f t="shared" si="7"/>
        <v>0.5</v>
      </c>
      <c r="P75" s="400">
        <f t="shared" si="8"/>
        <v>0.5</v>
      </c>
      <c r="Q75" s="400">
        <f t="shared" si="10"/>
        <v>1</v>
      </c>
      <c r="R75" s="401">
        <f ca="1">MATCH(R$2,OFFSET(Diário!O$4,R74,0,ROW(Diário!$N$5003)-R74,1),0)+R74</f>
        <v>292</v>
      </c>
      <c r="S75" s="401"/>
      <c r="T75" s="401"/>
    </row>
    <row r="76" spans="1:20" ht="24" x14ac:dyDescent="0.2">
      <c r="A76" s="402">
        <f t="shared" ca="1" si="9"/>
        <v>295</v>
      </c>
      <c r="B76" s="397">
        <f ca="1">IF($A76="","",INDEX(Diário!B$4:B$5000,MATCH(Rateio!$A76,Diário!$A$4:$A$5000,FALSE)))</f>
        <v>45736</v>
      </c>
      <c r="C76" s="413">
        <f ca="1">IF($A76="","",INDEX(Diário!C$4:C$5000,MATCH(Rateio!$A76,Diário!$A$4:$A$5000,FALSE)))</f>
        <v>45716</v>
      </c>
      <c r="D76" s="412" t="str">
        <f ca="1">IF($A76="","",INDEX(Diário!D$4:D$5000,MATCH(Rateio!$A76,Diário!$A$4:$A$5000,FALSE)))</f>
        <v>Gastos com Pessoal</v>
      </c>
      <c r="E76" s="412" t="str">
        <f ca="1">IF($A76="","",INDEX(Diário!E$4:E$5000,MATCH(Rateio!$A76,Diário!$A$4:$A$5000,FALSE)))</f>
        <v>INSS Patronal</v>
      </c>
      <c r="F76" s="420" t="s">
        <v>667</v>
      </c>
      <c r="G76" s="420" t="s">
        <v>277</v>
      </c>
      <c r="H76" s="425" t="s">
        <v>574</v>
      </c>
      <c r="I76" s="425" t="s">
        <v>565</v>
      </c>
      <c r="J76" s="425" t="s">
        <v>277</v>
      </c>
      <c r="K76" s="403">
        <v>45736</v>
      </c>
      <c r="L76" s="404">
        <v>6814.44</v>
      </c>
      <c r="M76" s="404">
        <v>5110.83</v>
      </c>
      <c r="N76" s="421">
        <v>1703.61</v>
      </c>
      <c r="O76" s="400">
        <f t="shared" si="7"/>
        <v>0.75</v>
      </c>
      <c r="P76" s="400">
        <f t="shared" si="8"/>
        <v>0.25</v>
      </c>
      <c r="Q76" s="400">
        <f t="shared" si="10"/>
        <v>1</v>
      </c>
      <c r="R76" s="401">
        <f ca="1">MATCH(R$2,OFFSET(Diário!O$4,R75,0,ROW(Diário!$N$5003)-R75,1),0)+R75</f>
        <v>295</v>
      </c>
      <c r="S76" s="401"/>
      <c r="T76" s="401"/>
    </row>
    <row r="77" spans="1:20" ht="24" x14ac:dyDescent="0.2">
      <c r="A77" s="402">
        <f t="shared" ca="1" si="9"/>
        <v>296</v>
      </c>
      <c r="B77" s="397">
        <f ca="1">IF($A77="","",INDEX(Diário!B$4:B$5000,MATCH(Rateio!$A77,Diário!$A$4:$A$5000,FALSE)))</f>
        <v>45736</v>
      </c>
      <c r="C77" s="413">
        <f ca="1">IF($A77="","",INDEX(Diário!C$4:C$5000,MATCH(Rateio!$A77,Diário!$A$4:$A$5000,FALSE)))</f>
        <v>45716</v>
      </c>
      <c r="D77" s="412" t="str">
        <f ca="1">IF($A77="","",INDEX(Diário!D$4:D$5000,MATCH(Rateio!$A77,Diário!$A$4:$A$5000,FALSE)))</f>
        <v>Gastos com Pessoal</v>
      </c>
      <c r="E77" s="412" t="str">
        <f ca="1">IF($A77="","",INDEX(Diário!E$4:E$5000,MATCH(Rateio!$A77,Diário!$A$4:$A$5000,FALSE)))</f>
        <v>INSS Patronal</v>
      </c>
      <c r="F77" s="420" t="s">
        <v>667</v>
      </c>
      <c r="G77" s="420" t="s">
        <v>277</v>
      </c>
      <c r="H77" s="425" t="s">
        <v>574</v>
      </c>
      <c r="I77" s="425" t="s">
        <v>565</v>
      </c>
      <c r="J77" s="425" t="s">
        <v>277</v>
      </c>
      <c r="K77" s="403">
        <v>45736</v>
      </c>
      <c r="L77" s="404">
        <v>6814.48</v>
      </c>
      <c r="M77" s="404">
        <v>3407.24</v>
      </c>
      <c r="N77" s="421">
        <v>3407.23</v>
      </c>
      <c r="O77" s="400">
        <f t="shared" si="7"/>
        <v>0.5</v>
      </c>
      <c r="P77" s="400">
        <f t="shared" si="8"/>
        <v>0.49999853253659859</v>
      </c>
      <c r="Q77" s="400">
        <f t="shared" si="10"/>
        <v>0.99999853253659854</v>
      </c>
      <c r="R77" s="401">
        <f ca="1">MATCH(R$2,OFFSET(Diário!O$4,R76,0,ROW(Diário!$N$5003)-R76,1),0)+R76</f>
        <v>296</v>
      </c>
      <c r="S77" s="401"/>
      <c r="T77" s="401"/>
    </row>
    <row r="78" spans="1:20" ht="24" x14ac:dyDescent="0.2">
      <c r="A78" s="402">
        <f t="shared" ca="1" si="9"/>
        <v>297</v>
      </c>
      <c r="B78" s="397">
        <f ca="1">IF($A78="","",INDEX(Diário!B$4:B$5000,MATCH(Rateio!$A78,Diário!$A$4:$A$5000,FALSE)))</f>
        <v>45736</v>
      </c>
      <c r="C78" s="413">
        <f ca="1">IF($A78="","",INDEX(Diário!C$4:C$5000,MATCH(Rateio!$A78,Diário!$A$4:$A$5000,FALSE)))</f>
        <v>45716</v>
      </c>
      <c r="D78" s="412" t="str">
        <f ca="1">IF($A78="","",INDEX(Diário!D$4:D$5000,MATCH(Rateio!$A78,Diário!$A$4:$A$5000,FALSE)))</f>
        <v>Gastos com Pessoal</v>
      </c>
      <c r="E78" s="412" t="str">
        <f ca="1">IF($A78="","",INDEX(Diário!E$4:E$5000,MATCH(Rateio!$A78,Diário!$A$4:$A$5000,FALSE)))</f>
        <v>Outros Encargos Trabalhistas</v>
      </c>
      <c r="F78" s="420" t="s">
        <v>667</v>
      </c>
      <c r="G78" s="420" t="s">
        <v>277</v>
      </c>
      <c r="H78" s="425" t="s">
        <v>574</v>
      </c>
      <c r="I78" s="425" t="s">
        <v>565</v>
      </c>
      <c r="J78" s="425" t="s">
        <v>277</v>
      </c>
      <c r="K78" s="403">
        <v>45736</v>
      </c>
      <c r="L78" s="404">
        <v>4701.88</v>
      </c>
      <c r="M78" s="404">
        <v>2350.94</v>
      </c>
      <c r="N78" s="399">
        <v>2350.94</v>
      </c>
      <c r="O78" s="400">
        <f t="shared" si="7"/>
        <v>0.5</v>
      </c>
      <c r="P78" s="400">
        <f t="shared" si="8"/>
        <v>0.5</v>
      </c>
      <c r="Q78" s="400">
        <f t="shared" si="10"/>
        <v>1</v>
      </c>
      <c r="R78" s="401">
        <f ca="1">MATCH(R$2,OFFSET(Diário!O$4,R77,0,ROW(Diário!$N$5003)-R77,1),0)+R77</f>
        <v>297</v>
      </c>
      <c r="S78" s="401"/>
      <c r="T78" s="401"/>
    </row>
    <row r="79" spans="1:20" ht="24" x14ac:dyDescent="0.2">
      <c r="A79" s="402">
        <f t="shared" ca="1" si="9"/>
        <v>298</v>
      </c>
      <c r="B79" s="397">
        <f ca="1">IF($A79="","",INDEX(Diário!B$4:B$5000,MATCH(Rateio!$A79,Diário!$A$4:$A$5000,FALSE)))</f>
        <v>45736</v>
      </c>
      <c r="C79" s="413">
        <f ca="1">IF($A79="","",INDEX(Diário!C$4:C$5000,MATCH(Rateio!$A79,Diário!$A$4:$A$5000,FALSE)))</f>
        <v>45716</v>
      </c>
      <c r="D79" s="412" t="str">
        <f ca="1">IF($A79="","",INDEX(Diário!D$4:D$5000,MATCH(Rateio!$A79,Diário!$A$4:$A$5000,FALSE)))</f>
        <v>Gastos com Pessoal</v>
      </c>
      <c r="E79" s="412" t="str">
        <f ca="1">IF($A79="","",INDEX(Diário!E$4:E$5000,MATCH(Rateio!$A79,Diário!$A$4:$A$5000,FALSE)))</f>
        <v>FGTS</v>
      </c>
      <c r="F79" s="420" t="s">
        <v>666</v>
      </c>
      <c r="G79" s="420" t="s">
        <v>524</v>
      </c>
      <c r="H79" s="425" t="s">
        <v>574</v>
      </c>
      <c r="I79" s="425" t="s">
        <v>4</v>
      </c>
      <c r="J79" s="425" t="s">
        <v>277</v>
      </c>
      <c r="K79" s="403">
        <v>45736</v>
      </c>
      <c r="L79" s="404">
        <v>1750.08</v>
      </c>
      <c r="M79" s="421">
        <v>875.03</v>
      </c>
      <c r="N79" s="399">
        <v>875.05</v>
      </c>
      <c r="O79" s="400">
        <f t="shared" si="7"/>
        <v>0.49999428597549828</v>
      </c>
      <c r="P79" s="400">
        <f t="shared" si="8"/>
        <v>0.50000571402450178</v>
      </c>
      <c r="Q79" s="400">
        <f t="shared" si="10"/>
        <v>1</v>
      </c>
      <c r="R79" s="401">
        <f ca="1">MATCH(R$2,OFFSET(Diário!O$4,R78,0,ROW(Diário!$N$5003)-R78,1),0)+R78</f>
        <v>298</v>
      </c>
      <c r="S79" s="401"/>
      <c r="T79" s="401"/>
    </row>
    <row r="80" spans="1:20" ht="24" x14ac:dyDescent="0.2">
      <c r="A80" s="402">
        <f t="shared" ca="1" si="9"/>
        <v>301</v>
      </c>
      <c r="B80" s="397">
        <f ca="1">IF($A80="","",INDEX(Diário!B$4:B$5000,MATCH(Rateio!$A80,Diário!$A$4:$A$5000,FALSE)))</f>
        <v>45736</v>
      </c>
      <c r="C80" s="413">
        <f ca="1">IF($A80="","",INDEX(Diário!C$4:C$5000,MATCH(Rateio!$A80,Diário!$A$4:$A$5000,FALSE)))</f>
        <v>45716</v>
      </c>
      <c r="D80" s="412" t="str">
        <f ca="1">IF($A80="","",INDEX(Diário!D$4:D$5000,MATCH(Rateio!$A80,Diário!$A$4:$A$5000,FALSE)))</f>
        <v>Gastos com Pessoal</v>
      </c>
      <c r="E80" s="412" t="str">
        <f ca="1">IF($A80="","",INDEX(Diário!E$4:E$5000,MATCH(Rateio!$A80,Diário!$A$4:$A$5000,FALSE)))</f>
        <v>PIS</v>
      </c>
      <c r="F80" s="420" t="s">
        <v>667</v>
      </c>
      <c r="G80" s="420" t="s">
        <v>277</v>
      </c>
      <c r="H80" s="425" t="s">
        <v>574</v>
      </c>
      <c r="I80" s="425" t="s">
        <v>565</v>
      </c>
      <c r="J80" s="425" t="s">
        <v>277</v>
      </c>
      <c r="K80" s="403">
        <v>45736</v>
      </c>
      <c r="L80" s="404">
        <v>218.76</v>
      </c>
      <c r="M80" s="404">
        <v>109.38</v>
      </c>
      <c r="N80" s="428">
        <v>109.38</v>
      </c>
      <c r="O80" s="400">
        <f t="shared" si="7"/>
        <v>0.5</v>
      </c>
      <c r="P80" s="400">
        <f t="shared" si="8"/>
        <v>0.5</v>
      </c>
      <c r="Q80" s="400">
        <f t="shared" si="10"/>
        <v>1</v>
      </c>
      <c r="R80" s="401">
        <f ca="1">MATCH(R$2,OFFSET(Diário!O$4,R79,0,ROW(Diário!$N$5003)-R79,1),0)+R79</f>
        <v>301</v>
      </c>
      <c r="S80" s="401"/>
      <c r="T80" s="401"/>
    </row>
    <row r="81" spans="1:20" ht="24" x14ac:dyDescent="0.2">
      <c r="A81" s="402">
        <f t="shared" ca="1" si="9"/>
        <v>319</v>
      </c>
      <c r="B81" s="397">
        <f ca="1">IF($A81="","",INDEX(Diário!B$4:B$5000,MATCH(Rateio!$A81,Diário!$A$4:$A$5000,FALSE)))</f>
        <v>45747</v>
      </c>
      <c r="C81" s="413">
        <f ca="1">IF($A81="","",INDEX(Diário!C$4:C$5000,MATCH(Rateio!$A81,Diário!$A$4:$A$5000,FALSE)))</f>
        <v>45747</v>
      </c>
      <c r="D81" s="412" t="str">
        <f ca="1">IF($A81="","",INDEX(Diário!D$4:D$5000,MATCH(Rateio!$A81,Diário!$A$4:$A$5000,FALSE)))</f>
        <v>Gastos com Pessoal</v>
      </c>
      <c r="E81" s="412" t="str">
        <f ca="1">IF($A81="","",INDEX(Diário!E$4:E$5000,MATCH(Rateio!$A81,Diário!$A$4:$A$5000,FALSE)))</f>
        <v>Salários</v>
      </c>
      <c r="F81" s="420" t="s">
        <v>1620</v>
      </c>
      <c r="G81" s="420" t="s">
        <v>1623</v>
      </c>
      <c r="H81" s="425" t="s">
        <v>574</v>
      </c>
      <c r="I81" s="425" t="s">
        <v>562</v>
      </c>
      <c r="J81" s="425" t="s">
        <v>277</v>
      </c>
      <c r="K81" s="403">
        <v>45747</v>
      </c>
      <c r="L81" s="404">
        <v>8167.56</v>
      </c>
      <c r="M81" s="404">
        <v>6125.67</v>
      </c>
      <c r="N81" s="399">
        <v>2041.89</v>
      </c>
      <c r="O81" s="400">
        <f t="shared" si="7"/>
        <v>0.75</v>
      </c>
      <c r="P81" s="400">
        <f t="shared" si="8"/>
        <v>0.25</v>
      </c>
      <c r="Q81" s="400">
        <f t="shared" si="10"/>
        <v>1</v>
      </c>
      <c r="R81" s="401">
        <f ca="1">MATCH(R$2,OFFSET(Diário!O$4,R80,0,ROW(Diário!$N$5003)-R80,1),0)+R80</f>
        <v>319</v>
      </c>
      <c r="S81" s="401"/>
      <c r="T81" s="401"/>
    </row>
    <row r="82" spans="1:20" ht="24" x14ac:dyDescent="0.2">
      <c r="A82" s="402">
        <f t="shared" ca="1" si="9"/>
        <v>325</v>
      </c>
      <c r="B82" s="397">
        <f ca="1">IF($A82="","",INDEX(Diário!B$4:B$5000,MATCH(Rateio!$A82,Diário!$A$4:$A$5000,FALSE)))</f>
        <v>45747</v>
      </c>
      <c r="C82" s="413">
        <f ca="1">IF($A82="","",INDEX(Diário!C$4:C$5000,MATCH(Rateio!$A82,Diário!$A$4:$A$5000,FALSE)))</f>
        <v>45747</v>
      </c>
      <c r="D82" s="412" t="str">
        <f ca="1">IF($A82="","",INDEX(Diário!D$4:D$5000,MATCH(Rateio!$A82,Diário!$A$4:$A$5000,FALSE)))</f>
        <v>Gastos com Pessoal</v>
      </c>
      <c r="E82" s="412" t="str">
        <f ca="1">IF($A82="","",INDEX(Diário!E$4:E$5000,MATCH(Rateio!$A82,Diário!$A$4:$A$5000,FALSE)))</f>
        <v>Salários</v>
      </c>
      <c r="F82" s="420" t="s">
        <v>1621</v>
      </c>
      <c r="G82" s="420" t="s">
        <v>1622</v>
      </c>
      <c r="H82" s="425" t="s">
        <v>574</v>
      </c>
      <c r="I82" s="425" t="s">
        <v>562</v>
      </c>
      <c r="J82" s="425" t="s">
        <v>277</v>
      </c>
      <c r="K82" s="403">
        <v>45747</v>
      </c>
      <c r="L82" s="404">
        <v>8323.98</v>
      </c>
      <c r="M82" s="404">
        <v>4161.99</v>
      </c>
      <c r="N82" s="399">
        <v>4161.99</v>
      </c>
      <c r="O82" s="400">
        <f t="shared" si="7"/>
        <v>0.5</v>
      </c>
      <c r="P82" s="400">
        <f t="shared" si="8"/>
        <v>0.5</v>
      </c>
      <c r="Q82" s="400">
        <f t="shared" si="10"/>
        <v>1</v>
      </c>
      <c r="R82" s="401">
        <f ca="1">MATCH(R$2,OFFSET(Diário!O$4,R81,0,ROW(Diário!$N$5003)-R81,1),0)+R81</f>
        <v>325</v>
      </c>
      <c r="S82" s="401"/>
      <c r="T82" s="401"/>
    </row>
    <row r="83" spans="1:20" ht="24" x14ac:dyDescent="0.2">
      <c r="A83" s="402">
        <f t="shared" ca="1" si="9"/>
        <v>330</v>
      </c>
      <c r="B83" s="397">
        <f ca="1">IF($A83="","",INDEX(Diário!B$4:B$5000,MATCH(Rateio!$A83,Diário!$A$4:$A$5000,FALSE)))</f>
        <v>45747</v>
      </c>
      <c r="C83" s="413">
        <f ca="1">IF($A83="","",INDEX(Diário!C$4:C$5000,MATCH(Rateio!$A83,Diário!$A$4:$A$5000,FALSE)))</f>
        <v>45734</v>
      </c>
      <c r="D83" s="412" t="str">
        <f ca="1">IF($A83="","",INDEX(Diário!D$4:D$5000,MATCH(Rateio!$A83,Diário!$A$4:$A$5000,FALSE)))</f>
        <v>Gastos Gerais</v>
      </c>
      <c r="E83" s="412" t="str">
        <f ca="1">IF($A83="","",INDEX(Diário!E$4:E$5000,MATCH(Rateio!$A83,Diário!$A$4:$A$5000,FALSE)))</f>
        <v>Serviços de Mão-de-obra Terceirizada</v>
      </c>
      <c r="F83" s="420" t="s">
        <v>724</v>
      </c>
      <c r="G83" s="420" t="s">
        <v>725</v>
      </c>
      <c r="H83" s="424" t="s">
        <v>723</v>
      </c>
      <c r="I83" s="425" t="s">
        <v>32</v>
      </c>
      <c r="J83" s="425" t="s">
        <v>935</v>
      </c>
      <c r="K83" s="418">
        <v>45734</v>
      </c>
      <c r="L83" s="404">
        <v>1300.52</v>
      </c>
      <c r="M83" s="404">
        <v>650.26</v>
      </c>
      <c r="N83" s="399">
        <v>650.26</v>
      </c>
      <c r="O83" s="400">
        <f t="shared" si="7"/>
        <v>0.5</v>
      </c>
      <c r="P83" s="400">
        <f t="shared" si="8"/>
        <v>0.5</v>
      </c>
      <c r="Q83" s="400">
        <f t="shared" si="10"/>
        <v>1</v>
      </c>
      <c r="R83" s="401">
        <f ca="1">MATCH(R$2,OFFSET(Diário!O$4,R82,0,ROW(Diário!$N$5003)-R82,1),0)+R82</f>
        <v>330</v>
      </c>
      <c r="S83" s="401"/>
      <c r="T83" s="401"/>
    </row>
    <row r="84" spans="1:20" ht="24" x14ac:dyDescent="0.2">
      <c r="A84" s="402">
        <f t="shared" ca="1" si="9"/>
        <v>338</v>
      </c>
      <c r="B84" s="397">
        <f ca="1">IF($A84="","",INDEX(Diário!B$4:B$5000,MATCH(Rateio!$A84,Diário!$A$4:$A$5000,FALSE)))</f>
        <v>45747</v>
      </c>
      <c r="C84" s="413">
        <f ca="1">IF($A84="","",INDEX(Diário!C$4:C$5000,MATCH(Rateio!$A84,Diário!$A$4:$A$5000,FALSE)))</f>
        <v>45689</v>
      </c>
      <c r="D84" s="412" t="str">
        <f ca="1">IF($A84="","",INDEX(Diário!D$4:D$5000,MATCH(Rateio!$A84,Diário!$A$4:$A$5000,FALSE)))</f>
        <v>Gastos Gerais</v>
      </c>
      <c r="E84" s="412" t="str">
        <f ca="1">IF($A84="","",INDEX(Diário!E$4:E$5000,MATCH(Rateio!$A84,Diário!$A$4:$A$5000,FALSE)))</f>
        <v>Auditoria Externa</v>
      </c>
      <c r="F84" s="420" t="s">
        <v>722</v>
      </c>
      <c r="G84" s="416" t="s">
        <v>526</v>
      </c>
      <c r="H84" s="425" t="s">
        <v>723</v>
      </c>
      <c r="I84" s="425" t="s">
        <v>32</v>
      </c>
      <c r="J84" s="425" t="s">
        <v>937</v>
      </c>
      <c r="K84" s="418">
        <v>45717</v>
      </c>
      <c r="L84" s="404">
        <v>888.58</v>
      </c>
      <c r="M84" s="404">
        <v>444.29</v>
      </c>
      <c r="N84" s="399">
        <v>444.29</v>
      </c>
      <c r="O84" s="400">
        <f t="shared" si="7"/>
        <v>0.5</v>
      </c>
      <c r="P84" s="400">
        <f t="shared" si="8"/>
        <v>0.5</v>
      </c>
      <c r="Q84" s="400">
        <f t="shared" si="10"/>
        <v>1</v>
      </c>
      <c r="R84" s="401">
        <f ca="1">MATCH(R$2,OFFSET(Diário!O$4,R83,0,ROW(Diário!$N$5003)-R83,1),0)+R83</f>
        <v>338</v>
      </c>
      <c r="S84" s="401"/>
      <c r="T84" s="401"/>
    </row>
    <row r="85" spans="1:20" ht="24" x14ac:dyDescent="0.2">
      <c r="A85" s="402">
        <f t="shared" ca="1" si="9"/>
        <v>344</v>
      </c>
      <c r="B85" s="397">
        <f ca="1">IF($A85="","",INDEX(Diário!B$4:B$5000,MATCH(Rateio!$A85,Diário!$A$4:$A$5000,FALSE)))</f>
        <v>45748</v>
      </c>
      <c r="C85" s="413">
        <f ca="1">IF($A85="","",INDEX(Diário!C$4:C$5000,MATCH(Rateio!$A85,Diário!$A$4:$A$5000,FALSE)))</f>
        <v>45735</v>
      </c>
      <c r="D85" s="412" t="str">
        <f ca="1">IF($A85="","",INDEX(Diário!D$4:D$5000,MATCH(Rateio!$A85,Diário!$A$4:$A$5000,FALSE)))</f>
        <v>Gastos Gerais</v>
      </c>
      <c r="E85" s="412" t="str">
        <f ca="1">IF($A85="","",INDEX(Diário!E$4:E$5000,MATCH(Rateio!$A85,Diário!$A$4:$A$5000,FALSE)))</f>
        <v>Aluguel</v>
      </c>
      <c r="F85" s="420" t="s">
        <v>657</v>
      </c>
      <c r="G85" s="420" t="s">
        <v>658</v>
      </c>
      <c r="H85" s="425" t="s">
        <v>574</v>
      </c>
      <c r="I85" s="425" t="s">
        <v>560</v>
      </c>
      <c r="J85" s="425" t="s">
        <v>277</v>
      </c>
      <c r="K85" s="403">
        <v>45716</v>
      </c>
      <c r="L85" s="404">
        <v>8500</v>
      </c>
      <c r="M85" s="404">
        <v>4510</v>
      </c>
      <c r="N85" s="399">
        <v>3990</v>
      </c>
      <c r="O85" s="400">
        <f t="shared" si="7"/>
        <v>0.53058823529411769</v>
      </c>
      <c r="P85" s="400">
        <f t="shared" si="8"/>
        <v>0.46941176470588236</v>
      </c>
      <c r="Q85" s="400">
        <f t="shared" si="10"/>
        <v>1</v>
      </c>
      <c r="R85" s="401">
        <f ca="1">MATCH(R$2,OFFSET(Diário!O$4,R84,0,ROW(Diário!$N$5003)-R84,1),0)+R84</f>
        <v>344</v>
      </c>
      <c r="S85" s="401"/>
      <c r="T85" s="401"/>
    </row>
    <row r="86" spans="1:20" ht="24" x14ac:dyDescent="0.2">
      <c r="A86" s="402">
        <f t="shared" ca="1" si="9"/>
        <v>346</v>
      </c>
      <c r="B86" s="397">
        <f ca="1">IF($A86="","",INDEX(Diário!B$4:B$5000,MATCH(Rateio!$A86,Diário!$A$4:$A$5000,FALSE)))</f>
        <v>45748</v>
      </c>
      <c r="C86" s="413">
        <f ca="1">IF($A86="","",INDEX(Diário!C$4:C$5000,MATCH(Rateio!$A86,Diário!$A$4:$A$5000,FALSE)))</f>
        <v>45735</v>
      </c>
      <c r="D86" s="412" t="str">
        <f ca="1">IF($A86="","",INDEX(Diário!D$4:D$5000,MATCH(Rateio!$A86,Diário!$A$4:$A$5000,FALSE)))</f>
        <v>Gastos Gerais</v>
      </c>
      <c r="E86" s="412" t="str">
        <f ca="1">IF($A86="","",INDEX(Diário!E$4:E$5000,MATCH(Rateio!$A86,Diário!$A$4:$A$5000,FALSE)))</f>
        <v>Condomínio</v>
      </c>
      <c r="F86" s="420" t="s">
        <v>657</v>
      </c>
      <c r="G86" s="420" t="s">
        <v>658</v>
      </c>
      <c r="H86" s="425" t="s">
        <v>574</v>
      </c>
      <c r="I86" s="424" t="s">
        <v>560</v>
      </c>
      <c r="J86" s="425" t="s">
        <v>277</v>
      </c>
      <c r="K86" s="403">
        <v>45729</v>
      </c>
      <c r="L86" s="404">
        <v>3378.66</v>
      </c>
      <c r="M86" s="404">
        <v>2058.66</v>
      </c>
      <c r="N86" s="399">
        <v>1320</v>
      </c>
      <c r="O86" s="400">
        <f t="shared" si="7"/>
        <v>0.60931256770435616</v>
      </c>
      <c r="P86" s="400">
        <f t="shared" si="8"/>
        <v>0.39068743229564384</v>
      </c>
      <c r="Q86" s="400">
        <f t="shared" si="10"/>
        <v>1</v>
      </c>
      <c r="R86" s="401">
        <f ca="1">MATCH(R$2,OFFSET(Diário!O$4,R85,0,ROW(Diário!$N$5003)-R85,1),0)+R85</f>
        <v>346</v>
      </c>
      <c r="S86" s="401"/>
      <c r="T86" s="401"/>
    </row>
    <row r="87" spans="1:20" ht="24" x14ac:dyDescent="0.2">
      <c r="A87" s="402">
        <f t="shared" ca="1" si="9"/>
        <v>347</v>
      </c>
      <c r="B87" s="397">
        <f ca="1">IF($A87="","",INDEX(Diário!B$4:B$5000,MATCH(Rateio!$A87,Diário!$A$4:$A$5000,FALSE)))</f>
        <v>45748</v>
      </c>
      <c r="C87" s="413">
        <f ca="1">IF($A87="","",INDEX(Diário!C$4:C$5000,MATCH(Rateio!$A87,Diário!$A$4:$A$5000,FALSE)))</f>
        <v>45735</v>
      </c>
      <c r="D87" s="412" t="str">
        <f ca="1">IF($A87="","",INDEX(Diário!D$4:D$5000,MATCH(Rateio!$A87,Diário!$A$4:$A$5000,FALSE)))</f>
        <v>Gastos Gerais</v>
      </c>
      <c r="E87" s="412" t="str">
        <f ca="1">IF($A87="","",INDEX(Diário!E$4:E$5000,MATCH(Rateio!$A87,Diário!$A$4:$A$5000,FALSE)))</f>
        <v>IPTU</v>
      </c>
      <c r="F87" s="420" t="s">
        <v>657</v>
      </c>
      <c r="G87" s="420" t="s">
        <v>658</v>
      </c>
      <c r="H87" s="425" t="s">
        <v>574</v>
      </c>
      <c r="I87" s="425" t="s">
        <v>560</v>
      </c>
      <c r="J87" s="425" t="s">
        <v>277</v>
      </c>
      <c r="K87" s="403">
        <v>45748</v>
      </c>
      <c r="L87" s="404">
        <v>1435.88</v>
      </c>
      <c r="M87" s="404">
        <v>721.94</v>
      </c>
      <c r="N87" s="399">
        <v>713.94</v>
      </c>
      <c r="O87" s="400">
        <f t="shared" si="7"/>
        <v>0.50278574811265564</v>
      </c>
      <c r="P87" s="400">
        <f t="shared" si="8"/>
        <v>0.49721425188734436</v>
      </c>
      <c r="Q87" s="400">
        <f t="shared" si="10"/>
        <v>1</v>
      </c>
      <c r="R87" s="401">
        <f ca="1">MATCH(R$2,OFFSET(Diário!O$4,R86,0,ROW(Diário!$N$5003)-R86,1),0)+R86</f>
        <v>347</v>
      </c>
      <c r="S87" s="401"/>
      <c r="T87" s="401"/>
    </row>
    <row r="88" spans="1:20" ht="36" x14ac:dyDescent="0.2">
      <c r="A88" s="402">
        <f t="shared" ca="1" si="9"/>
        <v>353</v>
      </c>
      <c r="B88" s="397">
        <f ca="1">IF($A88="","",INDEX(Diário!B$4:B$5000,MATCH(Rateio!$A88,Diário!$A$4:$A$5000,FALSE)))</f>
        <v>45751</v>
      </c>
      <c r="C88" s="413">
        <f ca="1">IF($A88="","",INDEX(Diário!C$4:C$5000,MATCH(Rateio!$A88,Diário!$A$4:$A$5000,FALSE)))</f>
        <v>45742</v>
      </c>
      <c r="D88" s="412" t="str">
        <f ca="1">IF($A88="","",INDEX(Diário!D$4:D$5000,MATCH(Rateio!$A88,Diário!$A$4:$A$5000,FALSE)))</f>
        <v>Gastos Gerais</v>
      </c>
      <c r="E88" s="412" t="str">
        <f ca="1">IF($A88="","",INDEX(Diário!E$4:E$5000,MATCH(Rateio!$A88,Diário!$A$4:$A$5000,FALSE)))</f>
        <v>Serviços de Internet (Web Design, Hospedagem de Site, outros)</v>
      </c>
      <c r="F88" s="398" t="s">
        <v>888</v>
      </c>
      <c r="G88" s="398" t="s">
        <v>889</v>
      </c>
      <c r="H88" s="425" t="s">
        <v>574</v>
      </c>
      <c r="I88" s="425" t="s">
        <v>32</v>
      </c>
      <c r="J88" s="425" t="s">
        <v>1072</v>
      </c>
      <c r="K88" s="418">
        <v>45742</v>
      </c>
      <c r="L88" s="404">
        <v>3140.5</v>
      </c>
      <c r="M88" s="404">
        <v>1570.25</v>
      </c>
      <c r="N88" s="399">
        <v>1570.25</v>
      </c>
      <c r="O88" s="400">
        <f t="shared" si="7"/>
        <v>0.5</v>
      </c>
      <c r="P88" s="400">
        <f t="shared" si="8"/>
        <v>0.5</v>
      </c>
      <c r="Q88" s="400">
        <f t="shared" si="10"/>
        <v>1</v>
      </c>
      <c r="R88" s="401">
        <f ca="1">MATCH(R$2,OFFSET(Diário!O$4,R87,0,ROW(Diário!$N$5003)-R87,1),0)+R87</f>
        <v>353</v>
      </c>
      <c r="S88" s="401"/>
      <c r="T88" s="401"/>
    </row>
    <row r="89" spans="1:20" ht="24" x14ac:dyDescent="0.2">
      <c r="A89" s="402">
        <f t="shared" ca="1" si="9"/>
        <v>355</v>
      </c>
      <c r="B89" s="397">
        <f ca="1">IF($A89="","",INDEX(Diário!B$4:B$5000,MATCH(Rateio!$A89,Diário!$A$4:$A$5000,FALSE)))</f>
        <v>45751</v>
      </c>
      <c r="C89" s="413">
        <f ca="1">IF($A89="","",INDEX(Diário!C$4:C$5000,MATCH(Rateio!$A89,Diário!$A$4:$A$5000,FALSE)))</f>
        <v>45728</v>
      </c>
      <c r="D89" s="412" t="str">
        <f ca="1">IF($A89="","",INDEX(Diário!D$4:D$5000,MATCH(Rateio!$A89,Diário!$A$4:$A$5000,FALSE)))</f>
        <v>Gastos Gerais</v>
      </c>
      <c r="E89" s="412" t="str">
        <f ca="1">IF($A89="","",INDEX(Diário!E$4:E$5000,MATCH(Rateio!$A89,Diário!$A$4:$A$5000,FALSE)))</f>
        <v>Assessoria Contábil</v>
      </c>
      <c r="F89" s="420" t="s">
        <v>659</v>
      </c>
      <c r="G89" s="433" t="s">
        <v>506</v>
      </c>
      <c r="H89" s="425" t="s">
        <v>574</v>
      </c>
      <c r="I89" s="425" t="s">
        <v>32</v>
      </c>
      <c r="J89" s="425" t="s">
        <v>1074</v>
      </c>
      <c r="K89" s="418">
        <v>45728</v>
      </c>
      <c r="L89" s="404">
        <v>3800</v>
      </c>
      <c r="M89" s="404">
        <v>1900</v>
      </c>
      <c r="N89" s="399">
        <v>1900</v>
      </c>
      <c r="O89" s="400">
        <f t="shared" si="7"/>
        <v>0.5</v>
      </c>
      <c r="P89" s="400">
        <f t="shared" si="8"/>
        <v>0.5</v>
      </c>
      <c r="Q89" s="400">
        <f t="shared" si="10"/>
        <v>1</v>
      </c>
      <c r="R89" s="401">
        <f ca="1">MATCH(R$2,OFFSET(Diário!O$4,R88,0,ROW(Diário!$N$5003)-R88,1),0)+R88</f>
        <v>355</v>
      </c>
      <c r="S89" s="401"/>
      <c r="T89" s="401"/>
    </row>
    <row r="90" spans="1:20" ht="24" x14ac:dyDescent="0.2">
      <c r="A90" s="402">
        <f t="shared" ca="1" si="9"/>
        <v>379</v>
      </c>
      <c r="B90" s="397">
        <f ca="1">IF($A90="","",INDEX(Diário!B$4:B$5000,MATCH(Rateio!$A90,Diário!$A$4:$A$5000,FALSE)))</f>
        <v>45762</v>
      </c>
      <c r="C90" s="413">
        <f ca="1">IF($A90="","",INDEX(Diário!C$4:C$5000,MATCH(Rateio!$A90,Diário!$A$4:$A$5000,FALSE)))</f>
        <v>45758</v>
      </c>
      <c r="D90" s="412" t="str">
        <f ca="1">IF($A90="","",INDEX(Diário!D$4:D$5000,MATCH(Rateio!$A90,Diário!$A$4:$A$5000,FALSE)))</f>
        <v>Gastos Gerais</v>
      </c>
      <c r="E90" s="412" t="str">
        <f ca="1">IF($A90="","",INDEX(Diário!E$4:E$5000,MATCH(Rateio!$A90,Diário!$A$4:$A$5000,FALSE)))</f>
        <v>Internet</v>
      </c>
      <c r="F90" s="420" t="s">
        <v>660</v>
      </c>
      <c r="G90" s="420" t="s">
        <v>508</v>
      </c>
      <c r="H90" s="425" t="s">
        <v>574</v>
      </c>
      <c r="I90" s="425" t="s">
        <v>560</v>
      </c>
      <c r="J90" s="425" t="s">
        <v>1164</v>
      </c>
      <c r="K90" s="418">
        <v>45758</v>
      </c>
      <c r="L90" s="404">
        <v>119.98</v>
      </c>
      <c r="M90" s="404">
        <v>59.99</v>
      </c>
      <c r="N90" s="399">
        <v>59.99</v>
      </c>
      <c r="O90" s="400">
        <f t="shared" si="7"/>
        <v>0.5</v>
      </c>
      <c r="P90" s="400">
        <f t="shared" si="8"/>
        <v>0.5</v>
      </c>
      <c r="Q90" s="400">
        <f t="shared" si="10"/>
        <v>1</v>
      </c>
      <c r="R90" s="401">
        <f ca="1">MATCH(R$2,OFFSET(Diário!O$4,R89,0,ROW(Diário!$N$5003)-R89,1),0)+R89</f>
        <v>379</v>
      </c>
      <c r="S90" s="401"/>
      <c r="T90" s="401"/>
    </row>
    <row r="91" spans="1:20" ht="24" x14ac:dyDescent="0.2">
      <c r="A91" s="402">
        <f t="shared" ca="1" si="9"/>
        <v>394</v>
      </c>
      <c r="B91" s="397">
        <f ca="1">IF($A91="","",INDEX(Diário!B$4:B$5000,MATCH(Rateio!$A91,Diário!$A$4:$A$5000,FALSE)))</f>
        <v>45762</v>
      </c>
      <c r="C91" s="413">
        <f ca="1">IF($A91="","",INDEX(Diário!C$4:C$5000,MATCH(Rateio!$A91,Diário!$A$4:$A$5000,FALSE)))</f>
        <v>45762</v>
      </c>
      <c r="D91" s="412" t="str">
        <f ca="1">IF($A91="","",INDEX(Diário!D$4:D$5000,MATCH(Rateio!$A91,Diário!$A$4:$A$5000,FALSE)))</f>
        <v>Gastos com Pessoal</v>
      </c>
      <c r="E91" s="412" t="str">
        <f ca="1">IF($A91="","",INDEX(Diário!E$4:E$5000,MATCH(Rateio!$A91,Diário!$A$4:$A$5000,FALSE)))</f>
        <v>Salários</v>
      </c>
      <c r="F91" s="420" t="s">
        <v>1621</v>
      </c>
      <c r="G91" s="420" t="s">
        <v>1622</v>
      </c>
      <c r="H91" s="425" t="s">
        <v>574</v>
      </c>
      <c r="I91" s="425" t="s">
        <v>562</v>
      </c>
      <c r="J91" s="425" t="s">
        <v>277</v>
      </c>
      <c r="K91" s="403">
        <v>45762</v>
      </c>
      <c r="L91" s="404">
        <v>9220.44</v>
      </c>
      <c r="M91" s="404">
        <v>4610.22</v>
      </c>
      <c r="N91" s="399">
        <v>4610.22</v>
      </c>
      <c r="O91" s="400">
        <f t="shared" si="7"/>
        <v>0.5</v>
      </c>
      <c r="P91" s="400">
        <f t="shared" si="8"/>
        <v>0.5</v>
      </c>
      <c r="Q91" s="400">
        <f t="shared" si="10"/>
        <v>1</v>
      </c>
      <c r="R91" s="401">
        <f ca="1">MATCH(R$2,OFFSET(Diário!O$4,R90,0,ROW(Diário!$N$5003)-R90,1),0)+R90</f>
        <v>394</v>
      </c>
      <c r="S91" s="401"/>
      <c r="T91" s="401"/>
    </row>
    <row r="92" spans="1:20" ht="24" x14ac:dyDescent="0.2">
      <c r="A92" s="402">
        <f t="shared" ca="1" si="9"/>
        <v>395</v>
      </c>
      <c r="B92" s="397">
        <f ca="1">IF($A92="","",INDEX(Diário!B$4:B$5000,MATCH(Rateio!$A92,Diário!$A$4:$A$5000,FALSE)))</f>
        <v>45762</v>
      </c>
      <c r="C92" s="413">
        <f ca="1">IF($A92="","",INDEX(Diário!C$4:C$5000,MATCH(Rateio!$A92,Diário!$A$4:$A$5000,FALSE)))</f>
        <v>45762</v>
      </c>
      <c r="D92" s="412" t="str">
        <f ca="1">IF($A92="","",INDEX(Diário!D$4:D$5000,MATCH(Rateio!$A92,Diário!$A$4:$A$5000,FALSE)))</f>
        <v>Gastos com Pessoal</v>
      </c>
      <c r="E92" s="412" t="str">
        <f ca="1">IF($A92="","",INDEX(Diário!E$4:E$5000,MATCH(Rateio!$A92,Diário!$A$4:$A$5000,FALSE)))</f>
        <v>Salários</v>
      </c>
      <c r="F92" s="420" t="s">
        <v>1620</v>
      </c>
      <c r="G92" s="420" t="s">
        <v>1623</v>
      </c>
      <c r="H92" s="425" t="s">
        <v>574</v>
      </c>
      <c r="I92" s="425" t="s">
        <v>562</v>
      </c>
      <c r="J92" s="425" t="s">
        <v>277</v>
      </c>
      <c r="K92" s="403">
        <v>45762</v>
      </c>
      <c r="L92" s="404">
        <v>9220.44</v>
      </c>
      <c r="M92" s="404">
        <v>6915.33</v>
      </c>
      <c r="N92" s="399">
        <v>2305.11</v>
      </c>
      <c r="O92" s="400">
        <f t="shared" si="7"/>
        <v>0.75</v>
      </c>
      <c r="P92" s="400">
        <f t="shared" si="8"/>
        <v>0.25</v>
      </c>
      <c r="Q92" s="400">
        <f t="shared" si="10"/>
        <v>1</v>
      </c>
      <c r="R92" s="401">
        <f ca="1">MATCH(R$2,OFFSET(Diário!O$4,R91,0,ROW(Diário!$N$5003)-R91,1),0)+R91</f>
        <v>395</v>
      </c>
      <c r="S92" s="401"/>
      <c r="T92" s="401"/>
    </row>
    <row r="93" spans="1:20" ht="36" customHeight="1" x14ac:dyDescent="0.2">
      <c r="A93" s="402">
        <f t="shared" ca="1" si="9"/>
        <v>398</v>
      </c>
      <c r="B93" s="397">
        <f ca="1">IF($A93="","",INDEX(Diário!B$4:B$5000,MATCH(Rateio!$A93,Diário!$A$4:$A$5000,FALSE)))</f>
        <v>45764</v>
      </c>
      <c r="C93" s="413">
        <f ca="1">IF($A93="","",INDEX(Diário!C$4:C$5000,MATCH(Rateio!$A93,Diário!$A$4:$A$5000,FALSE)))</f>
        <v>45747</v>
      </c>
      <c r="D93" s="412" t="str">
        <f ca="1">IF($A93="","",INDEX(Diário!D$4:D$5000,MATCH(Rateio!$A93,Diário!$A$4:$A$5000,FALSE)))</f>
        <v>Gastos com Pessoal</v>
      </c>
      <c r="E93" s="412" t="str">
        <f ca="1">IF($A93="","",INDEX(Diário!E$4:E$5000,MATCH(Rateio!$A93,Diário!$A$4:$A$5000,FALSE)))</f>
        <v>PIS</v>
      </c>
      <c r="F93" s="420" t="s">
        <v>667</v>
      </c>
      <c r="G93" s="420" t="s">
        <v>277</v>
      </c>
      <c r="H93" s="425" t="s">
        <v>574</v>
      </c>
      <c r="I93" s="425" t="s">
        <v>565</v>
      </c>
      <c r="J93" s="425" t="s">
        <v>277</v>
      </c>
      <c r="K93" s="403">
        <v>45764</v>
      </c>
      <c r="L93" s="404">
        <v>230.52</v>
      </c>
      <c r="M93" s="404">
        <v>172.89</v>
      </c>
      <c r="N93" s="399">
        <v>57.63</v>
      </c>
      <c r="O93" s="400">
        <f t="shared" si="7"/>
        <v>0.74999999999999989</v>
      </c>
      <c r="P93" s="400">
        <f t="shared" si="8"/>
        <v>0.25</v>
      </c>
      <c r="Q93" s="400">
        <f t="shared" si="10"/>
        <v>0.99999999999999989</v>
      </c>
      <c r="R93" s="401">
        <f ca="1">MATCH(R$2,OFFSET(Diário!O$4,R92,0,ROW(Diário!$N$5003)-R92,1),0)+R92</f>
        <v>398</v>
      </c>
      <c r="S93" s="401"/>
      <c r="T93" s="401"/>
    </row>
    <row r="94" spans="1:20" ht="24" x14ac:dyDescent="0.2">
      <c r="A94" s="402">
        <f t="shared" ca="1" si="9"/>
        <v>400</v>
      </c>
      <c r="B94" s="397">
        <f ca="1">IF($A94="","",INDEX(Diário!B$4:B$5000,MATCH(Rateio!$A94,Diário!$A$4:$A$5000,FALSE)))</f>
        <v>45764</v>
      </c>
      <c r="C94" s="413">
        <f ca="1">IF($A94="","",INDEX(Diário!C$4:C$5000,MATCH(Rateio!$A94,Diário!$A$4:$A$5000,FALSE)))</f>
        <v>45751</v>
      </c>
      <c r="D94" s="412" t="str">
        <f ca="1">IF($A94="","",INDEX(Diário!D$4:D$5000,MATCH(Rateio!$A94,Diário!$A$4:$A$5000,FALSE)))</f>
        <v>Gastos Gerais</v>
      </c>
      <c r="E94" s="412" t="str">
        <f ca="1">IF($A94="","",INDEX(Diário!E$4:E$5000,MATCH(Rateio!$A94,Diário!$A$4:$A$5000,FALSE)))</f>
        <v>Telefone Móvel</v>
      </c>
      <c r="F94" s="420" t="s">
        <v>660</v>
      </c>
      <c r="G94" s="420" t="s">
        <v>508</v>
      </c>
      <c r="H94" s="425" t="s">
        <v>574</v>
      </c>
      <c r="I94" s="425" t="s">
        <v>560</v>
      </c>
      <c r="J94" s="425" t="s">
        <v>549</v>
      </c>
      <c r="K94" s="403">
        <v>45751</v>
      </c>
      <c r="L94" s="404">
        <v>86.86</v>
      </c>
      <c r="M94" s="404">
        <v>43.43</v>
      </c>
      <c r="N94" s="399">
        <v>43.43</v>
      </c>
      <c r="O94" s="400">
        <f t="shared" si="7"/>
        <v>0.5</v>
      </c>
      <c r="P94" s="400">
        <f t="shared" si="8"/>
        <v>0.5</v>
      </c>
      <c r="Q94" s="400">
        <f t="shared" si="10"/>
        <v>1</v>
      </c>
      <c r="R94" s="401">
        <f ca="1">MATCH(R$2,OFFSET(Diário!O$4,R93,0,ROW(Diário!$N$5003)-R93,1),0)+R93</f>
        <v>400</v>
      </c>
      <c r="S94" s="401"/>
      <c r="T94" s="401"/>
    </row>
    <row r="95" spans="1:20" ht="24" x14ac:dyDescent="0.2">
      <c r="A95" s="402">
        <f t="shared" ca="1" si="9"/>
        <v>401</v>
      </c>
      <c r="B95" s="397">
        <f ca="1">IF($A95="","",INDEX(Diário!B$4:B$5000,MATCH(Rateio!$A95,Diário!$A$4:$A$5000,FALSE)))</f>
        <v>45764</v>
      </c>
      <c r="C95" s="413">
        <f ca="1">IF($A95="","",INDEX(Diário!C$4:C$5000,MATCH(Rateio!$A95,Diário!$A$4:$A$5000,FALSE)))</f>
        <v>45747</v>
      </c>
      <c r="D95" s="412" t="str">
        <f ca="1">IF($A95="","",INDEX(Diário!D$4:D$5000,MATCH(Rateio!$A95,Diário!$A$4:$A$5000,FALSE)))</f>
        <v>Gastos com Pessoal</v>
      </c>
      <c r="E95" s="412" t="str">
        <f ca="1">IF($A95="","",INDEX(Diário!E$4:E$5000,MATCH(Rateio!$A95,Diário!$A$4:$A$5000,FALSE)))</f>
        <v>FGTS</v>
      </c>
      <c r="F95" s="420" t="s">
        <v>666</v>
      </c>
      <c r="G95" s="420" t="s">
        <v>524</v>
      </c>
      <c r="H95" s="425" t="s">
        <v>574</v>
      </c>
      <c r="I95" s="425" t="s">
        <v>4</v>
      </c>
      <c r="J95" s="425" t="s">
        <v>277</v>
      </c>
      <c r="K95" s="403">
        <v>45764</v>
      </c>
      <c r="L95" s="404">
        <v>1844.08</v>
      </c>
      <c r="M95" s="404">
        <v>1383.06</v>
      </c>
      <c r="N95" s="399">
        <v>461.02</v>
      </c>
      <c r="O95" s="400">
        <f t="shared" si="7"/>
        <v>0.75</v>
      </c>
      <c r="P95" s="400">
        <f t="shared" si="8"/>
        <v>0.25</v>
      </c>
      <c r="Q95" s="400">
        <f t="shared" si="10"/>
        <v>1</v>
      </c>
      <c r="R95" s="401">
        <f ca="1">MATCH(R$2,OFFSET(Diário!O$4,R94,0,ROW(Diário!$N$5003)-R94,1),0)+R94</f>
        <v>401</v>
      </c>
      <c r="S95" s="401"/>
      <c r="T95" s="401"/>
    </row>
    <row r="96" spans="1:20" ht="24" x14ac:dyDescent="0.2">
      <c r="A96" s="402">
        <f t="shared" ca="1" si="9"/>
        <v>402</v>
      </c>
      <c r="B96" s="397">
        <f ca="1">IF($A96="","",INDEX(Diário!B$4:B$5000,MATCH(Rateio!$A96,Diário!$A$4:$A$5000,FALSE)))</f>
        <v>45764</v>
      </c>
      <c r="C96" s="413">
        <f ca="1">IF($A96="","",INDEX(Diário!C$4:C$5000,MATCH(Rateio!$A96,Diário!$A$4:$A$5000,FALSE)))</f>
        <v>45747</v>
      </c>
      <c r="D96" s="412" t="str">
        <f ca="1">IF($A96="","",INDEX(Diário!D$4:D$5000,MATCH(Rateio!$A96,Diário!$A$4:$A$5000,FALSE)))</f>
        <v>Gastos com Pessoal</v>
      </c>
      <c r="E96" s="412" t="str">
        <f ca="1">IF($A96="","",INDEX(Diário!E$4:E$5000,MATCH(Rateio!$A96,Diário!$A$4:$A$5000,FALSE)))</f>
        <v>PIS</v>
      </c>
      <c r="F96" s="420" t="s">
        <v>667</v>
      </c>
      <c r="G96" s="420" t="s">
        <v>277</v>
      </c>
      <c r="H96" s="425" t="s">
        <v>574</v>
      </c>
      <c r="I96" s="425" t="s">
        <v>565</v>
      </c>
      <c r="J96" s="425" t="s">
        <v>277</v>
      </c>
      <c r="K96" s="403">
        <v>45764</v>
      </c>
      <c r="L96" s="404">
        <v>230.52</v>
      </c>
      <c r="M96" s="404">
        <v>115.26</v>
      </c>
      <c r="N96" s="399">
        <v>115.26</v>
      </c>
      <c r="O96" s="400">
        <f t="shared" si="7"/>
        <v>0.5</v>
      </c>
      <c r="P96" s="400">
        <f t="shared" si="8"/>
        <v>0.5</v>
      </c>
      <c r="Q96" s="400">
        <f t="shared" si="10"/>
        <v>1</v>
      </c>
      <c r="R96" s="401">
        <f ca="1">MATCH(R$2,OFFSET(Diário!O$4,R95,0,ROW(Diário!$N$5003)-R95,1),0)+R95</f>
        <v>402</v>
      </c>
      <c r="S96" s="401"/>
      <c r="T96" s="401"/>
    </row>
    <row r="97" spans="1:20" ht="24" x14ac:dyDescent="0.2">
      <c r="A97" s="402">
        <f t="shared" ca="1" si="9"/>
        <v>406</v>
      </c>
      <c r="B97" s="397">
        <f ca="1">IF($A97="","",INDEX(Diário!B$4:B$5000,MATCH(Rateio!$A97,Diário!$A$4:$A$5000,FALSE)))</f>
        <v>45764</v>
      </c>
      <c r="C97" s="413">
        <f ca="1">IF($A97="","",INDEX(Diário!C$4:C$5000,MATCH(Rateio!$A97,Diário!$A$4:$A$5000,FALSE)))</f>
        <v>45747</v>
      </c>
      <c r="D97" s="412" t="str">
        <f ca="1">IF($A97="","",INDEX(Diário!D$4:D$5000,MATCH(Rateio!$A97,Diário!$A$4:$A$5000,FALSE)))</f>
        <v>Gastos com Pessoal</v>
      </c>
      <c r="E97" s="412" t="str">
        <f ca="1">IF($A97="","",INDEX(Diário!E$4:E$5000,MATCH(Rateio!$A97,Diário!$A$4:$A$5000,FALSE)))</f>
        <v>Outros Encargos Trabalhistas</v>
      </c>
      <c r="F97" s="420" t="s">
        <v>667</v>
      </c>
      <c r="G97" s="420" t="s">
        <v>277</v>
      </c>
      <c r="H97" s="425" t="s">
        <v>574</v>
      </c>
      <c r="I97" s="425" t="s">
        <v>565</v>
      </c>
      <c r="J97" s="425" t="s">
        <v>277</v>
      </c>
      <c r="K97" s="403">
        <v>45764</v>
      </c>
      <c r="L97" s="404">
        <v>5181.3599999999997</v>
      </c>
      <c r="M97" s="404">
        <v>3886.02</v>
      </c>
      <c r="N97" s="399">
        <v>1295.3399999999999</v>
      </c>
      <c r="O97" s="400">
        <f t="shared" si="7"/>
        <v>0.75</v>
      </c>
      <c r="P97" s="400">
        <f t="shared" si="8"/>
        <v>0.25</v>
      </c>
      <c r="Q97" s="400">
        <f t="shared" si="10"/>
        <v>1</v>
      </c>
      <c r="R97" s="401">
        <f ca="1">MATCH(R$2,OFFSET(Diário!O$4,R96,0,ROW(Diário!$N$5003)-R96,1),0)+R96</f>
        <v>406</v>
      </c>
      <c r="S97" s="401"/>
      <c r="T97" s="401"/>
    </row>
    <row r="98" spans="1:20" ht="23.65" customHeight="1" x14ac:dyDescent="0.2">
      <c r="A98" s="402">
        <f t="shared" ca="1" si="9"/>
        <v>407</v>
      </c>
      <c r="B98" s="397">
        <f ca="1">IF($A98="","",INDEX(Diário!B$4:B$5000,MATCH(Rateio!$A98,Diário!$A$4:$A$5000,FALSE)))</f>
        <v>45764</v>
      </c>
      <c r="C98" s="413">
        <f ca="1">IF($A98="","",INDEX(Diário!C$4:C$5000,MATCH(Rateio!$A98,Diário!$A$4:$A$5000,FALSE)))</f>
        <v>45747</v>
      </c>
      <c r="D98" s="412" t="str">
        <f ca="1">IF($A98="","",INDEX(Diário!D$4:D$5000,MATCH(Rateio!$A98,Diário!$A$4:$A$5000,FALSE)))</f>
        <v>Gastos com Pessoal</v>
      </c>
      <c r="E98" s="412" t="str">
        <f ca="1">IF($A98="","",INDEX(Diário!E$4:E$5000,MATCH(Rateio!$A98,Diário!$A$4:$A$5000,FALSE)))</f>
        <v>Outros Encargos Trabalhistas</v>
      </c>
      <c r="F98" s="420" t="s">
        <v>667</v>
      </c>
      <c r="G98" s="420" t="s">
        <v>277</v>
      </c>
      <c r="H98" s="425" t="s">
        <v>574</v>
      </c>
      <c r="I98" s="425" t="s">
        <v>565</v>
      </c>
      <c r="J98" s="425" t="s">
        <v>277</v>
      </c>
      <c r="K98" s="403">
        <v>45764</v>
      </c>
      <c r="L98" s="404">
        <v>5024.9399999999996</v>
      </c>
      <c r="M98" s="404">
        <v>2512.4699999999998</v>
      </c>
      <c r="N98" s="399">
        <v>2512.4699999999998</v>
      </c>
      <c r="O98" s="400">
        <f t="shared" si="7"/>
        <v>0.5</v>
      </c>
      <c r="P98" s="400">
        <f t="shared" si="8"/>
        <v>0.5</v>
      </c>
      <c r="Q98" s="400">
        <f t="shared" si="10"/>
        <v>1</v>
      </c>
      <c r="R98" s="401">
        <f ca="1">MATCH(R$2,OFFSET(Diário!O$4,R97,0,ROW(Diário!$N$5003)-R97,1),0)+R97</f>
        <v>407</v>
      </c>
      <c r="S98" s="401"/>
      <c r="T98" s="401"/>
    </row>
    <row r="99" spans="1:20" ht="23.65" customHeight="1" x14ac:dyDescent="0.2">
      <c r="A99" s="402">
        <f t="shared" ca="1" si="9"/>
        <v>409</v>
      </c>
      <c r="B99" s="397">
        <f ca="1">IF($A99="","",INDEX(Diário!B$4:B$5000,MATCH(Rateio!$A99,Diário!$A$4:$A$5000,FALSE)))</f>
        <v>45764</v>
      </c>
      <c r="C99" s="413">
        <f ca="1">IF($A99="","",INDEX(Diário!C$4:C$5000,MATCH(Rateio!$A99,Diário!$A$4:$A$5000,FALSE)))</f>
        <v>45747</v>
      </c>
      <c r="D99" s="412" t="str">
        <f ca="1">IF($A99="","",INDEX(Diário!D$4:D$5000,MATCH(Rateio!$A99,Diário!$A$4:$A$5000,FALSE)))</f>
        <v>Gastos com Pessoal</v>
      </c>
      <c r="E99" s="412" t="str">
        <f ca="1">IF($A99="","",INDEX(Diário!E$4:E$5000,MATCH(Rateio!$A99,Diário!$A$4:$A$5000,FALSE)))</f>
        <v>INSS Patronal</v>
      </c>
      <c r="F99" s="420" t="s">
        <v>667</v>
      </c>
      <c r="G99" s="420" t="s">
        <v>277</v>
      </c>
      <c r="H99" s="425" t="s">
        <v>574</v>
      </c>
      <c r="I99" s="425" t="s">
        <v>565</v>
      </c>
      <c r="J99" s="425" t="s">
        <v>277</v>
      </c>
      <c r="K99" s="403">
        <v>45764</v>
      </c>
      <c r="L99" s="404">
        <v>7129.3</v>
      </c>
      <c r="M99" s="404">
        <v>5346.97</v>
      </c>
      <c r="N99" s="399">
        <v>1782.33</v>
      </c>
      <c r="O99" s="400">
        <f t="shared" si="7"/>
        <v>0.74999929866887349</v>
      </c>
      <c r="P99" s="400">
        <f t="shared" si="8"/>
        <v>0.25000070133112645</v>
      </c>
      <c r="Q99" s="400">
        <f t="shared" si="10"/>
        <v>1</v>
      </c>
      <c r="R99" s="401">
        <f ca="1">MATCH(R$2,OFFSET(Diário!O$4,R98,0,ROW(Diário!$N$5003)-R98,1),0)+R98</f>
        <v>409</v>
      </c>
      <c r="S99" s="401"/>
      <c r="T99" s="401"/>
    </row>
    <row r="100" spans="1:20" ht="24" x14ac:dyDescent="0.2">
      <c r="A100" s="402">
        <f t="shared" ca="1" si="9"/>
        <v>411</v>
      </c>
      <c r="B100" s="397">
        <f ca="1">IF($A100="","",INDEX(Diário!B$4:B$5000,MATCH(Rateio!$A100,Diário!$A$4:$A$5000,FALSE)))</f>
        <v>45764</v>
      </c>
      <c r="C100" s="413">
        <f ca="1">IF($A100="","",INDEX(Diário!C$4:C$5000,MATCH(Rateio!$A100,Diário!$A$4:$A$5000,FALSE)))</f>
        <v>45751</v>
      </c>
      <c r="D100" s="412" t="str">
        <f ca="1">IF($A100="","",INDEX(Diário!D$4:D$5000,MATCH(Rateio!$A100,Diário!$A$4:$A$5000,FALSE)))</f>
        <v>Gastos Gerais</v>
      </c>
      <c r="E100" s="412" t="str">
        <f ca="1">IF($A100="","",INDEX(Diário!E$4:E$5000,MATCH(Rateio!$A100,Diário!$A$4:$A$5000,FALSE)))</f>
        <v>Energia Elétrica</v>
      </c>
      <c r="F100" s="420" t="s">
        <v>661</v>
      </c>
      <c r="G100" s="420" t="s">
        <v>662</v>
      </c>
      <c r="H100" s="425" t="s">
        <v>574</v>
      </c>
      <c r="I100" s="425" t="s">
        <v>560</v>
      </c>
      <c r="J100" s="425" t="s">
        <v>277</v>
      </c>
      <c r="K100" s="403">
        <v>45751</v>
      </c>
      <c r="L100" s="404">
        <v>444.68</v>
      </c>
      <c r="M100" s="404">
        <v>222.34</v>
      </c>
      <c r="N100" s="399">
        <v>222.34</v>
      </c>
      <c r="O100" s="400">
        <f t="shared" si="7"/>
        <v>0.5</v>
      </c>
      <c r="P100" s="400">
        <f t="shared" si="8"/>
        <v>0.5</v>
      </c>
      <c r="Q100" s="400">
        <f t="shared" si="10"/>
        <v>1</v>
      </c>
      <c r="R100" s="401">
        <f ca="1">MATCH(R$2,OFFSET(Diário!O$4,R99,0,ROW(Diário!$N$5003)-R99,1),0)+R99</f>
        <v>411</v>
      </c>
      <c r="S100" s="401"/>
      <c r="T100" s="401"/>
    </row>
    <row r="101" spans="1:20" ht="24" x14ac:dyDescent="0.2">
      <c r="A101" s="402">
        <f t="shared" ca="1" si="9"/>
        <v>412</v>
      </c>
      <c r="B101" s="397">
        <f ca="1">IF($A101="","",INDEX(Diário!B$4:B$5000,MATCH(Rateio!$A101,Diário!$A$4:$A$5000,FALSE)))</f>
        <v>45764</v>
      </c>
      <c r="C101" s="413">
        <f ca="1">IF($A101="","",INDEX(Diário!C$4:C$5000,MATCH(Rateio!$A101,Diário!$A$4:$A$5000,FALSE)))</f>
        <v>45747</v>
      </c>
      <c r="D101" s="412" t="str">
        <f ca="1">IF($A101="","",INDEX(Diário!D$4:D$5000,MATCH(Rateio!$A101,Diário!$A$4:$A$5000,FALSE)))</f>
        <v>Gastos com Pessoal</v>
      </c>
      <c r="E101" s="412" t="str">
        <f ca="1">IF($A101="","",INDEX(Diário!E$4:E$5000,MATCH(Rateio!$A101,Diário!$A$4:$A$5000,FALSE)))</f>
        <v>INSS Patronal</v>
      </c>
      <c r="F101" s="420" t="s">
        <v>667</v>
      </c>
      <c r="G101" s="420" t="s">
        <v>277</v>
      </c>
      <c r="H101" s="425" t="s">
        <v>574</v>
      </c>
      <c r="I101" s="425" t="s">
        <v>565</v>
      </c>
      <c r="J101" s="425" t="s">
        <v>277</v>
      </c>
      <c r="K101" s="403">
        <v>45764</v>
      </c>
      <c r="L101" s="404">
        <v>7129.3</v>
      </c>
      <c r="M101" s="404">
        <v>3564.65</v>
      </c>
      <c r="N101" s="399">
        <v>3564.65</v>
      </c>
      <c r="O101" s="400">
        <f t="shared" si="7"/>
        <v>0.5</v>
      </c>
      <c r="P101" s="400">
        <f t="shared" si="8"/>
        <v>0.5</v>
      </c>
      <c r="Q101" s="400">
        <f t="shared" si="10"/>
        <v>1</v>
      </c>
      <c r="R101" s="401">
        <f ca="1">MATCH(R$2,OFFSET(Diário!O$4,R100,0,ROW(Diário!$N$5003)-R100,1),0)+R100</f>
        <v>412</v>
      </c>
      <c r="S101" s="401"/>
      <c r="T101" s="401"/>
    </row>
    <row r="102" spans="1:20" ht="24" x14ac:dyDescent="0.2">
      <c r="A102" s="402">
        <f t="shared" ca="1" si="9"/>
        <v>414</v>
      </c>
      <c r="B102" s="397">
        <f ca="1">IF($A102="","",INDEX(Diário!B$4:B$5000,MATCH(Rateio!$A102,Diário!$A$4:$A$5000,FALSE)))</f>
        <v>45764</v>
      </c>
      <c r="C102" s="413">
        <f ca="1">IF($A102="","",INDEX(Diário!C$4:C$5000,MATCH(Rateio!$A102,Diário!$A$4:$A$5000,FALSE)))</f>
        <v>45747</v>
      </c>
      <c r="D102" s="412" t="str">
        <f ca="1">IF($A102="","",INDEX(Diário!D$4:D$5000,MATCH(Rateio!$A102,Diário!$A$4:$A$5000,FALSE)))</f>
        <v>Gastos com Pessoal</v>
      </c>
      <c r="E102" s="412" t="str">
        <f ca="1">IF($A102="","",INDEX(Diário!E$4:E$5000,MATCH(Rateio!$A102,Diário!$A$4:$A$5000,FALSE)))</f>
        <v>FGTS</v>
      </c>
      <c r="F102" s="420" t="s">
        <v>666</v>
      </c>
      <c r="G102" s="420" t="s">
        <v>524</v>
      </c>
      <c r="H102" s="425" t="s">
        <v>574</v>
      </c>
      <c r="I102" s="425" t="s">
        <v>4</v>
      </c>
      <c r="J102" s="425" t="s">
        <v>277</v>
      </c>
      <c r="K102" s="403">
        <v>45764</v>
      </c>
      <c r="L102" s="404">
        <v>1844.08</v>
      </c>
      <c r="M102" s="404">
        <v>922.04</v>
      </c>
      <c r="N102" s="399">
        <v>922.04</v>
      </c>
      <c r="O102" s="400">
        <f t="shared" si="7"/>
        <v>0.5</v>
      </c>
      <c r="P102" s="400">
        <f t="shared" si="8"/>
        <v>0.5</v>
      </c>
      <c r="Q102" s="400">
        <f t="shared" si="10"/>
        <v>1</v>
      </c>
      <c r="R102" s="401">
        <f ca="1">MATCH(R$2,OFFSET(Diário!O$4,R101,0,ROW(Diário!$N$5003)-R101,1),0)+R101</f>
        <v>414</v>
      </c>
      <c r="S102" s="401"/>
      <c r="T102" s="401"/>
    </row>
    <row r="103" spans="1:20" ht="24" x14ac:dyDescent="0.2">
      <c r="A103" s="402">
        <f t="shared" ca="1" si="9"/>
        <v>415</v>
      </c>
      <c r="B103" s="397">
        <f ca="1">IF($A103="","",INDEX(Diário!B$4:B$5000,MATCH(Rateio!$A103,Diário!$A$4:$A$5000,FALSE)))</f>
        <v>45764</v>
      </c>
      <c r="C103" s="413">
        <f ca="1">IF($A103="","",INDEX(Diário!C$4:C$5000,MATCH(Rateio!$A103,Diário!$A$4:$A$5000,FALSE)))</f>
        <v>45717</v>
      </c>
      <c r="D103" s="412" t="str">
        <f ca="1">IF($A103="","",INDEX(Diário!D$4:D$5000,MATCH(Rateio!$A103,Diário!$A$4:$A$5000,FALSE)))</f>
        <v>Gastos Gerais</v>
      </c>
      <c r="E103" s="412" t="str">
        <f ca="1">IF($A103="","",INDEX(Diário!E$4:E$5000,MATCH(Rateio!$A103,Diário!$A$4:$A$5000,FALSE)))</f>
        <v>Telefone Fixo</v>
      </c>
      <c r="F103" s="420" t="s">
        <v>660</v>
      </c>
      <c r="G103" s="420" t="s">
        <v>508</v>
      </c>
      <c r="H103" s="425" t="s">
        <v>574</v>
      </c>
      <c r="I103" s="425" t="s">
        <v>560</v>
      </c>
      <c r="J103" s="425" t="s">
        <v>1083</v>
      </c>
      <c r="K103" s="418">
        <v>45758</v>
      </c>
      <c r="L103" s="404">
        <v>87.46</v>
      </c>
      <c r="M103" s="404">
        <v>43.73</v>
      </c>
      <c r="N103" s="399">
        <v>43.73</v>
      </c>
      <c r="O103" s="400">
        <f t="shared" si="7"/>
        <v>0.5</v>
      </c>
      <c r="P103" s="400">
        <f t="shared" si="8"/>
        <v>0.5</v>
      </c>
      <c r="Q103" s="400">
        <f t="shared" si="10"/>
        <v>1</v>
      </c>
      <c r="R103" s="401">
        <f ca="1">MATCH(R$2,OFFSET(Diário!O$4,R102,0,ROW(Diário!$N$5003)-R102,1),0)+R102</f>
        <v>415</v>
      </c>
      <c r="S103" s="401"/>
      <c r="T103" s="401"/>
    </row>
    <row r="104" spans="1:20" ht="24" x14ac:dyDescent="0.2">
      <c r="A104" s="402">
        <f t="shared" ca="1" si="9"/>
        <v>417</v>
      </c>
      <c r="B104" s="397">
        <f ca="1">IF($A104="","",INDEX(Diário!B$4:B$5000,MATCH(Rateio!$A104,Diário!$A$4:$A$5000,FALSE)))</f>
        <v>45764</v>
      </c>
      <c r="C104" s="413">
        <f ca="1">IF($A104="","",INDEX(Diário!C$4:C$5000,MATCH(Rateio!$A104,Diário!$A$4:$A$5000,FALSE)))</f>
        <v>45717</v>
      </c>
      <c r="D104" s="412" t="str">
        <f ca="1">IF($A104="","",INDEX(Diário!D$4:D$5000,MATCH(Rateio!$A104,Diário!$A$4:$A$5000,FALSE)))</f>
        <v>Gastos Gerais</v>
      </c>
      <c r="E104" s="412" t="str">
        <f ca="1">IF($A104="","",INDEX(Diário!E$4:E$5000,MATCH(Rateio!$A104,Diário!$A$4:$A$5000,FALSE)))</f>
        <v>Telefone Fixo</v>
      </c>
      <c r="F104" s="420" t="s">
        <v>660</v>
      </c>
      <c r="G104" s="420" t="s">
        <v>508</v>
      </c>
      <c r="H104" s="425" t="s">
        <v>574</v>
      </c>
      <c r="I104" s="425" t="s">
        <v>560</v>
      </c>
      <c r="J104" s="425" t="s">
        <v>1084</v>
      </c>
      <c r="K104" s="418">
        <v>45758</v>
      </c>
      <c r="L104" s="404">
        <v>50.58</v>
      </c>
      <c r="M104" s="404">
        <v>25.29</v>
      </c>
      <c r="N104" s="421">
        <v>25.29</v>
      </c>
      <c r="O104" s="400">
        <f t="shared" si="7"/>
        <v>0.5</v>
      </c>
      <c r="P104" s="400">
        <f t="shared" si="8"/>
        <v>0.5</v>
      </c>
      <c r="Q104" s="400">
        <f t="shared" si="10"/>
        <v>1</v>
      </c>
      <c r="R104" s="401">
        <f ca="1">MATCH(R$2,OFFSET(Diário!O$4,R103,0,ROW(Diário!$N$5003)-R103,1),0)+R103</f>
        <v>417</v>
      </c>
      <c r="S104" s="401"/>
      <c r="T104" s="401"/>
    </row>
    <row r="105" spans="1:20" ht="24" x14ac:dyDescent="0.2">
      <c r="A105" s="402">
        <f t="shared" ca="1" si="9"/>
        <v>419</v>
      </c>
      <c r="B105" s="397">
        <f ca="1">IF($A105="","",INDEX(Diário!B$4:B$5000,MATCH(Rateio!$A105,Diário!$A$4:$A$5000,FALSE)))</f>
        <v>45764</v>
      </c>
      <c r="C105" s="413">
        <f ca="1">IF($A105="","",INDEX(Diário!C$4:C$5000,MATCH(Rateio!$A105,Diário!$A$4:$A$5000,FALSE)))</f>
        <v>45733</v>
      </c>
      <c r="D105" s="412" t="str">
        <f ca="1">IF($A105="","",INDEX(Diário!D$4:D$5000,MATCH(Rateio!$A105,Diário!$A$4:$A$5000,FALSE)))</f>
        <v>Gastos Gerais</v>
      </c>
      <c r="E105" s="412" t="str">
        <f ca="1">IF($A105="","",INDEX(Diário!E$4:E$5000,MATCH(Rateio!$A105,Diário!$A$4:$A$5000,FALSE)))</f>
        <v>Material de Escritorio</v>
      </c>
      <c r="F105" s="398" t="s">
        <v>1594</v>
      </c>
      <c r="G105" s="398" t="s">
        <v>1595</v>
      </c>
      <c r="H105" s="398" t="s">
        <v>574</v>
      </c>
      <c r="I105" s="398" t="s">
        <v>32</v>
      </c>
      <c r="J105" s="425" t="s">
        <v>1085</v>
      </c>
      <c r="K105" s="418">
        <v>45733</v>
      </c>
      <c r="L105" s="404">
        <v>619.79999999999995</v>
      </c>
      <c r="M105" s="404">
        <v>539.79999999999995</v>
      </c>
      <c r="N105" s="399">
        <v>80</v>
      </c>
      <c r="O105" s="400">
        <f t="shared" si="7"/>
        <v>0.87092610519522429</v>
      </c>
      <c r="P105" s="400">
        <f t="shared" si="8"/>
        <v>0.12907389480477574</v>
      </c>
      <c r="Q105" s="400">
        <f t="shared" si="10"/>
        <v>1</v>
      </c>
      <c r="R105" s="401">
        <f ca="1">MATCH(R$2,OFFSET(Diário!O$4,R104,0,ROW(Diário!$N$5003)-R104,1),0)+R104</f>
        <v>419</v>
      </c>
      <c r="S105" s="401"/>
      <c r="T105" s="401"/>
    </row>
    <row r="106" spans="1:20" ht="24" x14ac:dyDescent="0.2">
      <c r="A106" s="402">
        <f t="shared" ca="1" si="9"/>
        <v>422</v>
      </c>
      <c r="B106" s="397">
        <f ca="1">IF($A106="","",INDEX(Diário!B$4:B$5000,MATCH(Rateio!$A106,Diário!$A$4:$A$5000,FALSE)))</f>
        <v>45769</v>
      </c>
      <c r="C106" s="413">
        <f ca="1">IF($A106="","",INDEX(Diário!C$4:C$5000,MATCH(Rateio!$A106,Diário!$A$4:$A$5000,FALSE)))</f>
        <v>45730</v>
      </c>
      <c r="D106" s="412" t="str">
        <f ca="1">IF($A106="","",INDEX(Diário!D$4:D$5000,MATCH(Rateio!$A106,Diário!$A$4:$A$5000,FALSE)))</f>
        <v>Gastos Gerais</v>
      </c>
      <c r="E106" s="412" t="str">
        <f ca="1">IF($A106="","",INDEX(Diário!E$4:E$5000,MATCH(Rateio!$A106,Diário!$A$4:$A$5000,FALSE)))</f>
        <v>Aquisição e Suporte em Softwares</v>
      </c>
      <c r="F106" s="420" t="s">
        <v>665</v>
      </c>
      <c r="G106" s="416" t="s">
        <v>509</v>
      </c>
      <c r="H106" s="425" t="s">
        <v>574</v>
      </c>
      <c r="I106" s="425" t="s">
        <v>32</v>
      </c>
      <c r="J106" s="425" t="s">
        <v>1088</v>
      </c>
      <c r="K106" s="418">
        <v>45730</v>
      </c>
      <c r="L106" s="404">
        <v>590.17999999999995</v>
      </c>
      <c r="M106" s="404">
        <v>295.08999999999997</v>
      </c>
      <c r="N106" s="399">
        <v>295.08999999999997</v>
      </c>
      <c r="O106" s="400">
        <f t="shared" si="7"/>
        <v>0.5</v>
      </c>
      <c r="P106" s="400">
        <f t="shared" si="8"/>
        <v>0.5</v>
      </c>
      <c r="Q106" s="400">
        <f t="shared" si="10"/>
        <v>1</v>
      </c>
      <c r="R106" s="401">
        <f ca="1">MATCH(R$2,OFFSET(Diário!O$4,R105,0,ROW(Diário!$N$5003)-R105,1),0)+R105</f>
        <v>422</v>
      </c>
      <c r="S106" s="401"/>
      <c r="T106" s="401"/>
    </row>
    <row r="107" spans="1:20" ht="36" x14ac:dyDescent="0.2">
      <c r="A107" s="402">
        <f t="shared" ca="1" si="9"/>
        <v>423</v>
      </c>
      <c r="B107" s="397">
        <f ca="1">IF($A107="","",INDEX(Diário!B$4:B$5000,MATCH(Rateio!$A107,Diário!$A$4:$A$5000,FALSE)))</f>
        <v>45769</v>
      </c>
      <c r="C107" s="413">
        <f ca="1">IF($A107="","",INDEX(Diário!C$4:C$5000,MATCH(Rateio!$A107,Diário!$A$4:$A$5000,FALSE)))</f>
        <v>45717</v>
      </c>
      <c r="D107" s="412" t="str">
        <f ca="1">IF($A107="","",INDEX(Diário!D$4:D$5000,MATCH(Rateio!$A107,Diário!$A$4:$A$5000,FALSE)))</f>
        <v>Gastos Gerais</v>
      </c>
      <c r="E107" s="412" t="str">
        <f ca="1">IF($A107="","",INDEX(Diário!E$4:E$5000,MATCH(Rateio!$A107,Diário!$A$4:$A$5000,FALSE)))</f>
        <v>Serviços de Internet (Web Design, Hospedagem de Site, outros)</v>
      </c>
      <c r="F107" s="420" t="s">
        <v>668</v>
      </c>
      <c r="G107" s="420" t="s">
        <v>669</v>
      </c>
      <c r="H107" s="425" t="s">
        <v>574</v>
      </c>
      <c r="I107" s="425" t="s">
        <v>32</v>
      </c>
      <c r="J107" s="425" t="s">
        <v>1089</v>
      </c>
      <c r="K107" s="418">
        <v>45748</v>
      </c>
      <c r="L107" s="404">
        <v>2160</v>
      </c>
      <c r="M107" s="404">
        <v>1080</v>
      </c>
      <c r="N107" s="399">
        <v>1080</v>
      </c>
      <c r="O107" s="400">
        <f t="shared" si="7"/>
        <v>0.5</v>
      </c>
      <c r="P107" s="400">
        <f t="shared" si="8"/>
        <v>0.5</v>
      </c>
      <c r="Q107" s="400">
        <f t="shared" si="10"/>
        <v>1</v>
      </c>
      <c r="R107" s="401">
        <f ca="1">MATCH(R$2,OFFSET(Diário!O$4,R106,0,ROW(Diário!$N$5003)-R106,1),0)+R106</f>
        <v>423</v>
      </c>
      <c r="S107" s="401"/>
      <c r="T107" s="401"/>
    </row>
    <row r="108" spans="1:20" ht="24" x14ac:dyDescent="0.2">
      <c r="A108" s="402">
        <f t="shared" ca="1" si="9"/>
        <v>424</v>
      </c>
      <c r="B108" s="397">
        <f ca="1">IF($A108="","",INDEX(Diário!B$4:B$5000,MATCH(Rateio!$A108,Diário!$A$4:$A$5000,FALSE)))</f>
        <v>45769</v>
      </c>
      <c r="C108" s="413">
        <f ca="1">IF($A108="","",INDEX(Diário!C$4:C$5000,MATCH(Rateio!$A108,Diário!$A$4:$A$5000,FALSE)))</f>
        <v>45717</v>
      </c>
      <c r="D108" s="412" t="str">
        <f ca="1">IF($A108="","",INDEX(Diário!D$4:D$5000,MATCH(Rateio!$A108,Diário!$A$4:$A$5000,FALSE)))</f>
        <v>Gastos Gerais</v>
      </c>
      <c r="E108" s="412" t="str">
        <f ca="1">IF($A108="","",INDEX(Diário!E$4:E$5000,MATCH(Rateio!$A108,Diário!$A$4:$A$5000,FALSE)))</f>
        <v>Serviços de Mão-de-obra Terceirizada</v>
      </c>
      <c r="F108" s="420" t="s">
        <v>663</v>
      </c>
      <c r="G108" s="420" t="s">
        <v>664</v>
      </c>
      <c r="H108" s="425" t="s">
        <v>574</v>
      </c>
      <c r="I108" s="425" t="s">
        <v>32</v>
      </c>
      <c r="J108" s="425" t="s">
        <v>1090</v>
      </c>
      <c r="K108" s="418">
        <v>45757</v>
      </c>
      <c r="L108" s="404">
        <v>1651.36</v>
      </c>
      <c r="M108" s="404">
        <v>825.68</v>
      </c>
      <c r="N108" s="399">
        <v>825.68</v>
      </c>
      <c r="O108" s="400">
        <f t="shared" si="7"/>
        <v>0.5</v>
      </c>
      <c r="P108" s="400">
        <f t="shared" si="8"/>
        <v>0.5</v>
      </c>
      <c r="Q108" s="400">
        <f t="shared" si="10"/>
        <v>1</v>
      </c>
      <c r="R108" s="401">
        <f ca="1">MATCH(R$2,OFFSET(Diário!O$4,R107,0,ROW(Diário!$N$5003)-R107,1),0)+R107</f>
        <v>424</v>
      </c>
      <c r="S108" s="401"/>
      <c r="T108" s="401"/>
    </row>
    <row r="109" spans="1:20" ht="24" x14ac:dyDescent="0.2">
      <c r="A109" s="402">
        <f t="shared" ca="1" si="9"/>
        <v>432</v>
      </c>
      <c r="B109" s="397">
        <f ca="1">IF($A109="","",INDEX(Diário!B$4:B$5000,MATCH(Rateio!$A109,Diário!$A$4:$A$5000,FALSE)))</f>
        <v>45772</v>
      </c>
      <c r="C109" s="413">
        <f ca="1">IF($A109="","",INDEX(Diário!C$4:C$5000,MATCH(Rateio!$A109,Diário!$A$4:$A$5000,FALSE)))</f>
        <v>45772</v>
      </c>
      <c r="D109" s="412" t="str">
        <f ca="1">IF($A109="","",INDEX(Diário!D$4:D$5000,MATCH(Rateio!$A109,Diário!$A$4:$A$5000,FALSE)))</f>
        <v>Gastos com Pessoal</v>
      </c>
      <c r="E109" s="412" t="str">
        <f ca="1">IF($A109="","",INDEX(Diário!E$4:E$5000,MATCH(Rateio!$A109,Diário!$A$4:$A$5000,FALSE)))</f>
        <v>Férias</v>
      </c>
      <c r="F109" s="420" t="s">
        <v>1621</v>
      </c>
      <c r="G109" s="420" t="s">
        <v>1622</v>
      </c>
      <c r="H109" s="425" t="s">
        <v>574</v>
      </c>
      <c r="I109" s="425" t="s">
        <v>564</v>
      </c>
      <c r="J109" s="425" t="s">
        <v>277</v>
      </c>
      <c r="K109" s="403">
        <v>45772</v>
      </c>
      <c r="L109" s="404">
        <v>24758.22</v>
      </c>
      <c r="M109" s="404">
        <v>12379.11</v>
      </c>
      <c r="N109" s="399">
        <v>12379.11</v>
      </c>
      <c r="O109" s="400">
        <f t="shared" si="7"/>
        <v>0.5</v>
      </c>
      <c r="P109" s="400">
        <f t="shared" si="8"/>
        <v>0.5</v>
      </c>
      <c r="Q109" s="400">
        <f t="shared" si="10"/>
        <v>1</v>
      </c>
      <c r="R109" s="401">
        <f ca="1">MATCH(R$2,OFFSET(Diário!O$4,R108,0,ROW(Diário!$N$5003)-R108,1),0)+R108</f>
        <v>432</v>
      </c>
      <c r="S109" s="401"/>
      <c r="T109" s="401"/>
    </row>
    <row r="110" spans="1:20" ht="24" x14ac:dyDescent="0.2">
      <c r="A110" s="402">
        <f t="shared" ca="1" si="9"/>
        <v>445</v>
      </c>
      <c r="B110" s="397">
        <f ca="1">IF($A110="","",INDEX(Diário!B$4:B$5000,MATCH(Rateio!$A110,Diário!$A$4:$A$5000,FALSE)))</f>
        <v>45777</v>
      </c>
      <c r="C110" s="413">
        <f ca="1">IF($A110="","",INDEX(Diário!C$4:C$5000,MATCH(Rateio!$A110,Diário!$A$4:$A$5000,FALSE)))</f>
        <v>45717</v>
      </c>
      <c r="D110" s="412" t="str">
        <f ca="1">IF($A110="","",INDEX(Diário!D$4:D$5000,MATCH(Rateio!$A110,Diário!$A$4:$A$5000,FALSE)))</f>
        <v>Gastos Gerais</v>
      </c>
      <c r="E110" s="412" t="str">
        <f ca="1">IF($A110="","",INDEX(Diário!E$4:E$5000,MATCH(Rateio!$A110,Diário!$A$4:$A$5000,FALSE)))</f>
        <v>Auditoria Externa</v>
      </c>
      <c r="F110" s="420" t="s">
        <v>722</v>
      </c>
      <c r="G110" s="416" t="s">
        <v>526</v>
      </c>
      <c r="H110" s="425" t="s">
        <v>723</v>
      </c>
      <c r="I110" s="425" t="s">
        <v>32</v>
      </c>
      <c r="J110" s="425" t="s">
        <v>1095</v>
      </c>
      <c r="K110" s="418">
        <v>45748</v>
      </c>
      <c r="L110" s="404">
        <v>888.58</v>
      </c>
      <c r="M110" s="404">
        <v>444.29</v>
      </c>
      <c r="N110" s="399">
        <v>444.29</v>
      </c>
      <c r="O110" s="400">
        <f t="shared" si="7"/>
        <v>0.5</v>
      </c>
      <c r="P110" s="400">
        <f t="shared" si="8"/>
        <v>0.5</v>
      </c>
      <c r="Q110" s="400">
        <f t="shared" si="10"/>
        <v>1</v>
      </c>
      <c r="R110" s="401">
        <f ca="1">MATCH(R$2,OFFSET(Diário!O$4,R109,0,ROW(Diário!$N$5003)-R109,1),0)+R109</f>
        <v>445</v>
      </c>
      <c r="S110" s="401"/>
      <c r="T110" s="401"/>
    </row>
    <row r="111" spans="1:20" ht="24" x14ac:dyDescent="0.2">
      <c r="A111" s="402">
        <f t="shared" ca="1" si="9"/>
        <v>453</v>
      </c>
      <c r="B111" s="397">
        <f ca="1">IF($A111="","",INDEX(Diário!B$4:B$5000,MATCH(Rateio!$A111,Diário!$A$4:$A$5000,FALSE)))</f>
        <v>45777</v>
      </c>
      <c r="C111" s="413">
        <f ca="1">IF($A111="","",INDEX(Diário!C$4:C$5000,MATCH(Rateio!$A111,Diário!$A$4:$A$5000,FALSE)))</f>
        <v>45777</v>
      </c>
      <c r="D111" s="412" t="str">
        <f ca="1">IF($A111="","",INDEX(Diário!D$4:D$5000,MATCH(Rateio!$A111,Diário!$A$4:$A$5000,FALSE)))</f>
        <v>Gastos com Pessoal</v>
      </c>
      <c r="E111" s="412" t="str">
        <f ca="1">IF($A111="","",INDEX(Diário!E$4:E$5000,MATCH(Rateio!$A111,Diário!$A$4:$A$5000,FALSE)))</f>
        <v>Salários</v>
      </c>
      <c r="F111" s="420" t="s">
        <v>1621</v>
      </c>
      <c r="G111" s="420" t="s">
        <v>1622</v>
      </c>
      <c r="H111" s="425" t="s">
        <v>574</v>
      </c>
      <c r="I111" s="425" t="s">
        <v>562</v>
      </c>
      <c r="J111" s="425" t="s">
        <v>277</v>
      </c>
      <c r="K111" s="418">
        <v>45777</v>
      </c>
      <c r="L111" s="404">
        <v>6244.38</v>
      </c>
      <c r="M111" s="404">
        <v>3122.19</v>
      </c>
      <c r="N111" s="399">
        <v>3122.19</v>
      </c>
      <c r="O111" s="400">
        <f t="shared" si="7"/>
        <v>0.5</v>
      </c>
      <c r="P111" s="400">
        <f t="shared" si="8"/>
        <v>0.5</v>
      </c>
      <c r="Q111" s="400">
        <f t="shared" si="10"/>
        <v>1</v>
      </c>
      <c r="R111" s="401">
        <f ca="1">MATCH(R$2,OFFSET(Diário!O$4,R110,0,ROW(Diário!$N$5003)-R110,1),0)+R110</f>
        <v>453</v>
      </c>
      <c r="S111" s="401"/>
      <c r="T111" s="401"/>
    </row>
    <row r="112" spans="1:20" ht="24" x14ac:dyDescent="0.2">
      <c r="A112" s="402">
        <f t="shared" ca="1" si="9"/>
        <v>454</v>
      </c>
      <c r="B112" s="397">
        <f ca="1">IF($A112="","",INDEX(Diário!B$4:B$5000,MATCH(Rateio!$A112,Diário!$A$4:$A$5000,FALSE)))</f>
        <v>45777</v>
      </c>
      <c r="C112" s="413">
        <f ca="1">IF($A112="","",INDEX(Diário!C$4:C$5000,MATCH(Rateio!$A112,Diário!$A$4:$A$5000,FALSE)))</f>
        <v>45771</v>
      </c>
      <c r="D112" s="412" t="str">
        <f ca="1">IF($A112="","",INDEX(Diário!D$4:D$5000,MATCH(Rateio!$A112,Diário!$A$4:$A$5000,FALSE)))</f>
        <v>Gastos Gerais</v>
      </c>
      <c r="E112" s="412" t="str">
        <f ca="1">IF($A112="","",INDEX(Diário!E$4:E$5000,MATCH(Rateio!$A112,Diário!$A$4:$A$5000,FALSE)))</f>
        <v>Serviços de Mão-de-obra Terceirizada</v>
      </c>
      <c r="F112" s="420" t="s">
        <v>724</v>
      </c>
      <c r="G112" s="420" t="s">
        <v>725</v>
      </c>
      <c r="H112" s="424" t="s">
        <v>723</v>
      </c>
      <c r="I112" s="425" t="s">
        <v>32</v>
      </c>
      <c r="J112" s="425" t="s">
        <v>1096</v>
      </c>
      <c r="K112" s="418">
        <v>45771</v>
      </c>
      <c r="L112" s="404">
        <v>1300.52</v>
      </c>
      <c r="M112" s="404">
        <v>650.26</v>
      </c>
      <c r="N112" s="399">
        <v>650.26</v>
      </c>
      <c r="O112" s="400">
        <f t="shared" si="7"/>
        <v>0.5</v>
      </c>
      <c r="P112" s="400">
        <f t="shared" si="8"/>
        <v>0.5</v>
      </c>
      <c r="Q112" s="400">
        <f t="shared" si="10"/>
        <v>1</v>
      </c>
      <c r="R112" s="401">
        <f ca="1">MATCH(R$2,OFFSET(Diário!O$4,R111,0,ROW(Diário!$N$5003)-R111,1),0)+R111</f>
        <v>454</v>
      </c>
      <c r="S112" s="401"/>
      <c r="T112" s="401"/>
    </row>
    <row r="113" spans="1:20" ht="24" x14ac:dyDescent="0.2">
      <c r="A113" s="402">
        <f t="shared" ca="1" si="9"/>
        <v>464</v>
      </c>
      <c r="B113" s="397">
        <f ca="1">IF($A113="","",INDEX(Diário!B$4:B$5000,MATCH(Rateio!$A113,Diário!$A$4:$A$5000,FALSE)))</f>
        <v>45777</v>
      </c>
      <c r="C113" s="413">
        <f ca="1">IF($A113="","",INDEX(Diário!C$4:C$5000,MATCH(Rateio!$A113,Diário!$A$4:$A$5000,FALSE)))</f>
        <v>45777</v>
      </c>
      <c r="D113" s="412" t="str">
        <f ca="1">IF($A113="","",INDEX(Diário!D$4:D$5000,MATCH(Rateio!$A113,Diário!$A$4:$A$5000,FALSE)))</f>
        <v>Gastos com Pessoal</v>
      </c>
      <c r="E113" s="412" t="str">
        <f ca="1">IF($A113="","",INDEX(Diário!E$4:E$5000,MATCH(Rateio!$A113,Diário!$A$4:$A$5000,FALSE)))</f>
        <v>Salários</v>
      </c>
      <c r="F113" s="420" t="s">
        <v>1620</v>
      </c>
      <c r="G113" s="420" t="s">
        <v>1623</v>
      </c>
      <c r="H113" s="425" t="s">
        <v>574</v>
      </c>
      <c r="I113" s="425" t="s">
        <v>562</v>
      </c>
      <c r="J113" s="425" t="s">
        <v>277</v>
      </c>
      <c r="K113" s="418">
        <v>45777</v>
      </c>
      <c r="L113" s="404">
        <v>7655.68</v>
      </c>
      <c r="M113" s="404">
        <v>5741.76</v>
      </c>
      <c r="N113" s="399">
        <v>1913.92</v>
      </c>
      <c r="O113" s="400">
        <f t="shared" si="7"/>
        <v>0.75</v>
      </c>
      <c r="P113" s="400">
        <f t="shared" si="8"/>
        <v>0.25</v>
      </c>
      <c r="Q113" s="400">
        <f t="shared" si="10"/>
        <v>1</v>
      </c>
      <c r="R113" s="401">
        <f ca="1">MATCH(R$2,OFFSET(Diário!O$4,R112,0,ROW(Diário!$N$5003)-R112,1),0)+R112</f>
        <v>464</v>
      </c>
      <c r="S113" s="401"/>
      <c r="T113" s="401"/>
    </row>
    <row r="114" spans="1:20" ht="24" x14ac:dyDescent="0.2">
      <c r="A114" s="402">
        <f t="shared" ca="1" si="9"/>
        <v>476</v>
      </c>
      <c r="B114" s="397">
        <f ca="1">IF($A114="","",INDEX(Diário!B$4:B$5000,MATCH(Rateio!$A114,Diário!$A$4:$A$5000,FALSE)))</f>
        <v>45782</v>
      </c>
      <c r="C114" s="413">
        <f ca="1">IF($A114="","",INDEX(Diário!C$4:C$5000,MATCH(Rateio!$A114,Diário!$A$4:$A$5000,FALSE)))</f>
        <v>45776</v>
      </c>
      <c r="D114" s="412" t="str">
        <f ca="1">IF($A114="","",INDEX(Diário!D$4:D$5000,MATCH(Rateio!$A114,Diário!$A$4:$A$5000,FALSE)))</f>
        <v>Gastos Gerais</v>
      </c>
      <c r="E114" s="412" t="str">
        <f ca="1">IF($A114="","",INDEX(Diário!E$4:E$5000,MATCH(Rateio!$A114,Diário!$A$4:$A$5000,FALSE)))</f>
        <v>Assessoria Contábil</v>
      </c>
      <c r="F114" s="420" t="s">
        <v>659</v>
      </c>
      <c r="G114" s="433" t="s">
        <v>506</v>
      </c>
      <c r="H114" s="425" t="s">
        <v>574</v>
      </c>
      <c r="I114" s="425" t="s">
        <v>32</v>
      </c>
      <c r="J114" s="425" t="s">
        <v>1209</v>
      </c>
      <c r="K114" s="418">
        <v>45776</v>
      </c>
      <c r="L114" s="404">
        <v>3800</v>
      </c>
      <c r="M114" s="404">
        <v>1900</v>
      </c>
      <c r="N114" s="399">
        <v>1900</v>
      </c>
      <c r="O114" s="400">
        <f t="shared" si="7"/>
        <v>0.5</v>
      </c>
      <c r="P114" s="400">
        <f t="shared" si="8"/>
        <v>0.5</v>
      </c>
      <c r="Q114" s="400">
        <f t="shared" si="10"/>
        <v>1</v>
      </c>
      <c r="R114" s="401">
        <f ca="1">MATCH(R$2,OFFSET(Diário!O$4,R113,0,ROW(Diário!$N$5003)-R113,1),0)+R113</f>
        <v>476</v>
      </c>
      <c r="S114" s="401"/>
      <c r="T114" s="401"/>
    </row>
    <row r="115" spans="1:20" ht="24" x14ac:dyDescent="0.2">
      <c r="A115" s="402">
        <f t="shared" ca="1" si="9"/>
        <v>477</v>
      </c>
      <c r="B115" s="397">
        <f ca="1">IF($A115="","",INDEX(Diário!B$4:B$5000,MATCH(Rateio!$A115,Diário!$A$4:$A$5000,FALSE)))</f>
        <v>45782</v>
      </c>
      <c r="C115" s="413">
        <f ca="1">IF($A115="","",INDEX(Diário!C$4:C$5000,MATCH(Rateio!$A115,Diário!$A$4:$A$5000,FALSE)))</f>
        <v>45748</v>
      </c>
      <c r="D115" s="412" t="str">
        <f ca="1">IF($A115="","",INDEX(Diário!D$4:D$5000,MATCH(Rateio!$A115,Diário!$A$4:$A$5000,FALSE)))</f>
        <v>Gastos Gerais</v>
      </c>
      <c r="E115" s="412" t="str">
        <f ca="1">IF($A115="","",INDEX(Diário!E$4:E$5000,MATCH(Rateio!$A115,Diário!$A$4:$A$5000,FALSE)))</f>
        <v>IPTU</v>
      </c>
      <c r="F115" s="420" t="s">
        <v>657</v>
      </c>
      <c r="G115" s="420" t="s">
        <v>658</v>
      </c>
      <c r="H115" s="425" t="s">
        <v>574</v>
      </c>
      <c r="I115" s="425" t="s">
        <v>560</v>
      </c>
      <c r="J115" s="425" t="s">
        <v>277</v>
      </c>
      <c r="K115" s="418">
        <v>45782</v>
      </c>
      <c r="L115" s="404">
        <v>1435.88</v>
      </c>
      <c r="M115" s="404">
        <v>721.94</v>
      </c>
      <c r="N115" s="399">
        <v>713.94</v>
      </c>
      <c r="O115" s="400">
        <f t="shared" si="7"/>
        <v>0.50278574811265564</v>
      </c>
      <c r="P115" s="400">
        <f t="shared" si="8"/>
        <v>0.49721425188734436</v>
      </c>
      <c r="Q115" s="400">
        <f t="shared" si="10"/>
        <v>1</v>
      </c>
      <c r="R115" s="401">
        <f ca="1">MATCH(R$2,OFFSET(Diário!O$4,R114,0,ROW(Diário!$N$5003)-R114,1),0)+R114</f>
        <v>477</v>
      </c>
      <c r="S115" s="401"/>
      <c r="T115" s="401"/>
    </row>
    <row r="116" spans="1:20" ht="24" x14ac:dyDescent="0.2">
      <c r="A116" s="402">
        <f t="shared" ca="1" si="9"/>
        <v>478</v>
      </c>
      <c r="B116" s="397">
        <f ca="1">IF($A116="","",INDEX(Diário!B$4:B$5000,MATCH(Rateio!$A116,Diário!$A$4:$A$5000,FALSE)))</f>
        <v>45782</v>
      </c>
      <c r="C116" s="413">
        <f ca="1">IF($A116="","",INDEX(Diário!C$4:C$5000,MATCH(Rateio!$A116,Diário!$A$4:$A$5000,FALSE)))</f>
        <v>45748</v>
      </c>
      <c r="D116" s="412" t="str">
        <f ca="1">IF($A116="","",INDEX(Diário!D$4:D$5000,MATCH(Rateio!$A116,Diário!$A$4:$A$5000,FALSE)))</f>
        <v>Gastos Gerais</v>
      </c>
      <c r="E116" s="412" t="str">
        <f ca="1">IF($A116="","",INDEX(Diário!E$4:E$5000,MATCH(Rateio!$A116,Diário!$A$4:$A$5000,FALSE)))</f>
        <v>Aluguel</v>
      </c>
      <c r="F116" s="420" t="s">
        <v>657</v>
      </c>
      <c r="G116" s="420" t="s">
        <v>658</v>
      </c>
      <c r="H116" s="425" t="s">
        <v>574</v>
      </c>
      <c r="I116" s="425" t="s">
        <v>560</v>
      </c>
      <c r="J116" s="425" t="s">
        <v>277</v>
      </c>
      <c r="K116" s="403">
        <v>45782</v>
      </c>
      <c r="L116" s="404">
        <v>8500</v>
      </c>
      <c r="M116" s="404">
        <v>4510</v>
      </c>
      <c r="N116" s="399">
        <v>3990</v>
      </c>
      <c r="O116" s="400">
        <f t="shared" si="7"/>
        <v>0.53058823529411769</v>
      </c>
      <c r="P116" s="400">
        <f t="shared" si="8"/>
        <v>0.46941176470588236</v>
      </c>
      <c r="Q116" s="400">
        <f t="shared" si="10"/>
        <v>1</v>
      </c>
      <c r="R116" s="401">
        <f ca="1">MATCH(R$2,OFFSET(Diário!O$4,R115,0,ROW(Diário!$N$5003)-R115,1),0)+R115</f>
        <v>478</v>
      </c>
      <c r="S116" s="401"/>
      <c r="T116" s="401"/>
    </row>
    <row r="117" spans="1:20" ht="24" x14ac:dyDescent="0.2">
      <c r="A117" s="402">
        <f t="shared" ca="1" si="9"/>
        <v>480</v>
      </c>
      <c r="B117" s="397">
        <f ca="1">IF($A117="","",INDEX(Diário!B$4:B$5000,MATCH(Rateio!$A117,Diário!$A$4:$A$5000,FALSE)))</f>
        <v>45782</v>
      </c>
      <c r="C117" s="413">
        <f ca="1">IF($A117="","",INDEX(Diário!C$4:C$5000,MATCH(Rateio!$A117,Diário!$A$4:$A$5000,FALSE)))</f>
        <v>45748</v>
      </c>
      <c r="D117" s="412" t="str">
        <f ca="1">IF($A117="","",INDEX(Diário!D$4:D$5000,MATCH(Rateio!$A117,Diário!$A$4:$A$5000,FALSE)))</f>
        <v>Gastos Gerais</v>
      </c>
      <c r="E117" s="412" t="str">
        <f ca="1">IF($A117="","",INDEX(Diário!E$4:E$5000,MATCH(Rateio!$A117,Diário!$A$4:$A$5000,FALSE)))</f>
        <v>Condomínio</v>
      </c>
      <c r="F117" s="420" t="s">
        <v>657</v>
      </c>
      <c r="G117" s="420" t="s">
        <v>658</v>
      </c>
      <c r="H117" s="425" t="s">
        <v>574</v>
      </c>
      <c r="I117" s="425" t="s">
        <v>560</v>
      </c>
      <c r="J117" s="425" t="s">
        <v>277</v>
      </c>
      <c r="K117" s="403">
        <v>45782</v>
      </c>
      <c r="L117" s="404">
        <v>2842.68</v>
      </c>
      <c r="M117" s="404">
        <v>1421.34</v>
      </c>
      <c r="N117" s="399">
        <v>1421.34</v>
      </c>
      <c r="O117" s="400">
        <f t="shared" si="7"/>
        <v>0.5</v>
      </c>
      <c r="P117" s="400">
        <f t="shared" si="8"/>
        <v>0.5</v>
      </c>
      <c r="Q117" s="400">
        <f t="shared" si="10"/>
        <v>1</v>
      </c>
      <c r="R117" s="401">
        <f ca="1">MATCH(R$2,OFFSET(Diário!O$4,R116,0,ROW(Diário!$N$5003)-R116,1),0)+R116</f>
        <v>480</v>
      </c>
      <c r="S117" s="401"/>
      <c r="T117" s="401"/>
    </row>
    <row r="118" spans="1:20" ht="36" x14ac:dyDescent="0.2">
      <c r="A118" s="402">
        <f t="shared" ca="1" si="9"/>
        <v>482</v>
      </c>
      <c r="B118" s="397">
        <f ca="1">IF($A118="","",INDEX(Diário!B$4:B$5000,MATCH(Rateio!$A118,Diário!$A$4:$A$5000,FALSE)))</f>
        <v>45783</v>
      </c>
      <c r="C118" s="413">
        <f ca="1">IF($A118="","",INDEX(Diário!C$4:C$5000,MATCH(Rateio!$A118,Diário!$A$4:$A$5000,FALSE)))</f>
        <v>45748</v>
      </c>
      <c r="D118" s="412" t="str">
        <f ca="1">IF($A118="","",INDEX(Diário!D$4:D$5000,MATCH(Rateio!$A118,Diário!$A$4:$A$5000,FALSE)))</f>
        <v>Gastos Gerais</v>
      </c>
      <c r="E118" s="412" t="str">
        <f ca="1">IF($A118="","",INDEX(Diário!E$4:E$5000,MATCH(Rateio!$A118,Diário!$A$4:$A$5000,FALSE)))</f>
        <v>Serviços de Internet (Web Design, Hospedagem de Site, outros)</v>
      </c>
      <c r="F118" s="398" t="s">
        <v>888</v>
      </c>
      <c r="G118" s="398" t="s">
        <v>889</v>
      </c>
      <c r="H118" s="425" t="s">
        <v>574</v>
      </c>
      <c r="I118" s="425" t="s">
        <v>32</v>
      </c>
      <c r="J118" s="425" t="s">
        <v>1212</v>
      </c>
      <c r="K118" s="418">
        <v>45772</v>
      </c>
      <c r="L118" s="404">
        <v>2840.5</v>
      </c>
      <c r="M118" s="404">
        <v>1420.25</v>
      </c>
      <c r="N118" s="399">
        <v>1420.25</v>
      </c>
      <c r="O118" s="400">
        <f t="shared" si="7"/>
        <v>0.5</v>
      </c>
      <c r="P118" s="400">
        <f t="shared" si="8"/>
        <v>0.5</v>
      </c>
      <c r="Q118" s="400">
        <f t="shared" si="10"/>
        <v>1</v>
      </c>
      <c r="R118" s="401">
        <f ca="1">MATCH(R$2,OFFSET(Diário!O$4,R117,0,ROW(Diário!$N$5003)-R117,1),0)+R117</f>
        <v>482</v>
      </c>
      <c r="S118" s="401"/>
      <c r="T118" s="401"/>
    </row>
    <row r="119" spans="1:20" ht="36" x14ac:dyDescent="0.2">
      <c r="A119" s="402">
        <f t="shared" ca="1" si="9"/>
        <v>483</v>
      </c>
      <c r="B119" s="397">
        <f ca="1">IF($A119="","",INDEX(Diário!B$4:B$5000,MATCH(Rateio!$A119,Diário!$A$4:$A$5000,FALSE)))</f>
        <v>45785</v>
      </c>
      <c r="C119" s="413">
        <f ca="1">IF($A119="","",INDEX(Diário!C$4:C$5000,MATCH(Rateio!$A119,Diário!$A$4:$A$5000,FALSE)))</f>
        <v>45757</v>
      </c>
      <c r="D119" s="412" t="str">
        <f ca="1">IF($A119="","",INDEX(Diário!D$4:D$5000,MATCH(Rateio!$A119,Diário!$A$4:$A$5000,FALSE)))</f>
        <v>Gastos Gerais</v>
      </c>
      <c r="E119" s="412" t="str">
        <f ca="1">IF($A119="","",INDEX(Diário!E$4:E$5000,MATCH(Rateio!$A119,Diário!$A$4:$A$5000,FALSE)))</f>
        <v>Material de Limpeza</v>
      </c>
      <c r="F119" s="398" t="s">
        <v>1596</v>
      </c>
      <c r="G119" s="398" t="s">
        <v>1597</v>
      </c>
      <c r="H119" s="425" t="s">
        <v>574</v>
      </c>
      <c r="I119" s="425" t="s">
        <v>32</v>
      </c>
      <c r="J119" s="425" t="s">
        <v>1213</v>
      </c>
      <c r="K119" s="418">
        <v>45757</v>
      </c>
      <c r="L119" s="404">
        <v>1399.36</v>
      </c>
      <c r="M119" s="404">
        <v>699.68</v>
      </c>
      <c r="N119" s="399">
        <v>699.68</v>
      </c>
      <c r="O119" s="400">
        <f t="shared" si="7"/>
        <v>0.5</v>
      </c>
      <c r="P119" s="400">
        <f t="shared" si="8"/>
        <v>0.5</v>
      </c>
      <c r="Q119" s="400">
        <f t="shared" si="10"/>
        <v>1</v>
      </c>
      <c r="R119" s="401">
        <f ca="1">MATCH(R$2,OFFSET(Diário!O$4,R118,0,ROW(Diário!$N$5003)-R118,1),0)+R118</f>
        <v>483</v>
      </c>
      <c r="S119" s="401"/>
      <c r="T119" s="401"/>
    </row>
    <row r="120" spans="1:20" ht="24" x14ac:dyDescent="0.2">
      <c r="A120" s="402">
        <f t="shared" ca="1" si="9"/>
        <v>507</v>
      </c>
      <c r="B120" s="397">
        <f ca="1">IF($A120="","",INDEX(Diário!B$4:B$5000,MATCH(Rateio!$A120,Diário!$A$4:$A$5000,FALSE)))</f>
        <v>45792</v>
      </c>
      <c r="C120" s="413">
        <f ca="1">IF($A120="","",INDEX(Diário!C$4:C$5000,MATCH(Rateio!$A120,Diário!$A$4:$A$5000,FALSE)))</f>
        <v>45792</v>
      </c>
      <c r="D120" s="412" t="str">
        <f ca="1">IF($A120="","",INDEX(Diário!D$4:D$5000,MATCH(Rateio!$A120,Diário!$A$4:$A$5000,FALSE)))</f>
        <v>Gastos com Pessoal</v>
      </c>
      <c r="E120" s="412" t="str">
        <f ca="1">IF($A120="","",INDEX(Diário!E$4:E$5000,MATCH(Rateio!$A120,Diário!$A$4:$A$5000,FALSE)))</f>
        <v>Salários</v>
      </c>
      <c r="F120" s="420" t="s">
        <v>1620</v>
      </c>
      <c r="G120" s="420" t="s">
        <v>1623</v>
      </c>
      <c r="H120" s="425" t="s">
        <v>574</v>
      </c>
      <c r="I120" s="425" t="s">
        <v>562</v>
      </c>
      <c r="J120" s="425" t="s">
        <v>277</v>
      </c>
      <c r="K120" s="418">
        <v>45792</v>
      </c>
      <c r="L120" s="404">
        <v>9220.44</v>
      </c>
      <c r="M120" s="404">
        <v>6915.33</v>
      </c>
      <c r="N120" s="399">
        <v>2305.11</v>
      </c>
      <c r="O120" s="400">
        <f t="shared" si="7"/>
        <v>0.75</v>
      </c>
      <c r="P120" s="400">
        <f t="shared" si="8"/>
        <v>0.25</v>
      </c>
      <c r="Q120" s="400">
        <f t="shared" si="10"/>
        <v>1</v>
      </c>
      <c r="R120" s="401">
        <f ca="1">MATCH(R$2,OFFSET(Diário!O$4,R119,0,ROW(Diário!$N$5003)-R119,1),0)+R119</f>
        <v>507</v>
      </c>
      <c r="S120" s="401"/>
      <c r="T120" s="401"/>
    </row>
    <row r="121" spans="1:20" ht="24" x14ac:dyDescent="0.2">
      <c r="A121" s="402">
        <f t="shared" ca="1" si="9"/>
        <v>511</v>
      </c>
      <c r="B121" s="397">
        <f ca="1">IF($A121="","",INDEX(Diário!B$4:B$5000,MATCH(Rateio!$A121,Diário!$A$4:$A$5000,FALSE)))</f>
        <v>45792</v>
      </c>
      <c r="C121" s="413">
        <f ca="1">IF($A121="","",INDEX(Diário!C$4:C$5000,MATCH(Rateio!$A121,Diário!$A$4:$A$5000,FALSE)))</f>
        <v>45785</v>
      </c>
      <c r="D121" s="412" t="str">
        <f ca="1">IF($A121="","",INDEX(Diário!D$4:D$5000,MATCH(Rateio!$A121,Diário!$A$4:$A$5000,FALSE)))</f>
        <v>Gastos Gerais</v>
      </c>
      <c r="E121" s="412" t="str">
        <f ca="1">IF($A121="","",INDEX(Diário!E$4:E$5000,MATCH(Rateio!$A121,Diário!$A$4:$A$5000,FALSE)))</f>
        <v>Internet</v>
      </c>
      <c r="F121" s="420" t="s">
        <v>660</v>
      </c>
      <c r="G121" s="420" t="s">
        <v>508</v>
      </c>
      <c r="H121" s="425" t="s">
        <v>574</v>
      </c>
      <c r="I121" s="425" t="s">
        <v>560</v>
      </c>
      <c r="J121" s="425" t="s">
        <v>1220</v>
      </c>
      <c r="K121" s="418">
        <v>45785</v>
      </c>
      <c r="L121" s="404">
        <v>119.98</v>
      </c>
      <c r="M121" s="404">
        <v>59.99</v>
      </c>
      <c r="N121" s="399">
        <v>59.99</v>
      </c>
      <c r="O121" s="400">
        <f t="shared" si="7"/>
        <v>0.5</v>
      </c>
      <c r="P121" s="400">
        <f t="shared" si="8"/>
        <v>0.5</v>
      </c>
      <c r="Q121" s="400">
        <f t="shared" si="10"/>
        <v>1</v>
      </c>
      <c r="R121" s="401">
        <f ca="1">MATCH(R$2,OFFSET(Diário!O$4,R120,0,ROW(Diário!$N$5003)-R120,1),0)+R120</f>
        <v>511</v>
      </c>
      <c r="S121" s="401"/>
      <c r="T121" s="401"/>
    </row>
    <row r="122" spans="1:20" ht="24" x14ac:dyDescent="0.2">
      <c r="A122" s="402">
        <f t="shared" ca="1" si="9"/>
        <v>513</v>
      </c>
      <c r="B122" s="397">
        <f ca="1">IF($A122="","",INDEX(Diário!B$4:B$5000,MATCH(Rateio!$A122,Diário!$A$4:$A$5000,FALSE)))</f>
        <v>45792</v>
      </c>
      <c r="C122" s="413">
        <f ca="1">IF($A122="","",INDEX(Diário!C$4:C$5000,MATCH(Rateio!$A122,Diário!$A$4:$A$5000,FALSE)))</f>
        <v>45792</v>
      </c>
      <c r="D122" s="412" t="str">
        <f ca="1">IF($A122="","",INDEX(Diário!D$4:D$5000,MATCH(Rateio!$A122,Diário!$A$4:$A$5000,FALSE)))</f>
        <v>Gastos com Pessoal</v>
      </c>
      <c r="E122" s="412" t="str">
        <f ca="1">IF($A122="","",INDEX(Diário!E$4:E$5000,MATCH(Rateio!$A122,Diário!$A$4:$A$5000,FALSE)))</f>
        <v>Salários</v>
      </c>
      <c r="F122" s="420" t="s">
        <v>1621</v>
      </c>
      <c r="G122" s="420" t="s">
        <v>1622</v>
      </c>
      <c r="H122" s="425" t="s">
        <v>574</v>
      </c>
      <c r="I122" s="425" t="s">
        <v>562</v>
      </c>
      <c r="J122" s="425" t="s">
        <v>277</v>
      </c>
      <c r="K122" s="418">
        <v>45792</v>
      </c>
      <c r="L122" s="404">
        <v>3995.52</v>
      </c>
      <c r="M122" s="404">
        <v>1997.76</v>
      </c>
      <c r="N122" s="399">
        <v>1997.76</v>
      </c>
      <c r="O122" s="400">
        <f t="shared" si="7"/>
        <v>0.5</v>
      </c>
      <c r="P122" s="400">
        <f t="shared" si="8"/>
        <v>0.5</v>
      </c>
      <c r="Q122" s="400">
        <f t="shared" si="10"/>
        <v>1</v>
      </c>
      <c r="R122" s="401">
        <f ca="1">MATCH(R$2,OFFSET(Diário!O$4,R121,0,ROW(Diário!$N$5003)-R121,1),0)+R121</f>
        <v>513</v>
      </c>
      <c r="S122" s="401"/>
      <c r="T122" s="401"/>
    </row>
    <row r="123" spans="1:20" ht="24" x14ac:dyDescent="0.2">
      <c r="A123" s="402">
        <f t="shared" ca="1" si="9"/>
        <v>518</v>
      </c>
      <c r="B123" s="397">
        <f ca="1">IF($A123="","",INDEX(Diário!B$4:B$5000,MATCH(Rateio!$A123,Diário!$A$4:$A$5000,FALSE)))</f>
        <v>45796</v>
      </c>
      <c r="C123" s="413">
        <f ca="1">IF($A123="","",INDEX(Diário!C$4:C$5000,MATCH(Rateio!$A123,Diário!$A$4:$A$5000,FALSE)))</f>
        <v>45784</v>
      </c>
      <c r="D123" s="412" t="str">
        <f ca="1">IF($A123="","",INDEX(Diário!D$4:D$5000,MATCH(Rateio!$A123,Diário!$A$4:$A$5000,FALSE)))</f>
        <v>Gastos Gerais</v>
      </c>
      <c r="E123" s="412" t="str">
        <f ca="1">IF($A123="","",INDEX(Diário!E$4:E$5000,MATCH(Rateio!$A123,Diário!$A$4:$A$5000,FALSE)))</f>
        <v>Energia Elétrica</v>
      </c>
      <c r="F123" s="420" t="s">
        <v>661</v>
      </c>
      <c r="G123" s="420" t="s">
        <v>662</v>
      </c>
      <c r="H123" s="425" t="s">
        <v>574</v>
      </c>
      <c r="I123" s="425" t="s">
        <v>560</v>
      </c>
      <c r="J123" s="425" t="s">
        <v>277</v>
      </c>
      <c r="K123" s="403">
        <v>45784</v>
      </c>
      <c r="L123" s="404">
        <v>292.60000000000002</v>
      </c>
      <c r="M123" s="404">
        <v>146.30000000000001</v>
      </c>
      <c r="N123" s="399">
        <v>146.30000000000001</v>
      </c>
      <c r="O123" s="400">
        <f t="shared" si="7"/>
        <v>0.5</v>
      </c>
      <c r="P123" s="400">
        <f t="shared" si="8"/>
        <v>0.5</v>
      </c>
      <c r="Q123" s="400">
        <f t="shared" si="10"/>
        <v>1</v>
      </c>
      <c r="R123" s="401">
        <f ca="1">MATCH(R$2,OFFSET(Diário!O$4,R122,0,ROW(Diário!$N$5003)-R122,1),0)+R122</f>
        <v>518</v>
      </c>
      <c r="S123" s="401"/>
      <c r="T123" s="401"/>
    </row>
    <row r="124" spans="1:20" ht="24" x14ac:dyDescent="0.2">
      <c r="A124" s="402">
        <f t="shared" ca="1" si="9"/>
        <v>519</v>
      </c>
      <c r="B124" s="397">
        <f ca="1">IF($A124="","",INDEX(Diário!B$4:B$5000,MATCH(Rateio!$A124,Diário!$A$4:$A$5000,FALSE)))</f>
        <v>45796</v>
      </c>
      <c r="C124" s="413">
        <f ca="1">IF($A124="","",INDEX(Diário!C$4:C$5000,MATCH(Rateio!$A124,Diário!$A$4:$A$5000,FALSE)))</f>
        <v>45778</v>
      </c>
      <c r="D124" s="412" t="str">
        <f ca="1">IF($A124="","",INDEX(Diário!D$4:D$5000,MATCH(Rateio!$A124,Diário!$A$4:$A$5000,FALSE)))</f>
        <v>Gastos Gerais</v>
      </c>
      <c r="E124" s="412" t="str">
        <f ca="1">IF($A124="","",INDEX(Diário!E$4:E$5000,MATCH(Rateio!$A124,Diário!$A$4:$A$5000,FALSE)))</f>
        <v>Telefone Móvel</v>
      </c>
      <c r="F124" s="420" t="s">
        <v>660</v>
      </c>
      <c r="G124" s="420" t="s">
        <v>508</v>
      </c>
      <c r="H124" s="425" t="s">
        <v>574</v>
      </c>
      <c r="I124" s="425" t="s">
        <v>560</v>
      </c>
      <c r="J124" s="425" t="s">
        <v>549</v>
      </c>
      <c r="K124" s="403">
        <v>45784</v>
      </c>
      <c r="L124" s="404">
        <v>43.42</v>
      </c>
      <c r="M124" s="404">
        <v>21.71</v>
      </c>
      <c r="N124" s="399">
        <v>21.71</v>
      </c>
      <c r="O124" s="400">
        <f t="shared" si="7"/>
        <v>0.5</v>
      </c>
      <c r="P124" s="400">
        <f t="shared" si="8"/>
        <v>0.5</v>
      </c>
      <c r="Q124" s="400">
        <f t="shared" si="10"/>
        <v>1</v>
      </c>
      <c r="R124" s="401">
        <f ca="1">MATCH(R$2,OFFSET(Diário!O$4,R123,0,ROW(Diário!$N$5003)-R123,1),0)+R123</f>
        <v>519</v>
      </c>
      <c r="S124" s="401"/>
      <c r="T124" s="401"/>
    </row>
    <row r="125" spans="1:20" ht="24" x14ac:dyDescent="0.2">
      <c r="A125" s="402">
        <f t="shared" ca="1" si="9"/>
        <v>520</v>
      </c>
      <c r="B125" s="397">
        <f ca="1">IF($A125="","",INDEX(Diário!B$4:B$5000,MATCH(Rateio!$A125,Diário!$A$4:$A$5000,FALSE)))</f>
        <v>45796</v>
      </c>
      <c r="C125" s="413">
        <f ca="1">IF($A125="","",INDEX(Diário!C$4:C$5000,MATCH(Rateio!$A125,Diário!$A$4:$A$5000,FALSE)))</f>
        <v>45748</v>
      </c>
      <c r="D125" s="412" t="str">
        <f ca="1">IF($A125="","",INDEX(Diário!D$4:D$5000,MATCH(Rateio!$A125,Diário!$A$4:$A$5000,FALSE)))</f>
        <v>Gastos Gerais</v>
      </c>
      <c r="E125" s="412" t="str">
        <f ca="1">IF($A125="","",INDEX(Diário!E$4:E$5000,MATCH(Rateio!$A125,Diário!$A$4:$A$5000,FALSE)))</f>
        <v>Telefone Fixo</v>
      </c>
      <c r="F125" s="420" t="s">
        <v>660</v>
      </c>
      <c r="G125" s="420" t="s">
        <v>508</v>
      </c>
      <c r="H125" s="425" t="s">
        <v>574</v>
      </c>
      <c r="I125" s="425" t="s">
        <v>560</v>
      </c>
      <c r="J125" s="425" t="s">
        <v>1222</v>
      </c>
      <c r="K125" s="418">
        <v>45785</v>
      </c>
      <c r="L125" s="404">
        <v>50.58</v>
      </c>
      <c r="M125" s="404">
        <v>25.29</v>
      </c>
      <c r="N125" s="421">
        <v>25.29</v>
      </c>
      <c r="O125" s="400">
        <f t="shared" si="7"/>
        <v>0.5</v>
      </c>
      <c r="P125" s="400">
        <f t="shared" si="8"/>
        <v>0.5</v>
      </c>
      <c r="Q125" s="400">
        <f t="shared" si="10"/>
        <v>1</v>
      </c>
      <c r="R125" s="401">
        <f ca="1">MATCH(R$2,OFFSET(Diário!O$4,R124,0,ROW(Diário!$N$5003)-R124,1),0)+R124</f>
        <v>520</v>
      </c>
      <c r="S125" s="401"/>
      <c r="T125" s="401"/>
    </row>
    <row r="126" spans="1:20" ht="24" x14ac:dyDescent="0.2">
      <c r="A126" s="402">
        <f t="shared" ca="1" si="9"/>
        <v>522</v>
      </c>
      <c r="B126" s="397">
        <f ca="1">IF($A126="","",INDEX(Diário!B$4:B$5000,MATCH(Rateio!$A126,Diário!$A$4:$A$5000,FALSE)))</f>
        <v>45796</v>
      </c>
      <c r="C126" s="413">
        <f ca="1">IF($A126="","",INDEX(Diário!C$4:C$5000,MATCH(Rateio!$A126,Diário!$A$4:$A$5000,FALSE)))</f>
        <v>45748</v>
      </c>
      <c r="D126" s="412" t="str">
        <f ca="1">IF($A126="","",INDEX(Diário!D$4:D$5000,MATCH(Rateio!$A126,Diário!$A$4:$A$5000,FALSE)))</f>
        <v>Gastos Gerais</v>
      </c>
      <c r="E126" s="412" t="str">
        <f ca="1">IF($A126="","",INDEX(Diário!E$4:E$5000,MATCH(Rateio!$A126,Diário!$A$4:$A$5000,FALSE)))</f>
        <v>Telefone Fixo</v>
      </c>
      <c r="F126" s="420" t="s">
        <v>660</v>
      </c>
      <c r="G126" s="420" t="s">
        <v>508</v>
      </c>
      <c r="H126" s="425" t="s">
        <v>574</v>
      </c>
      <c r="I126" s="425" t="s">
        <v>560</v>
      </c>
      <c r="J126" s="425" t="s">
        <v>1223</v>
      </c>
      <c r="K126" s="418">
        <v>45785</v>
      </c>
      <c r="L126" s="404">
        <v>99.98</v>
      </c>
      <c r="M126" s="404">
        <v>49.99</v>
      </c>
      <c r="N126" s="421">
        <v>49.99</v>
      </c>
      <c r="O126" s="400">
        <f t="shared" si="7"/>
        <v>0.5</v>
      </c>
      <c r="P126" s="400">
        <f t="shared" si="8"/>
        <v>0.5</v>
      </c>
      <c r="Q126" s="400">
        <f t="shared" si="10"/>
        <v>1</v>
      </c>
      <c r="R126" s="401">
        <f ca="1">MATCH(R$2,OFFSET(Diário!O$4,R125,0,ROW(Diário!$N$5003)-R125,1),0)+R125</f>
        <v>522</v>
      </c>
      <c r="S126" s="401"/>
      <c r="T126" s="401"/>
    </row>
    <row r="127" spans="1:20" ht="24" x14ac:dyDescent="0.2">
      <c r="A127" s="402">
        <f t="shared" ca="1" si="9"/>
        <v>525</v>
      </c>
      <c r="B127" s="397">
        <f ca="1">IF($A127="","",INDEX(Diário!B$4:B$5000,MATCH(Rateio!$A127,Diário!$A$4:$A$5000,FALSE)))</f>
        <v>45797</v>
      </c>
      <c r="C127" s="413">
        <f ca="1">IF($A127="","",INDEX(Diário!C$4:C$5000,MATCH(Rateio!$A127,Diário!$A$4:$A$5000,FALSE)))</f>
        <v>45777</v>
      </c>
      <c r="D127" s="412" t="str">
        <f ca="1">IF($A127="","",INDEX(Diário!D$4:D$5000,MATCH(Rateio!$A127,Diário!$A$4:$A$5000,FALSE)))</f>
        <v>Gastos com Pessoal</v>
      </c>
      <c r="E127" s="412" t="str">
        <f ca="1">IF($A127="","",INDEX(Diário!E$4:E$5000,MATCH(Rateio!$A127,Diário!$A$4:$A$5000,FALSE)))</f>
        <v>Outros Encargos Trabalhistas</v>
      </c>
      <c r="F127" s="420" t="s">
        <v>667</v>
      </c>
      <c r="G127" s="420" t="s">
        <v>277</v>
      </c>
      <c r="H127" s="425" t="s">
        <v>574</v>
      </c>
      <c r="I127" s="425" t="s">
        <v>565</v>
      </c>
      <c r="J127" s="425" t="s">
        <v>277</v>
      </c>
      <c r="K127" s="418">
        <v>45797</v>
      </c>
      <c r="L127" s="404">
        <v>9455.2199999999993</v>
      </c>
      <c r="M127" s="404">
        <v>4727.6099999999997</v>
      </c>
      <c r="N127" s="421">
        <v>4727.6099999999997</v>
      </c>
      <c r="O127" s="400">
        <f t="shared" si="7"/>
        <v>0.5</v>
      </c>
      <c r="P127" s="400">
        <f t="shared" si="8"/>
        <v>0.5</v>
      </c>
      <c r="Q127" s="400">
        <f t="shared" si="10"/>
        <v>1</v>
      </c>
      <c r="R127" s="401">
        <f ca="1">MATCH(R$2,OFFSET(Diário!O$4,R126,0,ROW(Diário!$N$5003)-R126,1),0)+R126</f>
        <v>525</v>
      </c>
      <c r="S127" s="401"/>
      <c r="T127" s="401"/>
    </row>
    <row r="128" spans="1:20" ht="24" x14ac:dyDescent="0.2">
      <c r="A128" s="402">
        <f t="shared" ca="1" si="9"/>
        <v>526</v>
      </c>
      <c r="B128" s="397">
        <f ca="1">IF($A128="","",INDEX(Diário!B$4:B$5000,MATCH(Rateio!$A128,Diário!$A$4:$A$5000,FALSE)))</f>
        <v>45797</v>
      </c>
      <c r="C128" s="413">
        <f ca="1">IF($A128="","",INDEX(Diário!C$4:C$5000,MATCH(Rateio!$A128,Diário!$A$4:$A$5000,FALSE)))</f>
        <v>45777</v>
      </c>
      <c r="D128" s="412" t="str">
        <f ca="1">IF($A128="","",INDEX(Diário!D$4:D$5000,MATCH(Rateio!$A128,Diário!$A$4:$A$5000,FALSE)))</f>
        <v>Gastos com Pessoal</v>
      </c>
      <c r="E128" s="412" t="str">
        <f ca="1">IF($A128="","",INDEX(Diário!E$4:E$5000,MATCH(Rateio!$A128,Diário!$A$4:$A$5000,FALSE)))</f>
        <v>INSS Patronal</v>
      </c>
      <c r="F128" s="420" t="s">
        <v>667</v>
      </c>
      <c r="G128" s="420" t="s">
        <v>277</v>
      </c>
      <c r="H128" s="425" t="s">
        <v>574</v>
      </c>
      <c r="I128" s="425" t="s">
        <v>565</v>
      </c>
      <c r="J128" s="425" t="s">
        <v>277</v>
      </c>
      <c r="K128" s="403">
        <v>45797</v>
      </c>
      <c r="L128" s="404">
        <v>7335.24</v>
      </c>
      <c r="M128" s="404">
        <v>3667.62</v>
      </c>
      <c r="N128" s="399">
        <v>3667.62</v>
      </c>
      <c r="O128" s="400">
        <f t="shared" si="7"/>
        <v>0.5</v>
      </c>
      <c r="P128" s="400">
        <f t="shared" si="8"/>
        <v>0.5</v>
      </c>
      <c r="Q128" s="400">
        <f t="shared" si="10"/>
        <v>1</v>
      </c>
      <c r="R128" s="401">
        <f ca="1">MATCH(R$2,OFFSET(Diário!O$4,R127,0,ROW(Diário!$N$5003)-R127,1),0)+R127</f>
        <v>526</v>
      </c>
      <c r="S128" s="401"/>
      <c r="T128" s="401"/>
    </row>
    <row r="129" spans="1:20" ht="36" x14ac:dyDescent="0.2">
      <c r="A129" s="402">
        <f t="shared" ca="1" si="9"/>
        <v>532</v>
      </c>
      <c r="B129" s="397">
        <f ca="1">IF($A129="","",INDEX(Diário!B$4:B$5000,MATCH(Rateio!$A129,Diário!$A$4:$A$5000,FALSE)))</f>
        <v>45797</v>
      </c>
      <c r="C129" s="413">
        <f ca="1">IF($A129="","",INDEX(Diário!C$4:C$5000,MATCH(Rateio!$A129,Diário!$A$4:$A$5000,FALSE)))</f>
        <v>45748</v>
      </c>
      <c r="D129" s="412" t="str">
        <f ca="1">IF($A129="","",INDEX(Diário!D$4:D$5000,MATCH(Rateio!$A129,Diário!$A$4:$A$5000,FALSE)))</f>
        <v>Gastos Gerais</v>
      </c>
      <c r="E129" s="412" t="str">
        <f ca="1">IF($A129="","",INDEX(Diário!E$4:E$5000,MATCH(Rateio!$A129,Diário!$A$4:$A$5000,FALSE)))</f>
        <v>Serviços de Internet (Web Design, Hospedagem de Site, outros)</v>
      </c>
      <c r="F129" s="420" t="s">
        <v>668</v>
      </c>
      <c r="G129" s="420" t="s">
        <v>669</v>
      </c>
      <c r="H129" s="425" t="s">
        <v>574</v>
      </c>
      <c r="I129" s="425" t="s">
        <v>32</v>
      </c>
      <c r="J129" s="425" t="s">
        <v>1225</v>
      </c>
      <c r="K129" s="418">
        <v>45779</v>
      </c>
      <c r="L129" s="404">
        <v>2160</v>
      </c>
      <c r="M129" s="404">
        <v>1080</v>
      </c>
      <c r="N129" s="399">
        <v>1080</v>
      </c>
      <c r="O129" s="400">
        <f t="shared" si="7"/>
        <v>0.5</v>
      </c>
      <c r="P129" s="400">
        <f t="shared" si="8"/>
        <v>0.5</v>
      </c>
      <c r="Q129" s="400">
        <f t="shared" si="10"/>
        <v>1</v>
      </c>
      <c r="R129" s="401">
        <f ca="1">MATCH(R$2,OFFSET(Diário!O$4,R128,0,ROW(Diário!$N$5003)-R128,1),0)+R128</f>
        <v>532</v>
      </c>
      <c r="S129" s="401"/>
      <c r="T129" s="401"/>
    </row>
    <row r="130" spans="1:20" ht="24" x14ac:dyDescent="0.2">
      <c r="A130" s="402">
        <f t="shared" ca="1" si="9"/>
        <v>533</v>
      </c>
      <c r="B130" s="397">
        <f ca="1">IF($A130="","",INDEX(Diário!B$4:B$5000,MATCH(Rateio!$A130,Diário!$A$4:$A$5000,FALSE)))</f>
        <v>45797</v>
      </c>
      <c r="C130" s="413">
        <f ca="1">IF($A130="","",INDEX(Diário!C$4:C$5000,MATCH(Rateio!$A130,Diário!$A$4:$A$5000,FALSE)))</f>
        <v>45777</v>
      </c>
      <c r="D130" s="412" t="str">
        <f ca="1">IF($A130="","",INDEX(Diário!D$4:D$5000,MATCH(Rateio!$A130,Diário!$A$4:$A$5000,FALSE)))</f>
        <v>Gastos com Pessoal</v>
      </c>
      <c r="E130" s="412" t="str">
        <f ca="1">IF($A130="","",INDEX(Diário!E$4:E$5000,MATCH(Rateio!$A130,Diário!$A$4:$A$5000,FALSE)))</f>
        <v>PIS</v>
      </c>
      <c r="F130" s="420" t="s">
        <v>667</v>
      </c>
      <c r="G130" s="420" t="s">
        <v>277</v>
      </c>
      <c r="H130" s="425" t="s">
        <v>574</v>
      </c>
      <c r="I130" s="425" t="s">
        <v>565</v>
      </c>
      <c r="J130" s="425" t="s">
        <v>277</v>
      </c>
      <c r="K130" s="418">
        <v>45797</v>
      </c>
      <c r="L130" s="404">
        <v>238.2</v>
      </c>
      <c r="M130" s="404">
        <v>119.1</v>
      </c>
      <c r="N130" s="399">
        <v>119.1</v>
      </c>
      <c r="O130" s="400">
        <f t="shared" si="7"/>
        <v>0.5</v>
      </c>
      <c r="P130" s="400">
        <f t="shared" si="8"/>
        <v>0.5</v>
      </c>
      <c r="Q130" s="400">
        <f t="shared" si="10"/>
        <v>1</v>
      </c>
      <c r="R130" s="401">
        <f ca="1">MATCH(R$2,OFFSET(Diário!O$4,R129,0,ROW(Diário!$N$5003)-R129,1),0)+R129</f>
        <v>533</v>
      </c>
      <c r="S130" s="401"/>
      <c r="T130" s="401"/>
    </row>
    <row r="131" spans="1:20" ht="24" x14ac:dyDescent="0.2">
      <c r="A131" s="402">
        <f t="shared" ca="1" si="9"/>
        <v>534</v>
      </c>
      <c r="B131" s="397">
        <f ca="1">IF($A131="","",INDEX(Diário!B$4:B$5000,MATCH(Rateio!$A131,Diário!$A$4:$A$5000,FALSE)))</f>
        <v>45797</v>
      </c>
      <c r="C131" s="413">
        <f ca="1">IF($A131="","",INDEX(Diário!C$4:C$5000,MATCH(Rateio!$A131,Diário!$A$4:$A$5000,FALSE)))</f>
        <v>45777</v>
      </c>
      <c r="D131" s="412" t="str">
        <f ca="1">IF($A131="","",INDEX(Diário!D$4:D$5000,MATCH(Rateio!$A131,Diário!$A$4:$A$5000,FALSE)))</f>
        <v>Gastos com Pessoal</v>
      </c>
      <c r="E131" s="412" t="str">
        <f ca="1">IF($A131="","",INDEX(Diário!E$4:E$5000,MATCH(Rateio!$A131,Diário!$A$4:$A$5000,FALSE)))</f>
        <v>INSS Patronal</v>
      </c>
      <c r="F131" s="420" t="s">
        <v>667</v>
      </c>
      <c r="G131" s="420" t="s">
        <v>277</v>
      </c>
      <c r="H131" s="425" t="s">
        <v>574</v>
      </c>
      <c r="I131" s="425" t="s">
        <v>565</v>
      </c>
      <c r="J131" s="425" t="s">
        <v>277</v>
      </c>
      <c r="K131" s="403">
        <v>45797</v>
      </c>
      <c r="L131" s="404">
        <v>7129.3</v>
      </c>
      <c r="M131" s="404">
        <v>5346.97</v>
      </c>
      <c r="N131" s="399">
        <v>1782.33</v>
      </c>
      <c r="O131" s="400">
        <f t="shared" si="7"/>
        <v>0.74999929866887349</v>
      </c>
      <c r="P131" s="400">
        <f t="shared" si="8"/>
        <v>0.25000070133112645</v>
      </c>
      <c r="Q131" s="400">
        <f t="shared" si="10"/>
        <v>1</v>
      </c>
      <c r="R131" s="401">
        <f ca="1">MATCH(R$2,OFFSET(Diário!O$4,R130,0,ROW(Diário!$N$5003)-R130,1),0)+R130</f>
        <v>534</v>
      </c>
      <c r="S131" s="401"/>
      <c r="T131" s="401"/>
    </row>
    <row r="132" spans="1:20" ht="24" x14ac:dyDescent="0.2">
      <c r="A132" s="402">
        <f t="shared" ca="1" si="9"/>
        <v>535</v>
      </c>
      <c r="B132" s="397">
        <f ca="1">IF($A132="","",INDEX(Diário!B$4:B$5000,MATCH(Rateio!$A132,Diário!$A$4:$A$5000,FALSE)))</f>
        <v>45797</v>
      </c>
      <c r="C132" s="413">
        <f ca="1">IF($A132="","",INDEX(Diário!C$4:C$5000,MATCH(Rateio!$A132,Diário!$A$4:$A$5000,FALSE)))</f>
        <v>45777</v>
      </c>
      <c r="D132" s="412" t="str">
        <f ca="1">IF($A132="","",INDEX(Diário!D$4:D$5000,MATCH(Rateio!$A132,Diário!$A$4:$A$5000,FALSE)))</f>
        <v>Gastos com Pessoal</v>
      </c>
      <c r="E132" s="412" t="str">
        <f ca="1">IF($A132="","",INDEX(Diário!E$4:E$5000,MATCH(Rateio!$A132,Diário!$A$4:$A$5000,FALSE)))</f>
        <v>FGTS</v>
      </c>
      <c r="F132" s="420" t="s">
        <v>666</v>
      </c>
      <c r="G132" s="420" t="s">
        <v>524</v>
      </c>
      <c r="H132" s="425" t="s">
        <v>574</v>
      </c>
      <c r="I132" s="425" t="s">
        <v>4</v>
      </c>
      <c r="J132" s="425" t="s">
        <v>277</v>
      </c>
      <c r="K132" s="403">
        <v>45797</v>
      </c>
      <c r="L132" s="404">
        <v>1844.08</v>
      </c>
      <c r="M132" s="404">
        <v>1383.06</v>
      </c>
      <c r="N132" s="399">
        <v>461.02</v>
      </c>
      <c r="O132" s="400">
        <f t="shared" si="7"/>
        <v>0.75</v>
      </c>
      <c r="P132" s="400">
        <f t="shared" si="8"/>
        <v>0.25</v>
      </c>
      <c r="Q132" s="400">
        <f t="shared" si="10"/>
        <v>1</v>
      </c>
      <c r="R132" s="401">
        <f ca="1">MATCH(R$2,OFFSET(Diário!O$4,R131,0,ROW(Diário!$N$5003)-R131,1),0)+R131</f>
        <v>535</v>
      </c>
      <c r="S132" s="401"/>
      <c r="T132" s="401"/>
    </row>
    <row r="133" spans="1:20" ht="24" x14ac:dyDescent="0.2">
      <c r="A133" s="402">
        <f t="shared" ca="1" si="9"/>
        <v>536</v>
      </c>
      <c r="B133" s="397">
        <f ca="1">IF($A133="","",INDEX(Diário!B$4:B$5000,MATCH(Rateio!$A133,Diário!$A$4:$A$5000,FALSE)))</f>
        <v>45797</v>
      </c>
      <c r="C133" s="413">
        <f ca="1">IF($A133="","",INDEX(Diário!C$4:C$5000,MATCH(Rateio!$A133,Diário!$A$4:$A$5000,FALSE)))</f>
        <v>45777</v>
      </c>
      <c r="D133" s="412" t="str">
        <f ca="1">IF($A133="","",INDEX(Diário!D$4:D$5000,MATCH(Rateio!$A133,Diário!$A$4:$A$5000,FALSE)))</f>
        <v>Gastos com Pessoal</v>
      </c>
      <c r="E133" s="412" t="str">
        <f ca="1">IF($A133="","",INDEX(Diário!E$4:E$5000,MATCH(Rateio!$A133,Diário!$A$4:$A$5000,FALSE)))</f>
        <v>PIS</v>
      </c>
      <c r="F133" s="420" t="s">
        <v>667</v>
      </c>
      <c r="G133" s="420" t="s">
        <v>277</v>
      </c>
      <c r="H133" s="425" t="s">
        <v>574</v>
      </c>
      <c r="I133" s="425" t="s">
        <v>565</v>
      </c>
      <c r="J133" s="425" t="s">
        <v>277</v>
      </c>
      <c r="K133" s="403">
        <v>45797</v>
      </c>
      <c r="L133" s="404">
        <v>230.52</v>
      </c>
      <c r="M133" s="404">
        <v>172.89</v>
      </c>
      <c r="N133" s="399">
        <v>57.63</v>
      </c>
      <c r="O133" s="400">
        <f t="shared" ref="O133:O196" si="11">IFERROR(M133/L133,"")</f>
        <v>0.74999999999999989</v>
      </c>
      <c r="P133" s="400">
        <f t="shared" ref="P133:P196" si="12">IFERROR(N133/L133,"")</f>
        <v>0.25</v>
      </c>
      <c r="Q133" s="400">
        <f t="shared" si="10"/>
        <v>0.99999999999999989</v>
      </c>
      <c r="R133" s="401">
        <f ca="1">MATCH(R$2,OFFSET(Diário!O$4,R132,0,ROW(Diário!$N$5003)-R132,1),0)+R132</f>
        <v>536</v>
      </c>
      <c r="S133" s="401"/>
      <c r="T133" s="401"/>
    </row>
    <row r="134" spans="1:20" ht="24" x14ac:dyDescent="0.2">
      <c r="A134" s="402">
        <f t="shared" ref="A134:A197" ca="1" si="13">IF(ISNA(R134),"",R134)</f>
        <v>537</v>
      </c>
      <c r="B134" s="397">
        <f ca="1">IF($A134="","",INDEX(Diário!B$4:B$5000,MATCH(Rateio!$A134,Diário!$A$4:$A$5000,FALSE)))</f>
        <v>45797</v>
      </c>
      <c r="C134" s="413">
        <f ca="1">IF($A134="","",INDEX(Diário!C$4:C$5000,MATCH(Rateio!$A134,Diário!$A$4:$A$5000,FALSE)))</f>
        <v>45748</v>
      </c>
      <c r="D134" s="412" t="str">
        <f ca="1">IF($A134="","",INDEX(Diário!D$4:D$5000,MATCH(Rateio!$A134,Diário!$A$4:$A$5000,FALSE)))</f>
        <v>Gastos Gerais</v>
      </c>
      <c r="E134" s="412" t="str">
        <f ca="1">IF($A134="","",INDEX(Diário!E$4:E$5000,MATCH(Rateio!$A134,Diário!$A$4:$A$5000,FALSE)))</f>
        <v>Serviços de Mão-de-obra Terceirizada</v>
      </c>
      <c r="F134" s="420" t="s">
        <v>663</v>
      </c>
      <c r="G134" s="420" t="s">
        <v>664</v>
      </c>
      <c r="H134" s="425" t="s">
        <v>574</v>
      </c>
      <c r="I134" s="425" t="s">
        <v>32</v>
      </c>
      <c r="J134" s="425" t="s">
        <v>1226</v>
      </c>
      <c r="K134" s="418">
        <v>45779</v>
      </c>
      <c r="L134" s="404">
        <v>1651.36</v>
      </c>
      <c r="M134" s="404">
        <v>825.68</v>
      </c>
      <c r="N134" s="399">
        <v>825.68</v>
      </c>
      <c r="O134" s="400">
        <f t="shared" si="11"/>
        <v>0.5</v>
      </c>
      <c r="P134" s="400">
        <f t="shared" si="12"/>
        <v>0.5</v>
      </c>
      <c r="Q134" s="400">
        <f t="shared" ref="Q134:Q197" si="14">SUM(O134:P134)</f>
        <v>1</v>
      </c>
      <c r="R134" s="401">
        <f ca="1">MATCH(R$2,OFFSET(Diário!O$4,R133,0,ROW(Diário!$N$5003)-R133,1),0)+R133</f>
        <v>537</v>
      </c>
      <c r="S134" s="401"/>
      <c r="T134" s="401"/>
    </row>
    <row r="135" spans="1:20" ht="24" x14ac:dyDescent="0.2">
      <c r="A135" s="402">
        <f t="shared" ca="1" si="13"/>
        <v>538</v>
      </c>
      <c r="B135" s="397">
        <f ca="1">IF($A135="","",INDEX(Diário!B$4:B$5000,MATCH(Rateio!$A135,Diário!$A$4:$A$5000,FALSE)))</f>
        <v>45797</v>
      </c>
      <c r="C135" s="413">
        <f ca="1">IF($A135="","",INDEX(Diário!C$4:C$5000,MATCH(Rateio!$A135,Diário!$A$4:$A$5000,FALSE)))</f>
        <v>45777</v>
      </c>
      <c r="D135" s="412" t="str">
        <f ca="1">IF($A135="","",INDEX(Diário!D$4:D$5000,MATCH(Rateio!$A135,Diário!$A$4:$A$5000,FALSE)))</f>
        <v>Gastos com Pessoal</v>
      </c>
      <c r="E135" s="412" t="str">
        <f ca="1">IF($A135="","",INDEX(Diário!E$4:E$5000,MATCH(Rateio!$A135,Diário!$A$4:$A$5000,FALSE)))</f>
        <v>Outros Encargos Trabalhistas</v>
      </c>
      <c r="F135" s="420" t="s">
        <v>667</v>
      </c>
      <c r="G135" s="420" t="s">
        <v>277</v>
      </c>
      <c r="H135" s="425" t="s">
        <v>574</v>
      </c>
      <c r="I135" s="425" t="s">
        <v>565</v>
      </c>
      <c r="J135" s="425" t="s">
        <v>277</v>
      </c>
      <c r="K135" s="418">
        <v>45797</v>
      </c>
      <c r="L135" s="404">
        <v>5181.3599999999997</v>
      </c>
      <c r="M135" s="404">
        <v>3886.02</v>
      </c>
      <c r="N135" s="421">
        <v>1295.3399999999999</v>
      </c>
      <c r="O135" s="400">
        <f t="shared" si="11"/>
        <v>0.75</v>
      </c>
      <c r="P135" s="400">
        <f t="shared" si="12"/>
        <v>0.25</v>
      </c>
      <c r="Q135" s="400">
        <f t="shared" si="14"/>
        <v>1</v>
      </c>
      <c r="R135" s="401">
        <f ca="1">MATCH(R$2,OFFSET(Diário!O$4,R134,0,ROW(Diário!$N$5003)-R134,1),0)+R134</f>
        <v>538</v>
      </c>
      <c r="S135" s="401"/>
      <c r="T135" s="401"/>
    </row>
    <row r="136" spans="1:20" ht="24" x14ac:dyDescent="0.2">
      <c r="A136" s="402">
        <f t="shared" ca="1" si="13"/>
        <v>539</v>
      </c>
      <c r="B136" s="397">
        <f ca="1">IF($A136="","",INDEX(Diário!B$4:B$5000,MATCH(Rateio!$A136,Diário!$A$4:$A$5000,FALSE)))</f>
        <v>45797</v>
      </c>
      <c r="C136" s="413">
        <f ca="1">IF($A136="","",INDEX(Diário!C$4:C$5000,MATCH(Rateio!$A136,Diário!$A$4:$A$5000,FALSE)))</f>
        <v>45761</v>
      </c>
      <c r="D136" s="412" t="str">
        <f ca="1">IF($A136="","",INDEX(Diário!D$4:D$5000,MATCH(Rateio!$A136,Diário!$A$4:$A$5000,FALSE)))</f>
        <v>Gastos Gerais</v>
      </c>
      <c r="E136" s="412" t="str">
        <f ca="1">IF($A136="","",INDEX(Diário!E$4:E$5000,MATCH(Rateio!$A136,Diário!$A$4:$A$5000,FALSE)))</f>
        <v>Aquisição e Suporte em Softwares</v>
      </c>
      <c r="F136" s="420" t="s">
        <v>665</v>
      </c>
      <c r="G136" s="416" t="s">
        <v>509</v>
      </c>
      <c r="H136" s="425" t="s">
        <v>574</v>
      </c>
      <c r="I136" s="425" t="s">
        <v>32</v>
      </c>
      <c r="J136" s="425" t="s">
        <v>1227</v>
      </c>
      <c r="K136" s="418">
        <v>45761</v>
      </c>
      <c r="L136" s="404">
        <v>590.17999999999995</v>
      </c>
      <c r="M136" s="404">
        <v>295.08999999999997</v>
      </c>
      <c r="N136" s="399">
        <v>295.08999999999997</v>
      </c>
      <c r="O136" s="400">
        <f t="shared" si="11"/>
        <v>0.5</v>
      </c>
      <c r="P136" s="400">
        <f t="shared" si="12"/>
        <v>0.5</v>
      </c>
      <c r="Q136" s="400">
        <f t="shared" si="14"/>
        <v>1</v>
      </c>
      <c r="R136" s="401">
        <f ca="1">MATCH(R$2,OFFSET(Diário!O$4,R135,0,ROW(Diário!$N$5003)-R135,1),0)+R135</f>
        <v>539</v>
      </c>
      <c r="S136" s="401"/>
      <c r="T136" s="401"/>
    </row>
    <row r="137" spans="1:20" ht="24" x14ac:dyDescent="0.2">
      <c r="A137" s="402">
        <f t="shared" ca="1" si="13"/>
        <v>541</v>
      </c>
      <c r="B137" s="397">
        <f ca="1">IF($A137="","",INDEX(Diário!B$4:B$5000,MATCH(Rateio!$A137,Diário!$A$4:$A$5000,FALSE)))</f>
        <v>45797</v>
      </c>
      <c r="C137" s="413">
        <f ca="1">IF($A137="","",INDEX(Diário!C$4:C$5000,MATCH(Rateio!$A137,Diário!$A$4:$A$5000,FALSE)))</f>
        <v>45777</v>
      </c>
      <c r="D137" s="412" t="str">
        <f ca="1">IF($A137="","",INDEX(Diário!D$4:D$5000,MATCH(Rateio!$A137,Diário!$A$4:$A$5000,FALSE)))</f>
        <v>Gastos com Pessoal</v>
      </c>
      <c r="E137" s="412" t="str">
        <f ca="1">IF($A137="","",INDEX(Diário!E$4:E$5000,MATCH(Rateio!$A137,Diário!$A$4:$A$5000,FALSE)))</f>
        <v>FGTS</v>
      </c>
      <c r="F137" s="420" t="s">
        <v>666</v>
      </c>
      <c r="G137" s="420" t="s">
        <v>524</v>
      </c>
      <c r="H137" s="425" t="s">
        <v>574</v>
      </c>
      <c r="I137" s="425" t="s">
        <v>4</v>
      </c>
      <c r="J137" s="425" t="s">
        <v>277</v>
      </c>
      <c r="K137" s="418">
        <v>45797</v>
      </c>
      <c r="L137" s="404">
        <v>1905.56</v>
      </c>
      <c r="M137" s="404">
        <v>952.78</v>
      </c>
      <c r="N137" s="399">
        <v>952.78</v>
      </c>
      <c r="O137" s="400">
        <f t="shared" si="11"/>
        <v>0.5</v>
      </c>
      <c r="P137" s="400">
        <f t="shared" si="12"/>
        <v>0.5</v>
      </c>
      <c r="Q137" s="400">
        <f t="shared" si="14"/>
        <v>1</v>
      </c>
      <c r="R137" s="401">
        <f ca="1">MATCH(R$2,OFFSET(Diário!O$4,R136,0,ROW(Diário!$N$5003)-R136,1),0)+R136</f>
        <v>541</v>
      </c>
      <c r="S137" s="401"/>
      <c r="T137" s="401"/>
    </row>
    <row r="138" spans="1:20" ht="24" x14ac:dyDescent="0.2">
      <c r="A138" s="402">
        <f t="shared" ca="1" si="13"/>
        <v>554</v>
      </c>
      <c r="B138" s="397">
        <f ca="1">IF($A138="","",INDEX(Diário!B$4:B$5000,MATCH(Rateio!$A138,Diário!$A$4:$A$5000,FALSE)))</f>
        <v>45807</v>
      </c>
      <c r="C138" s="413">
        <f ca="1">IF($A138="","",INDEX(Diário!C$4:C$5000,MATCH(Rateio!$A138,Diário!$A$4:$A$5000,FALSE)))</f>
        <v>45807</v>
      </c>
      <c r="D138" s="412" t="str">
        <f ca="1">IF($A138="","",INDEX(Diário!D$4:D$5000,MATCH(Rateio!$A138,Diário!$A$4:$A$5000,FALSE)))</f>
        <v>Gastos com Pessoal</v>
      </c>
      <c r="E138" s="412" t="str">
        <f ca="1">IF($A138="","",INDEX(Diário!E$4:E$5000,MATCH(Rateio!$A138,Diário!$A$4:$A$5000,FALSE)))</f>
        <v>Salários</v>
      </c>
      <c r="F138" s="420" t="s">
        <v>1621</v>
      </c>
      <c r="G138" s="420" t="s">
        <v>1622</v>
      </c>
      <c r="H138" s="425" t="s">
        <v>574</v>
      </c>
      <c r="I138" s="425" t="s">
        <v>562</v>
      </c>
      <c r="J138" s="425" t="s">
        <v>277</v>
      </c>
      <c r="K138" s="403">
        <v>45807</v>
      </c>
      <c r="L138" s="404">
        <v>4208.0200000000004</v>
      </c>
      <c r="M138" s="404">
        <v>2104.0100000000002</v>
      </c>
      <c r="N138" s="399">
        <v>2104.0100000000002</v>
      </c>
      <c r="O138" s="400">
        <f t="shared" si="11"/>
        <v>0.5</v>
      </c>
      <c r="P138" s="400">
        <f t="shared" si="12"/>
        <v>0.5</v>
      </c>
      <c r="Q138" s="400">
        <f t="shared" si="14"/>
        <v>1</v>
      </c>
      <c r="R138" s="401">
        <f ca="1">MATCH(R$2,OFFSET(Diário!O$4,R137,0,ROW(Diário!$N$5003)-R137,1),0)+R137</f>
        <v>554</v>
      </c>
      <c r="S138" s="401"/>
      <c r="T138" s="401"/>
    </row>
    <row r="139" spans="1:20" ht="24" x14ac:dyDescent="0.2">
      <c r="A139" s="402">
        <f t="shared" ca="1" si="13"/>
        <v>560</v>
      </c>
      <c r="B139" s="397">
        <f ca="1">IF($A139="","",INDEX(Diário!B$4:B$5000,MATCH(Rateio!$A139,Diário!$A$4:$A$5000,FALSE)))</f>
        <v>45807</v>
      </c>
      <c r="C139" s="413">
        <f ca="1">IF($A139="","",INDEX(Diário!C$4:C$5000,MATCH(Rateio!$A139,Diário!$A$4:$A$5000,FALSE)))</f>
        <v>45807</v>
      </c>
      <c r="D139" s="412" t="str">
        <f ca="1">IF($A139="","",INDEX(Diário!D$4:D$5000,MATCH(Rateio!$A139,Diário!$A$4:$A$5000,FALSE)))</f>
        <v>Gastos com Pessoal</v>
      </c>
      <c r="E139" s="412" t="str">
        <f ca="1">IF($A139="","",INDEX(Diário!E$4:E$5000,MATCH(Rateio!$A139,Diário!$A$4:$A$5000,FALSE)))</f>
        <v>Salários</v>
      </c>
      <c r="F139" s="420" t="s">
        <v>1620</v>
      </c>
      <c r="G139" s="420" t="s">
        <v>1623</v>
      </c>
      <c r="H139" s="425" t="s">
        <v>574</v>
      </c>
      <c r="I139" s="425" t="s">
        <v>562</v>
      </c>
      <c r="J139" s="425" t="s">
        <v>277</v>
      </c>
      <c r="K139" s="403">
        <v>45807</v>
      </c>
      <c r="L139" s="404">
        <v>7710.4</v>
      </c>
      <c r="M139" s="404">
        <v>5782.8</v>
      </c>
      <c r="N139" s="399">
        <v>1927.6</v>
      </c>
      <c r="O139" s="400">
        <f t="shared" si="11"/>
        <v>0.75000000000000011</v>
      </c>
      <c r="P139" s="400">
        <f t="shared" si="12"/>
        <v>0.25</v>
      </c>
      <c r="Q139" s="400">
        <f t="shared" si="14"/>
        <v>1</v>
      </c>
      <c r="R139" s="401">
        <f ca="1">MATCH(R$2,OFFSET(Diário!O$4,R138,0,ROW(Diário!$N$5003)-R138,1),0)+R138</f>
        <v>560</v>
      </c>
      <c r="S139" s="401"/>
      <c r="T139" s="401"/>
    </row>
    <row r="140" spans="1:20" ht="24" x14ac:dyDescent="0.2">
      <c r="A140" s="402">
        <f t="shared" ca="1" si="13"/>
        <v>571</v>
      </c>
      <c r="B140" s="397">
        <f ca="1">IF($A140="","",INDEX(Diário!B$4:B$5000,MATCH(Rateio!$A140,Diário!$A$4:$A$5000,FALSE)))</f>
        <v>45807</v>
      </c>
      <c r="C140" s="413">
        <f ca="1">IF($A140="","",INDEX(Diário!C$4:C$5000,MATCH(Rateio!$A140,Diário!$A$4:$A$5000,FALSE)))</f>
        <v>45748</v>
      </c>
      <c r="D140" s="412" t="str">
        <f ca="1">IF($A140="","",INDEX(Diário!D$4:D$5000,MATCH(Rateio!$A140,Diário!$A$4:$A$5000,FALSE)))</f>
        <v>Gastos Gerais</v>
      </c>
      <c r="E140" s="412" t="str">
        <f ca="1">IF($A140="","",INDEX(Diário!E$4:E$5000,MATCH(Rateio!$A140,Diário!$A$4:$A$5000,FALSE)))</f>
        <v>Auditoria Externa</v>
      </c>
      <c r="F140" s="420" t="s">
        <v>722</v>
      </c>
      <c r="G140" s="416" t="s">
        <v>526</v>
      </c>
      <c r="H140" s="425" t="s">
        <v>723</v>
      </c>
      <c r="I140" s="425" t="s">
        <v>32</v>
      </c>
      <c r="J140" s="425" t="s">
        <v>1236</v>
      </c>
      <c r="K140" s="418">
        <v>45782</v>
      </c>
      <c r="L140" s="404">
        <v>888.58</v>
      </c>
      <c r="M140" s="404">
        <v>444.29</v>
      </c>
      <c r="N140" s="399">
        <v>444.29</v>
      </c>
      <c r="O140" s="400">
        <f t="shared" si="11"/>
        <v>0.5</v>
      </c>
      <c r="P140" s="400">
        <f t="shared" si="12"/>
        <v>0.5</v>
      </c>
      <c r="Q140" s="400">
        <f t="shared" si="14"/>
        <v>1</v>
      </c>
      <c r="R140" s="401">
        <f ca="1">MATCH(R$2,OFFSET(Diário!O$4,R139,0,ROW(Diário!$N$5003)-R139,1),0)+R139</f>
        <v>571</v>
      </c>
      <c r="S140" s="401"/>
      <c r="T140" s="401"/>
    </row>
    <row r="141" spans="1:20" ht="24" x14ac:dyDescent="0.2">
      <c r="A141" s="402">
        <f t="shared" ca="1" si="13"/>
        <v>573</v>
      </c>
      <c r="B141" s="397">
        <f ca="1">IF($A141="","",INDEX(Diário!B$4:B$5000,MATCH(Rateio!$A141,Diário!$A$4:$A$5000,FALSE)))</f>
        <v>45807</v>
      </c>
      <c r="C141" s="413">
        <f ca="1">IF($A141="","",INDEX(Diário!C$4:C$5000,MATCH(Rateio!$A141,Diário!$A$4:$A$5000,FALSE)))</f>
        <v>45799</v>
      </c>
      <c r="D141" s="412" t="str">
        <f ca="1">IF($A141="","",INDEX(Diário!D$4:D$5000,MATCH(Rateio!$A141,Diário!$A$4:$A$5000,FALSE)))</f>
        <v>Gastos Gerais</v>
      </c>
      <c r="E141" s="412" t="str">
        <f ca="1">IF($A141="","",INDEX(Diário!E$4:E$5000,MATCH(Rateio!$A141,Diário!$A$4:$A$5000,FALSE)))</f>
        <v>Serviços de Mão-de-obra Terceirizada</v>
      </c>
      <c r="F141" s="420" t="s">
        <v>724</v>
      </c>
      <c r="G141" s="420" t="s">
        <v>725</v>
      </c>
      <c r="H141" s="424" t="s">
        <v>723</v>
      </c>
      <c r="I141" s="425" t="s">
        <v>32</v>
      </c>
      <c r="J141" s="425" t="s">
        <v>1237</v>
      </c>
      <c r="K141" s="418">
        <v>45799</v>
      </c>
      <c r="L141" s="404">
        <v>1300.52</v>
      </c>
      <c r="M141" s="404">
        <v>650.26</v>
      </c>
      <c r="N141" s="399">
        <v>650.26</v>
      </c>
      <c r="O141" s="400">
        <f t="shared" si="11"/>
        <v>0.5</v>
      </c>
      <c r="P141" s="400">
        <f t="shared" si="12"/>
        <v>0.5</v>
      </c>
      <c r="Q141" s="400">
        <f t="shared" si="14"/>
        <v>1</v>
      </c>
      <c r="R141" s="401">
        <f ca="1">MATCH(R$2,OFFSET(Diário!O$4,R140,0,ROW(Diário!$N$5003)-R140,1),0)+R140</f>
        <v>573</v>
      </c>
      <c r="S141" s="401"/>
      <c r="T141" s="401"/>
    </row>
    <row r="142" spans="1:20" ht="36" x14ac:dyDescent="0.2">
      <c r="A142" s="402">
        <f t="shared" ca="1" si="13"/>
        <v>590</v>
      </c>
      <c r="B142" s="397">
        <f ca="1">IF($A142="","",INDEX(Diário!B$4:B$5000,MATCH(Rateio!$A142,Diário!$A$4:$A$5000,FALSE)))</f>
        <v>45810</v>
      </c>
      <c r="C142" s="413">
        <f ca="1">IF($A142="","",INDEX(Diário!C$4:C$5000,MATCH(Rateio!$A142,Diário!$A$4:$A$5000,FALSE)))</f>
        <v>45778</v>
      </c>
      <c r="D142" s="412" t="str">
        <f ca="1">IF($A142="","",INDEX(Diário!D$4:D$5000,MATCH(Rateio!$A142,Diário!$A$4:$A$5000,FALSE)))</f>
        <v>Gastos Gerais</v>
      </c>
      <c r="E142" s="412" t="str">
        <f ca="1">IF($A142="","",INDEX(Diário!E$4:E$5000,MATCH(Rateio!$A142,Diário!$A$4:$A$5000,FALSE)))</f>
        <v>Serviços de Internet (Web Design, Hospedagem de Site, outros)</v>
      </c>
      <c r="F142" s="398" t="s">
        <v>888</v>
      </c>
      <c r="G142" s="398" t="s">
        <v>889</v>
      </c>
      <c r="H142" s="425" t="s">
        <v>574</v>
      </c>
      <c r="I142" s="425" t="s">
        <v>32</v>
      </c>
      <c r="J142" s="425" t="s">
        <v>1393</v>
      </c>
      <c r="K142" s="418">
        <v>45800</v>
      </c>
      <c r="L142" s="404">
        <v>2840.5</v>
      </c>
      <c r="M142" s="404">
        <v>1420.25</v>
      </c>
      <c r="N142" s="399">
        <v>1420.25</v>
      </c>
      <c r="O142" s="400">
        <f t="shared" si="11"/>
        <v>0.5</v>
      </c>
      <c r="P142" s="400">
        <f t="shared" si="12"/>
        <v>0.5</v>
      </c>
      <c r="Q142" s="400">
        <f t="shared" si="14"/>
        <v>1</v>
      </c>
      <c r="R142" s="401">
        <f ca="1">MATCH(R$2,OFFSET(Diário!O$4,R141,0,ROW(Diário!$N$5003)-R141,1),0)+R141</f>
        <v>590</v>
      </c>
      <c r="S142" s="401"/>
      <c r="T142" s="401"/>
    </row>
    <row r="143" spans="1:20" ht="24" x14ac:dyDescent="0.2">
      <c r="A143" s="402">
        <f t="shared" ca="1" si="13"/>
        <v>591</v>
      </c>
      <c r="B143" s="397">
        <f ca="1">IF($A143="","",INDEX(Diário!B$4:B$5000,MATCH(Rateio!$A143,Diário!$A$4:$A$5000,FALSE)))</f>
        <v>45810</v>
      </c>
      <c r="C143" s="413">
        <f ca="1">IF($A143="","",INDEX(Diário!C$4:C$5000,MATCH(Rateio!$A143,Diário!$A$4:$A$5000,FALSE)))</f>
        <v>45798</v>
      </c>
      <c r="D143" s="412" t="str">
        <f ca="1">IF($A143="","",INDEX(Diário!D$4:D$5000,MATCH(Rateio!$A143,Diário!$A$4:$A$5000,FALSE)))</f>
        <v>Gastos Gerais</v>
      </c>
      <c r="E143" s="412" t="str">
        <f ca="1">IF($A143="","",INDEX(Diário!E$4:E$5000,MATCH(Rateio!$A143,Diário!$A$4:$A$5000,FALSE)))</f>
        <v>Condomínio</v>
      </c>
      <c r="F143" s="420" t="s">
        <v>657</v>
      </c>
      <c r="G143" s="420" t="s">
        <v>658</v>
      </c>
      <c r="H143" s="425" t="s">
        <v>574</v>
      </c>
      <c r="I143" s="425" t="s">
        <v>560</v>
      </c>
      <c r="J143" s="425" t="s">
        <v>277</v>
      </c>
      <c r="K143" s="418">
        <v>45798</v>
      </c>
      <c r="L143" s="404">
        <v>3478.61</v>
      </c>
      <c r="M143" s="404">
        <v>2053.0100000000002</v>
      </c>
      <c r="N143" s="399">
        <v>1425.6</v>
      </c>
      <c r="O143" s="400">
        <f t="shared" si="11"/>
        <v>0.59018113556851737</v>
      </c>
      <c r="P143" s="400">
        <f t="shared" si="12"/>
        <v>0.40981886443148263</v>
      </c>
      <c r="Q143" s="400">
        <f t="shared" si="14"/>
        <v>1</v>
      </c>
      <c r="R143" s="401">
        <f ca="1">MATCH(R$2,OFFSET(Diário!O$4,R142,0,ROW(Diário!$N$5003)-R142,1),0)+R142</f>
        <v>591</v>
      </c>
      <c r="S143" s="401"/>
      <c r="T143" s="401"/>
    </row>
    <row r="144" spans="1:20" ht="24" x14ac:dyDescent="0.2">
      <c r="A144" s="402">
        <f t="shared" ca="1" si="13"/>
        <v>592</v>
      </c>
      <c r="B144" s="397">
        <f ca="1">IF($A144="","",INDEX(Diário!B$4:B$5000,MATCH(Rateio!$A144,Diário!$A$4:$A$5000,FALSE)))</f>
        <v>45810</v>
      </c>
      <c r="C144" s="413">
        <f ca="1">IF($A144="","",INDEX(Diário!C$4:C$5000,MATCH(Rateio!$A144,Diário!$A$4:$A$5000,FALSE)))</f>
        <v>45798</v>
      </c>
      <c r="D144" s="412" t="str">
        <f ca="1">IF($A144="","",INDEX(Diário!D$4:D$5000,MATCH(Rateio!$A144,Diário!$A$4:$A$5000,FALSE)))</f>
        <v>Gastos Gerais</v>
      </c>
      <c r="E144" s="412" t="str">
        <f ca="1">IF($A144="","",INDEX(Diário!E$4:E$5000,MATCH(Rateio!$A144,Diário!$A$4:$A$5000,FALSE)))</f>
        <v>Aluguel</v>
      </c>
      <c r="F144" s="420" t="s">
        <v>657</v>
      </c>
      <c r="G144" s="420" t="s">
        <v>658</v>
      </c>
      <c r="H144" s="425" t="s">
        <v>574</v>
      </c>
      <c r="I144" s="424" t="s">
        <v>560</v>
      </c>
      <c r="J144" s="425" t="s">
        <v>277</v>
      </c>
      <c r="K144" s="403">
        <v>45810</v>
      </c>
      <c r="L144" s="404">
        <v>8500</v>
      </c>
      <c r="M144" s="404">
        <v>4510</v>
      </c>
      <c r="N144" s="399">
        <v>3990</v>
      </c>
      <c r="O144" s="400">
        <f t="shared" si="11"/>
        <v>0.53058823529411769</v>
      </c>
      <c r="P144" s="400">
        <f t="shared" si="12"/>
        <v>0.46941176470588236</v>
      </c>
      <c r="Q144" s="400">
        <f t="shared" si="14"/>
        <v>1</v>
      </c>
      <c r="R144" s="401">
        <f ca="1">MATCH(R$2,OFFSET(Diário!O$4,R143,0,ROW(Diário!$N$5003)-R143,1),0)+R143</f>
        <v>592</v>
      </c>
      <c r="S144" s="401"/>
      <c r="T144" s="401"/>
    </row>
    <row r="145" spans="1:20" ht="24" x14ac:dyDescent="0.2">
      <c r="A145" s="402">
        <f t="shared" ca="1" si="13"/>
        <v>593</v>
      </c>
      <c r="B145" s="397">
        <f ca="1">IF($A145="","",INDEX(Diário!B$4:B$5000,MATCH(Rateio!$A145,Diário!$A$4:$A$5000,FALSE)))</f>
        <v>45810</v>
      </c>
      <c r="C145" s="413">
        <f ca="1">IF($A145="","",INDEX(Diário!C$4:C$5000,MATCH(Rateio!$A145,Diário!$A$4:$A$5000,FALSE)))</f>
        <v>45798</v>
      </c>
      <c r="D145" s="412" t="str">
        <f ca="1">IF($A145="","",INDEX(Diário!D$4:D$5000,MATCH(Rateio!$A145,Diário!$A$4:$A$5000,FALSE)))</f>
        <v>Gastos Gerais</v>
      </c>
      <c r="E145" s="412" t="str">
        <f ca="1">IF($A145="","",INDEX(Diário!E$4:E$5000,MATCH(Rateio!$A145,Diário!$A$4:$A$5000,FALSE)))</f>
        <v>IPTU</v>
      </c>
      <c r="F145" s="420" t="s">
        <v>657</v>
      </c>
      <c r="G145" s="420" t="s">
        <v>658</v>
      </c>
      <c r="H145" s="425" t="s">
        <v>574</v>
      </c>
      <c r="I145" s="425" t="s">
        <v>560</v>
      </c>
      <c r="J145" s="425" t="s">
        <v>277</v>
      </c>
      <c r="K145" s="403">
        <v>45810</v>
      </c>
      <c r="L145" s="404">
        <v>1435.88</v>
      </c>
      <c r="M145" s="404">
        <v>721.94</v>
      </c>
      <c r="N145" s="399">
        <v>713.94</v>
      </c>
      <c r="O145" s="400">
        <f t="shared" si="11"/>
        <v>0.50278574811265564</v>
      </c>
      <c r="P145" s="400">
        <f t="shared" si="12"/>
        <v>0.49721425188734436</v>
      </c>
      <c r="Q145" s="400">
        <f t="shared" si="14"/>
        <v>1</v>
      </c>
      <c r="R145" s="401">
        <f ca="1">MATCH(R$2,OFFSET(Diário!O$4,R144,0,ROW(Diário!$N$5003)-R144,1),0)+R144</f>
        <v>593</v>
      </c>
      <c r="S145" s="401"/>
      <c r="T145" s="401"/>
    </row>
    <row r="146" spans="1:20" ht="24" x14ac:dyDescent="0.2">
      <c r="A146" s="402">
        <f t="shared" ca="1" si="13"/>
        <v>599</v>
      </c>
      <c r="B146" s="397">
        <f ca="1">IF($A146="","",INDEX(Diário!B$4:B$5000,MATCH(Rateio!$A146,Diário!$A$4:$A$5000,FALSE)))</f>
        <v>45812</v>
      </c>
      <c r="C146" s="413">
        <f ca="1">IF($A146="","",INDEX(Diário!C$4:C$5000,MATCH(Rateio!$A146,Diário!$A$4:$A$5000,FALSE)))</f>
        <v>45789</v>
      </c>
      <c r="D146" s="412" t="str">
        <f ca="1">IF($A146="","",INDEX(Diário!D$4:D$5000,MATCH(Rateio!$A146,Diário!$A$4:$A$5000,FALSE)))</f>
        <v>Gastos Gerais</v>
      </c>
      <c r="E146" s="412" t="str">
        <f ca="1">IF($A146="","",INDEX(Diário!E$4:E$5000,MATCH(Rateio!$A146,Diário!$A$4:$A$5000,FALSE)))</f>
        <v>Assessoria Contábil</v>
      </c>
      <c r="F146" s="420" t="s">
        <v>659</v>
      </c>
      <c r="G146" s="433" t="s">
        <v>506</v>
      </c>
      <c r="H146" s="425" t="s">
        <v>574</v>
      </c>
      <c r="I146" s="425" t="s">
        <v>32</v>
      </c>
      <c r="J146" s="425" t="s">
        <v>1396</v>
      </c>
      <c r="K146" s="418">
        <v>45789</v>
      </c>
      <c r="L146" s="404">
        <v>3800</v>
      </c>
      <c r="M146" s="404">
        <v>1900</v>
      </c>
      <c r="N146" s="399">
        <v>1900</v>
      </c>
      <c r="O146" s="400">
        <f t="shared" si="11"/>
        <v>0.5</v>
      </c>
      <c r="P146" s="400">
        <f t="shared" si="12"/>
        <v>0.5</v>
      </c>
      <c r="Q146" s="400">
        <f t="shared" si="14"/>
        <v>1</v>
      </c>
      <c r="R146" s="401">
        <f ca="1">MATCH(R$2,OFFSET(Diário!O$4,R145,0,ROW(Diário!$N$5003)-R145,1),0)+R145</f>
        <v>599</v>
      </c>
      <c r="S146" s="401"/>
      <c r="T146" s="401"/>
    </row>
    <row r="147" spans="1:20" ht="24" x14ac:dyDescent="0.2">
      <c r="A147" s="402">
        <f t="shared" ca="1" si="13"/>
        <v>629</v>
      </c>
      <c r="B147" s="397">
        <f ca="1">IF($A147="","",INDEX(Diário!B$4:B$5000,MATCH(Rateio!$A147,Diário!$A$4:$A$5000,FALSE)))</f>
        <v>45821</v>
      </c>
      <c r="C147" s="413">
        <f ca="1">IF($A147="","",INDEX(Diário!C$4:C$5000,MATCH(Rateio!$A147,Diário!$A$4:$A$5000,FALSE)))</f>
        <v>45821</v>
      </c>
      <c r="D147" s="412" t="str">
        <f ca="1">IF($A147="","",INDEX(Diário!D$4:D$5000,MATCH(Rateio!$A147,Diário!$A$4:$A$5000,FALSE)))</f>
        <v>Gastos com Pessoal</v>
      </c>
      <c r="E147" s="412" t="str">
        <f ca="1">IF($A147="","",INDEX(Diário!E$4:E$5000,MATCH(Rateio!$A147,Diário!$A$4:$A$5000,FALSE)))</f>
        <v>Salários</v>
      </c>
      <c r="F147" s="420" t="s">
        <v>1620</v>
      </c>
      <c r="G147" s="420" t="s">
        <v>1623</v>
      </c>
      <c r="H147" s="425" t="s">
        <v>574</v>
      </c>
      <c r="I147" s="425" t="s">
        <v>562</v>
      </c>
      <c r="J147" s="425" t="s">
        <v>277</v>
      </c>
      <c r="K147" s="418">
        <v>45821</v>
      </c>
      <c r="L147" s="404">
        <v>9220.44</v>
      </c>
      <c r="M147" s="404">
        <v>6915.33</v>
      </c>
      <c r="N147" s="399">
        <v>2305.11</v>
      </c>
      <c r="O147" s="400">
        <f t="shared" si="11"/>
        <v>0.75</v>
      </c>
      <c r="P147" s="400">
        <f t="shared" si="12"/>
        <v>0.25</v>
      </c>
      <c r="Q147" s="400">
        <f t="shared" si="14"/>
        <v>1</v>
      </c>
      <c r="R147" s="401">
        <f ca="1">MATCH(R$2,OFFSET(Diário!O$4,R146,0,ROW(Diário!$N$5003)-R146,1),0)+R146</f>
        <v>629</v>
      </c>
      <c r="S147" s="401"/>
      <c r="T147" s="401"/>
    </row>
    <row r="148" spans="1:20" ht="24" x14ac:dyDescent="0.2">
      <c r="A148" s="402">
        <f t="shared" ca="1" si="13"/>
        <v>640</v>
      </c>
      <c r="B148" s="397">
        <f ca="1">IF($A148="","",INDEX(Diário!B$4:B$5000,MATCH(Rateio!$A148,Diário!$A$4:$A$5000,FALSE)))</f>
        <v>45821</v>
      </c>
      <c r="C148" s="413">
        <f ca="1">IF($A148="","",INDEX(Diário!C$4:C$5000,MATCH(Rateio!$A148,Diário!$A$4:$A$5000,FALSE)))</f>
        <v>45821</v>
      </c>
      <c r="D148" s="412" t="str">
        <f ca="1">IF($A148="","",INDEX(Diário!D$4:D$5000,MATCH(Rateio!$A148,Diário!$A$4:$A$5000,FALSE)))</f>
        <v>Gastos com Pessoal</v>
      </c>
      <c r="E148" s="412" t="str">
        <f ca="1">IF($A148="","",INDEX(Diário!E$4:E$5000,MATCH(Rateio!$A148,Diário!$A$4:$A$5000,FALSE)))</f>
        <v>Salários</v>
      </c>
      <c r="F148" s="420" t="s">
        <v>1621</v>
      </c>
      <c r="G148" s="420" t="s">
        <v>1622</v>
      </c>
      <c r="H148" s="425" t="s">
        <v>574</v>
      </c>
      <c r="I148" s="425" t="s">
        <v>562</v>
      </c>
      <c r="J148" s="425" t="s">
        <v>277</v>
      </c>
      <c r="K148" s="403">
        <v>45821</v>
      </c>
      <c r="L148" s="404">
        <v>9220.44</v>
      </c>
      <c r="M148" s="404">
        <v>4610.22</v>
      </c>
      <c r="N148" s="399">
        <v>4610.22</v>
      </c>
      <c r="O148" s="400">
        <f t="shared" si="11"/>
        <v>0.5</v>
      </c>
      <c r="P148" s="400">
        <f t="shared" si="12"/>
        <v>0.5</v>
      </c>
      <c r="Q148" s="400">
        <f t="shared" si="14"/>
        <v>1</v>
      </c>
      <c r="R148" s="401">
        <f ca="1">MATCH(R$2,OFFSET(Diário!O$4,R147,0,ROW(Diário!$N$5003)-R147,1),0)+R147</f>
        <v>640</v>
      </c>
      <c r="S148" s="401"/>
      <c r="T148" s="401"/>
    </row>
    <row r="149" spans="1:20" ht="24" x14ac:dyDescent="0.2">
      <c r="A149" s="402">
        <f t="shared" ca="1" si="13"/>
        <v>648</v>
      </c>
      <c r="B149" s="397">
        <f ca="1">IF($A149="","",INDEX(Diário!B$4:B$5000,MATCH(Rateio!$A149,Diário!$A$4:$A$5000,FALSE)))</f>
        <v>45824</v>
      </c>
      <c r="C149" s="413">
        <f ca="1">IF($A149="","",INDEX(Diário!C$4:C$5000,MATCH(Rateio!$A149,Diário!$A$4:$A$5000,FALSE)))</f>
        <v>45818</v>
      </c>
      <c r="D149" s="412" t="str">
        <f ca="1">IF($A149="","",INDEX(Diário!D$4:D$5000,MATCH(Rateio!$A149,Diário!$A$4:$A$5000,FALSE)))</f>
        <v>Gastos Gerais</v>
      </c>
      <c r="E149" s="412" t="str">
        <f ca="1">IF($A149="","",INDEX(Diário!E$4:E$5000,MATCH(Rateio!$A149,Diário!$A$4:$A$5000,FALSE)))</f>
        <v>Internet</v>
      </c>
      <c r="F149" s="420" t="s">
        <v>660</v>
      </c>
      <c r="G149" s="420" t="s">
        <v>508</v>
      </c>
      <c r="H149" s="425" t="s">
        <v>574</v>
      </c>
      <c r="I149" s="425" t="s">
        <v>560</v>
      </c>
      <c r="J149" s="425" t="s">
        <v>1412</v>
      </c>
      <c r="K149" s="418">
        <v>45818</v>
      </c>
      <c r="L149" s="404">
        <v>119.98</v>
      </c>
      <c r="M149" s="404">
        <v>59.99</v>
      </c>
      <c r="N149" s="399">
        <v>59.99</v>
      </c>
      <c r="O149" s="400">
        <f t="shared" si="11"/>
        <v>0.5</v>
      </c>
      <c r="P149" s="400">
        <f t="shared" si="12"/>
        <v>0.5</v>
      </c>
      <c r="Q149" s="400">
        <f t="shared" si="14"/>
        <v>1</v>
      </c>
      <c r="R149" s="401">
        <f ca="1">MATCH(R$2,OFFSET(Diário!O$4,R148,0,ROW(Diário!$N$5003)-R148,1),0)+R148</f>
        <v>648</v>
      </c>
      <c r="S149" s="401"/>
      <c r="T149" s="401"/>
    </row>
    <row r="150" spans="1:20" ht="24" x14ac:dyDescent="0.2">
      <c r="A150" s="402">
        <f t="shared" ca="1" si="13"/>
        <v>649</v>
      </c>
      <c r="B150" s="397">
        <f ca="1">IF($A150="","",INDEX(Diário!B$4:B$5000,MATCH(Rateio!$A150,Diário!$A$4:$A$5000,FALSE)))</f>
        <v>45825</v>
      </c>
      <c r="C150" s="413">
        <f ca="1">IF($A150="","",INDEX(Diário!C$4:C$5000,MATCH(Rateio!$A150,Diário!$A$4:$A$5000,FALSE)))</f>
        <v>45811</v>
      </c>
      <c r="D150" s="412" t="str">
        <f ca="1">IF($A150="","",INDEX(Diário!D$4:D$5000,MATCH(Rateio!$A150,Diário!$A$4:$A$5000,FALSE)))</f>
        <v>Gastos Gerais</v>
      </c>
      <c r="E150" s="412" t="str">
        <f ca="1">IF($A150="","",INDEX(Diário!E$4:E$5000,MATCH(Rateio!$A150,Diário!$A$4:$A$5000,FALSE)))</f>
        <v>Telefone Móvel</v>
      </c>
      <c r="F150" s="420" t="s">
        <v>660</v>
      </c>
      <c r="G150" s="420" t="s">
        <v>508</v>
      </c>
      <c r="H150" s="425" t="s">
        <v>574</v>
      </c>
      <c r="I150" s="425" t="s">
        <v>560</v>
      </c>
      <c r="J150" s="425" t="s">
        <v>549</v>
      </c>
      <c r="K150" s="418">
        <v>45811</v>
      </c>
      <c r="L150" s="404">
        <v>43.42</v>
      </c>
      <c r="M150" s="404">
        <v>21.71</v>
      </c>
      <c r="N150" s="399">
        <v>21.71</v>
      </c>
      <c r="O150" s="400">
        <f t="shared" si="11"/>
        <v>0.5</v>
      </c>
      <c r="P150" s="400">
        <f t="shared" si="12"/>
        <v>0.5</v>
      </c>
      <c r="Q150" s="400">
        <f t="shared" si="14"/>
        <v>1</v>
      </c>
      <c r="R150" s="401">
        <f ca="1">MATCH(R$2,OFFSET(Diário!O$4,R149,0,ROW(Diário!$N$5003)-R149,1),0)+R149</f>
        <v>649</v>
      </c>
      <c r="S150" s="401"/>
      <c r="T150" s="401"/>
    </row>
    <row r="151" spans="1:20" ht="24" x14ac:dyDescent="0.2">
      <c r="A151" s="402">
        <f t="shared" ca="1" si="13"/>
        <v>651</v>
      </c>
      <c r="B151" s="397">
        <f ca="1">IF($A151="","",INDEX(Diário!B$4:B$5000,MATCH(Rateio!$A151,Diário!$A$4:$A$5000,FALSE)))</f>
        <v>45825</v>
      </c>
      <c r="C151" s="413">
        <f ca="1">IF($A151="","",INDEX(Diário!C$4:C$5000,MATCH(Rateio!$A151,Diário!$A$4:$A$5000,FALSE)))</f>
        <v>45811</v>
      </c>
      <c r="D151" s="412" t="str">
        <f ca="1">IF($A151="","",INDEX(Diário!D$4:D$5000,MATCH(Rateio!$A151,Diário!$A$4:$A$5000,FALSE)))</f>
        <v>Gastos Gerais</v>
      </c>
      <c r="E151" s="412" t="str">
        <f ca="1">IF($A151="","",INDEX(Diário!E$4:E$5000,MATCH(Rateio!$A151,Diário!$A$4:$A$5000,FALSE)))</f>
        <v>Energia Elétrica</v>
      </c>
      <c r="F151" s="420" t="s">
        <v>661</v>
      </c>
      <c r="G151" s="420" t="s">
        <v>662</v>
      </c>
      <c r="H151" s="425" t="s">
        <v>574</v>
      </c>
      <c r="I151" s="425" t="s">
        <v>560</v>
      </c>
      <c r="J151" s="425" t="s">
        <v>277</v>
      </c>
      <c r="K151" s="403">
        <v>45811</v>
      </c>
      <c r="L151" s="404">
        <v>296.27999999999997</v>
      </c>
      <c r="M151" s="404">
        <v>148.13999999999999</v>
      </c>
      <c r="N151" s="399">
        <v>148.13999999999999</v>
      </c>
      <c r="O151" s="400">
        <f t="shared" si="11"/>
        <v>0.5</v>
      </c>
      <c r="P151" s="400">
        <f t="shared" si="12"/>
        <v>0.5</v>
      </c>
      <c r="Q151" s="400">
        <f t="shared" si="14"/>
        <v>1</v>
      </c>
      <c r="R151" s="401">
        <f ca="1">MATCH(R$2,OFFSET(Diário!O$4,R150,0,ROW(Diário!$N$5003)-R150,1),0)+R150</f>
        <v>651</v>
      </c>
      <c r="S151" s="401"/>
      <c r="T151" s="401"/>
    </row>
    <row r="152" spans="1:20" ht="24" x14ac:dyDescent="0.2">
      <c r="A152" s="402">
        <f t="shared" ca="1" si="13"/>
        <v>654</v>
      </c>
      <c r="B152" s="397">
        <f ca="1">IF($A152="","",INDEX(Diário!B$4:B$5000,MATCH(Rateio!$A152,Diário!$A$4:$A$5000,FALSE)))</f>
        <v>45826</v>
      </c>
      <c r="C152" s="413">
        <f ca="1">IF($A152="","",INDEX(Diário!C$4:C$5000,MATCH(Rateio!$A152,Diário!$A$4:$A$5000,FALSE)))</f>
        <v>45778</v>
      </c>
      <c r="D152" s="412" t="str">
        <f ca="1">IF($A152="","",INDEX(Diário!D$4:D$5000,MATCH(Rateio!$A152,Diário!$A$4:$A$5000,FALSE)))</f>
        <v>Gastos Gerais</v>
      </c>
      <c r="E152" s="412" t="str">
        <f ca="1">IF($A152="","",INDEX(Diário!E$4:E$5000,MATCH(Rateio!$A152,Diário!$A$4:$A$5000,FALSE)))</f>
        <v>Telefone Fixo</v>
      </c>
      <c r="F152" s="420" t="s">
        <v>660</v>
      </c>
      <c r="G152" s="420" t="s">
        <v>508</v>
      </c>
      <c r="H152" s="425" t="s">
        <v>574</v>
      </c>
      <c r="I152" s="425" t="s">
        <v>560</v>
      </c>
      <c r="J152" s="425" t="s">
        <v>1416</v>
      </c>
      <c r="K152" s="418">
        <v>45818</v>
      </c>
      <c r="L152" s="404">
        <v>86.68</v>
      </c>
      <c r="M152" s="404">
        <v>43.34</v>
      </c>
      <c r="N152" s="399">
        <v>43.34</v>
      </c>
      <c r="O152" s="400">
        <f t="shared" si="11"/>
        <v>0.5</v>
      </c>
      <c r="P152" s="400">
        <f t="shared" si="12"/>
        <v>0.5</v>
      </c>
      <c r="Q152" s="400">
        <f t="shared" si="14"/>
        <v>1</v>
      </c>
      <c r="R152" s="401">
        <f ca="1">MATCH(R$2,OFFSET(Diário!O$4,R151,0,ROW(Diário!$N$5003)-R151,1),0)+R151</f>
        <v>654</v>
      </c>
      <c r="S152" s="401"/>
      <c r="T152" s="401"/>
    </row>
    <row r="153" spans="1:20" ht="24" x14ac:dyDescent="0.2">
      <c r="A153" s="402">
        <f t="shared" ca="1" si="13"/>
        <v>655</v>
      </c>
      <c r="B153" s="397">
        <f ca="1">IF($A153="","",INDEX(Diário!B$4:B$5000,MATCH(Rateio!$A153,Diário!$A$4:$A$5000,FALSE)))</f>
        <v>45826</v>
      </c>
      <c r="C153" s="413">
        <f ca="1">IF($A153="","",INDEX(Diário!C$4:C$5000,MATCH(Rateio!$A153,Diário!$A$4:$A$5000,FALSE)))</f>
        <v>45778</v>
      </c>
      <c r="D153" s="412" t="str">
        <f ca="1">IF($A153="","",INDEX(Diário!D$4:D$5000,MATCH(Rateio!$A153,Diário!$A$4:$A$5000,FALSE)))</f>
        <v>Gastos Gerais</v>
      </c>
      <c r="E153" s="412" t="str">
        <f ca="1">IF($A153="","",INDEX(Diário!E$4:E$5000,MATCH(Rateio!$A153,Diário!$A$4:$A$5000,FALSE)))</f>
        <v>Telefone Fixo</v>
      </c>
      <c r="F153" s="420" t="s">
        <v>660</v>
      </c>
      <c r="G153" s="420" t="s">
        <v>508</v>
      </c>
      <c r="H153" s="425" t="s">
        <v>574</v>
      </c>
      <c r="I153" s="425" t="s">
        <v>560</v>
      </c>
      <c r="J153" s="425" t="s">
        <v>1417</v>
      </c>
      <c r="K153" s="418">
        <v>45818</v>
      </c>
      <c r="L153" s="404">
        <v>99.98</v>
      </c>
      <c r="M153" s="404">
        <v>49.99</v>
      </c>
      <c r="N153" s="421">
        <v>49.99</v>
      </c>
      <c r="O153" s="400">
        <f t="shared" si="11"/>
        <v>0.5</v>
      </c>
      <c r="P153" s="400">
        <f t="shared" si="12"/>
        <v>0.5</v>
      </c>
      <c r="Q153" s="400">
        <f t="shared" si="14"/>
        <v>1</v>
      </c>
      <c r="R153" s="401">
        <f ca="1">MATCH(R$2,OFFSET(Diário!O$4,R152,0,ROW(Diário!$N$5003)-R152,1),0)+R152</f>
        <v>655</v>
      </c>
      <c r="S153" s="401"/>
      <c r="T153" s="401"/>
    </row>
    <row r="154" spans="1:20" ht="24" x14ac:dyDescent="0.2">
      <c r="A154" s="402">
        <f t="shared" ca="1" si="13"/>
        <v>660</v>
      </c>
      <c r="B154" s="397">
        <f ca="1">IF($A154="","",INDEX(Diário!B$4:B$5000,MATCH(Rateio!$A154,Diário!$A$4:$A$5000,FALSE)))</f>
        <v>45828</v>
      </c>
      <c r="C154" s="413">
        <f ca="1">IF($A154="","",INDEX(Diário!C$4:C$5000,MATCH(Rateio!$A154,Diário!$A$4:$A$5000,FALSE)))</f>
        <v>45799</v>
      </c>
      <c r="D154" s="412" t="str">
        <f ca="1">IF($A154="","",INDEX(Diário!D$4:D$5000,MATCH(Rateio!$A154,Diário!$A$4:$A$5000,FALSE)))</f>
        <v>Gastos Gerais</v>
      </c>
      <c r="E154" s="412" t="str">
        <f ca="1">IF($A154="","",INDEX(Diário!E$4:E$5000,MATCH(Rateio!$A154,Diário!$A$4:$A$5000,FALSE)))</f>
        <v>Aquisição e Suporte em Softwares</v>
      </c>
      <c r="F154" s="420" t="s">
        <v>665</v>
      </c>
      <c r="G154" s="416" t="s">
        <v>509</v>
      </c>
      <c r="H154" s="425" t="s">
        <v>574</v>
      </c>
      <c r="I154" s="425" t="s">
        <v>32</v>
      </c>
      <c r="J154" s="425" t="s">
        <v>1419</v>
      </c>
      <c r="K154" s="418">
        <v>45799</v>
      </c>
      <c r="L154" s="404">
        <v>590.17999999999995</v>
      </c>
      <c r="M154" s="404">
        <v>295.08999999999997</v>
      </c>
      <c r="N154" s="399">
        <v>295.08999999999997</v>
      </c>
      <c r="O154" s="400">
        <f t="shared" si="11"/>
        <v>0.5</v>
      </c>
      <c r="P154" s="400">
        <f>IFERROR(N154/L154,"")</f>
        <v>0.5</v>
      </c>
      <c r="Q154" s="400">
        <f t="shared" si="14"/>
        <v>1</v>
      </c>
      <c r="R154" s="401">
        <f ca="1">MATCH(R$2,OFFSET(Diário!O$4,R153,0,ROW(Diário!$N$5003)-R153,1),0)+R153</f>
        <v>660</v>
      </c>
      <c r="S154" s="401"/>
      <c r="T154" s="401"/>
    </row>
    <row r="155" spans="1:20" ht="24" x14ac:dyDescent="0.2">
      <c r="A155" s="402">
        <f t="shared" ca="1" si="13"/>
        <v>664</v>
      </c>
      <c r="B155" s="397">
        <f ca="1">IF($A155="","",INDEX(Diário!B$4:B$5000,MATCH(Rateio!$A155,Diário!$A$4:$A$5000,FALSE)))</f>
        <v>45828</v>
      </c>
      <c r="C155" s="413">
        <f ca="1">IF($A155="","",INDEX(Diário!C$4:C$5000,MATCH(Rateio!$A155,Diário!$A$4:$A$5000,FALSE)))</f>
        <v>45807</v>
      </c>
      <c r="D155" s="412" t="str">
        <f ca="1">IF($A155="","",INDEX(Diário!D$4:D$5000,MATCH(Rateio!$A155,Diário!$A$4:$A$5000,FALSE)))</f>
        <v>Gastos com Pessoal</v>
      </c>
      <c r="E155" s="412" t="str">
        <f ca="1">IF($A155="","",INDEX(Diário!E$4:E$5000,MATCH(Rateio!$A155,Diário!$A$4:$A$5000,FALSE)))</f>
        <v>PIS</v>
      </c>
      <c r="F155" s="420" t="s">
        <v>667</v>
      </c>
      <c r="G155" s="420" t="s">
        <v>277</v>
      </c>
      <c r="H155" s="425" t="s">
        <v>574</v>
      </c>
      <c r="I155" s="425" t="s">
        <v>565</v>
      </c>
      <c r="J155" s="425" t="s">
        <v>277</v>
      </c>
      <c r="K155" s="403">
        <v>45828</v>
      </c>
      <c r="L155" s="404">
        <v>230.52</v>
      </c>
      <c r="M155" s="404">
        <v>172.89</v>
      </c>
      <c r="N155" s="399">
        <v>57.63</v>
      </c>
      <c r="O155" s="400">
        <f t="shared" si="11"/>
        <v>0.74999999999999989</v>
      </c>
      <c r="P155" s="400">
        <f t="shared" si="12"/>
        <v>0.25</v>
      </c>
      <c r="Q155" s="400">
        <f t="shared" si="14"/>
        <v>0.99999999999999989</v>
      </c>
      <c r="R155" s="401">
        <f ca="1">MATCH(R$2,OFFSET(Diário!O$4,R154,0,ROW(Diário!$N$5003)-R154,1),0)+R154</f>
        <v>664</v>
      </c>
      <c r="S155" s="401"/>
      <c r="T155" s="401"/>
    </row>
    <row r="156" spans="1:20" ht="24" x14ac:dyDescent="0.2">
      <c r="A156" s="402">
        <f t="shared" ca="1" si="13"/>
        <v>666</v>
      </c>
      <c r="B156" s="397">
        <f ca="1">IF($A156="","",INDEX(Diário!B$4:B$5000,MATCH(Rateio!$A156,Diário!$A$4:$A$5000,FALSE)))</f>
        <v>45828</v>
      </c>
      <c r="C156" s="413">
        <f ca="1">IF($A156="","",INDEX(Diário!C$4:C$5000,MATCH(Rateio!$A156,Diário!$A$4:$A$5000,FALSE)))</f>
        <v>45807</v>
      </c>
      <c r="D156" s="412" t="str">
        <f ca="1">IF($A156="","",INDEX(Diário!D$4:D$5000,MATCH(Rateio!$A156,Diário!$A$4:$A$5000,FALSE)))</f>
        <v>Gastos com Pessoal</v>
      </c>
      <c r="E156" s="412" t="str">
        <f ca="1">IF($A156="","",INDEX(Diário!E$4:E$5000,MATCH(Rateio!$A156,Diário!$A$4:$A$5000,FALSE)))</f>
        <v>INSS Patronal</v>
      </c>
      <c r="F156" s="420" t="s">
        <v>667</v>
      </c>
      <c r="G156" s="420" t="s">
        <v>277</v>
      </c>
      <c r="H156" s="425" t="s">
        <v>574</v>
      </c>
      <c r="I156" s="425" t="s">
        <v>565</v>
      </c>
      <c r="J156" s="425" t="s">
        <v>277</v>
      </c>
      <c r="K156" s="403">
        <v>45828</v>
      </c>
      <c r="L156" s="404">
        <v>7129.3</v>
      </c>
      <c r="M156" s="404">
        <v>5346.97</v>
      </c>
      <c r="N156" s="399">
        <v>1782.33</v>
      </c>
      <c r="O156" s="400">
        <f t="shared" si="11"/>
        <v>0.74999929866887349</v>
      </c>
      <c r="P156" s="400">
        <f t="shared" si="12"/>
        <v>0.25000070133112645</v>
      </c>
      <c r="Q156" s="400">
        <f t="shared" si="14"/>
        <v>1</v>
      </c>
      <c r="R156" s="401">
        <f ca="1">MATCH(R$2,OFFSET(Diário!O$4,R155,0,ROW(Diário!$N$5003)-R155,1),0)+R155</f>
        <v>666</v>
      </c>
      <c r="S156" s="401"/>
      <c r="T156" s="401"/>
    </row>
    <row r="157" spans="1:20" ht="24" x14ac:dyDescent="0.2">
      <c r="A157" s="402">
        <f t="shared" ca="1" si="13"/>
        <v>667</v>
      </c>
      <c r="B157" s="397">
        <f ca="1">IF($A157="","",INDEX(Diário!B$4:B$5000,MATCH(Rateio!$A157,Diário!$A$4:$A$5000,FALSE)))</f>
        <v>45828</v>
      </c>
      <c r="C157" s="413">
        <f ca="1">IF($A157="","",INDEX(Diário!C$4:C$5000,MATCH(Rateio!$A157,Diário!$A$4:$A$5000,FALSE)))</f>
        <v>45778</v>
      </c>
      <c r="D157" s="412" t="str">
        <f ca="1">IF($A157="","",INDEX(Diário!D$4:D$5000,MATCH(Rateio!$A157,Diário!$A$4:$A$5000,FALSE)))</f>
        <v>Gastos Gerais</v>
      </c>
      <c r="E157" s="412" t="str">
        <f ca="1">IF($A157="","",INDEX(Diário!E$4:E$5000,MATCH(Rateio!$A157,Diário!$A$4:$A$5000,FALSE)))</f>
        <v>Serviços de Mão-de-obra Terceirizada</v>
      </c>
      <c r="F157" s="420" t="s">
        <v>663</v>
      </c>
      <c r="G157" s="420" t="s">
        <v>664</v>
      </c>
      <c r="H157" s="425" t="s">
        <v>574</v>
      </c>
      <c r="I157" s="425" t="s">
        <v>32</v>
      </c>
      <c r="J157" s="425" t="s">
        <v>1421</v>
      </c>
      <c r="K157" s="418">
        <v>45811</v>
      </c>
      <c r="L157" s="404">
        <v>1651.36</v>
      </c>
      <c r="M157" s="404">
        <v>825.68</v>
      </c>
      <c r="N157" s="399">
        <v>825.68</v>
      </c>
      <c r="O157" s="400">
        <f t="shared" si="11"/>
        <v>0.5</v>
      </c>
      <c r="P157" s="400">
        <f t="shared" si="12"/>
        <v>0.5</v>
      </c>
      <c r="Q157" s="400">
        <f t="shared" si="14"/>
        <v>1</v>
      </c>
      <c r="R157" s="401">
        <f ca="1">MATCH(R$2,OFFSET(Diário!O$4,R156,0,ROW(Diário!$N$5003)-R156,1),0)+R156</f>
        <v>667</v>
      </c>
      <c r="S157" s="401"/>
      <c r="T157" s="401"/>
    </row>
    <row r="158" spans="1:20" ht="24" x14ac:dyDescent="0.2">
      <c r="A158" s="402">
        <f t="shared" ca="1" si="13"/>
        <v>668</v>
      </c>
      <c r="B158" s="397">
        <f ca="1">IF($A158="","",INDEX(Diário!B$4:B$5000,MATCH(Rateio!$A158,Diário!$A$4:$A$5000,FALSE)))</f>
        <v>45828</v>
      </c>
      <c r="C158" s="413">
        <f ca="1">IF($A158="","",INDEX(Diário!C$4:C$5000,MATCH(Rateio!$A158,Diário!$A$4:$A$5000,FALSE)))</f>
        <v>45807</v>
      </c>
      <c r="D158" s="412" t="str">
        <f ca="1">IF($A158="","",INDEX(Diário!D$4:D$5000,MATCH(Rateio!$A158,Diário!$A$4:$A$5000,FALSE)))</f>
        <v>Gastos com Pessoal</v>
      </c>
      <c r="E158" s="412" t="str">
        <f ca="1">IF($A158="","",INDEX(Diário!E$4:E$5000,MATCH(Rateio!$A158,Diário!$A$4:$A$5000,FALSE)))</f>
        <v>FGTS</v>
      </c>
      <c r="F158" s="420" t="s">
        <v>666</v>
      </c>
      <c r="G158" s="420" t="s">
        <v>524</v>
      </c>
      <c r="H158" s="425" t="s">
        <v>574</v>
      </c>
      <c r="I158" s="425" t="s">
        <v>4</v>
      </c>
      <c r="J158" s="425" t="s">
        <v>277</v>
      </c>
      <c r="K158" s="418">
        <v>45828</v>
      </c>
      <c r="L158" s="404">
        <v>2192.4</v>
      </c>
      <c r="M158" s="404">
        <v>1096.2</v>
      </c>
      <c r="N158" s="399">
        <v>1096.2</v>
      </c>
      <c r="O158" s="400">
        <f t="shared" si="11"/>
        <v>0.5</v>
      </c>
      <c r="P158" s="400">
        <f t="shared" si="12"/>
        <v>0.5</v>
      </c>
      <c r="Q158" s="400">
        <f t="shared" si="14"/>
        <v>1</v>
      </c>
      <c r="R158" s="401">
        <f ca="1">MATCH(R$2,OFFSET(Diário!O$4,R157,0,ROW(Diário!$N$5003)-R157,1),0)+R157</f>
        <v>668</v>
      </c>
      <c r="S158" s="401"/>
      <c r="T158" s="401"/>
    </row>
    <row r="159" spans="1:20" ht="24" x14ac:dyDescent="0.2">
      <c r="A159" s="402">
        <f t="shared" ca="1" si="13"/>
        <v>669</v>
      </c>
      <c r="B159" s="397">
        <f ca="1">IF($A159="","",INDEX(Diário!B$4:B$5000,MATCH(Rateio!$A159,Diário!$A$4:$A$5000,FALSE)))</f>
        <v>45828</v>
      </c>
      <c r="C159" s="413">
        <f ca="1">IF($A159="","",INDEX(Diário!C$4:C$5000,MATCH(Rateio!$A159,Diário!$A$4:$A$5000,FALSE)))</f>
        <v>45807</v>
      </c>
      <c r="D159" s="412" t="str">
        <f ca="1">IF($A159="","",INDEX(Diário!D$4:D$5000,MATCH(Rateio!$A159,Diário!$A$4:$A$5000,FALSE)))</f>
        <v>Gastos com Pessoal</v>
      </c>
      <c r="E159" s="412" t="str">
        <f ca="1">IF($A159="","",INDEX(Diário!E$4:E$5000,MATCH(Rateio!$A159,Diário!$A$4:$A$5000,FALSE)))</f>
        <v>Outros Encargos Trabalhistas</v>
      </c>
      <c r="F159" s="420" t="s">
        <v>667</v>
      </c>
      <c r="G159" s="420" t="s">
        <v>277</v>
      </c>
      <c r="H159" s="425" t="s">
        <v>574</v>
      </c>
      <c r="I159" s="425" t="s">
        <v>565</v>
      </c>
      <c r="J159" s="425" t="s">
        <v>277</v>
      </c>
      <c r="K159" s="403">
        <v>45828</v>
      </c>
      <c r="L159" s="404">
        <v>1642.52</v>
      </c>
      <c r="M159" s="404">
        <v>821.26</v>
      </c>
      <c r="N159" s="421">
        <v>821.26</v>
      </c>
      <c r="O159" s="400">
        <f t="shared" si="11"/>
        <v>0.5</v>
      </c>
      <c r="P159" s="400">
        <f t="shared" si="12"/>
        <v>0.5</v>
      </c>
      <c r="Q159" s="400">
        <f t="shared" si="14"/>
        <v>1</v>
      </c>
      <c r="R159" s="401">
        <f ca="1">MATCH(R$2,OFFSET(Diário!O$4,R158,0,ROW(Diário!$N$5003)-R158,1),0)+R158</f>
        <v>669</v>
      </c>
      <c r="S159" s="401"/>
      <c r="T159" s="401"/>
    </row>
    <row r="160" spans="1:20" ht="24" x14ac:dyDescent="0.2">
      <c r="A160" s="402">
        <f t="shared" ca="1" si="13"/>
        <v>670</v>
      </c>
      <c r="B160" s="397">
        <f ca="1">IF($A160="","",INDEX(Diário!B$4:B$5000,MATCH(Rateio!$A160,Diário!$A$4:$A$5000,FALSE)))</f>
        <v>45828</v>
      </c>
      <c r="C160" s="413">
        <f ca="1">IF($A160="","",INDEX(Diário!C$4:C$5000,MATCH(Rateio!$A160,Diário!$A$4:$A$5000,FALSE)))</f>
        <v>45807</v>
      </c>
      <c r="D160" s="412" t="str">
        <f ca="1">IF($A160="","",INDEX(Diário!D$4:D$5000,MATCH(Rateio!$A160,Diário!$A$4:$A$5000,FALSE)))</f>
        <v>Gastos com Pessoal</v>
      </c>
      <c r="E160" s="412" t="str">
        <f ca="1">IF($A160="","",INDEX(Diário!E$4:E$5000,MATCH(Rateio!$A160,Diário!$A$4:$A$5000,FALSE)))</f>
        <v>Outros Encargos Trabalhistas</v>
      </c>
      <c r="F160" s="420" t="s">
        <v>667</v>
      </c>
      <c r="G160" s="420" t="s">
        <v>277</v>
      </c>
      <c r="H160" s="425" t="s">
        <v>574</v>
      </c>
      <c r="I160" s="425" t="s">
        <v>565</v>
      </c>
      <c r="J160" s="425" t="s">
        <v>277</v>
      </c>
      <c r="K160" s="403">
        <v>45828</v>
      </c>
      <c r="L160" s="404">
        <v>5168.6400000000003</v>
      </c>
      <c r="M160" s="404">
        <v>3876.48</v>
      </c>
      <c r="N160" s="421">
        <v>1292.1600000000001</v>
      </c>
      <c r="O160" s="400">
        <f t="shared" si="11"/>
        <v>0.75</v>
      </c>
      <c r="P160" s="400">
        <f t="shared" si="12"/>
        <v>0.25</v>
      </c>
      <c r="Q160" s="400">
        <f t="shared" si="14"/>
        <v>1</v>
      </c>
      <c r="R160" s="401">
        <f ca="1">MATCH(R$2,OFFSET(Diário!O$4,R159,0,ROW(Diário!$N$5003)-R159,1),0)+R159</f>
        <v>670</v>
      </c>
      <c r="S160" s="401"/>
      <c r="T160" s="401"/>
    </row>
    <row r="161" spans="1:20" ht="24" x14ac:dyDescent="0.2">
      <c r="A161" s="402">
        <f t="shared" ca="1" si="13"/>
        <v>671</v>
      </c>
      <c r="B161" s="397">
        <f ca="1">IF($A161="","",INDEX(Diário!B$4:B$5000,MATCH(Rateio!$A161,Diário!$A$4:$A$5000,FALSE)))</f>
        <v>45828</v>
      </c>
      <c r="C161" s="413">
        <f ca="1">IF($A161="","",INDEX(Diário!C$4:C$5000,MATCH(Rateio!$A161,Diário!$A$4:$A$5000,FALSE)))</f>
        <v>45807</v>
      </c>
      <c r="D161" s="412" t="str">
        <f ca="1">IF($A161="","",INDEX(Diário!D$4:D$5000,MATCH(Rateio!$A161,Diário!$A$4:$A$5000,FALSE)))</f>
        <v>Gastos com Pessoal</v>
      </c>
      <c r="E161" s="412" t="str">
        <f ca="1">IF($A161="","",INDEX(Diário!E$4:E$5000,MATCH(Rateio!$A161,Diário!$A$4:$A$5000,FALSE)))</f>
        <v>PIS</v>
      </c>
      <c r="F161" s="420" t="s">
        <v>667</v>
      </c>
      <c r="G161" s="420" t="s">
        <v>277</v>
      </c>
      <c r="H161" s="425" t="s">
        <v>574</v>
      </c>
      <c r="I161" s="425" t="s">
        <v>565</v>
      </c>
      <c r="J161" s="425" t="s">
        <v>277</v>
      </c>
      <c r="K161" s="403">
        <v>45828</v>
      </c>
      <c r="L161" s="404">
        <v>274.04000000000002</v>
      </c>
      <c r="M161" s="404">
        <v>137.02000000000001</v>
      </c>
      <c r="N161" s="399">
        <v>137.02000000000001</v>
      </c>
      <c r="O161" s="400">
        <f t="shared" si="11"/>
        <v>0.5</v>
      </c>
      <c r="P161" s="400">
        <f t="shared" si="12"/>
        <v>0.5</v>
      </c>
      <c r="Q161" s="400">
        <f t="shared" si="14"/>
        <v>1</v>
      </c>
      <c r="R161" s="401">
        <f ca="1">MATCH(R$2,OFFSET(Diário!O$4,R160,0,ROW(Diário!$N$5003)-R160,1),0)+R160</f>
        <v>671</v>
      </c>
      <c r="S161" s="401"/>
      <c r="T161" s="401"/>
    </row>
    <row r="162" spans="1:20" ht="24" x14ac:dyDescent="0.2">
      <c r="A162" s="402">
        <f t="shared" ca="1" si="13"/>
        <v>672</v>
      </c>
      <c r="B162" s="397">
        <f ca="1">IF($A162="","",INDEX(Diário!B$4:B$5000,MATCH(Rateio!$A162,Diário!$A$4:$A$5000,FALSE)))</f>
        <v>45828</v>
      </c>
      <c r="C162" s="413">
        <f ca="1">IF($A162="","",INDEX(Diário!C$4:C$5000,MATCH(Rateio!$A162,Diário!$A$4:$A$5000,FALSE)))</f>
        <v>45807</v>
      </c>
      <c r="D162" s="412" t="str">
        <f ca="1">IF($A162="","",INDEX(Diário!D$4:D$5000,MATCH(Rateio!$A162,Diário!$A$4:$A$5000,FALSE)))</f>
        <v>Gastos com Pessoal</v>
      </c>
      <c r="E162" s="412" t="str">
        <f ca="1">IF($A162="","",INDEX(Diário!E$4:E$5000,MATCH(Rateio!$A162,Diário!$A$4:$A$5000,FALSE)))</f>
        <v>FGTS</v>
      </c>
      <c r="F162" s="420" t="s">
        <v>666</v>
      </c>
      <c r="G162" s="420" t="s">
        <v>524</v>
      </c>
      <c r="H162" s="425" t="s">
        <v>574</v>
      </c>
      <c r="I162" s="425" t="s">
        <v>4</v>
      </c>
      <c r="J162" s="425" t="s">
        <v>277</v>
      </c>
      <c r="K162" s="403">
        <v>45828</v>
      </c>
      <c r="L162" s="404">
        <v>1844.08</v>
      </c>
      <c r="M162" s="404">
        <v>1383.06</v>
      </c>
      <c r="N162" s="399">
        <v>461.02</v>
      </c>
      <c r="O162" s="400">
        <f t="shared" si="11"/>
        <v>0.75</v>
      </c>
      <c r="P162" s="400">
        <f t="shared" si="12"/>
        <v>0.25</v>
      </c>
      <c r="Q162" s="400">
        <f t="shared" si="14"/>
        <v>1</v>
      </c>
      <c r="R162" s="401">
        <f ca="1">MATCH(R$2,OFFSET(Diário!O$4,R161,0,ROW(Diário!$N$5003)-R161,1),0)+R161</f>
        <v>672</v>
      </c>
      <c r="S162" s="401"/>
      <c r="T162" s="401"/>
    </row>
    <row r="163" spans="1:20" ht="24" x14ac:dyDescent="0.2">
      <c r="A163" s="402">
        <f t="shared" ca="1" si="13"/>
        <v>673</v>
      </c>
      <c r="B163" s="397">
        <f ca="1">IF($A163="","",INDEX(Diário!B$4:B$5000,MATCH(Rateio!$A163,Diário!$A$4:$A$5000,FALSE)))</f>
        <v>45828</v>
      </c>
      <c r="C163" s="413">
        <f ca="1">IF($A163="","",INDEX(Diário!C$4:C$5000,MATCH(Rateio!$A163,Diário!$A$4:$A$5000,FALSE)))</f>
        <v>45807</v>
      </c>
      <c r="D163" s="412" t="str">
        <f ca="1">IF($A163="","",INDEX(Diário!D$4:D$5000,MATCH(Rateio!$A163,Diário!$A$4:$A$5000,FALSE)))</f>
        <v>Gastos com Pessoal</v>
      </c>
      <c r="E163" s="412" t="str">
        <f ca="1">IF($A163="","",INDEX(Diário!E$4:E$5000,MATCH(Rateio!$A163,Diário!$A$4:$A$5000,FALSE)))</f>
        <v>INSS Patronal</v>
      </c>
      <c r="F163" s="420" t="s">
        <v>667</v>
      </c>
      <c r="G163" s="420" t="s">
        <v>277</v>
      </c>
      <c r="H163" s="425" t="s">
        <v>574</v>
      </c>
      <c r="I163" s="425" t="s">
        <v>565</v>
      </c>
      <c r="J163" s="425" t="s">
        <v>277</v>
      </c>
      <c r="K163" s="403">
        <v>45828</v>
      </c>
      <c r="L163" s="404">
        <v>8296.14</v>
      </c>
      <c r="M163" s="404">
        <v>4148.07</v>
      </c>
      <c r="N163" s="421">
        <v>4148.07</v>
      </c>
      <c r="O163" s="400">
        <f t="shared" si="11"/>
        <v>0.5</v>
      </c>
      <c r="P163" s="400">
        <f t="shared" si="12"/>
        <v>0.5</v>
      </c>
      <c r="Q163" s="400">
        <f t="shared" si="14"/>
        <v>1</v>
      </c>
      <c r="R163" s="401">
        <f ca="1">MATCH(R$2,OFFSET(Diário!O$4,R162,0,ROW(Diário!$N$5003)-R162,1),0)+R162</f>
        <v>673</v>
      </c>
      <c r="S163" s="401"/>
      <c r="T163" s="401"/>
    </row>
    <row r="164" spans="1:20" ht="36" x14ac:dyDescent="0.2">
      <c r="A164" s="402">
        <f t="shared" ca="1" si="13"/>
        <v>674</v>
      </c>
      <c r="B164" s="397">
        <f ca="1">IF($A164="","",INDEX(Diário!B$4:B$5000,MATCH(Rateio!$A164,Diário!$A$4:$A$5000,FALSE)))</f>
        <v>45828</v>
      </c>
      <c r="C164" s="413">
        <f ca="1">IF($A164="","",INDEX(Diário!C$4:C$5000,MATCH(Rateio!$A164,Diário!$A$4:$A$5000,FALSE)))</f>
        <v>45778</v>
      </c>
      <c r="D164" s="412" t="str">
        <f ca="1">IF($A164="","",INDEX(Diário!D$4:D$5000,MATCH(Rateio!$A164,Diário!$A$4:$A$5000,FALSE)))</f>
        <v>Gastos Gerais</v>
      </c>
      <c r="E164" s="412" t="str">
        <f ca="1">IF($A164="","",INDEX(Diário!E$4:E$5000,MATCH(Rateio!$A164,Diário!$A$4:$A$5000,FALSE)))</f>
        <v>Serviços de Internet (Web Design, Hospedagem de Site, outros)</v>
      </c>
      <c r="F164" s="420" t="s">
        <v>668</v>
      </c>
      <c r="G164" s="420" t="s">
        <v>669</v>
      </c>
      <c r="H164" s="425" t="s">
        <v>574</v>
      </c>
      <c r="I164" s="425" t="s">
        <v>32</v>
      </c>
      <c r="J164" s="425" t="s">
        <v>1422</v>
      </c>
      <c r="K164" s="418">
        <v>45810</v>
      </c>
      <c r="L164" s="404">
        <v>2160</v>
      </c>
      <c r="M164" s="404">
        <v>1080</v>
      </c>
      <c r="N164" s="399">
        <v>1080</v>
      </c>
      <c r="O164" s="400">
        <f t="shared" si="11"/>
        <v>0.5</v>
      </c>
      <c r="P164" s="400">
        <f t="shared" si="12"/>
        <v>0.5</v>
      </c>
      <c r="Q164" s="400">
        <f t="shared" si="14"/>
        <v>1</v>
      </c>
      <c r="R164" s="401">
        <f ca="1">MATCH(R$2,OFFSET(Diário!O$4,R163,0,ROW(Diário!$N$5003)-R163,1),0)+R163</f>
        <v>674</v>
      </c>
      <c r="S164" s="401"/>
      <c r="T164" s="401"/>
    </row>
    <row r="165" spans="1:20" ht="24" x14ac:dyDescent="0.2">
      <c r="A165" s="402">
        <f t="shared" ca="1" si="13"/>
        <v>689</v>
      </c>
      <c r="B165" s="397">
        <f ca="1">IF($A165="","",INDEX(Diário!B$4:B$5000,MATCH(Rateio!$A165,Diário!$A$4:$A$5000,FALSE)))</f>
        <v>45838</v>
      </c>
      <c r="C165" s="413">
        <f ca="1">IF($A165="","",INDEX(Diário!C$4:C$5000,MATCH(Rateio!$A165,Diário!$A$4:$A$5000,FALSE)))</f>
        <v>45838</v>
      </c>
      <c r="D165" s="412" t="str">
        <f ca="1">IF($A165="","",INDEX(Diário!D$4:D$5000,MATCH(Rateio!$A165,Diário!$A$4:$A$5000,FALSE)))</f>
        <v>Gastos com Pessoal</v>
      </c>
      <c r="E165" s="412" t="str">
        <f ca="1">IF($A165="","",INDEX(Diário!E$4:E$5000,MATCH(Rateio!$A165,Diário!$A$4:$A$5000,FALSE)))</f>
        <v>Salários</v>
      </c>
      <c r="F165" s="420" t="s">
        <v>1621</v>
      </c>
      <c r="G165" s="420" t="s">
        <v>1622</v>
      </c>
      <c r="H165" s="425" t="s">
        <v>574</v>
      </c>
      <c r="I165" s="425" t="s">
        <v>562</v>
      </c>
      <c r="J165" s="425" t="s">
        <v>277</v>
      </c>
      <c r="K165" s="418">
        <v>45838</v>
      </c>
      <c r="L165" s="404">
        <v>7866.82</v>
      </c>
      <c r="M165" s="404">
        <v>3933.41</v>
      </c>
      <c r="N165" s="399">
        <v>3933.41</v>
      </c>
      <c r="O165" s="400">
        <f t="shared" si="11"/>
        <v>0.5</v>
      </c>
      <c r="P165" s="400">
        <f t="shared" si="12"/>
        <v>0.5</v>
      </c>
      <c r="Q165" s="400">
        <f t="shared" si="14"/>
        <v>1</v>
      </c>
      <c r="R165" s="401">
        <f ca="1">MATCH(R$2,OFFSET(Diário!O$4,R164,0,ROW(Diário!$N$5003)-R164,1),0)+R164</f>
        <v>689</v>
      </c>
      <c r="S165" s="401"/>
      <c r="T165" s="401"/>
    </row>
    <row r="166" spans="1:20" ht="24" x14ac:dyDescent="0.2">
      <c r="A166" s="402">
        <f t="shared" ca="1" si="13"/>
        <v>692</v>
      </c>
      <c r="B166" s="397">
        <f ca="1">IF($A166="","",INDEX(Diário!B$4:B$5000,MATCH(Rateio!$A166,Diário!$A$4:$A$5000,FALSE)))</f>
        <v>45838</v>
      </c>
      <c r="C166" s="413">
        <f ca="1">IF($A166="","",INDEX(Diário!C$4:C$5000,MATCH(Rateio!$A166,Diário!$A$4:$A$5000,FALSE)))</f>
        <v>45838</v>
      </c>
      <c r="D166" s="412" t="str">
        <f ca="1">IF($A166="","",INDEX(Diário!D$4:D$5000,MATCH(Rateio!$A166,Diário!$A$4:$A$5000,FALSE)))</f>
        <v>Gastos com Pessoal</v>
      </c>
      <c r="E166" s="412" t="str">
        <f ca="1">IF($A166="","",INDEX(Diário!E$4:E$5000,MATCH(Rateio!$A166,Diário!$A$4:$A$5000,FALSE)))</f>
        <v>Salários</v>
      </c>
      <c r="F166" s="420" t="s">
        <v>1620</v>
      </c>
      <c r="G166" s="420" t="s">
        <v>1623</v>
      </c>
      <c r="H166" s="425" t="s">
        <v>574</v>
      </c>
      <c r="I166" s="425" t="s">
        <v>562</v>
      </c>
      <c r="J166" s="425" t="s">
        <v>277</v>
      </c>
      <c r="K166" s="403">
        <v>45838</v>
      </c>
      <c r="L166" s="404">
        <v>7710.4</v>
      </c>
      <c r="M166" s="404">
        <v>5782.8</v>
      </c>
      <c r="N166" s="399">
        <v>1927.6</v>
      </c>
      <c r="O166" s="400">
        <f t="shared" si="11"/>
        <v>0.75000000000000011</v>
      </c>
      <c r="P166" s="400">
        <f t="shared" si="12"/>
        <v>0.25</v>
      </c>
      <c r="Q166" s="400">
        <f t="shared" si="14"/>
        <v>1</v>
      </c>
      <c r="R166" s="401">
        <f ca="1">MATCH(R$2,OFFSET(Diário!O$4,R165,0,ROW(Diário!$N$5003)-R165,1),0)+R165</f>
        <v>692</v>
      </c>
      <c r="S166" s="401"/>
      <c r="T166" s="401"/>
    </row>
    <row r="167" spans="1:20" ht="24" x14ac:dyDescent="0.2">
      <c r="A167" s="402">
        <f t="shared" ca="1" si="13"/>
        <v>698</v>
      </c>
      <c r="B167" s="397">
        <f ca="1">IF($A167="","",INDEX(Diário!B$4:B$5000,MATCH(Rateio!$A167,Diário!$A$4:$A$5000,FALSE)))</f>
        <v>45838</v>
      </c>
      <c r="C167" s="413">
        <f ca="1">IF($A167="","",INDEX(Diário!C$4:C$5000,MATCH(Rateio!$A167,Diário!$A$4:$A$5000,FALSE)))</f>
        <v>45832</v>
      </c>
      <c r="D167" s="412" t="str">
        <f ca="1">IF($A167="","",INDEX(Diário!D$4:D$5000,MATCH(Rateio!$A167,Diário!$A$4:$A$5000,FALSE)))</f>
        <v>Gastos Gerais</v>
      </c>
      <c r="E167" s="412" t="str">
        <f ca="1">IF($A167="","",INDEX(Diário!E$4:E$5000,MATCH(Rateio!$A167,Diário!$A$4:$A$5000,FALSE)))</f>
        <v>Serviços de Mão-de-obra Terceirizada</v>
      </c>
      <c r="F167" s="420" t="s">
        <v>724</v>
      </c>
      <c r="G167" s="420" t="s">
        <v>725</v>
      </c>
      <c r="H167" s="424" t="s">
        <v>723</v>
      </c>
      <c r="I167" s="425" t="s">
        <v>32</v>
      </c>
      <c r="J167" s="425" t="s">
        <v>1433</v>
      </c>
      <c r="K167" s="418">
        <v>45832</v>
      </c>
      <c r="L167" s="404">
        <v>1300.52</v>
      </c>
      <c r="M167" s="404">
        <v>650.26</v>
      </c>
      <c r="N167" s="399">
        <v>650.26</v>
      </c>
      <c r="O167" s="400">
        <f t="shared" si="11"/>
        <v>0.5</v>
      </c>
      <c r="P167" s="400">
        <f t="shared" si="12"/>
        <v>0.5</v>
      </c>
      <c r="Q167" s="400">
        <f t="shared" si="14"/>
        <v>1</v>
      </c>
      <c r="R167" s="401">
        <f ca="1">MATCH(R$2,OFFSET(Diário!O$4,R166,0,ROW(Diário!$N$5003)-R166,1),0)+R166</f>
        <v>698</v>
      </c>
      <c r="S167" s="401"/>
      <c r="T167" s="401"/>
    </row>
    <row r="168" spans="1:20" ht="24" x14ac:dyDescent="0.2">
      <c r="A168" s="402">
        <f t="shared" ca="1" si="13"/>
        <v>711</v>
      </c>
      <c r="B168" s="397">
        <f ca="1">IF($A168="","",INDEX(Diário!B$4:B$5000,MATCH(Rateio!$A168,Diário!$A$4:$A$5000,FALSE)))</f>
        <v>45838</v>
      </c>
      <c r="C168" s="413">
        <f ca="1">IF($A168="","",INDEX(Diário!C$4:C$5000,MATCH(Rateio!$A168,Diário!$A$4:$A$5000,FALSE)))</f>
        <v>45778</v>
      </c>
      <c r="D168" s="412" t="str">
        <f ca="1">IF($A168="","",INDEX(Diário!D$4:D$5000,MATCH(Rateio!$A168,Diário!$A$4:$A$5000,FALSE)))</f>
        <v>Gastos Gerais</v>
      </c>
      <c r="E168" s="412" t="str">
        <f ca="1">IF($A168="","",INDEX(Diário!E$4:E$5000,MATCH(Rateio!$A168,Diário!$A$4:$A$5000,FALSE)))</f>
        <v>Auditoria Externa</v>
      </c>
      <c r="F168" s="420" t="s">
        <v>722</v>
      </c>
      <c r="G168" s="416" t="s">
        <v>526</v>
      </c>
      <c r="H168" s="425" t="s">
        <v>723</v>
      </c>
      <c r="I168" s="425" t="s">
        <v>32</v>
      </c>
      <c r="J168" s="425" t="s">
        <v>1435</v>
      </c>
      <c r="K168" s="418">
        <v>45809</v>
      </c>
      <c r="L168" s="404">
        <v>888.58</v>
      </c>
      <c r="M168" s="404">
        <v>444.29</v>
      </c>
      <c r="N168" s="399">
        <v>444.29</v>
      </c>
      <c r="O168" s="400">
        <f t="shared" si="11"/>
        <v>0.5</v>
      </c>
      <c r="P168" s="400">
        <f t="shared" si="12"/>
        <v>0.5</v>
      </c>
      <c r="Q168" s="400">
        <f t="shared" si="14"/>
        <v>1</v>
      </c>
      <c r="R168" s="401">
        <f ca="1">MATCH(R$2,OFFSET(Diário!O$4,R167,0,ROW(Diário!$N$5003)-R167,1),0)+R167</f>
        <v>711</v>
      </c>
      <c r="S168" s="401"/>
      <c r="T168" s="401"/>
    </row>
    <row r="169" spans="1:20" x14ac:dyDescent="0.2">
      <c r="A169" s="402" t="str">
        <f t="shared" ca="1" si="13"/>
        <v/>
      </c>
      <c r="B169" s="397" t="str">
        <f ca="1">IF($A169="","",INDEX(Diário!B$4:B$5000,MATCH(Rateio!$A169,Diário!$A$4:$A$5000,FALSE)))</f>
        <v/>
      </c>
      <c r="C169" s="413" t="str">
        <f ca="1">IF($A169="","",INDEX(Diário!C$4:C$5000,MATCH(Rateio!$A169,Diário!$A$4:$A$5000,FALSE)))</f>
        <v/>
      </c>
      <c r="D169" s="412" t="str">
        <f ca="1">IF($A169="","",INDEX(Diário!D$4:D$5000,MATCH(Rateio!$A169,Diário!$A$4:$A$5000,FALSE)))</f>
        <v/>
      </c>
      <c r="E169" s="412" t="str">
        <f ca="1">IF($A169="","",INDEX(Diário!E$4:E$5000,MATCH(Rateio!$A169,Diário!$A$4:$A$5000,FALSE)))</f>
        <v/>
      </c>
      <c r="F169" s="420"/>
      <c r="G169" s="416"/>
      <c r="H169" s="425"/>
      <c r="I169" s="425"/>
      <c r="J169" s="425"/>
      <c r="K169" s="418"/>
      <c r="L169" s="404"/>
      <c r="M169" s="404"/>
      <c r="N169" s="399"/>
      <c r="O169" s="400"/>
      <c r="P169" s="400"/>
      <c r="Q169" s="400">
        <f t="shared" si="14"/>
        <v>0</v>
      </c>
      <c r="R169" s="401" t="e">
        <f ca="1">MATCH(R$2,OFFSET(Diário!O$4,R168,0,ROW(Diário!$N$5003)-R168,1),0)+R168</f>
        <v>#N/A</v>
      </c>
      <c r="S169" s="401"/>
      <c r="T169" s="401"/>
    </row>
    <row r="170" spans="1:20" x14ac:dyDescent="0.2">
      <c r="A170" s="402" t="str">
        <f t="shared" ca="1" si="13"/>
        <v/>
      </c>
      <c r="B170" s="397" t="str">
        <f ca="1">IF($A170="","",INDEX(Diário!B$4:B$5000,MATCH(Rateio!$A170,Diário!$A$4:$A$5000,FALSE)))</f>
        <v/>
      </c>
      <c r="C170" s="413" t="str">
        <f ca="1">IF($A170="","",INDEX(Diário!C$4:C$5000,MATCH(Rateio!$A170,Diário!$A$4:$A$5000,FALSE)))</f>
        <v/>
      </c>
      <c r="D170" s="412" t="str">
        <f ca="1">IF($A170="","",INDEX(Diário!D$4:D$5000,MATCH(Rateio!$A170,Diário!$A$4:$A$5000,FALSE)))</f>
        <v/>
      </c>
      <c r="E170" s="412" t="str">
        <f ca="1">IF($A170="","",INDEX(Diário!E$4:E$5000,MATCH(Rateio!$A170,Diário!$A$4:$A$5000,FALSE)))</f>
        <v/>
      </c>
      <c r="F170" s="398"/>
      <c r="G170" s="398"/>
      <c r="H170" s="398"/>
      <c r="I170" s="398"/>
      <c r="J170" s="398"/>
      <c r="K170" s="403"/>
      <c r="L170" s="404"/>
      <c r="M170" s="404"/>
      <c r="N170" s="399"/>
      <c r="O170" s="400" t="str">
        <f t="shared" si="11"/>
        <v/>
      </c>
      <c r="P170" s="400" t="str">
        <f t="shared" si="12"/>
        <v/>
      </c>
      <c r="Q170" s="400">
        <f t="shared" si="14"/>
        <v>0</v>
      </c>
      <c r="R170" s="401" t="e">
        <f ca="1">MATCH(R$2,OFFSET(Diário!O$4,R169,0,ROW(Diário!$N$5003)-R169,1),0)+R169</f>
        <v>#N/A</v>
      </c>
      <c r="S170" s="401"/>
      <c r="T170" s="401"/>
    </row>
    <row r="171" spans="1:20" x14ac:dyDescent="0.2">
      <c r="A171" s="402" t="str">
        <f t="shared" ca="1" si="13"/>
        <v/>
      </c>
      <c r="B171" s="397" t="str">
        <f ca="1">IF($A171="","",INDEX(Diário!B$4:B$5000,MATCH(Rateio!$A171,Diário!$A$4:$A$5000,FALSE)))</f>
        <v/>
      </c>
      <c r="C171" s="413" t="str">
        <f ca="1">IF($A171="","",INDEX(Diário!C$4:C$5000,MATCH(Rateio!$A171,Diário!$A$4:$A$5000,FALSE)))</f>
        <v/>
      </c>
      <c r="D171" s="412" t="str">
        <f ca="1">IF($A171="","",INDEX(Diário!D$4:D$5000,MATCH(Rateio!$A171,Diário!$A$4:$A$5000,FALSE)))</f>
        <v/>
      </c>
      <c r="E171" s="412" t="str">
        <f ca="1">IF($A171="","",INDEX(Diário!E$4:E$5000,MATCH(Rateio!$A171,Diário!$A$4:$A$5000,FALSE)))</f>
        <v/>
      </c>
      <c r="F171" s="398"/>
      <c r="G171" s="398"/>
      <c r="H171" s="398"/>
      <c r="I171" s="398"/>
      <c r="J171" s="398"/>
      <c r="K171" s="403"/>
      <c r="L171" s="404"/>
      <c r="M171" s="404"/>
      <c r="N171" s="399"/>
      <c r="O171" s="400" t="str">
        <f t="shared" si="11"/>
        <v/>
      </c>
      <c r="P171" s="400" t="str">
        <f t="shared" si="12"/>
        <v/>
      </c>
      <c r="Q171" s="400">
        <f t="shared" si="14"/>
        <v>0</v>
      </c>
      <c r="R171" s="401" t="e">
        <f ca="1">MATCH(R$2,OFFSET(Diário!O$4,R170,0,ROW(Diário!$N$5003)-R170,1),0)+R170</f>
        <v>#N/A</v>
      </c>
      <c r="S171" s="401"/>
      <c r="T171" s="401"/>
    </row>
    <row r="172" spans="1:20" x14ac:dyDescent="0.2">
      <c r="A172" s="402" t="str">
        <f t="shared" ca="1" si="13"/>
        <v/>
      </c>
      <c r="B172" s="397" t="str">
        <f ca="1">IF($A172="","",INDEX(Diário!B$4:B$5000,MATCH(Rateio!$A172,Diário!$A$4:$A$5000,FALSE)))</f>
        <v/>
      </c>
      <c r="C172" s="413" t="str">
        <f ca="1">IF($A172="","",INDEX(Diário!C$4:C$5000,MATCH(Rateio!$A172,Diário!$A$4:$A$5000,FALSE)))</f>
        <v/>
      </c>
      <c r="D172" s="412" t="str">
        <f ca="1">IF($A172="","",INDEX(Diário!D$4:D$5000,MATCH(Rateio!$A172,Diário!$A$4:$A$5000,FALSE)))</f>
        <v/>
      </c>
      <c r="E172" s="412" t="str">
        <f ca="1">IF($A172="","",INDEX(Diário!E$4:E$5000,MATCH(Rateio!$A172,Diário!$A$4:$A$5000,FALSE)))</f>
        <v/>
      </c>
      <c r="F172" s="398"/>
      <c r="G172" s="398"/>
      <c r="H172" s="398"/>
      <c r="I172" s="398"/>
      <c r="J172" s="398"/>
      <c r="K172" s="403"/>
      <c r="L172" s="404"/>
      <c r="M172" s="404"/>
      <c r="N172" s="399"/>
      <c r="O172" s="400" t="str">
        <f t="shared" si="11"/>
        <v/>
      </c>
      <c r="P172" s="400" t="str">
        <f t="shared" si="12"/>
        <v/>
      </c>
      <c r="Q172" s="400">
        <f t="shared" si="14"/>
        <v>0</v>
      </c>
      <c r="R172" s="401" t="e">
        <f ca="1">MATCH(R$2,OFFSET(Diário!O$4,R171,0,ROW(Diário!$N$5003)-R171,1),0)+R171</f>
        <v>#N/A</v>
      </c>
      <c r="S172" s="401"/>
      <c r="T172" s="401"/>
    </row>
    <row r="173" spans="1:20" x14ac:dyDescent="0.2">
      <c r="A173" s="402" t="str">
        <f t="shared" ca="1" si="13"/>
        <v/>
      </c>
      <c r="B173" s="397" t="str">
        <f ca="1">IF($A173="","",INDEX(Diário!B$4:B$5000,MATCH(Rateio!$A173,Diário!$A$4:$A$5000,FALSE)))</f>
        <v/>
      </c>
      <c r="C173" s="413" t="str">
        <f ca="1">IF($A173="","",INDEX(Diário!C$4:C$5000,MATCH(Rateio!$A173,Diário!$A$4:$A$5000,FALSE)))</f>
        <v/>
      </c>
      <c r="D173" s="412" t="str">
        <f ca="1">IF($A173="","",INDEX(Diário!D$4:D$5000,MATCH(Rateio!$A173,Diário!$A$4:$A$5000,FALSE)))</f>
        <v/>
      </c>
      <c r="E173" s="412" t="str">
        <f ca="1">IF($A173="","",INDEX(Diário!E$4:E$5000,MATCH(Rateio!$A173,Diário!$A$4:$A$5000,FALSE)))</f>
        <v/>
      </c>
      <c r="F173" s="398"/>
      <c r="G173" s="398"/>
      <c r="H173" s="398"/>
      <c r="I173" s="398"/>
      <c r="J173" s="398"/>
      <c r="K173" s="403"/>
      <c r="L173" s="404"/>
      <c r="M173" s="404"/>
      <c r="N173" s="399"/>
      <c r="O173" s="400" t="str">
        <f t="shared" si="11"/>
        <v/>
      </c>
      <c r="P173" s="400" t="str">
        <f t="shared" si="12"/>
        <v/>
      </c>
      <c r="Q173" s="400">
        <f t="shared" si="14"/>
        <v>0</v>
      </c>
      <c r="R173" s="401" t="e">
        <f ca="1">MATCH(R$2,OFFSET(Diário!O$4,R172,0,ROW(Diário!$N$5003)-R172,1),0)+R172</f>
        <v>#N/A</v>
      </c>
      <c r="S173" s="401"/>
      <c r="T173" s="401"/>
    </row>
    <row r="174" spans="1:20" x14ac:dyDescent="0.2">
      <c r="A174" s="402" t="str">
        <f t="shared" ca="1" si="13"/>
        <v/>
      </c>
      <c r="B174" s="397" t="str">
        <f ca="1">IF($A174="","",INDEX(Diário!B$4:B$5000,MATCH(Rateio!$A174,Diário!$A$4:$A$5000,FALSE)))</f>
        <v/>
      </c>
      <c r="C174" s="413" t="str">
        <f ca="1">IF($A174="","",INDEX(Diário!C$4:C$5000,MATCH(Rateio!$A174,Diário!$A$4:$A$5000,FALSE)))</f>
        <v/>
      </c>
      <c r="D174" s="412" t="str">
        <f ca="1">IF($A174="","",INDEX(Diário!D$4:D$5000,MATCH(Rateio!$A174,Diário!$A$4:$A$5000,FALSE)))</f>
        <v/>
      </c>
      <c r="E174" s="412" t="str">
        <f ca="1">IF($A174="","",INDEX(Diário!E$4:E$5000,MATCH(Rateio!$A174,Diário!$A$4:$A$5000,FALSE)))</f>
        <v/>
      </c>
      <c r="F174" s="398"/>
      <c r="G174" s="398"/>
      <c r="H174" s="398"/>
      <c r="I174" s="398"/>
      <c r="J174" s="398"/>
      <c r="K174" s="403"/>
      <c r="L174" s="404"/>
      <c r="M174" s="404"/>
      <c r="N174" s="399"/>
      <c r="O174" s="400" t="str">
        <f t="shared" si="11"/>
        <v/>
      </c>
      <c r="P174" s="400" t="str">
        <f t="shared" si="12"/>
        <v/>
      </c>
      <c r="Q174" s="400">
        <f t="shared" si="14"/>
        <v>0</v>
      </c>
      <c r="R174" s="401" t="e">
        <f ca="1">MATCH(R$2,OFFSET(Diário!O$4,R173,0,ROW(Diário!$N$5003)-R173,1),0)+R173</f>
        <v>#N/A</v>
      </c>
      <c r="S174" s="401"/>
      <c r="T174" s="401"/>
    </row>
    <row r="175" spans="1:20" x14ac:dyDescent="0.2">
      <c r="A175" s="402" t="str">
        <f t="shared" ca="1" si="13"/>
        <v/>
      </c>
      <c r="B175" s="397" t="str">
        <f ca="1">IF($A175="","",INDEX(Diário!B$4:B$5000,MATCH(Rateio!$A175,Diário!$A$4:$A$5000,FALSE)))</f>
        <v/>
      </c>
      <c r="C175" s="413" t="str">
        <f ca="1">IF($A175="","",INDEX(Diário!C$4:C$5000,MATCH(Rateio!$A175,Diário!$A$4:$A$5000,FALSE)))</f>
        <v/>
      </c>
      <c r="D175" s="412" t="str">
        <f ca="1">IF($A175="","",INDEX(Diário!D$4:D$5000,MATCH(Rateio!$A175,Diário!$A$4:$A$5000,FALSE)))</f>
        <v/>
      </c>
      <c r="E175" s="412" t="str">
        <f ca="1">IF($A175="","",INDEX(Diário!E$4:E$5000,MATCH(Rateio!$A175,Diário!$A$4:$A$5000,FALSE)))</f>
        <v/>
      </c>
      <c r="F175" s="398"/>
      <c r="G175" s="398"/>
      <c r="H175" s="398"/>
      <c r="I175" s="398"/>
      <c r="J175" s="398"/>
      <c r="K175" s="403"/>
      <c r="L175" s="404"/>
      <c r="M175" s="404"/>
      <c r="N175" s="399"/>
      <c r="O175" s="400" t="str">
        <f t="shared" si="11"/>
        <v/>
      </c>
      <c r="P175" s="400" t="str">
        <f t="shared" si="12"/>
        <v/>
      </c>
      <c r="Q175" s="400">
        <f t="shared" si="14"/>
        <v>0</v>
      </c>
      <c r="R175" s="401" t="e">
        <f ca="1">MATCH(R$2,OFFSET(Diário!O$4,R174,0,ROW(Diário!$N$5003)-R174,1),0)+R174</f>
        <v>#N/A</v>
      </c>
      <c r="S175" s="401"/>
      <c r="T175" s="401"/>
    </row>
    <row r="176" spans="1:20" x14ac:dyDescent="0.2">
      <c r="A176" s="402" t="str">
        <f t="shared" ca="1" si="13"/>
        <v/>
      </c>
      <c r="B176" s="397" t="str">
        <f ca="1">IF($A176="","",INDEX(Diário!B$4:B$5000,MATCH(Rateio!$A176,Diário!$A$4:$A$5000,FALSE)))</f>
        <v/>
      </c>
      <c r="C176" s="413" t="str">
        <f ca="1">IF($A176="","",INDEX(Diário!C$4:C$5000,MATCH(Rateio!$A176,Diário!$A$4:$A$5000,FALSE)))</f>
        <v/>
      </c>
      <c r="D176" s="412" t="str">
        <f ca="1">IF($A176="","",INDEX(Diário!D$4:D$5000,MATCH(Rateio!$A176,Diário!$A$4:$A$5000,FALSE)))</f>
        <v/>
      </c>
      <c r="E176" s="412" t="str">
        <f ca="1">IF($A176="","",INDEX(Diário!E$4:E$5000,MATCH(Rateio!$A176,Diário!$A$4:$A$5000,FALSE)))</f>
        <v/>
      </c>
      <c r="F176" s="398"/>
      <c r="G176" s="398"/>
      <c r="H176" s="398"/>
      <c r="I176" s="398"/>
      <c r="J176" s="398"/>
      <c r="K176" s="403"/>
      <c r="L176" s="404"/>
      <c r="M176" s="404"/>
      <c r="N176" s="399"/>
      <c r="O176" s="400" t="str">
        <f t="shared" si="11"/>
        <v/>
      </c>
      <c r="P176" s="400" t="str">
        <f t="shared" si="12"/>
        <v/>
      </c>
      <c r="Q176" s="400">
        <f t="shared" si="14"/>
        <v>0</v>
      </c>
      <c r="R176" s="401" t="e">
        <f ca="1">MATCH(R$2,OFFSET(Diário!O$4,R175,0,ROW(Diário!$N$5003)-R175,1),0)+R175</f>
        <v>#N/A</v>
      </c>
      <c r="S176" s="401"/>
      <c r="T176" s="401"/>
    </row>
    <row r="177" spans="1:20" x14ac:dyDescent="0.2">
      <c r="A177" s="402" t="str">
        <f t="shared" ca="1" si="13"/>
        <v/>
      </c>
      <c r="B177" s="397" t="str">
        <f ca="1">IF($A177="","",INDEX(Diário!B$4:B$5000,MATCH(Rateio!$A177,Diário!$A$4:$A$5000,FALSE)))</f>
        <v/>
      </c>
      <c r="C177" s="413" t="str">
        <f ca="1">IF($A177="","",INDEX(Diário!C$4:C$5000,MATCH(Rateio!$A177,Diário!$A$4:$A$5000,FALSE)))</f>
        <v/>
      </c>
      <c r="D177" s="412" t="str">
        <f ca="1">IF($A177="","",INDEX(Diário!D$4:D$5000,MATCH(Rateio!$A177,Diário!$A$4:$A$5000,FALSE)))</f>
        <v/>
      </c>
      <c r="E177" s="412" t="str">
        <f ca="1">IF($A177="","",INDEX(Diário!E$4:E$5000,MATCH(Rateio!$A177,Diário!$A$4:$A$5000,FALSE)))</f>
        <v/>
      </c>
      <c r="F177" s="398"/>
      <c r="G177" s="398"/>
      <c r="H177" s="398"/>
      <c r="I177" s="398"/>
      <c r="J177" s="398"/>
      <c r="K177" s="403"/>
      <c r="L177" s="404"/>
      <c r="M177" s="404"/>
      <c r="N177" s="399"/>
      <c r="O177" s="400" t="str">
        <f t="shared" si="11"/>
        <v/>
      </c>
      <c r="P177" s="400" t="str">
        <f t="shared" si="12"/>
        <v/>
      </c>
      <c r="Q177" s="400">
        <f t="shared" si="14"/>
        <v>0</v>
      </c>
      <c r="R177" s="401" t="e">
        <f ca="1">MATCH(R$2,OFFSET(Diário!O$4,R176,0,ROW(Diário!$N$5003)-R176,1),0)+R176</f>
        <v>#N/A</v>
      </c>
      <c r="S177" s="401"/>
      <c r="T177" s="401"/>
    </row>
    <row r="178" spans="1:20" x14ac:dyDescent="0.2">
      <c r="A178" s="402" t="str">
        <f t="shared" ca="1" si="13"/>
        <v/>
      </c>
      <c r="B178" s="397" t="str">
        <f ca="1">IF($A178="","",INDEX(Diário!B$4:B$5000,MATCH(Rateio!$A178,Diário!$A$4:$A$5000,FALSE)))</f>
        <v/>
      </c>
      <c r="C178" s="413" t="str">
        <f ca="1">IF($A178="","",INDEX(Diário!C$4:C$5000,MATCH(Rateio!$A178,Diário!$A$4:$A$5000,FALSE)))</f>
        <v/>
      </c>
      <c r="D178" s="412" t="str">
        <f ca="1">IF($A178="","",INDEX(Diário!D$4:D$5000,MATCH(Rateio!$A178,Diário!$A$4:$A$5000,FALSE)))</f>
        <v/>
      </c>
      <c r="E178" s="412" t="str">
        <f ca="1">IF($A178="","",INDEX(Diário!E$4:E$5000,MATCH(Rateio!$A178,Diário!$A$4:$A$5000,FALSE)))</f>
        <v/>
      </c>
      <c r="F178" s="398"/>
      <c r="G178" s="398"/>
      <c r="H178" s="398"/>
      <c r="I178" s="398"/>
      <c r="J178" s="398"/>
      <c r="K178" s="403"/>
      <c r="L178" s="404"/>
      <c r="M178" s="404"/>
      <c r="N178" s="399"/>
      <c r="O178" s="400" t="str">
        <f t="shared" si="11"/>
        <v/>
      </c>
      <c r="P178" s="400" t="str">
        <f t="shared" si="12"/>
        <v/>
      </c>
      <c r="Q178" s="400">
        <f t="shared" si="14"/>
        <v>0</v>
      </c>
      <c r="R178" s="401" t="e">
        <f ca="1">MATCH(R$2,OFFSET(Diário!O$4,R177,0,ROW(Diário!$N$5003)-R177,1),0)+R177</f>
        <v>#N/A</v>
      </c>
      <c r="S178" s="401"/>
      <c r="T178" s="401"/>
    </row>
    <row r="179" spans="1:20" x14ac:dyDescent="0.2">
      <c r="A179" s="402" t="str">
        <f t="shared" ca="1" si="13"/>
        <v/>
      </c>
      <c r="B179" s="397" t="str">
        <f ca="1">IF($A179="","",INDEX(Diário!B$4:B$5000,MATCH(Rateio!$A179,Diário!$A$4:$A$5000,FALSE)))</f>
        <v/>
      </c>
      <c r="C179" s="413" t="str">
        <f ca="1">IF($A179="","",INDEX(Diário!C$4:C$5000,MATCH(Rateio!$A179,Diário!$A$4:$A$5000,FALSE)))</f>
        <v/>
      </c>
      <c r="D179" s="412" t="str">
        <f ca="1">IF($A179="","",INDEX(Diário!D$4:D$5000,MATCH(Rateio!$A179,Diário!$A$4:$A$5000,FALSE)))</f>
        <v/>
      </c>
      <c r="E179" s="412" t="str">
        <f ca="1">IF($A179="","",INDEX(Diário!E$4:E$5000,MATCH(Rateio!$A179,Diário!$A$4:$A$5000,FALSE)))</f>
        <v/>
      </c>
      <c r="F179" s="398"/>
      <c r="G179" s="398"/>
      <c r="H179" s="398"/>
      <c r="I179" s="398"/>
      <c r="J179" s="398"/>
      <c r="K179" s="403"/>
      <c r="L179" s="404"/>
      <c r="M179" s="404"/>
      <c r="N179" s="399"/>
      <c r="O179" s="400" t="str">
        <f t="shared" si="11"/>
        <v/>
      </c>
      <c r="P179" s="400" t="str">
        <f t="shared" si="12"/>
        <v/>
      </c>
      <c r="Q179" s="400">
        <f t="shared" si="14"/>
        <v>0</v>
      </c>
      <c r="R179" s="401" t="e">
        <f ca="1">MATCH(R$2,OFFSET(Diário!O$4,R178,0,ROW(Diário!$N$5003)-R178,1),0)+R178</f>
        <v>#N/A</v>
      </c>
      <c r="S179" s="401"/>
      <c r="T179" s="401"/>
    </row>
    <row r="180" spans="1:20" x14ac:dyDescent="0.2">
      <c r="A180" s="402" t="str">
        <f t="shared" ca="1" si="13"/>
        <v/>
      </c>
      <c r="B180" s="397" t="str">
        <f ca="1">IF($A180="","",INDEX(Diário!B$4:B$5000,MATCH(Rateio!$A180,Diário!$A$4:$A$5000,FALSE)))</f>
        <v/>
      </c>
      <c r="C180" s="413" t="str">
        <f ca="1">IF($A180="","",INDEX(Diário!C$4:C$5000,MATCH(Rateio!$A180,Diário!$A$4:$A$5000,FALSE)))</f>
        <v/>
      </c>
      <c r="D180" s="412" t="str">
        <f ca="1">IF($A180="","",INDEX(Diário!D$4:D$5000,MATCH(Rateio!$A180,Diário!$A$4:$A$5000,FALSE)))</f>
        <v/>
      </c>
      <c r="E180" s="412" t="str">
        <f ca="1">IF($A180="","",INDEX(Diário!E$4:E$5000,MATCH(Rateio!$A180,Diário!$A$4:$A$5000,FALSE)))</f>
        <v/>
      </c>
      <c r="F180" s="398"/>
      <c r="G180" s="398"/>
      <c r="H180" s="398"/>
      <c r="I180" s="398"/>
      <c r="J180" s="398"/>
      <c r="K180" s="403"/>
      <c r="L180" s="404"/>
      <c r="M180" s="404"/>
      <c r="N180" s="399"/>
      <c r="O180" s="400" t="str">
        <f t="shared" si="11"/>
        <v/>
      </c>
      <c r="P180" s="400" t="str">
        <f t="shared" si="12"/>
        <v/>
      </c>
      <c r="Q180" s="400">
        <f t="shared" si="14"/>
        <v>0</v>
      </c>
      <c r="R180" s="401" t="e">
        <f ca="1">MATCH(R$2,OFFSET(Diário!O$4,R179,0,ROW(Diário!$N$5003)-R179,1),0)+R179</f>
        <v>#N/A</v>
      </c>
      <c r="S180" s="401"/>
      <c r="T180" s="401"/>
    </row>
    <row r="181" spans="1:20" x14ac:dyDescent="0.2">
      <c r="A181" s="402" t="str">
        <f t="shared" ca="1" si="13"/>
        <v/>
      </c>
      <c r="B181" s="397" t="str">
        <f ca="1">IF($A181="","",INDEX(Diário!B$4:B$5000,MATCH(Rateio!$A181,Diário!$A$4:$A$5000,FALSE)))</f>
        <v/>
      </c>
      <c r="C181" s="413" t="str">
        <f ca="1">IF($A181="","",INDEX(Diário!C$4:C$5000,MATCH(Rateio!$A181,Diário!$A$4:$A$5000,FALSE)))</f>
        <v/>
      </c>
      <c r="D181" s="412" t="str">
        <f ca="1">IF($A181="","",INDEX(Diário!D$4:D$5000,MATCH(Rateio!$A181,Diário!$A$4:$A$5000,FALSE)))</f>
        <v/>
      </c>
      <c r="E181" s="412" t="str">
        <f ca="1">IF($A181="","",INDEX(Diário!E$4:E$5000,MATCH(Rateio!$A181,Diário!$A$4:$A$5000,FALSE)))</f>
        <v/>
      </c>
      <c r="F181" s="398"/>
      <c r="G181" s="398"/>
      <c r="H181" s="398"/>
      <c r="I181" s="398"/>
      <c r="J181" s="398"/>
      <c r="K181" s="403"/>
      <c r="L181" s="404"/>
      <c r="M181" s="404"/>
      <c r="N181" s="399"/>
      <c r="O181" s="400" t="str">
        <f t="shared" si="11"/>
        <v/>
      </c>
      <c r="P181" s="400" t="str">
        <f t="shared" si="12"/>
        <v/>
      </c>
      <c r="Q181" s="400">
        <f t="shared" si="14"/>
        <v>0</v>
      </c>
      <c r="R181" s="401" t="e">
        <f ca="1">MATCH(R$2,OFFSET(Diário!O$4,R180,0,ROW(Diário!$N$5003)-R180,1),0)+R180</f>
        <v>#N/A</v>
      </c>
      <c r="S181" s="401"/>
      <c r="T181" s="401"/>
    </row>
    <row r="182" spans="1:20" x14ac:dyDescent="0.2">
      <c r="A182" s="402" t="str">
        <f t="shared" ca="1" si="13"/>
        <v/>
      </c>
      <c r="B182" s="397" t="str">
        <f ca="1">IF($A182="","",INDEX(Diário!B$4:B$5000,MATCH(Rateio!$A182,Diário!$A$4:$A$5000,FALSE)))</f>
        <v/>
      </c>
      <c r="C182" s="413" t="str">
        <f ca="1">IF($A182="","",INDEX(Diário!C$4:C$5000,MATCH(Rateio!$A182,Diário!$A$4:$A$5000,FALSE)))</f>
        <v/>
      </c>
      <c r="D182" s="412" t="str">
        <f ca="1">IF($A182="","",INDEX(Diário!D$4:D$5000,MATCH(Rateio!$A182,Diário!$A$4:$A$5000,FALSE)))</f>
        <v/>
      </c>
      <c r="E182" s="412" t="str">
        <f ca="1">IF($A182="","",INDEX(Diário!E$4:E$5000,MATCH(Rateio!$A182,Diário!$A$4:$A$5000,FALSE)))</f>
        <v/>
      </c>
      <c r="F182" s="398"/>
      <c r="G182" s="398"/>
      <c r="H182" s="398"/>
      <c r="I182" s="398"/>
      <c r="J182" s="398"/>
      <c r="K182" s="403"/>
      <c r="L182" s="404"/>
      <c r="M182" s="404"/>
      <c r="N182" s="399"/>
      <c r="O182" s="400" t="str">
        <f t="shared" si="11"/>
        <v/>
      </c>
      <c r="P182" s="400" t="str">
        <f t="shared" si="12"/>
        <v/>
      </c>
      <c r="Q182" s="400">
        <f t="shared" si="14"/>
        <v>0</v>
      </c>
      <c r="R182" s="401" t="e">
        <f ca="1">MATCH(R$2,OFFSET(Diário!O$4,R181,0,ROW(Diário!$N$5003)-R181,1),0)+R181</f>
        <v>#N/A</v>
      </c>
      <c r="S182" s="401"/>
      <c r="T182" s="401"/>
    </row>
    <row r="183" spans="1:20" x14ac:dyDescent="0.2">
      <c r="A183" s="402" t="str">
        <f t="shared" ca="1" si="13"/>
        <v/>
      </c>
      <c r="B183" s="397" t="str">
        <f ca="1">IF($A183="","",INDEX(Diário!B$4:B$5000,MATCH(Rateio!$A183,Diário!$A$4:$A$5000,FALSE)))</f>
        <v/>
      </c>
      <c r="C183" s="413" t="str">
        <f ca="1">IF($A183="","",INDEX(Diário!C$4:C$5000,MATCH(Rateio!$A183,Diário!$A$4:$A$5000,FALSE)))</f>
        <v/>
      </c>
      <c r="D183" s="412" t="str">
        <f ca="1">IF($A183="","",INDEX(Diário!D$4:D$5000,MATCH(Rateio!$A183,Diário!$A$4:$A$5000,FALSE)))</f>
        <v/>
      </c>
      <c r="E183" s="412" t="str">
        <f ca="1">IF($A183="","",INDEX(Diário!E$4:E$5000,MATCH(Rateio!$A183,Diário!$A$4:$A$5000,FALSE)))</f>
        <v/>
      </c>
      <c r="F183" s="398"/>
      <c r="G183" s="398"/>
      <c r="H183" s="398"/>
      <c r="I183" s="398"/>
      <c r="J183" s="398"/>
      <c r="K183" s="403"/>
      <c r="L183" s="404"/>
      <c r="M183" s="404"/>
      <c r="N183" s="399"/>
      <c r="O183" s="400" t="str">
        <f t="shared" si="11"/>
        <v/>
      </c>
      <c r="P183" s="400" t="str">
        <f t="shared" si="12"/>
        <v/>
      </c>
      <c r="Q183" s="400">
        <f t="shared" si="14"/>
        <v>0</v>
      </c>
      <c r="R183" s="401" t="e">
        <f ca="1">MATCH(R$2,OFFSET(Diário!O$4,R182,0,ROW(Diário!$N$5003)-R182,1),0)+R182</f>
        <v>#N/A</v>
      </c>
      <c r="S183" s="401"/>
      <c r="T183" s="401"/>
    </row>
    <row r="184" spans="1:20" x14ac:dyDescent="0.2">
      <c r="A184" s="402" t="str">
        <f t="shared" ca="1" si="13"/>
        <v/>
      </c>
      <c r="B184" s="397" t="str">
        <f ca="1">IF($A184="","",INDEX(Diário!B$4:B$5000,MATCH(Rateio!$A184,Diário!$A$4:$A$5000,FALSE)))</f>
        <v/>
      </c>
      <c r="C184" s="413" t="str">
        <f ca="1">IF($A184="","",INDEX(Diário!C$4:C$5000,MATCH(Rateio!$A184,Diário!$A$4:$A$5000,FALSE)))</f>
        <v/>
      </c>
      <c r="D184" s="412" t="str">
        <f ca="1">IF($A184="","",INDEX(Diário!D$4:D$5000,MATCH(Rateio!$A184,Diário!$A$4:$A$5000,FALSE)))</f>
        <v/>
      </c>
      <c r="E184" s="412" t="str">
        <f ca="1">IF($A184="","",INDEX(Diário!E$4:E$5000,MATCH(Rateio!$A184,Diário!$A$4:$A$5000,FALSE)))</f>
        <v/>
      </c>
      <c r="F184" s="398"/>
      <c r="G184" s="398"/>
      <c r="H184" s="398"/>
      <c r="I184" s="398"/>
      <c r="J184" s="398"/>
      <c r="K184" s="403"/>
      <c r="L184" s="404"/>
      <c r="M184" s="404"/>
      <c r="N184" s="399"/>
      <c r="O184" s="400" t="str">
        <f t="shared" si="11"/>
        <v/>
      </c>
      <c r="P184" s="400" t="str">
        <f t="shared" si="12"/>
        <v/>
      </c>
      <c r="Q184" s="400">
        <f t="shared" si="14"/>
        <v>0</v>
      </c>
      <c r="R184" s="401" t="e">
        <f ca="1">MATCH(R$2,OFFSET(Diário!O$4,R183,0,ROW(Diário!$N$5003)-R183,1),0)+R183</f>
        <v>#N/A</v>
      </c>
      <c r="S184" s="401"/>
      <c r="T184" s="401"/>
    </row>
    <row r="185" spans="1:20" x14ac:dyDescent="0.2">
      <c r="A185" s="402" t="str">
        <f t="shared" ca="1" si="13"/>
        <v/>
      </c>
      <c r="B185" s="397" t="str">
        <f ca="1">IF($A185="","",INDEX(Diário!B$4:B$5000,MATCH(Rateio!$A185,Diário!$A$4:$A$5000,FALSE)))</f>
        <v/>
      </c>
      <c r="C185" s="413" t="str">
        <f ca="1">IF($A185="","",INDEX(Diário!C$4:C$5000,MATCH(Rateio!$A185,Diário!$A$4:$A$5000,FALSE)))</f>
        <v/>
      </c>
      <c r="D185" s="412" t="str">
        <f ca="1">IF($A185="","",INDEX(Diário!D$4:D$5000,MATCH(Rateio!$A185,Diário!$A$4:$A$5000,FALSE)))</f>
        <v/>
      </c>
      <c r="E185" s="412" t="str">
        <f ca="1">IF($A185="","",INDEX(Diário!E$4:E$5000,MATCH(Rateio!$A185,Diário!$A$4:$A$5000,FALSE)))</f>
        <v/>
      </c>
      <c r="F185" s="398"/>
      <c r="G185" s="398"/>
      <c r="H185" s="398"/>
      <c r="I185" s="398"/>
      <c r="J185" s="398"/>
      <c r="K185" s="403"/>
      <c r="L185" s="404"/>
      <c r="M185" s="404"/>
      <c r="N185" s="399"/>
      <c r="O185" s="400" t="str">
        <f t="shared" si="11"/>
        <v/>
      </c>
      <c r="P185" s="400" t="str">
        <f t="shared" si="12"/>
        <v/>
      </c>
      <c r="Q185" s="400">
        <f t="shared" si="14"/>
        <v>0</v>
      </c>
      <c r="R185" s="401" t="e">
        <f ca="1">MATCH(R$2,OFFSET(Diário!O$4,R184,0,ROW(Diário!$N$5003)-R184,1),0)+R184</f>
        <v>#N/A</v>
      </c>
      <c r="S185" s="401"/>
      <c r="T185" s="401"/>
    </row>
    <row r="186" spans="1:20" x14ac:dyDescent="0.2">
      <c r="A186" s="402" t="str">
        <f t="shared" ca="1" si="13"/>
        <v/>
      </c>
      <c r="B186" s="397" t="str">
        <f ca="1">IF($A186="","",INDEX(Diário!B$4:B$5000,MATCH(Rateio!$A186,Diário!$A$4:$A$5000,FALSE)))</f>
        <v/>
      </c>
      <c r="C186" s="413" t="str">
        <f ca="1">IF($A186="","",INDEX(Diário!C$4:C$5000,MATCH(Rateio!$A186,Diário!$A$4:$A$5000,FALSE)))</f>
        <v/>
      </c>
      <c r="D186" s="412" t="str">
        <f ca="1">IF($A186="","",INDEX(Diário!D$4:D$5000,MATCH(Rateio!$A186,Diário!$A$4:$A$5000,FALSE)))</f>
        <v/>
      </c>
      <c r="E186" s="412" t="str">
        <f ca="1">IF($A186="","",INDEX(Diário!E$4:E$5000,MATCH(Rateio!$A186,Diário!$A$4:$A$5000,FALSE)))</f>
        <v/>
      </c>
      <c r="F186" s="398"/>
      <c r="G186" s="398"/>
      <c r="H186" s="398"/>
      <c r="I186" s="398"/>
      <c r="J186" s="398"/>
      <c r="K186" s="403"/>
      <c r="L186" s="404"/>
      <c r="M186" s="404"/>
      <c r="N186" s="399"/>
      <c r="O186" s="400" t="str">
        <f t="shared" si="11"/>
        <v/>
      </c>
      <c r="P186" s="400" t="str">
        <f t="shared" si="12"/>
        <v/>
      </c>
      <c r="Q186" s="400">
        <f t="shared" si="14"/>
        <v>0</v>
      </c>
      <c r="R186" s="401" t="e">
        <f ca="1">MATCH(R$2,OFFSET(Diário!O$4,R185,0,ROW(Diário!$N$5003)-R185,1),0)+R185</f>
        <v>#N/A</v>
      </c>
      <c r="S186" s="401"/>
      <c r="T186" s="401"/>
    </row>
    <row r="187" spans="1:20" x14ac:dyDescent="0.2">
      <c r="A187" s="402" t="str">
        <f t="shared" ca="1" si="13"/>
        <v/>
      </c>
      <c r="B187" s="397" t="str">
        <f ca="1">IF($A187="","",INDEX(Diário!B$4:B$5000,MATCH(Rateio!$A187,Diário!$A$4:$A$5000,FALSE)))</f>
        <v/>
      </c>
      <c r="C187" s="413" t="str">
        <f ca="1">IF($A187="","",INDEX(Diário!C$4:C$5000,MATCH(Rateio!$A187,Diário!$A$4:$A$5000,FALSE)))</f>
        <v/>
      </c>
      <c r="D187" s="412" t="str">
        <f ca="1">IF($A187="","",INDEX(Diário!D$4:D$5000,MATCH(Rateio!$A187,Diário!$A$4:$A$5000,FALSE)))</f>
        <v/>
      </c>
      <c r="E187" s="412" t="str">
        <f ca="1">IF($A187="","",INDEX(Diário!E$4:E$5000,MATCH(Rateio!$A187,Diário!$A$4:$A$5000,FALSE)))</f>
        <v/>
      </c>
      <c r="F187" s="398"/>
      <c r="G187" s="398"/>
      <c r="H187" s="398"/>
      <c r="I187" s="398"/>
      <c r="J187" s="398"/>
      <c r="K187" s="403"/>
      <c r="L187" s="404"/>
      <c r="M187" s="404"/>
      <c r="N187" s="399"/>
      <c r="O187" s="400" t="str">
        <f t="shared" si="11"/>
        <v/>
      </c>
      <c r="P187" s="400" t="str">
        <f t="shared" si="12"/>
        <v/>
      </c>
      <c r="Q187" s="400">
        <f t="shared" si="14"/>
        <v>0</v>
      </c>
      <c r="R187" s="401" t="e">
        <f ca="1">MATCH(R$2,OFFSET(Diário!O$4,R186,0,ROW(Diário!$N$5003)-R186,1),0)+R186</f>
        <v>#N/A</v>
      </c>
      <c r="S187" s="401"/>
      <c r="T187" s="401"/>
    </row>
    <row r="188" spans="1:20" x14ac:dyDescent="0.2">
      <c r="A188" s="402" t="str">
        <f t="shared" ca="1" si="13"/>
        <v/>
      </c>
      <c r="B188" s="397" t="str">
        <f ca="1">IF($A188="","",INDEX(Diário!B$4:B$5000,MATCH(Rateio!$A188,Diário!$A$4:$A$5000,FALSE)))</f>
        <v/>
      </c>
      <c r="C188" s="413" t="str">
        <f ca="1">IF($A188="","",INDEX(Diário!C$4:C$5000,MATCH(Rateio!$A188,Diário!$A$4:$A$5000,FALSE)))</f>
        <v/>
      </c>
      <c r="D188" s="412" t="str">
        <f ca="1">IF($A188="","",INDEX(Diário!D$4:D$5000,MATCH(Rateio!$A188,Diário!$A$4:$A$5000,FALSE)))</f>
        <v/>
      </c>
      <c r="E188" s="412" t="str">
        <f ca="1">IF($A188="","",INDEX(Diário!E$4:E$5000,MATCH(Rateio!$A188,Diário!$A$4:$A$5000,FALSE)))</f>
        <v/>
      </c>
      <c r="F188" s="398"/>
      <c r="G188" s="398"/>
      <c r="H188" s="398"/>
      <c r="I188" s="398"/>
      <c r="J188" s="398"/>
      <c r="K188" s="403"/>
      <c r="L188" s="404"/>
      <c r="M188" s="404"/>
      <c r="N188" s="399"/>
      <c r="O188" s="400" t="str">
        <f t="shared" si="11"/>
        <v/>
      </c>
      <c r="P188" s="400" t="str">
        <f t="shared" si="12"/>
        <v/>
      </c>
      <c r="Q188" s="400">
        <f t="shared" si="14"/>
        <v>0</v>
      </c>
      <c r="R188" s="401" t="e">
        <f ca="1">MATCH(R$2,OFFSET(Diário!O$4,R187,0,ROW(Diário!$N$5003)-R187,1),0)+R187</f>
        <v>#N/A</v>
      </c>
      <c r="S188" s="401"/>
      <c r="T188" s="401"/>
    </row>
    <row r="189" spans="1:20" x14ac:dyDescent="0.2">
      <c r="A189" s="402" t="str">
        <f t="shared" ca="1" si="13"/>
        <v/>
      </c>
      <c r="B189" s="397" t="str">
        <f ca="1">IF($A189="","",INDEX(Diário!B$4:B$5000,MATCH(Rateio!$A189,Diário!$A$4:$A$5000,FALSE)))</f>
        <v/>
      </c>
      <c r="C189" s="413" t="str">
        <f ca="1">IF($A189="","",INDEX(Diário!C$4:C$5000,MATCH(Rateio!$A189,Diário!$A$4:$A$5000,FALSE)))</f>
        <v/>
      </c>
      <c r="D189" s="412" t="str">
        <f ca="1">IF($A189="","",INDEX(Diário!D$4:D$5000,MATCH(Rateio!$A189,Diário!$A$4:$A$5000,FALSE)))</f>
        <v/>
      </c>
      <c r="E189" s="412" t="str">
        <f ca="1">IF($A189="","",INDEX(Diário!E$4:E$5000,MATCH(Rateio!$A189,Diário!$A$4:$A$5000,FALSE)))</f>
        <v/>
      </c>
      <c r="F189" s="398"/>
      <c r="G189" s="398"/>
      <c r="H189" s="398"/>
      <c r="I189" s="398"/>
      <c r="J189" s="398"/>
      <c r="K189" s="403"/>
      <c r="L189" s="404"/>
      <c r="M189" s="404"/>
      <c r="N189" s="399"/>
      <c r="O189" s="400" t="str">
        <f t="shared" si="11"/>
        <v/>
      </c>
      <c r="P189" s="400" t="str">
        <f t="shared" si="12"/>
        <v/>
      </c>
      <c r="Q189" s="400">
        <f t="shared" si="14"/>
        <v>0</v>
      </c>
      <c r="R189" s="401" t="e">
        <f ca="1">MATCH(R$2,OFFSET(Diário!O$4,R188,0,ROW(Diário!$N$5003)-R188,1),0)+R188</f>
        <v>#N/A</v>
      </c>
      <c r="S189" s="401"/>
      <c r="T189" s="401"/>
    </row>
    <row r="190" spans="1:20" x14ac:dyDescent="0.2">
      <c r="A190" s="402" t="str">
        <f t="shared" ca="1" si="13"/>
        <v/>
      </c>
      <c r="B190" s="397" t="str">
        <f ca="1">IF($A190="","",INDEX(Diário!B$4:B$5000,MATCH(Rateio!$A190,Diário!$A$4:$A$5000,FALSE)))</f>
        <v/>
      </c>
      <c r="C190" s="413" t="str">
        <f ca="1">IF($A190="","",INDEX(Diário!C$4:C$5000,MATCH(Rateio!$A190,Diário!$A$4:$A$5000,FALSE)))</f>
        <v/>
      </c>
      <c r="D190" s="412" t="str">
        <f ca="1">IF($A190="","",INDEX(Diário!D$4:D$5000,MATCH(Rateio!$A190,Diário!$A$4:$A$5000,FALSE)))</f>
        <v/>
      </c>
      <c r="E190" s="412" t="str">
        <f ca="1">IF($A190="","",INDEX(Diário!E$4:E$5000,MATCH(Rateio!$A190,Diário!$A$4:$A$5000,FALSE)))</f>
        <v/>
      </c>
      <c r="F190" s="398"/>
      <c r="G190" s="398"/>
      <c r="H190" s="398"/>
      <c r="I190" s="398"/>
      <c r="J190" s="398"/>
      <c r="K190" s="403"/>
      <c r="L190" s="404"/>
      <c r="M190" s="404"/>
      <c r="N190" s="399"/>
      <c r="O190" s="400" t="str">
        <f t="shared" si="11"/>
        <v/>
      </c>
      <c r="P190" s="400" t="str">
        <f t="shared" si="12"/>
        <v/>
      </c>
      <c r="Q190" s="400">
        <f t="shared" si="14"/>
        <v>0</v>
      </c>
      <c r="R190" s="401" t="e">
        <f ca="1">MATCH(R$2,OFFSET(Diário!O$4,R189,0,ROW(Diário!$N$5003)-R189,1),0)+R189</f>
        <v>#N/A</v>
      </c>
      <c r="S190" s="401"/>
      <c r="T190" s="401"/>
    </row>
    <row r="191" spans="1:20" x14ac:dyDescent="0.2">
      <c r="A191" s="402" t="str">
        <f t="shared" ca="1" si="13"/>
        <v/>
      </c>
      <c r="B191" s="397" t="str">
        <f ca="1">IF($A191="","",INDEX(Diário!B$4:B$5000,MATCH(Rateio!$A191,Diário!$A$4:$A$5000,FALSE)))</f>
        <v/>
      </c>
      <c r="C191" s="413" t="str">
        <f ca="1">IF($A191="","",INDEX(Diário!C$4:C$5000,MATCH(Rateio!$A191,Diário!$A$4:$A$5000,FALSE)))</f>
        <v/>
      </c>
      <c r="D191" s="412" t="str">
        <f ca="1">IF($A191="","",INDEX(Diário!D$4:D$5000,MATCH(Rateio!$A191,Diário!$A$4:$A$5000,FALSE)))</f>
        <v/>
      </c>
      <c r="E191" s="412" t="str">
        <f ca="1">IF($A191="","",INDEX(Diário!E$4:E$5000,MATCH(Rateio!$A191,Diário!$A$4:$A$5000,FALSE)))</f>
        <v/>
      </c>
      <c r="F191" s="398"/>
      <c r="G191" s="398"/>
      <c r="H191" s="398"/>
      <c r="I191" s="398"/>
      <c r="J191" s="398"/>
      <c r="K191" s="403"/>
      <c r="L191" s="404"/>
      <c r="M191" s="404"/>
      <c r="N191" s="399"/>
      <c r="O191" s="400" t="str">
        <f t="shared" si="11"/>
        <v/>
      </c>
      <c r="P191" s="400" t="str">
        <f t="shared" si="12"/>
        <v/>
      </c>
      <c r="Q191" s="400">
        <f t="shared" si="14"/>
        <v>0</v>
      </c>
      <c r="R191" s="401" t="e">
        <f ca="1">MATCH(R$2,OFFSET(Diário!O$4,R190,0,ROW(Diário!$N$5003)-R190,1),0)+R190</f>
        <v>#N/A</v>
      </c>
      <c r="S191" s="401"/>
      <c r="T191" s="401"/>
    </row>
    <row r="192" spans="1:20" x14ac:dyDescent="0.2">
      <c r="A192" s="402" t="str">
        <f t="shared" ca="1" si="13"/>
        <v/>
      </c>
      <c r="B192" s="397" t="str">
        <f ca="1">IF($A192="","",INDEX(Diário!B$4:B$5000,MATCH(Rateio!$A192,Diário!$A$4:$A$5000,FALSE)))</f>
        <v/>
      </c>
      <c r="C192" s="413" t="str">
        <f ca="1">IF($A192="","",INDEX(Diário!C$4:C$5000,MATCH(Rateio!$A192,Diário!$A$4:$A$5000,FALSE)))</f>
        <v/>
      </c>
      <c r="D192" s="412" t="str">
        <f ca="1">IF($A192="","",INDEX(Diário!D$4:D$5000,MATCH(Rateio!$A192,Diário!$A$4:$A$5000,FALSE)))</f>
        <v/>
      </c>
      <c r="E192" s="412" t="str">
        <f ca="1">IF($A192="","",INDEX(Diário!E$4:E$5000,MATCH(Rateio!$A192,Diário!$A$4:$A$5000,FALSE)))</f>
        <v/>
      </c>
      <c r="F192" s="398"/>
      <c r="G192" s="398"/>
      <c r="H192" s="398"/>
      <c r="I192" s="398"/>
      <c r="J192" s="398"/>
      <c r="K192" s="403"/>
      <c r="L192" s="404"/>
      <c r="M192" s="404"/>
      <c r="N192" s="399"/>
      <c r="O192" s="400" t="str">
        <f t="shared" si="11"/>
        <v/>
      </c>
      <c r="P192" s="400" t="str">
        <f t="shared" si="12"/>
        <v/>
      </c>
      <c r="Q192" s="400">
        <f t="shared" si="14"/>
        <v>0</v>
      </c>
      <c r="R192" s="401" t="e">
        <f ca="1">MATCH(R$2,OFFSET(Diário!O$4,R191,0,ROW(Diário!$N$5003)-R191,1),0)+R191</f>
        <v>#N/A</v>
      </c>
      <c r="S192" s="401"/>
      <c r="T192" s="401"/>
    </row>
    <row r="193" spans="1:20" x14ac:dyDescent="0.2">
      <c r="A193" s="402" t="str">
        <f t="shared" ca="1" si="13"/>
        <v/>
      </c>
      <c r="B193" s="397" t="str">
        <f ca="1">IF($A193="","",INDEX(Diário!B$4:B$5000,MATCH(Rateio!$A193,Diário!$A$4:$A$5000,FALSE)))</f>
        <v/>
      </c>
      <c r="C193" s="413" t="str">
        <f ca="1">IF($A193="","",INDEX(Diário!C$4:C$5000,MATCH(Rateio!$A193,Diário!$A$4:$A$5000,FALSE)))</f>
        <v/>
      </c>
      <c r="D193" s="412" t="str">
        <f ca="1">IF($A193="","",INDEX(Diário!D$4:D$5000,MATCH(Rateio!$A193,Diário!$A$4:$A$5000,FALSE)))</f>
        <v/>
      </c>
      <c r="E193" s="412" t="str">
        <f ca="1">IF($A193="","",INDEX(Diário!E$4:E$5000,MATCH(Rateio!$A193,Diário!$A$4:$A$5000,FALSE)))</f>
        <v/>
      </c>
      <c r="F193" s="398"/>
      <c r="G193" s="398"/>
      <c r="H193" s="398"/>
      <c r="I193" s="398"/>
      <c r="J193" s="398"/>
      <c r="K193" s="403"/>
      <c r="L193" s="404"/>
      <c r="M193" s="404"/>
      <c r="N193" s="399"/>
      <c r="O193" s="400" t="str">
        <f t="shared" si="11"/>
        <v/>
      </c>
      <c r="P193" s="400" t="str">
        <f t="shared" si="12"/>
        <v/>
      </c>
      <c r="Q193" s="400">
        <f t="shared" si="14"/>
        <v>0</v>
      </c>
      <c r="R193" s="401" t="e">
        <f ca="1">MATCH(R$2,OFFSET(Diário!O$4,R192,0,ROW(Diário!$N$5003)-R192,1),0)+R192</f>
        <v>#N/A</v>
      </c>
      <c r="S193" s="401"/>
      <c r="T193" s="401"/>
    </row>
    <row r="194" spans="1:20" x14ac:dyDescent="0.2">
      <c r="A194" s="402" t="str">
        <f t="shared" ca="1" si="13"/>
        <v/>
      </c>
      <c r="B194" s="397" t="str">
        <f ca="1">IF($A194="","",INDEX(Diário!B$4:B$5000,MATCH(Rateio!$A194,Diário!$A$4:$A$5000,FALSE)))</f>
        <v/>
      </c>
      <c r="C194" s="413" t="str">
        <f ca="1">IF($A194="","",INDEX(Diário!C$4:C$5000,MATCH(Rateio!$A194,Diário!$A$4:$A$5000,FALSE)))</f>
        <v/>
      </c>
      <c r="D194" s="412" t="str">
        <f ca="1">IF($A194="","",INDEX(Diário!D$4:D$5000,MATCH(Rateio!$A194,Diário!$A$4:$A$5000,FALSE)))</f>
        <v/>
      </c>
      <c r="E194" s="412" t="str">
        <f ca="1">IF($A194="","",INDEX(Diário!E$4:E$5000,MATCH(Rateio!$A194,Diário!$A$4:$A$5000,FALSE)))</f>
        <v/>
      </c>
      <c r="F194" s="398"/>
      <c r="G194" s="398"/>
      <c r="H194" s="398"/>
      <c r="I194" s="398"/>
      <c r="J194" s="398"/>
      <c r="K194" s="403"/>
      <c r="L194" s="404"/>
      <c r="M194" s="404"/>
      <c r="N194" s="399"/>
      <c r="O194" s="400" t="str">
        <f t="shared" si="11"/>
        <v/>
      </c>
      <c r="P194" s="400" t="str">
        <f t="shared" si="12"/>
        <v/>
      </c>
      <c r="Q194" s="400">
        <f t="shared" si="14"/>
        <v>0</v>
      </c>
      <c r="R194" s="401" t="e">
        <f ca="1">MATCH(R$2,OFFSET(Diário!O$4,R193,0,ROW(Diário!$N$5003)-R193,1),0)+R193</f>
        <v>#N/A</v>
      </c>
      <c r="S194" s="401"/>
      <c r="T194" s="401"/>
    </row>
    <row r="195" spans="1:20" x14ac:dyDescent="0.2">
      <c r="A195" s="402" t="str">
        <f t="shared" ca="1" si="13"/>
        <v/>
      </c>
      <c r="B195" s="397" t="str">
        <f ca="1">IF($A195="","",INDEX(Diário!B$4:B$5000,MATCH(Rateio!$A195,Diário!$A$4:$A$5000,FALSE)))</f>
        <v/>
      </c>
      <c r="C195" s="413" t="str">
        <f ca="1">IF($A195="","",INDEX(Diário!C$4:C$5000,MATCH(Rateio!$A195,Diário!$A$4:$A$5000,FALSE)))</f>
        <v/>
      </c>
      <c r="D195" s="412" t="str">
        <f ca="1">IF($A195="","",INDEX(Diário!D$4:D$5000,MATCH(Rateio!$A195,Diário!$A$4:$A$5000,FALSE)))</f>
        <v/>
      </c>
      <c r="E195" s="412" t="str">
        <f ca="1">IF($A195="","",INDEX(Diário!E$4:E$5000,MATCH(Rateio!$A195,Diário!$A$4:$A$5000,FALSE)))</f>
        <v/>
      </c>
      <c r="F195" s="398"/>
      <c r="G195" s="398"/>
      <c r="H195" s="398"/>
      <c r="I195" s="398"/>
      <c r="J195" s="398"/>
      <c r="K195" s="403"/>
      <c r="L195" s="404"/>
      <c r="M195" s="404"/>
      <c r="N195" s="399"/>
      <c r="O195" s="400" t="str">
        <f t="shared" si="11"/>
        <v/>
      </c>
      <c r="P195" s="400" t="str">
        <f t="shared" si="12"/>
        <v/>
      </c>
      <c r="Q195" s="400">
        <f t="shared" si="14"/>
        <v>0</v>
      </c>
      <c r="R195" s="401" t="e">
        <f ca="1">MATCH(R$2,OFFSET(Diário!O$4,R194,0,ROW(Diário!$N$5003)-R194,1),0)+R194</f>
        <v>#N/A</v>
      </c>
      <c r="S195" s="401"/>
      <c r="T195" s="401"/>
    </row>
    <row r="196" spans="1:20" x14ac:dyDescent="0.2">
      <c r="A196" s="402" t="str">
        <f t="shared" ca="1" si="13"/>
        <v/>
      </c>
      <c r="B196" s="397" t="str">
        <f ca="1">IF($A196="","",INDEX(Diário!B$4:B$5000,MATCH(Rateio!$A196,Diário!$A$4:$A$5000,FALSE)))</f>
        <v/>
      </c>
      <c r="C196" s="413" t="str">
        <f ca="1">IF($A196="","",INDEX(Diário!C$4:C$5000,MATCH(Rateio!$A196,Diário!$A$4:$A$5000,FALSE)))</f>
        <v/>
      </c>
      <c r="D196" s="412" t="str">
        <f ca="1">IF($A196="","",INDEX(Diário!D$4:D$5000,MATCH(Rateio!$A196,Diário!$A$4:$A$5000,FALSE)))</f>
        <v/>
      </c>
      <c r="E196" s="412" t="str">
        <f ca="1">IF($A196="","",INDEX(Diário!E$4:E$5000,MATCH(Rateio!$A196,Diário!$A$4:$A$5000,FALSE)))</f>
        <v/>
      </c>
      <c r="F196" s="398"/>
      <c r="G196" s="398"/>
      <c r="H196" s="398"/>
      <c r="I196" s="398"/>
      <c r="J196" s="398"/>
      <c r="K196" s="403"/>
      <c r="L196" s="404"/>
      <c r="M196" s="404"/>
      <c r="N196" s="399"/>
      <c r="O196" s="400" t="str">
        <f t="shared" si="11"/>
        <v/>
      </c>
      <c r="P196" s="400" t="str">
        <f t="shared" si="12"/>
        <v/>
      </c>
      <c r="Q196" s="400">
        <f t="shared" si="14"/>
        <v>0</v>
      </c>
      <c r="R196" s="401" t="e">
        <f ca="1">MATCH(R$2,OFFSET(Diário!O$4,R195,0,ROW(Diário!$N$5003)-R195,1),0)+R195</f>
        <v>#N/A</v>
      </c>
      <c r="S196" s="401"/>
      <c r="T196" s="401"/>
    </row>
    <row r="197" spans="1:20" x14ac:dyDescent="0.2">
      <c r="A197" s="402" t="str">
        <f t="shared" ca="1" si="13"/>
        <v/>
      </c>
      <c r="B197" s="397" t="str">
        <f ca="1">IF($A197="","",INDEX(Diário!B$4:B$5000,MATCH(Rateio!$A197,Diário!$A$4:$A$5000,FALSE)))</f>
        <v/>
      </c>
      <c r="C197" s="413" t="str">
        <f ca="1">IF($A197="","",INDEX(Diário!C$4:C$5000,MATCH(Rateio!$A197,Diário!$A$4:$A$5000,FALSE)))</f>
        <v/>
      </c>
      <c r="D197" s="412" t="str">
        <f ca="1">IF($A197="","",INDEX(Diário!D$4:D$5000,MATCH(Rateio!$A197,Diário!$A$4:$A$5000,FALSE)))</f>
        <v/>
      </c>
      <c r="E197" s="412" t="str">
        <f ca="1">IF($A197="","",INDEX(Diário!E$4:E$5000,MATCH(Rateio!$A197,Diário!$A$4:$A$5000,FALSE)))</f>
        <v/>
      </c>
      <c r="F197" s="398"/>
      <c r="G197" s="398"/>
      <c r="H197" s="398"/>
      <c r="I197" s="398"/>
      <c r="J197" s="398"/>
      <c r="K197" s="403"/>
      <c r="L197" s="404"/>
      <c r="M197" s="404"/>
      <c r="N197" s="399"/>
      <c r="O197" s="400" t="str">
        <f t="shared" ref="O197:O260" si="15">IFERROR(M197/L197,"")</f>
        <v/>
      </c>
      <c r="P197" s="400" t="str">
        <f t="shared" ref="P197:P260" si="16">IFERROR(N197/L197,"")</f>
        <v/>
      </c>
      <c r="Q197" s="400">
        <f t="shared" si="14"/>
        <v>0</v>
      </c>
      <c r="R197" s="401" t="e">
        <f ca="1">MATCH(R$2,OFFSET(Diário!O$4,R196,0,ROW(Diário!$N$5003)-R196,1),0)+R196</f>
        <v>#N/A</v>
      </c>
      <c r="S197" s="401"/>
      <c r="T197" s="401"/>
    </row>
    <row r="198" spans="1:20" x14ac:dyDescent="0.2">
      <c r="A198" s="402" t="str">
        <f t="shared" ref="A198:A261" ca="1" si="17">IF(ISNA(R198),"",R198)</f>
        <v/>
      </c>
      <c r="B198" s="397" t="str">
        <f ca="1">IF($A198="","",INDEX(Diário!B$4:B$5000,MATCH(Rateio!$A198,Diário!$A$4:$A$5000,FALSE)))</f>
        <v/>
      </c>
      <c r="C198" s="413" t="str">
        <f ca="1">IF($A198="","",INDEX(Diário!C$4:C$5000,MATCH(Rateio!$A198,Diário!$A$4:$A$5000,FALSE)))</f>
        <v/>
      </c>
      <c r="D198" s="412" t="str">
        <f ca="1">IF($A198="","",INDEX(Diário!D$4:D$5000,MATCH(Rateio!$A198,Diário!$A$4:$A$5000,FALSE)))</f>
        <v/>
      </c>
      <c r="E198" s="412" t="str">
        <f ca="1">IF($A198="","",INDEX(Diário!E$4:E$5000,MATCH(Rateio!$A198,Diário!$A$4:$A$5000,FALSE)))</f>
        <v/>
      </c>
      <c r="F198" s="398"/>
      <c r="G198" s="398"/>
      <c r="H198" s="398"/>
      <c r="I198" s="398"/>
      <c r="J198" s="398"/>
      <c r="K198" s="403"/>
      <c r="L198" s="404"/>
      <c r="M198" s="404"/>
      <c r="N198" s="399"/>
      <c r="O198" s="400" t="str">
        <f t="shared" si="15"/>
        <v/>
      </c>
      <c r="P198" s="400" t="str">
        <f t="shared" si="16"/>
        <v/>
      </c>
      <c r="Q198" s="400">
        <f t="shared" ref="Q198:Q261" si="18">SUM(O198:P198)</f>
        <v>0</v>
      </c>
      <c r="R198" s="401" t="e">
        <f ca="1">MATCH(R$2,OFFSET(Diário!O$4,R197,0,ROW(Diário!$N$5003)-R197,1),0)+R197</f>
        <v>#N/A</v>
      </c>
      <c r="S198" s="401"/>
      <c r="T198" s="401"/>
    </row>
    <row r="199" spans="1:20" x14ac:dyDescent="0.2">
      <c r="A199" s="402" t="str">
        <f t="shared" ca="1" si="17"/>
        <v/>
      </c>
      <c r="B199" s="397" t="str">
        <f ca="1">IF($A199="","",INDEX(Diário!B$4:B$5000,MATCH(Rateio!$A199,Diário!$A$4:$A$5000,FALSE)))</f>
        <v/>
      </c>
      <c r="C199" s="413" t="str">
        <f ca="1">IF($A199="","",INDEX(Diário!C$4:C$5000,MATCH(Rateio!$A199,Diário!$A$4:$A$5000,FALSE)))</f>
        <v/>
      </c>
      <c r="D199" s="412" t="str">
        <f ca="1">IF($A199="","",INDEX(Diário!D$4:D$5000,MATCH(Rateio!$A199,Diário!$A$4:$A$5000,FALSE)))</f>
        <v/>
      </c>
      <c r="E199" s="412" t="str">
        <f ca="1">IF($A199="","",INDEX(Diário!E$4:E$5000,MATCH(Rateio!$A199,Diário!$A$4:$A$5000,FALSE)))</f>
        <v/>
      </c>
      <c r="F199" s="398"/>
      <c r="G199" s="398"/>
      <c r="H199" s="398"/>
      <c r="I199" s="398"/>
      <c r="J199" s="398"/>
      <c r="K199" s="403"/>
      <c r="L199" s="404"/>
      <c r="M199" s="404"/>
      <c r="N199" s="399"/>
      <c r="O199" s="400" t="str">
        <f t="shared" si="15"/>
        <v/>
      </c>
      <c r="P199" s="400" t="str">
        <f t="shared" si="16"/>
        <v/>
      </c>
      <c r="Q199" s="400">
        <f t="shared" si="18"/>
        <v>0</v>
      </c>
      <c r="R199" s="401" t="e">
        <f ca="1">MATCH(R$2,OFFSET(Diário!O$4,R198,0,ROW(Diário!$N$5003)-R198,1),0)+R198</f>
        <v>#N/A</v>
      </c>
      <c r="S199" s="401"/>
      <c r="T199" s="401"/>
    </row>
    <row r="200" spans="1:20" x14ac:dyDescent="0.2">
      <c r="A200" s="402" t="str">
        <f t="shared" ca="1" si="17"/>
        <v/>
      </c>
      <c r="B200" s="397" t="str">
        <f ca="1">IF($A200="","",INDEX(Diário!B$4:B$5000,MATCH(Rateio!$A200,Diário!$A$4:$A$5000,FALSE)))</f>
        <v/>
      </c>
      <c r="C200" s="413" t="str">
        <f ca="1">IF($A200="","",INDEX(Diário!C$4:C$5000,MATCH(Rateio!$A200,Diário!$A$4:$A$5000,FALSE)))</f>
        <v/>
      </c>
      <c r="D200" s="412" t="str">
        <f ca="1">IF($A200="","",INDEX(Diário!D$4:D$5000,MATCH(Rateio!$A200,Diário!$A$4:$A$5000,FALSE)))</f>
        <v/>
      </c>
      <c r="E200" s="412" t="str">
        <f ca="1">IF($A200="","",INDEX(Diário!E$4:E$5000,MATCH(Rateio!$A200,Diário!$A$4:$A$5000,FALSE)))</f>
        <v/>
      </c>
      <c r="F200" s="398"/>
      <c r="G200" s="398"/>
      <c r="H200" s="398"/>
      <c r="I200" s="398"/>
      <c r="J200" s="398"/>
      <c r="K200" s="403"/>
      <c r="L200" s="404"/>
      <c r="M200" s="404"/>
      <c r="N200" s="399"/>
      <c r="O200" s="400" t="str">
        <f t="shared" si="15"/>
        <v/>
      </c>
      <c r="P200" s="400" t="str">
        <f t="shared" si="16"/>
        <v/>
      </c>
      <c r="Q200" s="400">
        <f t="shared" si="18"/>
        <v>0</v>
      </c>
      <c r="R200" s="401" t="e">
        <f ca="1">MATCH(R$2,OFFSET(Diário!O$4,R199,0,ROW(Diário!$N$5003)-R199,1),0)+R199</f>
        <v>#N/A</v>
      </c>
      <c r="S200" s="401"/>
      <c r="T200" s="401"/>
    </row>
    <row r="201" spans="1:20" x14ac:dyDescent="0.2">
      <c r="A201" s="402" t="str">
        <f t="shared" ca="1" si="17"/>
        <v/>
      </c>
      <c r="B201" s="397" t="str">
        <f ca="1">IF($A201="","",INDEX(Diário!B$4:B$5000,MATCH(Rateio!$A201,Diário!$A$4:$A$5000,FALSE)))</f>
        <v/>
      </c>
      <c r="C201" s="413" t="str">
        <f ca="1">IF($A201="","",INDEX(Diário!C$4:C$5000,MATCH(Rateio!$A201,Diário!$A$4:$A$5000,FALSE)))</f>
        <v/>
      </c>
      <c r="D201" s="412" t="str">
        <f ca="1">IF($A201="","",INDEX(Diário!D$4:D$5000,MATCH(Rateio!$A201,Diário!$A$4:$A$5000,FALSE)))</f>
        <v/>
      </c>
      <c r="E201" s="412" t="str">
        <f ca="1">IF($A201="","",INDEX(Diário!E$4:E$5000,MATCH(Rateio!$A201,Diário!$A$4:$A$5000,FALSE)))</f>
        <v/>
      </c>
      <c r="F201" s="398"/>
      <c r="G201" s="398"/>
      <c r="H201" s="398"/>
      <c r="I201" s="398"/>
      <c r="J201" s="398"/>
      <c r="K201" s="403"/>
      <c r="L201" s="404"/>
      <c r="M201" s="404"/>
      <c r="N201" s="399"/>
      <c r="O201" s="400" t="str">
        <f t="shared" si="15"/>
        <v/>
      </c>
      <c r="P201" s="400" t="str">
        <f t="shared" si="16"/>
        <v/>
      </c>
      <c r="Q201" s="400">
        <f t="shared" si="18"/>
        <v>0</v>
      </c>
      <c r="R201" s="401" t="e">
        <f ca="1">MATCH(R$2,OFFSET(Diário!O$4,R200,0,ROW(Diário!$N$5003)-R200,1),0)+R200</f>
        <v>#N/A</v>
      </c>
      <c r="S201" s="401"/>
      <c r="T201" s="401"/>
    </row>
    <row r="202" spans="1:20" x14ac:dyDescent="0.2">
      <c r="A202" s="402" t="str">
        <f t="shared" ca="1" si="17"/>
        <v/>
      </c>
      <c r="B202" s="397" t="str">
        <f ca="1">IF($A202="","",INDEX(Diário!B$4:B$5000,MATCH(Rateio!$A202,Diário!$A$4:$A$5000,FALSE)))</f>
        <v/>
      </c>
      <c r="C202" s="413" t="str">
        <f ca="1">IF($A202="","",INDEX(Diário!C$4:C$5000,MATCH(Rateio!$A202,Diário!$A$4:$A$5000,FALSE)))</f>
        <v/>
      </c>
      <c r="D202" s="412" t="str">
        <f ca="1">IF($A202="","",INDEX(Diário!D$4:D$5000,MATCH(Rateio!$A202,Diário!$A$4:$A$5000,FALSE)))</f>
        <v/>
      </c>
      <c r="E202" s="412" t="str">
        <f ca="1">IF($A202="","",INDEX(Diário!E$4:E$5000,MATCH(Rateio!$A202,Diário!$A$4:$A$5000,FALSE)))</f>
        <v/>
      </c>
      <c r="F202" s="398"/>
      <c r="G202" s="398"/>
      <c r="H202" s="398"/>
      <c r="I202" s="398"/>
      <c r="J202" s="398"/>
      <c r="K202" s="403"/>
      <c r="L202" s="404"/>
      <c r="M202" s="404"/>
      <c r="N202" s="399"/>
      <c r="O202" s="400" t="str">
        <f t="shared" si="15"/>
        <v/>
      </c>
      <c r="P202" s="400" t="str">
        <f t="shared" si="16"/>
        <v/>
      </c>
      <c r="Q202" s="400">
        <f t="shared" si="18"/>
        <v>0</v>
      </c>
      <c r="R202" s="401" t="e">
        <f ca="1">MATCH(R$2,OFFSET(Diário!O$4,R201,0,ROW(Diário!$N$5003)-R201,1),0)+R201</f>
        <v>#N/A</v>
      </c>
      <c r="S202" s="401"/>
      <c r="T202" s="401"/>
    </row>
    <row r="203" spans="1:20" x14ac:dyDescent="0.2">
      <c r="A203" s="402" t="str">
        <f t="shared" ca="1" si="17"/>
        <v/>
      </c>
      <c r="B203" s="397" t="str">
        <f ca="1">IF($A203="","",INDEX(Diário!B$4:B$5000,MATCH(Rateio!$A203,Diário!$A$4:$A$5000,FALSE)))</f>
        <v/>
      </c>
      <c r="C203" s="413" t="str">
        <f ca="1">IF($A203="","",INDEX(Diário!C$4:C$5000,MATCH(Rateio!$A203,Diário!$A$4:$A$5000,FALSE)))</f>
        <v/>
      </c>
      <c r="D203" s="412" t="str">
        <f ca="1">IF($A203="","",INDEX(Diário!D$4:D$5000,MATCH(Rateio!$A203,Diário!$A$4:$A$5000,FALSE)))</f>
        <v/>
      </c>
      <c r="E203" s="412" t="str">
        <f ca="1">IF($A203="","",INDEX(Diário!E$4:E$5000,MATCH(Rateio!$A203,Diário!$A$4:$A$5000,FALSE)))</f>
        <v/>
      </c>
      <c r="F203" s="398"/>
      <c r="G203" s="398"/>
      <c r="H203" s="398"/>
      <c r="I203" s="398"/>
      <c r="J203" s="398"/>
      <c r="K203" s="403"/>
      <c r="L203" s="404"/>
      <c r="M203" s="404"/>
      <c r="N203" s="399"/>
      <c r="O203" s="400" t="str">
        <f t="shared" si="15"/>
        <v/>
      </c>
      <c r="P203" s="400" t="str">
        <f t="shared" si="16"/>
        <v/>
      </c>
      <c r="Q203" s="400">
        <f t="shared" si="18"/>
        <v>0</v>
      </c>
      <c r="R203" s="401" t="e">
        <f ca="1">MATCH(R$2,OFFSET(Diário!O$4,R202,0,ROW(Diário!$N$5003)-R202,1),0)+R202</f>
        <v>#N/A</v>
      </c>
      <c r="S203" s="401"/>
      <c r="T203" s="401"/>
    </row>
    <row r="204" spans="1:20" x14ac:dyDescent="0.2">
      <c r="A204" s="402" t="str">
        <f t="shared" ca="1" si="17"/>
        <v/>
      </c>
      <c r="B204" s="397" t="str">
        <f ca="1">IF($A204="","",INDEX(Diário!B$4:B$5000,MATCH(Rateio!$A204,Diário!$A$4:$A$5000,FALSE)))</f>
        <v/>
      </c>
      <c r="C204" s="413" t="str">
        <f ca="1">IF($A204="","",INDEX(Diário!C$4:C$5000,MATCH(Rateio!$A204,Diário!$A$4:$A$5000,FALSE)))</f>
        <v/>
      </c>
      <c r="D204" s="412" t="str">
        <f ca="1">IF($A204="","",INDEX(Diário!D$4:D$5000,MATCH(Rateio!$A204,Diário!$A$4:$A$5000,FALSE)))</f>
        <v/>
      </c>
      <c r="E204" s="412" t="str">
        <f ca="1">IF($A204="","",INDEX(Diário!E$4:E$5000,MATCH(Rateio!$A204,Diário!$A$4:$A$5000,FALSE)))</f>
        <v/>
      </c>
      <c r="F204" s="398"/>
      <c r="G204" s="398"/>
      <c r="H204" s="398"/>
      <c r="I204" s="398"/>
      <c r="J204" s="398"/>
      <c r="K204" s="403"/>
      <c r="L204" s="404"/>
      <c r="M204" s="404"/>
      <c r="N204" s="399"/>
      <c r="O204" s="400" t="str">
        <f t="shared" si="15"/>
        <v/>
      </c>
      <c r="P204" s="400" t="str">
        <f t="shared" si="16"/>
        <v/>
      </c>
      <c r="Q204" s="400">
        <f t="shared" si="18"/>
        <v>0</v>
      </c>
      <c r="R204" s="401" t="e">
        <f ca="1">MATCH(R$2,OFFSET(Diário!O$4,R203,0,ROW(Diário!$N$5003)-R203,1),0)+R203</f>
        <v>#N/A</v>
      </c>
      <c r="S204" s="401"/>
      <c r="T204" s="401"/>
    </row>
    <row r="205" spans="1:20" x14ac:dyDescent="0.2">
      <c r="A205" s="402" t="str">
        <f t="shared" ca="1" si="17"/>
        <v/>
      </c>
      <c r="B205" s="397" t="str">
        <f ca="1">IF($A205="","",INDEX(Diário!B$4:B$5000,MATCH(Rateio!$A205,Diário!$A$4:$A$5000,FALSE)))</f>
        <v/>
      </c>
      <c r="C205" s="413" t="str">
        <f ca="1">IF($A205="","",INDEX(Diário!C$4:C$5000,MATCH(Rateio!$A205,Diário!$A$4:$A$5000,FALSE)))</f>
        <v/>
      </c>
      <c r="D205" s="412" t="str">
        <f ca="1">IF($A205="","",INDEX(Diário!D$4:D$5000,MATCH(Rateio!$A205,Diário!$A$4:$A$5000,FALSE)))</f>
        <v/>
      </c>
      <c r="E205" s="412" t="str">
        <f ca="1">IF($A205="","",INDEX(Diário!E$4:E$5000,MATCH(Rateio!$A205,Diário!$A$4:$A$5000,FALSE)))</f>
        <v/>
      </c>
      <c r="F205" s="398"/>
      <c r="G205" s="398"/>
      <c r="H205" s="398"/>
      <c r="I205" s="398"/>
      <c r="J205" s="398"/>
      <c r="K205" s="403"/>
      <c r="L205" s="404"/>
      <c r="M205" s="404"/>
      <c r="N205" s="399"/>
      <c r="O205" s="400" t="str">
        <f t="shared" si="15"/>
        <v/>
      </c>
      <c r="P205" s="400" t="str">
        <f t="shared" si="16"/>
        <v/>
      </c>
      <c r="Q205" s="400">
        <f t="shared" si="18"/>
        <v>0</v>
      </c>
      <c r="R205" s="401" t="e">
        <f ca="1">MATCH(R$2,OFFSET(Diário!O$4,R204,0,ROW(Diário!$N$5003)-R204,1),0)+R204</f>
        <v>#N/A</v>
      </c>
      <c r="S205" s="401"/>
      <c r="T205" s="401"/>
    </row>
    <row r="206" spans="1:20" x14ac:dyDescent="0.2">
      <c r="A206" s="402" t="str">
        <f t="shared" ca="1" si="17"/>
        <v/>
      </c>
      <c r="B206" s="397" t="str">
        <f ca="1">IF($A206="","",INDEX(Diário!B$4:B$5000,MATCH(Rateio!$A206,Diário!$A$4:$A$5000,FALSE)))</f>
        <v/>
      </c>
      <c r="C206" s="413" t="str">
        <f ca="1">IF($A206="","",INDEX(Diário!C$4:C$5000,MATCH(Rateio!$A206,Diário!$A$4:$A$5000,FALSE)))</f>
        <v/>
      </c>
      <c r="D206" s="412" t="str">
        <f ca="1">IF($A206="","",INDEX(Diário!D$4:D$5000,MATCH(Rateio!$A206,Diário!$A$4:$A$5000,FALSE)))</f>
        <v/>
      </c>
      <c r="E206" s="412" t="str">
        <f ca="1">IF($A206="","",INDEX(Diário!E$4:E$5000,MATCH(Rateio!$A206,Diário!$A$4:$A$5000,FALSE)))</f>
        <v/>
      </c>
      <c r="F206" s="398"/>
      <c r="G206" s="398"/>
      <c r="H206" s="398"/>
      <c r="I206" s="398"/>
      <c r="J206" s="398"/>
      <c r="K206" s="403"/>
      <c r="L206" s="404"/>
      <c r="M206" s="404"/>
      <c r="N206" s="399"/>
      <c r="O206" s="400" t="str">
        <f t="shared" si="15"/>
        <v/>
      </c>
      <c r="P206" s="400" t="str">
        <f t="shared" si="16"/>
        <v/>
      </c>
      <c r="Q206" s="400">
        <f t="shared" si="18"/>
        <v>0</v>
      </c>
      <c r="R206" s="401" t="e">
        <f ca="1">MATCH(R$2,OFFSET(Diário!O$4,R205,0,ROW(Diário!$N$5003)-R205,1),0)+R205</f>
        <v>#N/A</v>
      </c>
      <c r="S206" s="401"/>
      <c r="T206" s="401"/>
    </row>
    <row r="207" spans="1:20" x14ac:dyDescent="0.2">
      <c r="A207" s="402" t="str">
        <f t="shared" ca="1" si="17"/>
        <v/>
      </c>
      <c r="B207" s="397" t="str">
        <f ca="1">IF($A207="","",INDEX(Diário!B$4:B$5000,MATCH(Rateio!$A207,Diário!$A$4:$A$5000,FALSE)))</f>
        <v/>
      </c>
      <c r="C207" s="413" t="str">
        <f ca="1">IF($A207="","",INDEX(Diário!C$4:C$5000,MATCH(Rateio!$A207,Diário!$A$4:$A$5000,FALSE)))</f>
        <v/>
      </c>
      <c r="D207" s="412" t="str">
        <f ca="1">IF($A207="","",INDEX(Diário!D$4:D$5000,MATCH(Rateio!$A207,Diário!$A$4:$A$5000,FALSE)))</f>
        <v/>
      </c>
      <c r="E207" s="412" t="str">
        <f ca="1">IF($A207="","",INDEX(Diário!E$4:E$5000,MATCH(Rateio!$A207,Diário!$A$4:$A$5000,FALSE)))</f>
        <v/>
      </c>
      <c r="F207" s="398"/>
      <c r="G207" s="398"/>
      <c r="H207" s="398"/>
      <c r="I207" s="398"/>
      <c r="J207" s="398"/>
      <c r="K207" s="403"/>
      <c r="L207" s="404"/>
      <c r="M207" s="404"/>
      <c r="N207" s="399"/>
      <c r="O207" s="400" t="str">
        <f t="shared" si="15"/>
        <v/>
      </c>
      <c r="P207" s="400" t="str">
        <f t="shared" si="16"/>
        <v/>
      </c>
      <c r="Q207" s="400">
        <f t="shared" si="18"/>
        <v>0</v>
      </c>
      <c r="R207" s="401" t="e">
        <f ca="1">MATCH(R$2,OFFSET(Diário!O$4,R206,0,ROW(Diário!$N$5003)-R206,1),0)+R206</f>
        <v>#N/A</v>
      </c>
      <c r="S207" s="401"/>
      <c r="T207" s="401"/>
    </row>
    <row r="208" spans="1:20" x14ac:dyDescent="0.2">
      <c r="A208" s="402" t="str">
        <f t="shared" ca="1" si="17"/>
        <v/>
      </c>
      <c r="B208" s="397" t="str">
        <f ca="1">IF($A208="","",INDEX(Diário!B$4:B$5000,MATCH(Rateio!$A208,Diário!$A$4:$A$5000,FALSE)))</f>
        <v/>
      </c>
      <c r="C208" s="413" t="str">
        <f ca="1">IF($A208="","",INDEX(Diário!C$4:C$5000,MATCH(Rateio!$A208,Diário!$A$4:$A$5000,FALSE)))</f>
        <v/>
      </c>
      <c r="D208" s="412" t="str">
        <f ca="1">IF($A208="","",INDEX(Diário!D$4:D$5000,MATCH(Rateio!$A208,Diário!$A$4:$A$5000,FALSE)))</f>
        <v/>
      </c>
      <c r="E208" s="412" t="str">
        <f ca="1">IF($A208="","",INDEX(Diário!E$4:E$5000,MATCH(Rateio!$A208,Diário!$A$4:$A$5000,FALSE)))</f>
        <v/>
      </c>
      <c r="F208" s="398"/>
      <c r="G208" s="398"/>
      <c r="H208" s="398"/>
      <c r="I208" s="398"/>
      <c r="J208" s="398"/>
      <c r="K208" s="403"/>
      <c r="L208" s="404"/>
      <c r="M208" s="404"/>
      <c r="N208" s="399"/>
      <c r="O208" s="400" t="str">
        <f t="shared" si="15"/>
        <v/>
      </c>
      <c r="P208" s="400" t="str">
        <f t="shared" si="16"/>
        <v/>
      </c>
      <c r="Q208" s="400">
        <f t="shared" si="18"/>
        <v>0</v>
      </c>
      <c r="R208" s="401" t="e">
        <f ca="1">MATCH(R$2,OFFSET(Diário!O$4,R207,0,ROW(Diário!$N$5003)-R207,1),0)+R207</f>
        <v>#N/A</v>
      </c>
      <c r="S208" s="401"/>
      <c r="T208" s="401"/>
    </row>
    <row r="209" spans="1:20" x14ac:dyDescent="0.2">
      <c r="A209" s="402" t="str">
        <f t="shared" ca="1" si="17"/>
        <v/>
      </c>
      <c r="B209" s="397" t="str">
        <f ca="1">IF($A209="","",INDEX(Diário!B$4:B$5000,MATCH(Rateio!$A209,Diário!$A$4:$A$5000,FALSE)))</f>
        <v/>
      </c>
      <c r="C209" s="413" t="str">
        <f ca="1">IF($A209="","",INDEX(Diário!C$4:C$5000,MATCH(Rateio!$A209,Diário!$A$4:$A$5000,FALSE)))</f>
        <v/>
      </c>
      <c r="D209" s="412" t="str">
        <f ca="1">IF($A209="","",INDEX(Diário!D$4:D$5000,MATCH(Rateio!$A209,Diário!$A$4:$A$5000,FALSE)))</f>
        <v/>
      </c>
      <c r="E209" s="412" t="str">
        <f ca="1">IF($A209="","",INDEX(Diário!E$4:E$5000,MATCH(Rateio!$A209,Diário!$A$4:$A$5000,FALSE)))</f>
        <v/>
      </c>
      <c r="F209" s="398"/>
      <c r="G209" s="398"/>
      <c r="H209" s="398"/>
      <c r="I209" s="398"/>
      <c r="J209" s="398"/>
      <c r="K209" s="403"/>
      <c r="L209" s="404"/>
      <c r="M209" s="404"/>
      <c r="N209" s="399"/>
      <c r="O209" s="400" t="str">
        <f t="shared" si="15"/>
        <v/>
      </c>
      <c r="P209" s="400" t="str">
        <f t="shared" si="16"/>
        <v/>
      </c>
      <c r="Q209" s="400">
        <f t="shared" si="18"/>
        <v>0</v>
      </c>
      <c r="R209" s="401" t="e">
        <f ca="1">MATCH(R$2,OFFSET(Diário!O$4,R208,0,ROW(Diário!$N$5003)-R208,1),0)+R208</f>
        <v>#N/A</v>
      </c>
      <c r="S209" s="401"/>
      <c r="T209" s="401"/>
    </row>
    <row r="210" spans="1:20" x14ac:dyDescent="0.2">
      <c r="A210" s="402" t="str">
        <f t="shared" ca="1" si="17"/>
        <v/>
      </c>
      <c r="B210" s="397" t="str">
        <f ca="1">IF($A210="","",INDEX(Diário!B$4:B$5000,MATCH(Rateio!$A210,Diário!$A$4:$A$5000,FALSE)))</f>
        <v/>
      </c>
      <c r="C210" s="413" t="str">
        <f ca="1">IF($A210="","",INDEX(Diário!C$4:C$5000,MATCH(Rateio!$A210,Diário!$A$4:$A$5000,FALSE)))</f>
        <v/>
      </c>
      <c r="D210" s="412" t="str">
        <f ca="1">IF($A210="","",INDEX(Diário!D$4:D$5000,MATCH(Rateio!$A210,Diário!$A$4:$A$5000,FALSE)))</f>
        <v/>
      </c>
      <c r="E210" s="412" t="str">
        <f ca="1">IF($A210="","",INDEX(Diário!E$4:E$5000,MATCH(Rateio!$A210,Diário!$A$4:$A$5000,FALSE)))</f>
        <v/>
      </c>
      <c r="F210" s="398"/>
      <c r="G210" s="398"/>
      <c r="H210" s="398"/>
      <c r="I210" s="398"/>
      <c r="J210" s="398"/>
      <c r="K210" s="403"/>
      <c r="L210" s="404"/>
      <c r="M210" s="404"/>
      <c r="N210" s="399"/>
      <c r="O210" s="400" t="str">
        <f t="shared" si="15"/>
        <v/>
      </c>
      <c r="P210" s="400" t="str">
        <f t="shared" si="16"/>
        <v/>
      </c>
      <c r="Q210" s="400">
        <f t="shared" si="18"/>
        <v>0</v>
      </c>
      <c r="R210" s="401" t="e">
        <f ca="1">MATCH(R$2,OFFSET(Diário!O$4,R209,0,ROW(Diário!$N$5003)-R209,1),0)+R209</f>
        <v>#N/A</v>
      </c>
      <c r="S210" s="401"/>
      <c r="T210" s="401"/>
    </row>
    <row r="211" spans="1:20" x14ac:dyDescent="0.2">
      <c r="A211" s="402" t="str">
        <f t="shared" ca="1" si="17"/>
        <v/>
      </c>
      <c r="B211" s="397" t="str">
        <f ca="1">IF($A211="","",INDEX(Diário!B$4:B$5000,MATCH(Rateio!$A211,Diário!$A$4:$A$5000,FALSE)))</f>
        <v/>
      </c>
      <c r="C211" s="413" t="str">
        <f ca="1">IF($A211="","",INDEX(Diário!C$4:C$5000,MATCH(Rateio!$A211,Diário!$A$4:$A$5000,FALSE)))</f>
        <v/>
      </c>
      <c r="D211" s="412" t="str">
        <f ca="1">IF($A211="","",INDEX(Diário!D$4:D$5000,MATCH(Rateio!$A211,Diário!$A$4:$A$5000,FALSE)))</f>
        <v/>
      </c>
      <c r="E211" s="412" t="str">
        <f ca="1">IF($A211="","",INDEX(Diário!E$4:E$5000,MATCH(Rateio!$A211,Diário!$A$4:$A$5000,FALSE)))</f>
        <v/>
      </c>
      <c r="F211" s="398"/>
      <c r="G211" s="398"/>
      <c r="H211" s="398"/>
      <c r="I211" s="398"/>
      <c r="J211" s="398"/>
      <c r="K211" s="403"/>
      <c r="L211" s="404"/>
      <c r="M211" s="404"/>
      <c r="N211" s="399"/>
      <c r="O211" s="400" t="str">
        <f t="shared" si="15"/>
        <v/>
      </c>
      <c r="P211" s="400" t="str">
        <f t="shared" si="16"/>
        <v/>
      </c>
      <c r="Q211" s="400">
        <f t="shared" si="18"/>
        <v>0</v>
      </c>
      <c r="R211" s="401" t="e">
        <f ca="1">MATCH(R$2,OFFSET(Diário!O$4,R210,0,ROW(Diário!$N$5003)-R210,1),0)+R210</f>
        <v>#N/A</v>
      </c>
      <c r="S211" s="401"/>
      <c r="T211" s="401"/>
    </row>
    <row r="212" spans="1:20" x14ac:dyDescent="0.2">
      <c r="A212" s="402" t="str">
        <f t="shared" ca="1" si="17"/>
        <v/>
      </c>
      <c r="B212" s="397" t="str">
        <f ca="1">IF($A212="","",INDEX(Diário!B$4:B$5000,MATCH(Rateio!$A212,Diário!$A$4:$A$5000,FALSE)))</f>
        <v/>
      </c>
      <c r="C212" s="413" t="str">
        <f ca="1">IF($A212="","",INDEX(Diário!C$4:C$5000,MATCH(Rateio!$A212,Diário!$A$4:$A$5000,FALSE)))</f>
        <v/>
      </c>
      <c r="D212" s="412" t="str">
        <f ca="1">IF($A212="","",INDEX(Diário!D$4:D$5000,MATCH(Rateio!$A212,Diário!$A$4:$A$5000,FALSE)))</f>
        <v/>
      </c>
      <c r="E212" s="412" t="str">
        <f ca="1">IF($A212="","",INDEX(Diário!E$4:E$5000,MATCH(Rateio!$A212,Diário!$A$4:$A$5000,FALSE)))</f>
        <v/>
      </c>
      <c r="F212" s="398"/>
      <c r="G212" s="398"/>
      <c r="H212" s="398"/>
      <c r="I212" s="398"/>
      <c r="J212" s="398"/>
      <c r="K212" s="403"/>
      <c r="L212" s="404"/>
      <c r="M212" s="404"/>
      <c r="N212" s="399"/>
      <c r="O212" s="400" t="str">
        <f t="shared" si="15"/>
        <v/>
      </c>
      <c r="P212" s="400" t="str">
        <f t="shared" si="16"/>
        <v/>
      </c>
      <c r="Q212" s="400">
        <f t="shared" si="18"/>
        <v>0</v>
      </c>
      <c r="R212" s="401" t="e">
        <f ca="1">MATCH(R$2,OFFSET(Diário!O$4,R211,0,ROW(Diário!$N$5003)-R211,1),0)+R211</f>
        <v>#N/A</v>
      </c>
      <c r="S212" s="401"/>
      <c r="T212" s="401"/>
    </row>
    <row r="213" spans="1:20" x14ac:dyDescent="0.2">
      <c r="A213" s="402" t="str">
        <f t="shared" ca="1" si="17"/>
        <v/>
      </c>
      <c r="B213" s="397" t="str">
        <f ca="1">IF($A213="","",INDEX(Diário!B$4:B$5000,MATCH(Rateio!$A213,Diário!$A$4:$A$5000,FALSE)))</f>
        <v/>
      </c>
      <c r="C213" s="413" t="str">
        <f ca="1">IF($A213="","",INDEX(Diário!C$4:C$5000,MATCH(Rateio!$A213,Diário!$A$4:$A$5000,FALSE)))</f>
        <v/>
      </c>
      <c r="D213" s="412" t="str">
        <f ca="1">IF($A213="","",INDEX(Diário!D$4:D$5000,MATCH(Rateio!$A213,Diário!$A$4:$A$5000,FALSE)))</f>
        <v/>
      </c>
      <c r="E213" s="412" t="str">
        <f ca="1">IF($A213="","",INDEX(Diário!E$4:E$5000,MATCH(Rateio!$A213,Diário!$A$4:$A$5000,FALSE)))</f>
        <v/>
      </c>
      <c r="F213" s="398"/>
      <c r="G213" s="398"/>
      <c r="H213" s="398"/>
      <c r="I213" s="398"/>
      <c r="J213" s="398"/>
      <c r="K213" s="403"/>
      <c r="L213" s="404"/>
      <c r="M213" s="404"/>
      <c r="N213" s="399"/>
      <c r="O213" s="400" t="str">
        <f t="shared" si="15"/>
        <v/>
      </c>
      <c r="P213" s="400" t="str">
        <f t="shared" si="16"/>
        <v/>
      </c>
      <c r="Q213" s="400">
        <f t="shared" si="18"/>
        <v>0</v>
      </c>
      <c r="R213" s="401" t="e">
        <f ca="1">MATCH(R$2,OFFSET(Diário!O$4,R212,0,ROW(Diário!$N$5003)-R212,1),0)+R212</f>
        <v>#N/A</v>
      </c>
      <c r="S213" s="401"/>
      <c r="T213" s="401"/>
    </row>
    <row r="214" spans="1:20" x14ac:dyDescent="0.2">
      <c r="A214" s="402" t="str">
        <f t="shared" ca="1" si="17"/>
        <v/>
      </c>
      <c r="B214" s="397" t="str">
        <f ca="1">IF($A214="","",INDEX(Diário!B$4:B$5000,MATCH(Rateio!$A214,Diário!$A$4:$A$5000,FALSE)))</f>
        <v/>
      </c>
      <c r="C214" s="413" t="str">
        <f ca="1">IF($A214="","",INDEX(Diário!C$4:C$5000,MATCH(Rateio!$A214,Diário!$A$4:$A$5000,FALSE)))</f>
        <v/>
      </c>
      <c r="D214" s="412" t="str">
        <f ca="1">IF($A214="","",INDEX(Diário!D$4:D$5000,MATCH(Rateio!$A214,Diário!$A$4:$A$5000,FALSE)))</f>
        <v/>
      </c>
      <c r="E214" s="412" t="str">
        <f ca="1">IF($A214="","",INDEX(Diário!E$4:E$5000,MATCH(Rateio!$A214,Diário!$A$4:$A$5000,FALSE)))</f>
        <v/>
      </c>
      <c r="F214" s="398"/>
      <c r="G214" s="398"/>
      <c r="H214" s="398"/>
      <c r="I214" s="398"/>
      <c r="J214" s="398"/>
      <c r="K214" s="403"/>
      <c r="L214" s="404"/>
      <c r="M214" s="404"/>
      <c r="N214" s="399"/>
      <c r="O214" s="400" t="str">
        <f t="shared" si="15"/>
        <v/>
      </c>
      <c r="P214" s="400" t="str">
        <f t="shared" si="16"/>
        <v/>
      </c>
      <c r="Q214" s="400">
        <f t="shared" si="18"/>
        <v>0</v>
      </c>
      <c r="R214" s="401" t="e">
        <f ca="1">MATCH(R$2,OFFSET(Diário!O$4,R213,0,ROW(Diário!$N$5003)-R213,1),0)+R213</f>
        <v>#N/A</v>
      </c>
      <c r="S214" s="401"/>
      <c r="T214" s="401"/>
    </row>
    <row r="215" spans="1:20" x14ac:dyDescent="0.2">
      <c r="A215" s="402" t="str">
        <f t="shared" ca="1" si="17"/>
        <v/>
      </c>
      <c r="B215" s="397" t="str">
        <f ca="1">IF($A215="","",INDEX(Diário!B$4:B$5000,MATCH(Rateio!$A215,Diário!$A$4:$A$5000,FALSE)))</f>
        <v/>
      </c>
      <c r="C215" s="413" t="str">
        <f ca="1">IF($A215="","",INDEX(Diário!C$4:C$5000,MATCH(Rateio!$A215,Diário!$A$4:$A$5000,FALSE)))</f>
        <v/>
      </c>
      <c r="D215" s="412" t="str">
        <f ca="1">IF($A215="","",INDEX(Diário!D$4:D$5000,MATCH(Rateio!$A215,Diário!$A$4:$A$5000,FALSE)))</f>
        <v/>
      </c>
      <c r="E215" s="412" t="str">
        <f ca="1">IF($A215="","",INDEX(Diário!E$4:E$5000,MATCH(Rateio!$A215,Diário!$A$4:$A$5000,FALSE)))</f>
        <v/>
      </c>
      <c r="F215" s="398"/>
      <c r="G215" s="398"/>
      <c r="H215" s="398"/>
      <c r="I215" s="398"/>
      <c r="J215" s="398"/>
      <c r="K215" s="403"/>
      <c r="L215" s="404"/>
      <c r="M215" s="404"/>
      <c r="N215" s="399"/>
      <c r="O215" s="400" t="str">
        <f t="shared" si="15"/>
        <v/>
      </c>
      <c r="P215" s="400" t="str">
        <f t="shared" si="16"/>
        <v/>
      </c>
      <c r="Q215" s="400">
        <f t="shared" si="18"/>
        <v>0</v>
      </c>
      <c r="R215" s="401" t="e">
        <f ca="1">MATCH(R$2,OFFSET(Diário!O$4,R214,0,ROW(Diário!$N$5003)-R214,1),0)+R214</f>
        <v>#N/A</v>
      </c>
      <c r="S215" s="401"/>
      <c r="T215" s="401"/>
    </row>
    <row r="216" spans="1:20" x14ac:dyDescent="0.2">
      <c r="A216" s="402" t="str">
        <f t="shared" ca="1" si="17"/>
        <v/>
      </c>
      <c r="B216" s="397" t="str">
        <f ca="1">IF($A216="","",INDEX(Diário!B$4:B$5000,MATCH(Rateio!$A216,Diário!$A$4:$A$5000,FALSE)))</f>
        <v/>
      </c>
      <c r="C216" s="413" t="str">
        <f ca="1">IF($A216="","",INDEX(Diário!C$4:C$5000,MATCH(Rateio!$A216,Diário!$A$4:$A$5000,FALSE)))</f>
        <v/>
      </c>
      <c r="D216" s="412" t="str">
        <f ca="1">IF($A216="","",INDEX(Diário!D$4:D$5000,MATCH(Rateio!$A216,Diário!$A$4:$A$5000,FALSE)))</f>
        <v/>
      </c>
      <c r="E216" s="412" t="str">
        <f ca="1">IF($A216="","",INDEX(Diário!E$4:E$5000,MATCH(Rateio!$A216,Diário!$A$4:$A$5000,FALSE)))</f>
        <v/>
      </c>
      <c r="F216" s="398"/>
      <c r="G216" s="398"/>
      <c r="H216" s="398"/>
      <c r="I216" s="398"/>
      <c r="J216" s="398"/>
      <c r="K216" s="403"/>
      <c r="L216" s="404"/>
      <c r="M216" s="404"/>
      <c r="N216" s="399"/>
      <c r="O216" s="400" t="str">
        <f t="shared" si="15"/>
        <v/>
      </c>
      <c r="P216" s="400" t="str">
        <f t="shared" si="16"/>
        <v/>
      </c>
      <c r="Q216" s="400">
        <f t="shared" si="18"/>
        <v>0</v>
      </c>
      <c r="R216" s="401" t="e">
        <f ca="1">MATCH(R$2,OFFSET(Diário!O$4,R215,0,ROW(Diário!$N$5003)-R215,1),0)+R215</f>
        <v>#N/A</v>
      </c>
      <c r="S216" s="401"/>
      <c r="T216" s="401"/>
    </row>
    <row r="217" spans="1:20" x14ac:dyDescent="0.2">
      <c r="A217" s="402" t="str">
        <f t="shared" ca="1" si="17"/>
        <v/>
      </c>
      <c r="B217" s="397" t="str">
        <f ca="1">IF($A217="","",INDEX(Diário!B$4:B$5000,MATCH(Rateio!$A217,Diário!$A$4:$A$5000,FALSE)))</f>
        <v/>
      </c>
      <c r="C217" s="413" t="str">
        <f ca="1">IF($A217="","",INDEX(Diário!C$4:C$5000,MATCH(Rateio!$A217,Diário!$A$4:$A$5000,FALSE)))</f>
        <v/>
      </c>
      <c r="D217" s="412" t="str">
        <f ca="1">IF($A217="","",INDEX(Diário!D$4:D$5000,MATCH(Rateio!$A217,Diário!$A$4:$A$5000,FALSE)))</f>
        <v/>
      </c>
      <c r="E217" s="412" t="str">
        <f ca="1">IF($A217="","",INDEX(Diário!E$4:E$5000,MATCH(Rateio!$A217,Diário!$A$4:$A$5000,FALSE)))</f>
        <v/>
      </c>
      <c r="F217" s="398"/>
      <c r="G217" s="398"/>
      <c r="H217" s="398"/>
      <c r="I217" s="398"/>
      <c r="J217" s="398"/>
      <c r="K217" s="403"/>
      <c r="L217" s="404"/>
      <c r="M217" s="404"/>
      <c r="N217" s="399"/>
      <c r="O217" s="400" t="str">
        <f t="shared" si="15"/>
        <v/>
      </c>
      <c r="P217" s="400" t="str">
        <f t="shared" si="16"/>
        <v/>
      </c>
      <c r="Q217" s="400">
        <f t="shared" si="18"/>
        <v>0</v>
      </c>
      <c r="R217" s="401" t="e">
        <f ca="1">MATCH(R$2,OFFSET(Diário!O$4,R216,0,ROW(Diário!$N$5003)-R216,1),0)+R216</f>
        <v>#N/A</v>
      </c>
      <c r="S217" s="401"/>
      <c r="T217" s="401"/>
    </row>
    <row r="218" spans="1:20" x14ac:dyDescent="0.2">
      <c r="A218" s="402" t="str">
        <f t="shared" ca="1" si="17"/>
        <v/>
      </c>
      <c r="B218" s="397" t="str">
        <f ca="1">IF($A218="","",INDEX(Diário!B$4:B$5000,MATCH(Rateio!$A218,Diário!$A$4:$A$5000,FALSE)))</f>
        <v/>
      </c>
      <c r="C218" s="413" t="str">
        <f ca="1">IF($A218="","",INDEX(Diário!C$4:C$5000,MATCH(Rateio!$A218,Diário!$A$4:$A$5000,FALSE)))</f>
        <v/>
      </c>
      <c r="D218" s="412" t="str">
        <f ca="1">IF($A218="","",INDEX(Diário!D$4:D$5000,MATCH(Rateio!$A218,Diário!$A$4:$A$5000,FALSE)))</f>
        <v/>
      </c>
      <c r="E218" s="412" t="str">
        <f ca="1">IF($A218="","",INDEX(Diário!E$4:E$5000,MATCH(Rateio!$A218,Diário!$A$4:$A$5000,FALSE)))</f>
        <v/>
      </c>
      <c r="F218" s="398"/>
      <c r="G218" s="398"/>
      <c r="H218" s="398"/>
      <c r="I218" s="398"/>
      <c r="J218" s="398"/>
      <c r="K218" s="403"/>
      <c r="L218" s="404"/>
      <c r="M218" s="404"/>
      <c r="N218" s="399"/>
      <c r="O218" s="400" t="str">
        <f t="shared" si="15"/>
        <v/>
      </c>
      <c r="P218" s="400" t="str">
        <f t="shared" si="16"/>
        <v/>
      </c>
      <c r="Q218" s="400">
        <f t="shared" si="18"/>
        <v>0</v>
      </c>
      <c r="R218" s="401" t="e">
        <f ca="1">MATCH(R$2,OFFSET(Diário!O$4,R217,0,ROW(Diário!$N$5003)-R217,1),0)+R217</f>
        <v>#N/A</v>
      </c>
      <c r="S218" s="401"/>
      <c r="T218" s="401"/>
    </row>
    <row r="219" spans="1:20" x14ac:dyDescent="0.2">
      <c r="A219" s="402" t="str">
        <f t="shared" ca="1" si="17"/>
        <v/>
      </c>
      <c r="B219" s="397" t="str">
        <f ca="1">IF($A219="","",INDEX(Diário!B$4:B$5000,MATCH(Rateio!$A219,Diário!$A$4:$A$5000,FALSE)))</f>
        <v/>
      </c>
      <c r="C219" s="413" t="str">
        <f ca="1">IF($A219="","",INDEX(Diário!C$4:C$5000,MATCH(Rateio!$A219,Diário!$A$4:$A$5000,FALSE)))</f>
        <v/>
      </c>
      <c r="D219" s="412" t="str">
        <f ca="1">IF($A219="","",INDEX(Diário!D$4:D$5000,MATCH(Rateio!$A219,Diário!$A$4:$A$5000,FALSE)))</f>
        <v/>
      </c>
      <c r="E219" s="412" t="str">
        <f ca="1">IF($A219="","",INDEX(Diário!E$4:E$5000,MATCH(Rateio!$A219,Diário!$A$4:$A$5000,FALSE)))</f>
        <v/>
      </c>
      <c r="F219" s="398"/>
      <c r="G219" s="398"/>
      <c r="H219" s="398"/>
      <c r="I219" s="398"/>
      <c r="J219" s="398"/>
      <c r="K219" s="403"/>
      <c r="L219" s="404"/>
      <c r="M219" s="404"/>
      <c r="N219" s="399"/>
      <c r="O219" s="400" t="str">
        <f t="shared" si="15"/>
        <v/>
      </c>
      <c r="P219" s="400" t="str">
        <f t="shared" si="16"/>
        <v/>
      </c>
      <c r="Q219" s="400">
        <f t="shared" si="18"/>
        <v>0</v>
      </c>
      <c r="R219" s="401" t="e">
        <f ca="1">MATCH(R$2,OFFSET(Diário!O$4,R218,0,ROW(Diário!$N$5003)-R218,1),0)+R218</f>
        <v>#N/A</v>
      </c>
      <c r="S219" s="401"/>
      <c r="T219" s="401"/>
    </row>
    <row r="220" spans="1:20" x14ac:dyDescent="0.2">
      <c r="A220" s="402" t="str">
        <f t="shared" ca="1" si="17"/>
        <v/>
      </c>
      <c r="B220" s="397" t="str">
        <f ca="1">IF($A220="","",INDEX(Diário!B$4:B$5000,MATCH(Rateio!$A220,Diário!$A$4:$A$5000,FALSE)))</f>
        <v/>
      </c>
      <c r="C220" s="413" t="str">
        <f ca="1">IF($A220="","",INDEX(Diário!C$4:C$5000,MATCH(Rateio!$A220,Diário!$A$4:$A$5000,FALSE)))</f>
        <v/>
      </c>
      <c r="D220" s="412" t="str">
        <f ca="1">IF($A220="","",INDEX(Diário!D$4:D$5000,MATCH(Rateio!$A220,Diário!$A$4:$A$5000,FALSE)))</f>
        <v/>
      </c>
      <c r="E220" s="412" t="str">
        <f ca="1">IF($A220="","",INDEX(Diário!E$4:E$5000,MATCH(Rateio!$A220,Diário!$A$4:$A$5000,FALSE)))</f>
        <v/>
      </c>
      <c r="F220" s="398"/>
      <c r="G220" s="398"/>
      <c r="H220" s="398"/>
      <c r="I220" s="398"/>
      <c r="J220" s="398"/>
      <c r="K220" s="403"/>
      <c r="L220" s="404"/>
      <c r="M220" s="404"/>
      <c r="N220" s="399"/>
      <c r="O220" s="400" t="str">
        <f t="shared" si="15"/>
        <v/>
      </c>
      <c r="P220" s="400" t="str">
        <f t="shared" si="16"/>
        <v/>
      </c>
      <c r="Q220" s="400">
        <f t="shared" si="18"/>
        <v>0</v>
      </c>
      <c r="R220" s="401" t="e">
        <f ca="1">MATCH(R$2,OFFSET(Diário!O$4,R219,0,ROW(Diário!$N$5003)-R219,1),0)+R219</f>
        <v>#N/A</v>
      </c>
      <c r="S220" s="401"/>
      <c r="T220" s="401"/>
    </row>
    <row r="221" spans="1:20" x14ac:dyDescent="0.2">
      <c r="A221" s="402" t="str">
        <f t="shared" ca="1" si="17"/>
        <v/>
      </c>
      <c r="B221" s="397" t="str">
        <f ca="1">IF($A221="","",INDEX(Diário!B$4:B$5000,MATCH(Rateio!$A221,Diário!$A$4:$A$5000,FALSE)))</f>
        <v/>
      </c>
      <c r="C221" s="413" t="str">
        <f ca="1">IF($A221="","",INDEX(Diário!C$4:C$5000,MATCH(Rateio!$A221,Diário!$A$4:$A$5000,FALSE)))</f>
        <v/>
      </c>
      <c r="D221" s="412" t="str">
        <f ca="1">IF($A221="","",INDEX(Diário!D$4:D$5000,MATCH(Rateio!$A221,Diário!$A$4:$A$5000,FALSE)))</f>
        <v/>
      </c>
      <c r="E221" s="412" t="str">
        <f ca="1">IF($A221="","",INDEX(Diário!E$4:E$5000,MATCH(Rateio!$A221,Diário!$A$4:$A$5000,FALSE)))</f>
        <v/>
      </c>
      <c r="F221" s="398"/>
      <c r="G221" s="398"/>
      <c r="H221" s="398"/>
      <c r="I221" s="398"/>
      <c r="J221" s="398"/>
      <c r="K221" s="403"/>
      <c r="L221" s="404"/>
      <c r="M221" s="404"/>
      <c r="N221" s="399"/>
      <c r="O221" s="400" t="str">
        <f t="shared" si="15"/>
        <v/>
      </c>
      <c r="P221" s="400" t="str">
        <f t="shared" si="16"/>
        <v/>
      </c>
      <c r="Q221" s="400">
        <f t="shared" si="18"/>
        <v>0</v>
      </c>
      <c r="R221" s="401" t="e">
        <f ca="1">MATCH(R$2,OFFSET(Diário!O$4,R220,0,ROW(Diário!$N$5003)-R220,1),0)+R220</f>
        <v>#N/A</v>
      </c>
      <c r="S221" s="401"/>
      <c r="T221" s="401"/>
    </row>
    <row r="222" spans="1:20" x14ac:dyDescent="0.2">
      <c r="A222" s="402" t="str">
        <f t="shared" ca="1" si="17"/>
        <v/>
      </c>
      <c r="B222" s="397" t="str">
        <f ca="1">IF($A222="","",INDEX(Diário!B$4:B$5000,MATCH(Rateio!$A222,Diário!$A$4:$A$5000,FALSE)))</f>
        <v/>
      </c>
      <c r="C222" s="413" t="str">
        <f ca="1">IF($A222="","",INDEX(Diário!C$4:C$5000,MATCH(Rateio!$A222,Diário!$A$4:$A$5000,FALSE)))</f>
        <v/>
      </c>
      <c r="D222" s="412" t="str">
        <f ca="1">IF($A222="","",INDEX(Diário!D$4:D$5000,MATCH(Rateio!$A222,Diário!$A$4:$A$5000,FALSE)))</f>
        <v/>
      </c>
      <c r="E222" s="412" t="str">
        <f ca="1">IF($A222="","",INDEX(Diário!E$4:E$5000,MATCH(Rateio!$A222,Diário!$A$4:$A$5000,FALSE)))</f>
        <v/>
      </c>
      <c r="F222" s="398"/>
      <c r="G222" s="398"/>
      <c r="H222" s="398"/>
      <c r="I222" s="398"/>
      <c r="J222" s="398"/>
      <c r="K222" s="403"/>
      <c r="L222" s="404"/>
      <c r="M222" s="404"/>
      <c r="N222" s="399"/>
      <c r="O222" s="400" t="str">
        <f t="shared" si="15"/>
        <v/>
      </c>
      <c r="P222" s="400" t="str">
        <f t="shared" si="16"/>
        <v/>
      </c>
      <c r="Q222" s="400">
        <f t="shared" si="18"/>
        <v>0</v>
      </c>
      <c r="R222" s="401" t="e">
        <f ca="1">MATCH(R$2,OFFSET(Diário!O$4,R221,0,ROW(Diário!$N$5003)-R221,1),0)+R221</f>
        <v>#N/A</v>
      </c>
      <c r="S222" s="401"/>
      <c r="T222" s="401"/>
    </row>
    <row r="223" spans="1:20" x14ac:dyDescent="0.2">
      <c r="A223" s="402" t="str">
        <f t="shared" ca="1" si="17"/>
        <v/>
      </c>
      <c r="B223" s="397" t="str">
        <f ca="1">IF($A223="","",INDEX(Diário!B$4:B$5000,MATCH(Rateio!$A223,Diário!$A$4:$A$5000,FALSE)))</f>
        <v/>
      </c>
      <c r="C223" s="413" t="str">
        <f ca="1">IF($A223="","",INDEX(Diário!C$4:C$5000,MATCH(Rateio!$A223,Diário!$A$4:$A$5000,FALSE)))</f>
        <v/>
      </c>
      <c r="D223" s="412" t="str">
        <f ca="1">IF($A223="","",INDEX(Diário!D$4:D$5000,MATCH(Rateio!$A223,Diário!$A$4:$A$5000,FALSE)))</f>
        <v/>
      </c>
      <c r="E223" s="412" t="str">
        <f ca="1">IF($A223="","",INDEX(Diário!E$4:E$5000,MATCH(Rateio!$A223,Diário!$A$4:$A$5000,FALSE)))</f>
        <v/>
      </c>
      <c r="F223" s="398"/>
      <c r="G223" s="398"/>
      <c r="H223" s="398"/>
      <c r="I223" s="398"/>
      <c r="J223" s="398"/>
      <c r="K223" s="403"/>
      <c r="L223" s="404"/>
      <c r="M223" s="404"/>
      <c r="N223" s="399"/>
      <c r="O223" s="400" t="str">
        <f t="shared" si="15"/>
        <v/>
      </c>
      <c r="P223" s="400" t="str">
        <f t="shared" si="16"/>
        <v/>
      </c>
      <c r="Q223" s="400">
        <f t="shared" si="18"/>
        <v>0</v>
      </c>
      <c r="R223" s="401" t="e">
        <f ca="1">MATCH(R$2,OFFSET(Diário!O$4,R222,0,ROW(Diário!$N$5003)-R222,1),0)+R222</f>
        <v>#N/A</v>
      </c>
      <c r="S223" s="401"/>
      <c r="T223" s="401"/>
    </row>
    <row r="224" spans="1:20" x14ac:dyDescent="0.2">
      <c r="A224" s="402" t="str">
        <f t="shared" ca="1" si="17"/>
        <v/>
      </c>
      <c r="B224" s="397" t="str">
        <f ca="1">IF($A224="","",INDEX(Diário!B$4:B$5000,MATCH(Rateio!$A224,Diário!$A$4:$A$5000,FALSE)))</f>
        <v/>
      </c>
      <c r="C224" s="413" t="str">
        <f ca="1">IF($A224="","",INDEX(Diário!C$4:C$5000,MATCH(Rateio!$A224,Diário!$A$4:$A$5000,FALSE)))</f>
        <v/>
      </c>
      <c r="D224" s="412" t="str">
        <f ca="1">IF($A224="","",INDEX(Diário!D$4:D$5000,MATCH(Rateio!$A224,Diário!$A$4:$A$5000,FALSE)))</f>
        <v/>
      </c>
      <c r="E224" s="412" t="str">
        <f ca="1">IF($A224="","",INDEX(Diário!E$4:E$5000,MATCH(Rateio!$A224,Diário!$A$4:$A$5000,FALSE)))</f>
        <v/>
      </c>
      <c r="F224" s="398"/>
      <c r="G224" s="398"/>
      <c r="H224" s="398"/>
      <c r="I224" s="398"/>
      <c r="J224" s="398"/>
      <c r="K224" s="403"/>
      <c r="L224" s="404"/>
      <c r="M224" s="404"/>
      <c r="N224" s="399"/>
      <c r="O224" s="400" t="str">
        <f t="shared" si="15"/>
        <v/>
      </c>
      <c r="P224" s="400" t="str">
        <f t="shared" si="16"/>
        <v/>
      </c>
      <c r="Q224" s="400">
        <f t="shared" si="18"/>
        <v>0</v>
      </c>
      <c r="R224" s="401" t="e">
        <f ca="1">MATCH(R$2,OFFSET(Diário!O$4,R223,0,ROW(Diário!$N$5003)-R223,1),0)+R223</f>
        <v>#N/A</v>
      </c>
      <c r="S224" s="401"/>
      <c r="T224" s="401"/>
    </row>
    <row r="225" spans="1:20" x14ac:dyDescent="0.2">
      <c r="A225" s="402" t="str">
        <f t="shared" ca="1" si="17"/>
        <v/>
      </c>
      <c r="B225" s="397" t="str">
        <f ca="1">IF($A225="","",INDEX(Diário!B$4:B$5000,MATCH(Rateio!$A225,Diário!$A$4:$A$5000,FALSE)))</f>
        <v/>
      </c>
      <c r="C225" s="413" t="str">
        <f ca="1">IF($A225="","",INDEX(Diário!C$4:C$5000,MATCH(Rateio!$A225,Diário!$A$4:$A$5000,FALSE)))</f>
        <v/>
      </c>
      <c r="D225" s="412" t="str">
        <f ca="1">IF($A225="","",INDEX(Diário!D$4:D$5000,MATCH(Rateio!$A225,Diário!$A$4:$A$5000,FALSE)))</f>
        <v/>
      </c>
      <c r="E225" s="412" t="str">
        <f ca="1">IF($A225="","",INDEX(Diário!E$4:E$5000,MATCH(Rateio!$A225,Diário!$A$4:$A$5000,FALSE)))</f>
        <v/>
      </c>
      <c r="F225" s="398"/>
      <c r="G225" s="398"/>
      <c r="H225" s="398"/>
      <c r="I225" s="398"/>
      <c r="J225" s="398"/>
      <c r="K225" s="403"/>
      <c r="L225" s="404"/>
      <c r="M225" s="404"/>
      <c r="N225" s="399"/>
      <c r="O225" s="400" t="str">
        <f t="shared" si="15"/>
        <v/>
      </c>
      <c r="P225" s="400" t="str">
        <f t="shared" si="16"/>
        <v/>
      </c>
      <c r="Q225" s="400">
        <f t="shared" si="18"/>
        <v>0</v>
      </c>
      <c r="R225" s="401" t="e">
        <f ca="1">MATCH(R$2,OFFSET(Diário!O$4,R224,0,ROW(Diário!$N$5003)-R224,1),0)+R224</f>
        <v>#N/A</v>
      </c>
      <c r="S225" s="401"/>
      <c r="T225" s="401"/>
    </row>
    <row r="226" spans="1:20" x14ac:dyDescent="0.2">
      <c r="A226" s="402" t="str">
        <f t="shared" ca="1" si="17"/>
        <v/>
      </c>
      <c r="B226" s="397" t="str">
        <f ca="1">IF($A226="","",INDEX(Diário!B$4:B$5000,MATCH(Rateio!$A226,Diário!$A$4:$A$5000,FALSE)))</f>
        <v/>
      </c>
      <c r="C226" s="413" t="str">
        <f ca="1">IF($A226="","",INDEX(Diário!C$4:C$5000,MATCH(Rateio!$A226,Diário!$A$4:$A$5000,FALSE)))</f>
        <v/>
      </c>
      <c r="D226" s="412" t="str">
        <f ca="1">IF($A226="","",INDEX(Diário!D$4:D$5000,MATCH(Rateio!$A226,Diário!$A$4:$A$5000,FALSE)))</f>
        <v/>
      </c>
      <c r="E226" s="412" t="str">
        <f ca="1">IF($A226="","",INDEX(Diário!E$4:E$5000,MATCH(Rateio!$A226,Diário!$A$4:$A$5000,FALSE)))</f>
        <v/>
      </c>
      <c r="F226" s="398"/>
      <c r="G226" s="398"/>
      <c r="H226" s="398"/>
      <c r="I226" s="398"/>
      <c r="J226" s="398"/>
      <c r="K226" s="403"/>
      <c r="L226" s="404"/>
      <c r="M226" s="404"/>
      <c r="N226" s="399"/>
      <c r="O226" s="400" t="str">
        <f t="shared" si="15"/>
        <v/>
      </c>
      <c r="P226" s="400" t="str">
        <f t="shared" si="16"/>
        <v/>
      </c>
      <c r="Q226" s="400">
        <f t="shared" si="18"/>
        <v>0</v>
      </c>
      <c r="R226" s="401" t="e">
        <f ca="1">MATCH(R$2,OFFSET(Diário!O$4,R225,0,ROW(Diário!$N$5003)-R225,1),0)+R225</f>
        <v>#N/A</v>
      </c>
      <c r="S226" s="401"/>
      <c r="T226" s="401"/>
    </row>
    <row r="227" spans="1:20" x14ac:dyDescent="0.2">
      <c r="A227" s="402" t="str">
        <f t="shared" ca="1" si="17"/>
        <v/>
      </c>
      <c r="B227" s="397" t="str">
        <f ca="1">IF($A227="","",INDEX(Diário!B$4:B$5000,MATCH(Rateio!$A227,Diário!$A$4:$A$5000,FALSE)))</f>
        <v/>
      </c>
      <c r="C227" s="413" t="str">
        <f ca="1">IF($A227="","",INDEX(Diário!C$4:C$5000,MATCH(Rateio!$A227,Diário!$A$4:$A$5000,FALSE)))</f>
        <v/>
      </c>
      <c r="D227" s="412" t="str">
        <f ca="1">IF($A227="","",INDEX(Diário!D$4:D$5000,MATCH(Rateio!$A227,Diário!$A$4:$A$5000,FALSE)))</f>
        <v/>
      </c>
      <c r="E227" s="412" t="str">
        <f ca="1">IF($A227="","",INDEX(Diário!E$4:E$5000,MATCH(Rateio!$A227,Diário!$A$4:$A$5000,FALSE)))</f>
        <v/>
      </c>
      <c r="F227" s="398"/>
      <c r="G227" s="398"/>
      <c r="H227" s="398"/>
      <c r="I227" s="398"/>
      <c r="J227" s="398"/>
      <c r="K227" s="403"/>
      <c r="L227" s="404"/>
      <c r="M227" s="404"/>
      <c r="N227" s="399"/>
      <c r="O227" s="400" t="str">
        <f t="shared" si="15"/>
        <v/>
      </c>
      <c r="P227" s="400" t="str">
        <f t="shared" si="16"/>
        <v/>
      </c>
      <c r="Q227" s="400">
        <f t="shared" si="18"/>
        <v>0</v>
      </c>
      <c r="R227" s="401" t="e">
        <f ca="1">MATCH(R$2,OFFSET(Diário!O$4,R226,0,ROW(Diário!$N$5003)-R226,1),0)+R226</f>
        <v>#N/A</v>
      </c>
      <c r="S227" s="401"/>
      <c r="T227" s="401"/>
    </row>
    <row r="228" spans="1:20" x14ac:dyDescent="0.2">
      <c r="A228" s="402" t="str">
        <f t="shared" ca="1" si="17"/>
        <v/>
      </c>
      <c r="B228" s="397" t="str">
        <f ca="1">IF($A228="","",INDEX(Diário!B$4:B$5000,MATCH(Rateio!$A228,Diário!$A$4:$A$5000,FALSE)))</f>
        <v/>
      </c>
      <c r="C228" s="413" t="str">
        <f ca="1">IF($A228="","",INDEX(Diário!C$4:C$5000,MATCH(Rateio!$A228,Diário!$A$4:$A$5000,FALSE)))</f>
        <v/>
      </c>
      <c r="D228" s="412" t="str">
        <f ca="1">IF($A228="","",INDEX(Diário!D$4:D$5000,MATCH(Rateio!$A228,Diário!$A$4:$A$5000,FALSE)))</f>
        <v/>
      </c>
      <c r="E228" s="412" t="str">
        <f ca="1">IF($A228="","",INDEX(Diário!E$4:E$5000,MATCH(Rateio!$A228,Diário!$A$4:$A$5000,FALSE)))</f>
        <v/>
      </c>
      <c r="F228" s="398"/>
      <c r="G228" s="398"/>
      <c r="H228" s="398"/>
      <c r="I228" s="398"/>
      <c r="J228" s="398"/>
      <c r="K228" s="403"/>
      <c r="L228" s="404"/>
      <c r="M228" s="404"/>
      <c r="N228" s="399"/>
      <c r="O228" s="400" t="str">
        <f t="shared" si="15"/>
        <v/>
      </c>
      <c r="P228" s="400" t="str">
        <f t="shared" si="16"/>
        <v/>
      </c>
      <c r="Q228" s="400">
        <f t="shared" si="18"/>
        <v>0</v>
      </c>
      <c r="R228" s="401" t="e">
        <f ca="1">MATCH(R$2,OFFSET(Diário!O$4,R227,0,ROW(Diário!$N$5003)-R227,1),0)+R227</f>
        <v>#N/A</v>
      </c>
      <c r="S228" s="401"/>
      <c r="T228" s="401"/>
    </row>
    <row r="229" spans="1:20" x14ac:dyDescent="0.2">
      <c r="A229" s="402" t="str">
        <f t="shared" ca="1" si="17"/>
        <v/>
      </c>
      <c r="B229" s="397" t="str">
        <f ca="1">IF($A229="","",INDEX(Diário!B$4:B$5000,MATCH(Rateio!$A229,Diário!$A$4:$A$5000,FALSE)))</f>
        <v/>
      </c>
      <c r="C229" s="413" t="str">
        <f ca="1">IF($A229="","",INDEX(Diário!C$4:C$5000,MATCH(Rateio!$A229,Diário!$A$4:$A$5000,FALSE)))</f>
        <v/>
      </c>
      <c r="D229" s="412" t="str">
        <f ca="1">IF($A229="","",INDEX(Diário!D$4:D$5000,MATCH(Rateio!$A229,Diário!$A$4:$A$5000,FALSE)))</f>
        <v/>
      </c>
      <c r="E229" s="412" t="str">
        <f ca="1">IF($A229="","",INDEX(Diário!E$4:E$5000,MATCH(Rateio!$A229,Diário!$A$4:$A$5000,FALSE)))</f>
        <v/>
      </c>
      <c r="F229" s="398"/>
      <c r="G229" s="398"/>
      <c r="H229" s="398"/>
      <c r="I229" s="398"/>
      <c r="J229" s="398"/>
      <c r="K229" s="403"/>
      <c r="L229" s="404"/>
      <c r="M229" s="404"/>
      <c r="N229" s="399"/>
      <c r="O229" s="400" t="str">
        <f t="shared" si="15"/>
        <v/>
      </c>
      <c r="P229" s="400" t="str">
        <f t="shared" si="16"/>
        <v/>
      </c>
      <c r="Q229" s="400">
        <f t="shared" si="18"/>
        <v>0</v>
      </c>
      <c r="R229" s="401" t="e">
        <f ca="1">MATCH(R$2,OFFSET(Diário!O$4,R228,0,ROW(Diário!$N$5003)-R228,1),0)+R228</f>
        <v>#N/A</v>
      </c>
      <c r="S229" s="401"/>
      <c r="T229" s="401"/>
    </row>
    <row r="230" spans="1:20" x14ac:dyDescent="0.2">
      <c r="A230" s="402" t="str">
        <f t="shared" ca="1" si="17"/>
        <v/>
      </c>
      <c r="B230" s="397" t="str">
        <f ca="1">IF($A230="","",INDEX(Diário!B$4:B$5000,MATCH(Rateio!$A230,Diário!$A$4:$A$5000,FALSE)))</f>
        <v/>
      </c>
      <c r="C230" s="413" t="str">
        <f ca="1">IF($A230="","",INDEX(Diário!C$4:C$5000,MATCH(Rateio!$A230,Diário!$A$4:$A$5000,FALSE)))</f>
        <v/>
      </c>
      <c r="D230" s="412" t="str">
        <f ca="1">IF($A230="","",INDEX(Diário!D$4:D$5000,MATCH(Rateio!$A230,Diário!$A$4:$A$5000,FALSE)))</f>
        <v/>
      </c>
      <c r="E230" s="412" t="str">
        <f ca="1">IF($A230="","",INDEX(Diário!E$4:E$5000,MATCH(Rateio!$A230,Diário!$A$4:$A$5000,FALSE)))</f>
        <v/>
      </c>
      <c r="F230" s="398"/>
      <c r="G230" s="398"/>
      <c r="H230" s="398"/>
      <c r="I230" s="398"/>
      <c r="J230" s="398"/>
      <c r="K230" s="403"/>
      <c r="L230" s="404"/>
      <c r="M230" s="404"/>
      <c r="N230" s="399"/>
      <c r="O230" s="400" t="str">
        <f t="shared" si="15"/>
        <v/>
      </c>
      <c r="P230" s="400" t="str">
        <f t="shared" si="16"/>
        <v/>
      </c>
      <c r="Q230" s="400">
        <f t="shared" si="18"/>
        <v>0</v>
      </c>
      <c r="R230" s="401" t="e">
        <f ca="1">MATCH(R$2,OFFSET(Diário!O$4,R229,0,ROW(Diário!$N$5003)-R229,1),0)+R229</f>
        <v>#N/A</v>
      </c>
      <c r="S230" s="401"/>
      <c r="T230" s="401"/>
    </row>
    <row r="231" spans="1:20" x14ac:dyDescent="0.2">
      <c r="A231" s="402" t="str">
        <f t="shared" ca="1" si="17"/>
        <v/>
      </c>
      <c r="B231" s="397" t="str">
        <f ca="1">IF($A231="","",INDEX(Diário!B$4:B$5000,MATCH(Rateio!$A231,Diário!$A$4:$A$5000,FALSE)))</f>
        <v/>
      </c>
      <c r="C231" s="413" t="str">
        <f ca="1">IF($A231="","",INDEX(Diário!C$4:C$5000,MATCH(Rateio!$A231,Diário!$A$4:$A$5000,FALSE)))</f>
        <v/>
      </c>
      <c r="D231" s="412" t="str">
        <f ca="1">IF($A231="","",INDEX(Diário!D$4:D$5000,MATCH(Rateio!$A231,Diário!$A$4:$A$5000,FALSE)))</f>
        <v/>
      </c>
      <c r="E231" s="412" t="str">
        <f ca="1">IF($A231="","",INDEX(Diário!E$4:E$5000,MATCH(Rateio!$A231,Diário!$A$4:$A$5000,FALSE)))</f>
        <v/>
      </c>
      <c r="F231" s="398"/>
      <c r="G231" s="398"/>
      <c r="H231" s="398"/>
      <c r="I231" s="398"/>
      <c r="J231" s="398"/>
      <c r="K231" s="403"/>
      <c r="L231" s="404"/>
      <c r="M231" s="404"/>
      <c r="N231" s="399"/>
      <c r="O231" s="400" t="str">
        <f t="shared" si="15"/>
        <v/>
      </c>
      <c r="P231" s="400" t="str">
        <f t="shared" si="16"/>
        <v/>
      </c>
      <c r="Q231" s="400">
        <f t="shared" si="18"/>
        <v>0</v>
      </c>
      <c r="R231" s="401" t="e">
        <f ca="1">MATCH(R$2,OFFSET(Diário!O$4,R230,0,ROW(Diário!$N$5003)-R230,1),0)+R230</f>
        <v>#N/A</v>
      </c>
      <c r="S231" s="401"/>
      <c r="T231" s="401"/>
    </row>
    <row r="232" spans="1:20" x14ac:dyDescent="0.2">
      <c r="A232" s="402" t="str">
        <f t="shared" ca="1" si="17"/>
        <v/>
      </c>
      <c r="B232" s="397" t="str">
        <f ca="1">IF($A232="","",INDEX(Diário!B$4:B$5000,MATCH(Rateio!$A232,Diário!$A$4:$A$5000,FALSE)))</f>
        <v/>
      </c>
      <c r="C232" s="413" t="str">
        <f ca="1">IF($A232="","",INDEX(Diário!C$4:C$5000,MATCH(Rateio!$A232,Diário!$A$4:$A$5000,FALSE)))</f>
        <v/>
      </c>
      <c r="D232" s="412" t="str">
        <f ca="1">IF($A232="","",INDEX(Diário!D$4:D$5000,MATCH(Rateio!$A232,Diário!$A$4:$A$5000,FALSE)))</f>
        <v/>
      </c>
      <c r="E232" s="412" t="str">
        <f ca="1">IF($A232="","",INDEX(Diário!E$4:E$5000,MATCH(Rateio!$A232,Diário!$A$4:$A$5000,FALSE)))</f>
        <v/>
      </c>
      <c r="F232" s="398"/>
      <c r="G232" s="398"/>
      <c r="H232" s="398"/>
      <c r="I232" s="398"/>
      <c r="J232" s="398"/>
      <c r="K232" s="403"/>
      <c r="L232" s="404"/>
      <c r="M232" s="404"/>
      <c r="N232" s="399"/>
      <c r="O232" s="400" t="str">
        <f t="shared" si="15"/>
        <v/>
      </c>
      <c r="P232" s="400" t="str">
        <f t="shared" si="16"/>
        <v/>
      </c>
      <c r="Q232" s="400">
        <f t="shared" si="18"/>
        <v>0</v>
      </c>
      <c r="R232" s="401" t="e">
        <f ca="1">MATCH(R$2,OFFSET(Diário!O$4,R231,0,ROW(Diário!$N$5003)-R231,1),0)+R231</f>
        <v>#N/A</v>
      </c>
      <c r="S232" s="401"/>
      <c r="T232" s="401"/>
    </row>
    <row r="233" spans="1:20" x14ac:dyDescent="0.2">
      <c r="A233" s="402" t="str">
        <f t="shared" ca="1" si="17"/>
        <v/>
      </c>
      <c r="B233" s="397" t="str">
        <f ca="1">IF($A233="","",INDEX(Diário!B$4:B$5000,MATCH(Rateio!$A233,Diário!$A$4:$A$5000,FALSE)))</f>
        <v/>
      </c>
      <c r="C233" s="413" t="str">
        <f ca="1">IF($A233="","",INDEX(Diário!C$4:C$5000,MATCH(Rateio!$A233,Diário!$A$4:$A$5000,FALSE)))</f>
        <v/>
      </c>
      <c r="D233" s="412" t="str">
        <f ca="1">IF($A233="","",INDEX(Diário!D$4:D$5000,MATCH(Rateio!$A233,Diário!$A$4:$A$5000,FALSE)))</f>
        <v/>
      </c>
      <c r="E233" s="412" t="str">
        <f ca="1">IF($A233="","",INDEX(Diário!E$4:E$5000,MATCH(Rateio!$A233,Diário!$A$4:$A$5000,FALSE)))</f>
        <v/>
      </c>
      <c r="F233" s="398"/>
      <c r="G233" s="398"/>
      <c r="H233" s="398"/>
      <c r="I233" s="398"/>
      <c r="J233" s="398"/>
      <c r="K233" s="403"/>
      <c r="L233" s="404"/>
      <c r="M233" s="404"/>
      <c r="N233" s="399"/>
      <c r="O233" s="400" t="str">
        <f t="shared" si="15"/>
        <v/>
      </c>
      <c r="P233" s="400" t="str">
        <f t="shared" si="16"/>
        <v/>
      </c>
      <c r="Q233" s="400">
        <f t="shared" si="18"/>
        <v>0</v>
      </c>
      <c r="R233" s="401" t="e">
        <f ca="1">MATCH(R$2,OFFSET(Diário!O$4,R232,0,ROW(Diário!$N$5003)-R232,1),0)+R232</f>
        <v>#N/A</v>
      </c>
      <c r="S233" s="401"/>
      <c r="T233" s="401"/>
    </row>
    <row r="234" spans="1:20" x14ac:dyDescent="0.2">
      <c r="A234" s="402" t="str">
        <f t="shared" ca="1" si="17"/>
        <v/>
      </c>
      <c r="B234" s="397" t="str">
        <f ca="1">IF($A234="","",INDEX(Diário!B$4:B$5000,MATCH(Rateio!$A234,Diário!$A$4:$A$5000,FALSE)))</f>
        <v/>
      </c>
      <c r="C234" s="413" t="str">
        <f ca="1">IF($A234="","",INDEX(Diário!C$4:C$5000,MATCH(Rateio!$A234,Diário!$A$4:$A$5000,FALSE)))</f>
        <v/>
      </c>
      <c r="D234" s="412" t="str">
        <f ca="1">IF($A234="","",INDEX(Diário!D$4:D$5000,MATCH(Rateio!$A234,Diário!$A$4:$A$5000,FALSE)))</f>
        <v/>
      </c>
      <c r="E234" s="412" t="str">
        <f ca="1">IF($A234="","",INDEX(Diário!E$4:E$5000,MATCH(Rateio!$A234,Diário!$A$4:$A$5000,FALSE)))</f>
        <v/>
      </c>
      <c r="F234" s="398"/>
      <c r="G234" s="398"/>
      <c r="H234" s="398"/>
      <c r="I234" s="398"/>
      <c r="J234" s="398"/>
      <c r="K234" s="403"/>
      <c r="L234" s="404"/>
      <c r="M234" s="404"/>
      <c r="N234" s="399"/>
      <c r="O234" s="400" t="str">
        <f t="shared" si="15"/>
        <v/>
      </c>
      <c r="P234" s="400" t="str">
        <f t="shared" si="16"/>
        <v/>
      </c>
      <c r="Q234" s="400">
        <f t="shared" si="18"/>
        <v>0</v>
      </c>
      <c r="R234" s="401" t="e">
        <f ca="1">MATCH(R$2,OFFSET(Diário!O$4,R233,0,ROW(Diário!$N$5003)-R233,1),0)+R233</f>
        <v>#N/A</v>
      </c>
      <c r="S234" s="401"/>
      <c r="T234" s="401"/>
    </row>
    <row r="235" spans="1:20" x14ac:dyDescent="0.2">
      <c r="A235" s="402" t="str">
        <f t="shared" ca="1" si="17"/>
        <v/>
      </c>
      <c r="B235" s="397" t="str">
        <f ca="1">IF($A235="","",INDEX(Diário!B$4:B$5000,MATCH(Rateio!$A235,Diário!$A$4:$A$5000,FALSE)))</f>
        <v/>
      </c>
      <c r="C235" s="413" t="str">
        <f ca="1">IF($A235="","",INDEX(Diário!C$4:C$5000,MATCH(Rateio!$A235,Diário!$A$4:$A$5000,FALSE)))</f>
        <v/>
      </c>
      <c r="D235" s="412" t="str">
        <f ca="1">IF($A235="","",INDEX(Diário!D$4:D$5000,MATCH(Rateio!$A235,Diário!$A$4:$A$5000,FALSE)))</f>
        <v/>
      </c>
      <c r="E235" s="412" t="str">
        <f ca="1">IF($A235="","",INDEX(Diário!E$4:E$5000,MATCH(Rateio!$A235,Diário!$A$4:$A$5000,FALSE)))</f>
        <v/>
      </c>
      <c r="F235" s="398"/>
      <c r="G235" s="398"/>
      <c r="H235" s="398"/>
      <c r="I235" s="398"/>
      <c r="J235" s="398"/>
      <c r="K235" s="403"/>
      <c r="L235" s="404"/>
      <c r="M235" s="404"/>
      <c r="N235" s="399"/>
      <c r="O235" s="400" t="str">
        <f t="shared" si="15"/>
        <v/>
      </c>
      <c r="P235" s="400" t="str">
        <f t="shared" si="16"/>
        <v/>
      </c>
      <c r="Q235" s="400">
        <f t="shared" si="18"/>
        <v>0</v>
      </c>
      <c r="R235" s="401" t="e">
        <f ca="1">MATCH(R$2,OFFSET(Diário!O$4,R234,0,ROW(Diário!$N$5003)-R234,1),0)+R234</f>
        <v>#N/A</v>
      </c>
      <c r="S235" s="401"/>
      <c r="T235" s="401"/>
    </row>
    <row r="236" spans="1:20" x14ac:dyDescent="0.2">
      <c r="A236" s="402" t="str">
        <f t="shared" ca="1" si="17"/>
        <v/>
      </c>
      <c r="B236" s="397" t="str">
        <f ca="1">IF($A236="","",INDEX(Diário!B$4:B$5000,MATCH(Rateio!$A236,Diário!$A$4:$A$5000,FALSE)))</f>
        <v/>
      </c>
      <c r="C236" s="413" t="str">
        <f ca="1">IF($A236="","",INDEX(Diário!C$4:C$5000,MATCH(Rateio!$A236,Diário!$A$4:$A$5000,FALSE)))</f>
        <v/>
      </c>
      <c r="D236" s="412" t="str">
        <f ca="1">IF($A236="","",INDEX(Diário!D$4:D$5000,MATCH(Rateio!$A236,Diário!$A$4:$A$5000,FALSE)))</f>
        <v/>
      </c>
      <c r="E236" s="412" t="str">
        <f ca="1">IF($A236="","",INDEX(Diário!E$4:E$5000,MATCH(Rateio!$A236,Diário!$A$4:$A$5000,FALSE)))</f>
        <v/>
      </c>
      <c r="F236" s="398"/>
      <c r="G236" s="398"/>
      <c r="H236" s="398"/>
      <c r="I236" s="398"/>
      <c r="J236" s="398"/>
      <c r="K236" s="403"/>
      <c r="L236" s="404"/>
      <c r="M236" s="404"/>
      <c r="N236" s="399"/>
      <c r="O236" s="400" t="str">
        <f t="shared" si="15"/>
        <v/>
      </c>
      <c r="P236" s="400" t="str">
        <f t="shared" si="16"/>
        <v/>
      </c>
      <c r="Q236" s="400">
        <f t="shared" si="18"/>
        <v>0</v>
      </c>
      <c r="R236" s="401" t="e">
        <f ca="1">MATCH(R$2,OFFSET(Diário!O$4,R235,0,ROW(Diário!$N$5003)-R235,1),0)+R235</f>
        <v>#N/A</v>
      </c>
      <c r="S236" s="401"/>
      <c r="T236" s="401"/>
    </row>
    <row r="237" spans="1:20" x14ac:dyDescent="0.2">
      <c r="A237" s="402" t="str">
        <f t="shared" ca="1" si="17"/>
        <v/>
      </c>
      <c r="B237" s="397" t="str">
        <f ca="1">IF($A237="","",INDEX(Diário!B$4:B$5000,MATCH(Rateio!$A237,Diário!$A$4:$A$5000,FALSE)))</f>
        <v/>
      </c>
      <c r="C237" s="413" t="str">
        <f ca="1">IF($A237="","",INDEX(Diário!C$4:C$5000,MATCH(Rateio!$A237,Diário!$A$4:$A$5000,FALSE)))</f>
        <v/>
      </c>
      <c r="D237" s="412" t="str">
        <f ca="1">IF($A237="","",INDEX(Diário!D$4:D$5000,MATCH(Rateio!$A237,Diário!$A$4:$A$5000,FALSE)))</f>
        <v/>
      </c>
      <c r="E237" s="412" t="str">
        <f ca="1">IF($A237="","",INDEX(Diário!E$4:E$5000,MATCH(Rateio!$A237,Diário!$A$4:$A$5000,FALSE)))</f>
        <v/>
      </c>
      <c r="F237" s="398"/>
      <c r="G237" s="398"/>
      <c r="H237" s="398"/>
      <c r="I237" s="398"/>
      <c r="J237" s="398"/>
      <c r="K237" s="403"/>
      <c r="L237" s="404"/>
      <c r="M237" s="404"/>
      <c r="N237" s="399"/>
      <c r="O237" s="400" t="str">
        <f t="shared" si="15"/>
        <v/>
      </c>
      <c r="P237" s="400" t="str">
        <f t="shared" si="16"/>
        <v/>
      </c>
      <c r="Q237" s="400">
        <f t="shared" si="18"/>
        <v>0</v>
      </c>
      <c r="R237" s="401" t="e">
        <f ca="1">MATCH(R$2,OFFSET(Diário!O$4,R236,0,ROW(Diário!$N$5003)-R236,1),0)+R236</f>
        <v>#N/A</v>
      </c>
      <c r="S237" s="401"/>
      <c r="T237" s="401"/>
    </row>
    <row r="238" spans="1:20" x14ac:dyDescent="0.2">
      <c r="A238" s="402" t="str">
        <f t="shared" ca="1" si="17"/>
        <v/>
      </c>
      <c r="B238" s="397" t="str">
        <f ca="1">IF($A238="","",INDEX(Diário!B$4:B$5000,MATCH(Rateio!$A238,Diário!$A$4:$A$5000,FALSE)))</f>
        <v/>
      </c>
      <c r="C238" s="413" t="str">
        <f ca="1">IF($A238="","",INDEX(Diário!C$4:C$5000,MATCH(Rateio!$A238,Diário!$A$4:$A$5000,FALSE)))</f>
        <v/>
      </c>
      <c r="D238" s="412" t="str">
        <f ca="1">IF($A238="","",INDEX(Diário!D$4:D$5000,MATCH(Rateio!$A238,Diário!$A$4:$A$5000,FALSE)))</f>
        <v/>
      </c>
      <c r="E238" s="412" t="str">
        <f ca="1">IF($A238="","",INDEX(Diário!E$4:E$5000,MATCH(Rateio!$A238,Diário!$A$4:$A$5000,FALSE)))</f>
        <v/>
      </c>
      <c r="F238" s="398"/>
      <c r="G238" s="398"/>
      <c r="H238" s="398"/>
      <c r="I238" s="398"/>
      <c r="J238" s="398"/>
      <c r="K238" s="403"/>
      <c r="L238" s="404"/>
      <c r="M238" s="404"/>
      <c r="N238" s="399"/>
      <c r="O238" s="400" t="str">
        <f t="shared" si="15"/>
        <v/>
      </c>
      <c r="P238" s="400" t="str">
        <f t="shared" si="16"/>
        <v/>
      </c>
      <c r="Q238" s="400">
        <f t="shared" si="18"/>
        <v>0</v>
      </c>
      <c r="R238" s="401" t="e">
        <f ca="1">MATCH(R$2,OFFSET(Diário!O$4,R237,0,ROW(Diário!$N$5003)-R237,1),0)+R237</f>
        <v>#N/A</v>
      </c>
      <c r="S238" s="401"/>
      <c r="T238" s="401"/>
    </row>
    <row r="239" spans="1:20" x14ac:dyDescent="0.2">
      <c r="A239" s="402" t="str">
        <f t="shared" ca="1" si="17"/>
        <v/>
      </c>
      <c r="B239" s="397" t="str">
        <f ca="1">IF($A239="","",INDEX(Diário!B$4:B$5000,MATCH(Rateio!$A239,Diário!$A$4:$A$5000,FALSE)))</f>
        <v/>
      </c>
      <c r="C239" s="413" t="str">
        <f ca="1">IF($A239="","",INDEX(Diário!C$4:C$5000,MATCH(Rateio!$A239,Diário!$A$4:$A$5000,FALSE)))</f>
        <v/>
      </c>
      <c r="D239" s="412" t="str">
        <f ca="1">IF($A239="","",INDEX(Diário!D$4:D$5000,MATCH(Rateio!$A239,Diário!$A$4:$A$5000,FALSE)))</f>
        <v/>
      </c>
      <c r="E239" s="412" t="str">
        <f ca="1">IF($A239="","",INDEX(Diário!E$4:E$5000,MATCH(Rateio!$A239,Diário!$A$4:$A$5000,FALSE)))</f>
        <v/>
      </c>
      <c r="F239" s="398"/>
      <c r="G239" s="398"/>
      <c r="H239" s="398"/>
      <c r="I239" s="398"/>
      <c r="J239" s="398"/>
      <c r="K239" s="403"/>
      <c r="L239" s="404"/>
      <c r="M239" s="404"/>
      <c r="N239" s="399"/>
      <c r="O239" s="400" t="str">
        <f t="shared" si="15"/>
        <v/>
      </c>
      <c r="P239" s="400" t="str">
        <f t="shared" si="16"/>
        <v/>
      </c>
      <c r="Q239" s="400">
        <f t="shared" si="18"/>
        <v>0</v>
      </c>
      <c r="R239" s="401" t="e">
        <f ca="1">MATCH(R$2,OFFSET(Diário!O$4,R238,0,ROW(Diário!$N$5003)-R238,1),0)+R238</f>
        <v>#N/A</v>
      </c>
      <c r="S239" s="401"/>
      <c r="T239" s="401"/>
    </row>
    <row r="240" spans="1:20" x14ac:dyDescent="0.2">
      <c r="A240" s="402" t="str">
        <f t="shared" ca="1" si="17"/>
        <v/>
      </c>
      <c r="B240" s="397" t="str">
        <f ca="1">IF($A240="","",INDEX(Diário!B$4:B$5000,MATCH(Rateio!$A240,Diário!$A$4:$A$5000,FALSE)))</f>
        <v/>
      </c>
      <c r="C240" s="413" t="str">
        <f ca="1">IF($A240="","",INDEX(Diário!C$4:C$5000,MATCH(Rateio!$A240,Diário!$A$4:$A$5000,FALSE)))</f>
        <v/>
      </c>
      <c r="D240" s="412" t="str">
        <f ca="1">IF($A240="","",INDEX(Diário!D$4:D$5000,MATCH(Rateio!$A240,Diário!$A$4:$A$5000,FALSE)))</f>
        <v/>
      </c>
      <c r="E240" s="412" t="str">
        <f ca="1">IF($A240="","",INDEX(Diário!E$4:E$5000,MATCH(Rateio!$A240,Diário!$A$4:$A$5000,FALSE)))</f>
        <v/>
      </c>
      <c r="F240" s="398"/>
      <c r="G240" s="398"/>
      <c r="H240" s="398"/>
      <c r="I240" s="398"/>
      <c r="J240" s="398"/>
      <c r="K240" s="403"/>
      <c r="L240" s="404"/>
      <c r="M240" s="404"/>
      <c r="N240" s="399"/>
      <c r="O240" s="400" t="str">
        <f t="shared" si="15"/>
        <v/>
      </c>
      <c r="P240" s="400" t="str">
        <f t="shared" si="16"/>
        <v/>
      </c>
      <c r="Q240" s="400">
        <f t="shared" si="18"/>
        <v>0</v>
      </c>
      <c r="R240" s="401" t="e">
        <f ca="1">MATCH(R$2,OFFSET(Diário!O$4,R239,0,ROW(Diário!$N$5003)-R239,1),0)+R239</f>
        <v>#N/A</v>
      </c>
      <c r="S240" s="401"/>
      <c r="T240" s="401"/>
    </row>
    <row r="241" spans="1:20" x14ac:dyDescent="0.2">
      <c r="A241" s="402" t="str">
        <f t="shared" ca="1" si="17"/>
        <v/>
      </c>
      <c r="B241" s="397" t="str">
        <f ca="1">IF($A241="","",INDEX(Diário!B$4:B$5000,MATCH(Rateio!$A241,Diário!$A$4:$A$5000,FALSE)))</f>
        <v/>
      </c>
      <c r="C241" s="413" t="str">
        <f ca="1">IF($A241="","",INDEX(Diário!C$4:C$5000,MATCH(Rateio!$A241,Diário!$A$4:$A$5000,FALSE)))</f>
        <v/>
      </c>
      <c r="D241" s="412" t="str">
        <f ca="1">IF($A241="","",INDEX(Diário!D$4:D$5000,MATCH(Rateio!$A241,Diário!$A$4:$A$5000,FALSE)))</f>
        <v/>
      </c>
      <c r="E241" s="412" t="str">
        <f ca="1">IF($A241="","",INDEX(Diário!E$4:E$5000,MATCH(Rateio!$A241,Diário!$A$4:$A$5000,FALSE)))</f>
        <v/>
      </c>
      <c r="F241" s="398"/>
      <c r="G241" s="398"/>
      <c r="H241" s="398"/>
      <c r="I241" s="398"/>
      <c r="J241" s="398"/>
      <c r="K241" s="403"/>
      <c r="L241" s="404"/>
      <c r="M241" s="404"/>
      <c r="N241" s="399"/>
      <c r="O241" s="400" t="str">
        <f t="shared" si="15"/>
        <v/>
      </c>
      <c r="P241" s="400" t="str">
        <f t="shared" si="16"/>
        <v/>
      </c>
      <c r="Q241" s="400">
        <f t="shared" si="18"/>
        <v>0</v>
      </c>
      <c r="R241" s="401" t="e">
        <f ca="1">MATCH(R$2,OFFSET(Diário!O$4,R240,0,ROW(Diário!$N$5003)-R240,1),0)+R240</f>
        <v>#N/A</v>
      </c>
      <c r="S241" s="401"/>
      <c r="T241" s="401"/>
    </row>
    <row r="242" spans="1:20" x14ac:dyDescent="0.2">
      <c r="A242" s="402" t="str">
        <f t="shared" ca="1" si="17"/>
        <v/>
      </c>
      <c r="B242" s="397" t="str">
        <f ca="1">IF($A242="","",INDEX(Diário!B$4:B$5000,MATCH(Rateio!$A242,Diário!$A$4:$A$5000,FALSE)))</f>
        <v/>
      </c>
      <c r="C242" s="413" t="str">
        <f ca="1">IF($A242="","",INDEX(Diário!C$4:C$5000,MATCH(Rateio!$A242,Diário!$A$4:$A$5000,FALSE)))</f>
        <v/>
      </c>
      <c r="D242" s="412" t="str">
        <f ca="1">IF($A242="","",INDEX(Diário!D$4:D$5000,MATCH(Rateio!$A242,Diário!$A$4:$A$5000,FALSE)))</f>
        <v/>
      </c>
      <c r="E242" s="412" t="str">
        <f ca="1">IF($A242="","",INDEX(Diário!E$4:E$5000,MATCH(Rateio!$A242,Diário!$A$4:$A$5000,FALSE)))</f>
        <v/>
      </c>
      <c r="F242" s="398"/>
      <c r="G242" s="398"/>
      <c r="H242" s="398"/>
      <c r="I242" s="398"/>
      <c r="J242" s="398"/>
      <c r="K242" s="403"/>
      <c r="L242" s="404"/>
      <c r="M242" s="404"/>
      <c r="N242" s="399"/>
      <c r="O242" s="400" t="str">
        <f t="shared" si="15"/>
        <v/>
      </c>
      <c r="P242" s="400" t="str">
        <f t="shared" si="16"/>
        <v/>
      </c>
      <c r="Q242" s="400">
        <f t="shared" si="18"/>
        <v>0</v>
      </c>
      <c r="R242" s="401" t="e">
        <f ca="1">MATCH(R$2,OFFSET(Diário!O$4,R241,0,ROW(Diário!$N$5003)-R241,1),0)+R241</f>
        <v>#N/A</v>
      </c>
      <c r="S242" s="401"/>
      <c r="T242" s="401"/>
    </row>
    <row r="243" spans="1:20" x14ac:dyDescent="0.2">
      <c r="A243" s="402" t="str">
        <f t="shared" ca="1" si="17"/>
        <v/>
      </c>
      <c r="B243" s="397" t="str">
        <f ca="1">IF($A243="","",INDEX(Diário!B$4:B$5000,MATCH(Rateio!$A243,Diário!$A$4:$A$5000,FALSE)))</f>
        <v/>
      </c>
      <c r="C243" s="413" t="str">
        <f ca="1">IF($A243="","",INDEX(Diário!C$4:C$5000,MATCH(Rateio!$A243,Diário!$A$4:$A$5000,FALSE)))</f>
        <v/>
      </c>
      <c r="D243" s="412" t="str">
        <f ca="1">IF($A243="","",INDEX(Diário!D$4:D$5000,MATCH(Rateio!$A243,Diário!$A$4:$A$5000,FALSE)))</f>
        <v/>
      </c>
      <c r="E243" s="412" t="str">
        <f ca="1">IF($A243="","",INDEX(Diário!E$4:E$5000,MATCH(Rateio!$A243,Diário!$A$4:$A$5000,FALSE)))</f>
        <v/>
      </c>
      <c r="F243" s="398"/>
      <c r="G243" s="398"/>
      <c r="H243" s="398"/>
      <c r="I243" s="398"/>
      <c r="J243" s="398"/>
      <c r="K243" s="403"/>
      <c r="L243" s="404"/>
      <c r="M243" s="404"/>
      <c r="N243" s="399"/>
      <c r="O243" s="400" t="str">
        <f t="shared" si="15"/>
        <v/>
      </c>
      <c r="P243" s="400" t="str">
        <f t="shared" si="16"/>
        <v/>
      </c>
      <c r="Q243" s="400">
        <f t="shared" si="18"/>
        <v>0</v>
      </c>
      <c r="R243" s="401" t="e">
        <f ca="1">MATCH(R$2,OFFSET(Diário!O$4,R242,0,ROW(Diário!$N$5003)-R242,1),0)+R242</f>
        <v>#N/A</v>
      </c>
      <c r="S243" s="401"/>
      <c r="T243" s="401"/>
    </row>
    <row r="244" spans="1:20" x14ac:dyDescent="0.2">
      <c r="A244" s="402" t="str">
        <f t="shared" ca="1" si="17"/>
        <v/>
      </c>
      <c r="B244" s="397" t="str">
        <f ca="1">IF($A244="","",INDEX(Diário!B$4:B$5000,MATCH(Rateio!$A244,Diário!$A$4:$A$5000,FALSE)))</f>
        <v/>
      </c>
      <c r="C244" s="413" t="str">
        <f ca="1">IF($A244="","",INDEX(Diário!C$4:C$5000,MATCH(Rateio!$A244,Diário!$A$4:$A$5000,FALSE)))</f>
        <v/>
      </c>
      <c r="D244" s="412" t="str">
        <f ca="1">IF($A244="","",INDEX(Diário!D$4:D$5000,MATCH(Rateio!$A244,Diário!$A$4:$A$5000,FALSE)))</f>
        <v/>
      </c>
      <c r="E244" s="412" t="str">
        <f ca="1">IF($A244="","",INDEX(Diário!E$4:E$5000,MATCH(Rateio!$A244,Diário!$A$4:$A$5000,FALSE)))</f>
        <v/>
      </c>
      <c r="F244" s="398"/>
      <c r="G244" s="398"/>
      <c r="H244" s="398"/>
      <c r="I244" s="398"/>
      <c r="J244" s="398"/>
      <c r="K244" s="403"/>
      <c r="L244" s="404"/>
      <c r="M244" s="404"/>
      <c r="N244" s="399"/>
      <c r="O244" s="400" t="str">
        <f t="shared" si="15"/>
        <v/>
      </c>
      <c r="P244" s="400" t="str">
        <f t="shared" si="16"/>
        <v/>
      </c>
      <c r="Q244" s="400">
        <f t="shared" si="18"/>
        <v>0</v>
      </c>
      <c r="R244" s="401" t="e">
        <f ca="1">MATCH(R$2,OFFSET(Diário!O$4,R243,0,ROW(Diário!$N$5003)-R243,1),0)+R243</f>
        <v>#N/A</v>
      </c>
      <c r="S244" s="401"/>
      <c r="T244" s="401"/>
    </row>
    <row r="245" spans="1:20" x14ac:dyDescent="0.2">
      <c r="A245" s="402" t="str">
        <f t="shared" ca="1" si="17"/>
        <v/>
      </c>
      <c r="B245" s="397" t="str">
        <f ca="1">IF($A245="","",INDEX(Diário!B$4:B$5000,MATCH(Rateio!$A245,Diário!$A$4:$A$5000,FALSE)))</f>
        <v/>
      </c>
      <c r="C245" s="413" t="str">
        <f ca="1">IF($A245="","",INDEX(Diário!C$4:C$5000,MATCH(Rateio!$A245,Diário!$A$4:$A$5000,FALSE)))</f>
        <v/>
      </c>
      <c r="D245" s="412" t="str">
        <f ca="1">IF($A245="","",INDEX(Diário!D$4:D$5000,MATCH(Rateio!$A245,Diário!$A$4:$A$5000,FALSE)))</f>
        <v/>
      </c>
      <c r="E245" s="412" t="str">
        <f ca="1">IF($A245="","",INDEX(Diário!E$4:E$5000,MATCH(Rateio!$A245,Diário!$A$4:$A$5000,FALSE)))</f>
        <v/>
      </c>
      <c r="F245" s="398"/>
      <c r="G245" s="398"/>
      <c r="H245" s="398"/>
      <c r="I245" s="398"/>
      <c r="J245" s="398"/>
      <c r="K245" s="403"/>
      <c r="L245" s="404"/>
      <c r="M245" s="404"/>
      <c r="N245" s="399"/>
      <c r="O245" s="400" t="str">
        <f t="shared" si="15"/>
        <v/>
      </c>
      <c r="P245" s="400" t="str">
        <f t="shared" si="16"/>
        <v/>
      </c>
      <c r="Q245" s="400">
        <f t="shared" si="18"/>
        <v>0</v>
      </c>
      <c r="R245" s="401" t="e">
        <f ca="1">MATCH(R$2,OFFSET(Diário!O$4,R244,0,ROW(Diário!$N$5003)-R244,1),0)+R244</f>
        <v>#N/A</v>
      </c>
      <c r="S245" s="401"/>
      <c r="T245" s="401"/>
    </row>
    <row r="246" spans="1:20" x14ac:dyDescent="0.2">
      <c r="A246" s="402" t="str">
        <f t="shared" ca="1" si="17"/>
        <v/>
      </c>
      <c r="B246" s="397" t="str">
        <f ca="1">IF($A246="","",INDEX(Diário!B$4:B$5000,MATCH(Rateio!$A246,Diário!$A$4:$A$5000,FALSE)))</f>
        <v/>
      </c>
      <c r="C246" s="413" t="str">
        <f ca="1">IF($A246="","",INDEX(Diário!C$4:C$5000,MATCH(Rateio!$A246,Diário!$A$4:$A$5000,FALSE)))</f>
        <v/>
      </c>
      <c r="D246" s="412" t="str">
        <f ca="1">IF($A246="","",INDEX(Diário!D$4:D$5000,MATCH(Rateio!$A246,Diário!$A$4:$A$5000,FALSE)))</f>
        <v/>
      </c>
      <c r="E246" s="412" t="str">
        <f ca="1">IF($A246="","",INDEX(Diário!E$4:E$5000,MATCH(Rateio!$A246,Diário!$A$4:$A$5000,FALSE)))</f>
        <v/>
      </c>
      <c r="F246" s="398"/>
      <c r="G246" s="398"/>
      <c r="H246" s="398"/>
      <c r="I246" s="398"/>
      <c r="J246" s="398"/>
      <c r="K246" s="403"/>
      <c r="L246" s="404"/>
      <c r="M246" s="404"/>
      <c r="N246" s="399"/>
      <c r="O246" s="400" t="str">
        <f t="shared" si="15"/>
        <v/>
      </c>
      <c r="P246" s="400" t="str">
        <f t="shared" si="16"/>
        <v/>
      </c>
      <c r="Q246" s="400">
        <f t="shared" si="18"/>
        <v>0</v>
      </c>
      <c r="R246" s="401" t="e">
        <f ca="1">MATCH(R$2,OFFSET(Diário!O$4,R245,0,ROW(Diário!$N$5003)-R245,1),0)+R245</f>
        <v>#N/A</v>
      </c>
      <c r="S246" s="401"/>
      <c r="T246" s="401"/>
    </row>
    <row r="247" spans="1:20" x14ac:dyDescent="0.2">
      <c r="A247" s="402" t="str">
        <f t="shared" ca="1" si="17"/>
        <v/>
      </c>
      <c r="B247" s="397" t="str">
        <f ca="1">IF($A247="","",INDEX(Diário!B$4:B$5000,MATCH(Rateio!$A247,Diário!$A$4:$A$5000,FALSE)))</f>
        <v/>
      </c>
      <c r="C247" s="413" t="str">
        <f ca="1">IF($A247="","",INDEX(Diário!C$4:C$5000,MATCH(Rateio!$A247,Diário!$A$4:$A$5000,FALSE)))</f>
        <v/>
      </c>
      <c r="D247" s="412" t="str">
        <f ca="1">IF($A247="","",INDEX(Diário!D$4:D$5000,MATCH(Rateio!$A247,Diário!$A$4:$A$5000,FALSE)))</f>
        <v/>
      </c>
      <c r="E247" s="412" t="str">
        <f ca="1">IF($A247="","",INDEX(Diário!E$4:E$5000,MATCH(Rateio!$A247,Diário!$A$4:$A$5000,FALSE)))</f>
        <v/>
      </c>
      <c r="F247" s="398"/>
      <c r="G247" s="398"/>
      <c r="H247" s="398"/>
      <c r="I247" s="398"/>
      <c r="J247" s="398"/>
      <c r="K247" s="403"/>
      <c r="L247" s="404"/>
      <c r="M247" s="404"/>
      <c r="N247" s="399"/>
      <c r="O247" s="400" t="str">
        <f t="shared" si="15"/>
        <v/>
      </c>
      <c r="P247" s="400" t="str">
        <f t="shared" si="16"/>
        <v/>
      </c>
      <c r="Q247" s="400">
        <f t="shared" si="18"/>
        <v>0</v>
      </c>
      <c r="R247" s="401" t="e">
        <f ca="1">MATCH(R$2,OFFSET(Diário!O$4,R246,0,ROW(Diário!$N$5003)-R246,1),0)+R246</f>
        <v>#N/A</v>
      </c>
      <c r="S247" s="401"/>
      <c r="T247" s="401"/>
    </row>
    <row r="248" spans="1:20" x14ac:dyDescent="0.2">
      <c r="A248" s="402" t="str">
        <f t="shared" ca="1" si="17"/>
        <v/>
      </c>
      <c r="B248" s="397" t="str">
        <f ca="1">IF($A248="","",INDEX(Diário!B$4:B$5000,MATCH(Rateio!$A248,Diário!$A$4:$A$5000,FALSE)))</f>
        <v/>
      </c>
      <c r="C248" s="413" t="str">
        <f ca="1">IF($A248="","",INDEX(Diário!C$4:C$5000,MATCH(Rateio!$A248,Diário!$A$4:$A$5000,FALSE)))</f>
        <v/>
      </c>
      <c r="D248" s="412" t="str">
        <f ca="1">IF($A248="","",INDEX(Diário!D$4:D$5000,MATCH(Rateio!$A248,Diário!$A$4:$A$5000,FALSE)))</f>
        <v/>
      </c>
      <c r="E248" s="412" t="str">
        <f ca="1">IF($A248="","",INDEX(Diário!E$4:E$5000,MATCH(Rateio!$A248,Diário!$A$4:$A$5000,FALSE)))</f>
        <v/>
      </c>
      <c r="F248" s="398"/>
      <c r="G248" s="398"/>
      <c r="H248" s="398"/>
      <c r="I248" s="398"/>
      <c r="J248" s="398"/>
      <c r="K248" s="403"/>
      <c r="L248" s="404"/>
      <c r="M248" s="404"/>
      <c r="N248" s="399"/>
      <c r="O248" s="400" t="str">
        <f t="shared" si="15"/>
        <v/>
      </c>
      <c r="P248" s="400" t="str">
        <f t="shared" si="16"/>
        <v/>
      </c>
      <c r="Q248" s="400">
        <f t="shared" si="18"/>
        <v>0</v>
      </c>
      <c r="R248" s="401" t="e">
        <f ca="1">MATCH(R$2,OFFSET(Diário!O$4,R247,0,ROW(Diário!$N$5003)-R247,1),0)+R247</f>
        <v>#N/A</v>
      </c>
      <c r="S248" s="401"/>
      <c r="T248" s="401"/>
    </row>
    <row r="249" spans="1:20" x14ac:dyDescent="0.2">
      <c r="A249" s="402" t="str">
        <f t="shared" ca="1" si="17"/>
        <v/>
      </c>
      <c r="B249" s="397" t="str">
        <f ca="1">IF($A249="","",INDEX(Diário!B$4:B$5000,MATCH(Rateio!$A249,Diário!$A$4:$A$5000,FALSE)))</f>
        <v/>
      </c>
      <c r="C249" s="413" t="str">
        <f ca="1">IF($A249="","",INDEX(Diário!C$4:C$5000,MATCH(Rateio!$A249,Diário!$A$4:$A$5000,FALSE)))</f>
        <v/>
      </c>
      <c r="D249" s="412" t="str">
        <f ca="1">IF($A249="","",INDEX(Diário!D$4:D$5000,MATCH(Rateio!$A249,Diário!$A$4:$A$5000,FALSE)))</f>
        <v/>
      </c>
      <c r="E249" s="412" t="str">
        <f ca="1">IF($A249="","",INDEX(Diário!E$4:E$5000,MATCH(Rateio!$A249,Diário!$A$4:$A$5000,FALSE)))</f>
        <v/>
      </c>
      <c r="F249" s="398"/>
      <c r="G249" s="398"/>
      <c r="H249" s="398"/>
      <c r="I249" s="398"/>
      <c r="J249" s="398"/>
      <c r="K249" s="403"/>
      <c r="L249" s="404"/>
      <c r="M249" s="404"/>
      <c r="N249" s="399"/>
      <c r="O249" s="400" t="str">
        <f t="shared" si="15"/>
        <v/>
      </c>
      <c r="P249" s="400" t="str">
        <f t="shared" si="16"/>
        <v/>
      </c>
      <c r="Q249" s="400">
        <f t="shared" si="18"/>
        <v>0</v>
      </c>
      <c r="R249" s="401" t="e">
        <f ca="1">MATCH(R$2,OFFSET(Diário!O$4,R248,0,ROW(Diário!$N$5003)-R248,1),0)+R248</f>
        <v>#N/A</v>
      </c>
      <c r="S249" s="401"/>
      <c r="T249" s="401"/>
    </row>
    <row r="250" spans="1:20" x14ac:dyDescent="0.2">
      <c r="A250" s="402" t="str">
        <f t="shared" ca="1" si="17"/>
        <v/>
      </c>
      <c r="B250" s="397" t="str">
        <f ca="1">IF($A250="","",INDEX(Diário!B$4:B$5000,MATCH(Rateio!$A250,Diário!$A$4:$A$5000,FALSE)))</f>
        <v/>
      </c>
      <c r="C250" s="413" t="str">
        <f ca="1">IF($A250="","",INDEX(Diário!C$4:C$5000,MATCH(Rateio!$A250,Diário!$A$4:$A$5000,FALSE)))</f>
        <v/>
      </c>
      <c r="D250" s="412" t="str">
        <f ca="1">IF($A250="","",INDEX(Diário!D$4:D$5000,MATCH(Rateio!$A250,Diário!$A$4:$A$5000,FALSE)))</f>
        <v/>
      </c>
      <c r="E250" s="412" t="str">
        <f ca="1">IF($A250="","",INDEX(Diário!E$4:E$5000,MATCH(Rateio!$A250,Diário!$A$4:$A$5000,FALSE)))</f>
        <v/>
      </c>
      <c r="F250" s="398"/>
      <c r="G250" s="398"/>
      <c r="H250" s="398"/>
      <c r="I250" s="398"/>
      <c r="J250" s="398"/>
      <c r="K250" s="403"/>
      <c r="L250" s="404"/>
      <c r="M250" s="404"/>
      <c r="N250" s="399"/>
      <c r="O250" s="400" t="str">
        <f t="shared" si="15"/>
        <v/>
      </c>
      <c r="P250" s="400" t="str">
        <f t="shared" si="16"/>
        <v/>
      </c>
      <c r="Q250" s="400">
        <f t="shared" si="18"/>
        <v>0</v>
      </c>
      <c r="R250" s="401" t="e">
        <f ca="1">MATCH(R$2,OFFSET(Diário!O$4,R249,0,ROW(Diário!$N$5003)-R249,1),0)+R249</f>
        <v>#N/A</v>
      </c>
      <c r="S250" s="401"/>
      <c r="T250" s="401"/>
    </row>
    <row r="251" spans="1:20" x14ac:dyDescent="0.2">
      <c r="A251" s="402" t="str">
        <f t="shared" ca="1" si="17"/>
        <v/>
      </c>
      <c r="B251" s="397" t="str">
        <f ca="1">IF($A251="","",INDEX(Diário!B$4:B$5000,MATCH(Rateio!$A251,Diário!$A$4:$A$5000,FALSE)))</f>
        <v/>
      </c>
      <c r="C251" s="413" t="str">
        <f ca="1">IF($A251="","",INDEX(Diário!C$4:C$5000,MATCH(Rateio!$A251,Diário!$A$4:$A$5000,FALSE)))</f>
        <v/>
      </c>
      <c r="D251" s="412" t="str">
        <f ca="1">IF($A251="","",INDEX(Diário!D$4:D$5000,MATCH(Rateio!$A251,Diário!$A$4:$A$5000,FALSE)))</f>
        <v/>
      </c>
      <c r="E251" s="412" t="str">
        <f ca="1">IF($A251="","",INDEX(Diário!E$4:E$5000,MATCH(Rateio!$A251,Diário!$A$4:$A$5000,FALSE)))</f>
        <v/>
      </c>
      <c r="F251" s="398"/>
      <c r="G251" s="398"/>
      <c r="H251" s="398"/>
      <c r="I251" s="398"/>
      <c r="J251" s="398"/>
      <c r="K251" s="403"/>
      <c r="L251" s="404"/>
      <c r="M251" s="404"/>
      <c r="N251" s="399"/>
      <c r="O251" s="400" t="str">
        <f t="shared" si="15"/>
        <v/>
      </c>
      <c r="P251" s="400" t="str">
        <f t="shared" si="16"/>
        <v/>
      </c>
      <c r="Q251" s="400">
        <f t="shared" si="18"/>
        <v>0</v>
      </c>
      <c r="R251" s="401" t="e">
        <f ca="1">MATCH(R$2,OFFSET(Diário!O$4,R250,0,ROW(Diário!$N$5003)-R250,1),0)+R250</f>
        <v>#N/A</v>
      </c>
      <c r="S251" s="401"/>
      <c r="T251" s="401"/>
    </row>
    <row r="252" spans="1:20" x14ac:dyDescent="0.2">
      <c r="A252" s="402" t="str">
        <f t="shared" ca="1" si="17"/>
        <v/>
      </c>
      <c r="B252" s="397" t="str">
        <f ca="1">IF($A252="","",INDEX(Diário!B$4:B$5000,MATCH(Rateio!$A252,Diário!$A$4:$A$5000,FALSE)))</f>
        <v/>
      </c>
      <c r="C252" s="413" t="str">
        <f ca="1">IF($A252="","",INDEX(Diário!C$4:C$5000,MATCH(Rateio!$A252,Diário!$A$4:$A$5000,FALSE)))</f>
        <v/>
      </c>
      <c r="D252" s="412" t="str">
        <f ca="1">IF($A252="","",INDEX(Diário!D$4:D$5000,MATCH(Rateio!$A252,Diário!$A$4:$A$5000,FALSE)))</f>
        <v/>
      </c>
      <c r="E252" s="412" t="str">
        <f ca="1">IF($A252="","",INDEX(Diário!E$4:E$5000,MATCH(Rateio!$A252,Diário!$A$4:$A$5000,FALSE)))</f>
        <v/>
      </c>
      <c r="F252" s="398"/>
      <c r="G252" s="398"/>
      <c r="H252" s="398"/>
      <c r="I252" s="398"/>
      <c r="J252" s="398"/>
      <c r="K252" s="403"/>
      <c r="L252" s="404"/>
      <c r="M252" s="404"/>
      <c r="N252" s="399"/>
      <c r="O252" s="400" t="str">
        <f t="shared" si="15"/>
        <v/>
      </c>
      <c r="P252" s="400" t="str">
        <f t="shared" si="16"/>
        <v/>
      </c>
      <c r="Q252" s="400">
        <f t="shared" si="18"/>
        <v>0</v>
      </c>
      <c r="R252" s="401" t="e">
        <f ca="1">MATCH(R$2,OFFSET(Diário!O$4,R251,0,ROW(Diário!$N$5003)-R251,1),0)+R251</f>
        <v>#N/A</v>
      </c>
      <c r="S252" s="401"/>
      <c r="T252" s="401"/>
    </row>
    <row r="253" spans="1:20" x14ac:dyDescent="0.2">
      <c r="A253" s="402" t="str">
        <f t="shared" ca="1" si="17"/>
        <v/>
      </c>
      <c r="B253" s="397" t="str">
        <f ca="1">IF($A253="","",INDEX(Diário!B$4:B$5000,MATCH(Rateio!$A253,Diário!$A$4:$A$5000,FALSE)))</f>
        <v/>
      </c>
      <c r="C253" s="413" t="str">
        <f ca="1">IF($A253="","",INDEX(Diário!C$4:C$5000,MATCH(Rateio!$A253,Diário!$A$4:$A$5000,FALSE)))</f>
        <v/>
      </c>
      <c r="D253" s="412" t="str">
        <f ca="1">IF($A253="","",INDEX(Diário!D$4:D$5000,MATCH(Rateio!$A253,Diário!$A$4:$A$5000,FALSE)))</f>
        <v/>
      </c>
      <c r="E253" s="412" t="str">
        <f ca="1">IF($A253="","",INDEX(Diário!E$4:E$5000,MATCH(Rateio!$A253,Diário!$A$4:$A$5000,FALSE)))</f>
        <v/>
      </c>
      <c r="F253" s="398"/>
      <c r="G253" s="398"/>
      <c r="H253" s="398"/>
      <c r="I253" s="398"/>
      <c r="J253" s="398"/>
      <c r="K253" s="403"/>
      <c r="L253" s="404"/>
      <c r="M253" s="404"/>
      <c r="N253" s="399"/>
      <c r="O253" s="400" t="str">
        <f t="shared" si="15"/>
        <v/>
      </c>
      <c r="P253" s="400" t="str">
        <f t="shared" si="16"/>
        <v/>
      </c>
      <c r="Q253" s="400">
        <f t="shared" si="18"/>
        <v>0</v>
      </c>
      <c r="R253" s="401" t="e">
        <f ca="1">MATCH(R$2,OFFSET(Diário!O$4,R252,0,ROW(Diário!$N$5003)-R252,1),0)+R252</f>
        <v>#N/A</v>
      </c>
      <c r="S253" s="401"/>
      <c r="T253" s="401"/>
    </row>
    <row r="254" spans="1:20" x14ac:dyDescent="0.2">
      <c r="A254" s="402" t="str">
        <f t="shared" ca="1" si="17"/>
        <v/>
      </c>
      <c r="B254" s="397" t="str">
        <f ca="1">IF($A254="","",INDEX(Diário!B$4:B$5000,MATCH(Rateio!$A254,Diário!$A$4:$A$5000,FALSE)))</f>
        <v/>
      </c>
      <c r="C254" s="413" t="str">
        <f ca="1">IF($A254="","",INDEX(Diário!C$4:C$5000,MATCH(Rateio!$A254,Diário!$A$4:$A$5000,FALSE)))</f>
        <v/>
      </c>
      <c r="D254" s="412" t="str">
        <f ca="1">IF($A254="","",INDEX(Diário!D$4:D$5000,MATCH(Rateio!$A254,Diário!$A$4:$A$5000,FALSE)))</f>
        <v/>
      </c>
      <c r="E254" s="412" t="str">
        <f ca="1">IF($A254="","",INDEX(Diário!E$4:E$5000,MATCH(Rateio!$A254,Diário!$A$4:$A$5000,FALSE)))</f>
        <v/>
      </c>
      <c r="F254" s="398"/>
      <c r="G254" s="398"/>
      <c r="H254" s="398"/>
      <c r="I254" s="398"/>
      <c r="J254" s="398"/>
      <c r="K254" s="403"/>
      <c r="L254" s="404"/>
      <c r="M254" s="404"/>
      <c r="N254" s="399"/>
      <c r="O254" s="400" t="str">
        <f t="shared" si="15"/>
        <v/>
      </c>
      <c r="P254" s="400" t="str">
        <f t="shared" si="16"/>
        <v/>
      </c>
      <c r="Q254" s="400">
        <f t="shared" si="18"/>
        <v>0</v>
      </c>
      <c r="R254" s="401" t="e">
        <f ca="1">MATCH(R$2,OFFSET(Diário!O$4,R253,0,ROW(Diário!$N$5003)-R253,1),0)+R253</f>
        <v>#N/A</v>
      </c>
      <c r="S254" s="401"/>
      <c r="T254" s="401"/>
    </row>
    <row r="255" spans="1:20" x14ac:dyDescent="0.2">
      <c r="A255" s="402" t="str">
        <f t="shared" ca="1" si="17"/>
        <v/>
      </c>
      <c r="B255" s="397" t="str">
        <f ca="1">IF($A255="","",INDEX(Diário!B$4:B$5000,MATCH(Rateio!$A255,Diário!$A$4:$A$5000,FALSE)))</f>
        <v/>
      </c>
      <c r="C255" s="413" t="str">
        <f ca="1">IF($A255="","",INDEX(Diário!C$4:C$5000,MATCH(Rateio!$A255,Diário!$A$4:$A$5000,FALSE)))</f>
        <v/>
      </c>
      <c r="D255" s="412" t="str">
        <f ca="1">IF($A255="","",INDEX(Diário!D$4:D$5000,MATCH(Rateio!$A255,Diário!$A$4:$A$5000,FALSE)))</f>
        <v/>
      </c>
      <c r="E255" s="412" t="str">
        <f ca="1">IF($A255="","",INDEX(Diário!E$4:E$5000,MATCH(Rateio!$A255,Diário!$A$4:$A$5000,FALSE)))</f>
        <v/>
      </c>
      <c r="F255" s="398"/>
      <c r="G255" s="398"/>
      <c r="H255" s="398"/>
      <c r="I255" s="398"/>
      <c r="J255" s="398"/>
      <c r="K255" s="403"/>
      <c r="L255" s="404"/>
      <c r="M255" s="404"/>
      <c r="N255" s="399"/>
      <c r="O255" s="400" t="str">
        <f t="shared" si="15"/>
        <v/>
      </c>
      <c r="P255" s="400" t="str">
        <f t="shared" si="16"/>
        <v/>
      </c>
      <c r="Q255" s="400">
        <f t="shared" si="18"/>
        <v>0</v>
      </c>
      <c r="R255" s="401" t="e">
        <f ca="1">MATCH(R$2,OFFSET(Diário!O$4,R254,0,ROW(Diário!$N$5003)-R254,1),0)+R254</f>
        <v>#N/A</v>
      </c>
      <c r="S255" s="401"/>
      <c r="T255" s="401"/>
    </row>
    <row r="256" spans="1:20" x14ac:dyDescent="0.2">
      <c r="A256" s="402" t="str">
        <f t="shared" ca="1" si="17"/>
        <v/>
      </c>
      <c r="B256" s="397" t="str">
        <f ca="1">IF($A256="","",INDEX(Diário!B$4:B$5000,MATCH(Rateio!$A256,Diário!$A$4:$A$5000,FALSE)))</f>
        <v/>
      </c>
      <c r="C256" s="413" t="str">
        <f ca="1">IF($A256="","",INDEX(Diário!C$4:C$5000,MATCH(Rateio!$A256,Diário!$A$4:$A$5000,FALSE)))</f>
        <v/>
      </c>
      <c r="D256" s="412" t="str">
        <f ca="1">IF($A256="","",INDEX(Diário!D$4:D$5000,MATCH(Rateio!$A256,Diário!$A$4:$A$5000,FALSE)))</f>
        <v/>
      </c>
      <c r="E256" s="412" t="str">
        <f ca="1">IF($A256="","",INDEX(Diário!E$4:E$5000,MATCH(Rateio!$A256,Diário!$A$4:$A$5000,FALSE)))</f>
        <v/>
      </c>
      <c r="F256" s="398"/>
      <c r="G256" s="398"/>
      <c r="H256" s="398"/>
      <c r="I256" s="398"/>
      <c r="J256" s="398"/>
      <c r="K256" s="403"/>
      <c r="L256" s="404"/>
      <c r="M256" s="404"/>
      <c r="N256" s="399"/>
      <c r="O256" s="400" t="str">
        <f t="shared" si="15"/>
        <v/>
      </c>
      <c r="P256" s="400" t="str">
        <f t="shared" si="16"/>
        <v/>
      </c>
      <c r="Q256" s="400">
        <f t="shared" si="18"/>
        <v>0</v>
      </c>
      <c r="R256" s="401" t="e">
        <f ca="1">MATCH(R$2,OFFSET(Diário!O$4,R255,0,ROW(Diário!$N$5003)-R255,1),0)+R255</f>
        <v>#N/A</v>
      </c>
      <c r="S256" s="401"/>
      <c r="T256" s="401"/>
    </row>
    <row r="257" spans="1:20" x14ac:dyDescent="0.2">
      <c r="A257" s="402" t="str">
        <f t="shared" ca="1" si="17"/>
        <v/>
      </c>
      <c r="B257" s="397" t="str">
        <f ca="1">IF($A257="","",INDEX(Diário!B$4:B$5000,MATCH(Rateio!$A257,Diário!$A$4:$A$5000,FALSE)))</f>
        <v/>
      </c>
      <c r="C257" s="413" t="str">
        <f ca="1">IF($A257="","",INDEX(Diário!C$4:C$5000,MATCH(Rateio!$A257,Diário!$A$4:$A$5000,FALSE)))</f>
        <v/>
      </c>
      <c r="D257" s="412" t="str">
        <f ca="1">IF($A257="","",INDEX(Diário!D$4:D$5000,MATCH(Rateio!$A257,Diário!$A$4:$A$5000,FALSE)))</f>
        <v/>
      </c>
      <c r="E257" s="412" t="str">
        <f ca="1">IF($A257="","",INDEX(Diário!E$4:E$5000,MATCH(Rateio!$A257,Diário!$A$4:$A$5000,FALSE)))</f>
        <v/>
      </c>
      <c r="F257" s="398"/>
      <c r="G257" s="398"/>
      <c r="H257" s="398"/>
      <c r="I257" s="398"/>
      <c r="J257" s="398"/>
      <c r="K257" s="403"/>
      <c r="L257" s="404"/>
      <c r="M257" s="404"/>
      <c r="N257" s="399"/>
      <c r="O257" s="400" t="str">
        <f t="shared" si="15"/>
        <v/>
      </c>
      <c r="P257" s="400" t="str">
        <f t="shared" si="16"/>
        <v/>
      </c>
      <c r="Q257" s="400">
        <f t="shared" si="18"/>
        <v>0</v>
      </c>
      <c r="R257" s="401" t="e">
        <f ca="1">MATCH(R$2,OFFSET(Diário!O$4,R256,0,ROW(Diário!$N$5003)-R256,1),0)+R256</f>
        <v>#N/A</v>
      </c>
      <c r="S257" s="401"/>
      <c r="T257" s="401"/>
    </row>
    <row r="258" spans="1:20" x14ac:dyDescent="0.2">
      <c r="A258" s="402" t="str">
        <f t="shared" ca="1" si="17"/>
        <v/>
      </c>
      <c r="B258" s="397" t="str">
        <f ca="1">IF($A258="","",INDEX(Diário!B$4:B$5000,MATCH(Rateio!$A258,Diário!$A$4:$A$5000,FALSE)))</f>
        <v/>
      </c>
      <c r="C258" s="413" t="str">
        <f ca="1">IF($A258="","",INDEX(Diário!C$4:C$5000,MATCH(Rateio!$A258,Diário!$A$4:$A$5000,FALSE)))</f>
        <v/>
      </c>
      <c r="D258" s="412" t="str">
        <f ca="1">IF($A258="","",INDEX(Diário!D$4:D$5000,MATCH(Rateio!$A258,Diário!$A$4:$A$5000,FALSE)))</f>
        <v/>
      </c>
      <c r="E258" s="412" t="str">
        <f ca="1">IF($A258="","",INDEX(Diário!E$4:E$5000,MATCH(Rateio!$A258,Diário!$A$4:$A$5000,FALSE)))</f>
        <v/>
      </c>
      <c r="F258" s="398"/>
      <c r="G258" s="398"/>
      <c r="H258" s="398"/>
      <c r="I258" s="398"/>
      <c r="J258" s="398"/>
      <c r="K258" s="403"/>
      <c r="L258" s="404"/>
      <c r="M258" s="404"/>
      <c r="N258" s="399"/>
      <c r="O258" s="400" t="str">
        <f t="shared" si="15"/>
        <v/>
      </c>
      <c r="P258" s="400" t="str">
        <f t="shared" si="16"/>
        <v/>
      </c>
      <c r="Q258" s="400">
        <f t="shared" si="18"/>
        <v>0</v>
      </c>
      <c r="R258" s="401" t="e">
        <f ca="1">MATCH(R$2,OFFSET(Diário!O$4,R257,0,ROW(Diário!$N$5003)-R257,1),0)+R257</f>
        <v>#N/A</v>
      </c>
      <c r="S258" s="401"/>
      <c r="T258" s="401"/>
    </row>
    <row r="259" spans="1:20" x14ac:dyDescent="0.2">
      <c r="A259" s="402" t="str">
        <f t="shared" ca="1" si="17"/>
        <v/>
      </c>
      <c r="B259" s="397" t="str">
        <f ca="1">IF($A259="","",INDEX(Diário!B$4:B$5000,MATCH(Rateio!$A259,Diário!$A$4:$A$5000,FALSE)))</f>
        <v/>
      </c>
      <c r="C259" s="413" t="str">
        <f ca="1">IF($A259="","",INDEX(Diário!C$4:C$5000,MATCH(Rateio!$A259,Diário!$A$4:$A$5000,FALSE)))</f>
        <v/>
      </c>
      <c r="D259" s="412" t="str">
        <f ca="1">IF($A259="","",INDEX(Diário!D$4:D$5000,MATCH(Rateio!$A259,Diário!$A$4:$A$5000,FALSE)))</f>
        <v/>
      </c>
      <c r="E259" s="412" t="str">
        <f ca="1">IF($A259="","",INDEX(Diário!E$4:E$5000,MATCH(Rateio!$A259,Diário!$A$4:$A$5000,FALSE)))</f>
        <v/>
      </c>
      <c r="F259" s="398"/>
      <c r="G259" s="398"/>
      <c r="H259" s="398"/>
      <c r="I259" s="398"/>
      <c r="J259" s="398"/>
      <c r="K259" s="403"/>
      <c r="L259" s="404"/>
      <c r="M259" s="404"/>
      <c r="N259" s="399"/>
      <c r="O259" s="400" t="str">
        <f t="shared" si="15"/>
        <v/>
      </c>
      <c r="P259" s="400" t="str">
        <f t="shared" si="16"/>
        <v/>
      </c>
      <c r="Q259" s="400">
        <f t="shared" si="18"/>
        <v>0</v>
      </c>
      <c r="R259" s="401" t="e">
        <f ca="1">MATCH(R$2,OFFSET(Diário!O$4,R258,0,ROW(Diário!$N$5003)-R258,1),0)+R258</f>
        <v>#N/A</v>
      </c>
      <c r="S259" s="401"/>
      <c r="T259" s="401"/>
    </row>
    <row r="260" spans="1:20" x14ac:dyDescent="0.2">
      <c r="A260" s="402" t="str">
        <f t="shared" ca="1" si="17"/>
        <v/>
      </c>
      <c r="B260" s="397" t="str">
        <f ca="1">IF($A260="","",INDEX(Diário!B$4:B$5000,MATCH(Rateio!$A260,Diário!$A$4:$A$5000,FALSE)))</f>
        <v/>
      </c>
      <c r="C260" s="413" t="str">
        <f ca="1">IF($A260="","",INDEX(Diário!C$4:C$5000,MATCH(Rateio!$A260,Diário!$A$4:$A$5000,FALSE)))</f>
        <v/>
      </c>
      <c r="D260" s="412" t="str">
        <f ca="1">IF($A260="","",INDEX(Diário!D$4:D$5000,MATCH(Rateio!$A260,Diário!$A$4:$A$5000,FALSE)))</f>
        <v/>
      </c>
      <c r="E260" s="412" t="str">
        <f ca="1">IF($A260="","",INDEX(Diário!E$4:E$5000,MATCH(Rateio!$A260,Diário!$A$4:$A$5000,FALSE)))</f>
        <v/>
      </c>
      <c r="F260" s="398"/>
      <c r="G260" s="398"/>
      <c r="H260" s="398"/>
      <c r="I260" s="398"/>
      <c r="J260" s="398"/>
      <c r="K260" s="403"/>
      <c r="L260" s="404"/>
      <c r="M260" s="404"/>
      <c r="N260" s="399"/>
      <c r="O260" s="400" t="str">
        <f t="shared" si="15"/>
        <v/>
      </c>
      <c r="P260" s="400" t="str">
        <f t="shared" si="16"/>
        <v/>
      </c>
      <c r="Q260" s="400">
        <f t="shared" si="18"/>
        <v>0</v>
      </c>
      <c r="R260" s="401" t="e">
        <f ca="1">MATCH(R$2,OFFSET(Diário!O$4,R259,0,ROW(Diário!$N$5003)-R259,1),0)+R259</f>
        <v>#N/A</v>
      </c>
      <c r="S260" s="401"/>
      <c r="T260" s="401"/>
    </row>
    <row r="261" spans="1:20" x14ac:dyDescent="0.2">
      <c r="A261" s="402" t="str">
        <f t="shared" ca="1" si="17"/>
        <v/>
      </c>
      <c r="B261" s="397" t="str">
        <f ca="1">IF($A261="","",INDEX(Diário!B$4:B$5000,MATCH(Rateio!$A261,Diário!$A$4:$A$5000,FALSE)))</f>
        <v/>
      </c>
      <c r="C261" s="413" t="str">
        <f ca="1">IF($A261="","",INDEX(Diário!C$4:C$5000,MATCH(Rateio!$A261,Diário!$A$4:$A$5000,FALSE)))</f>
        <v/>
      </c>
      <c r="D261" s="412" t="str">
        <f ca="1">IF($A261="","",INDEX(Diário!D$4:D$5000,MATCH(Rateio!$A261,Diário!$A$4:$A$5000,FALSE)))</f>
        <v/>
      </c>
      <c r="E261" s="412" t="str">
        <f ca="1">IF($A261="","",INDEX(Diário!E$4:E$5000,MATCH(Rateio!$A261,Diário!$A$4:$A$5000,FALSE)))</f>
        <v/>
      </c>
      <c r="F261" s="398"/>
      <c r="G261" s="398"/>
      <c r="H261" s="398"/>
      <c r="I261" s="398"/>
      <c r="J261" s="398"/>
      <c r="K261" s="403"/>
      <c r="L261" s="404"/>
      <c r="M261" s="404"/>
      <c r="N261" s="399"/>
      <c r="O261" s="400" t="str">
        <f t="shared" ref="O261:O324" si="19">IFERROR(M261/L261,"")</f>
        <v/>
      </c>
      <c r="P261" s="400" t="str">
        <f t="shared" ref="P261:P324" si="20">IFERROR(N261/L261,"")</f>
        <v/>
      </c>
      <c r="Q261" s="400">
        <f t="shared" si="18"/>
        <v>0</v>
      </c>
      <c r="R261" s="401" t="e">
        <f ca="1">MATCH(R$2,OFFSET(Diário!O$4,R260,0,ROW(Diário!$N$5003)-R260,1),0)+R260</f>
        <v>#N/A</v>
      </c>
      <c r="S261" s="401"/>
      <c r="T261" s="401"/>
    </row>
    <row r="262" spans="1:20" x14ac:dyDescent="0.2">
      <c r="A262" s="402" t="str">
        <f t="shared" ref="A262:A325" ca="1" si="21">IF(ISNA(R262),"",R262)</f>
        <v/>
      </c>
      <c r="B262" s="397" t="str">
        <f ca="1">IF($A262="","",INDEX(Diário!B$4:B$5000,MATCH(Rateio!$A262,Diário!$A$4:$A$5000,FALSE)))</f>
        <v/>
      </c>
      <c r="C262" s="413" t="str">
        <f ca="1">IF($A262="","",INDEX(Diário!C$4:C$5000,MATCH(Rateio!$A262,Diário!$A$4:$A$5000,FALSE)))</f>
        <v/>
      </c>
      <c r="D262" s="412" t="str">
        <f ca="1">IF($A262="","",INDEX(Diário!D$4:D$5000,MATCH(Rateio!$A262,Diário!$A$4:$A$5000,FALSE)))</f>
        <v/>
      </c>
      <c r="E262" s="412" t="str">
        <f ca="1">IF($A262="","",INDEX(Diário!E$4:E$5000,MATCH(Rateio!$A262,Diário!$A$4:$A$5000,FALSE)))</f>
        <v/>
      </c>
      <c r="F262" s="398"/>
      <c r="G262" s="398"/>
      <c r="H262" s="398"/>
      <c r="I262" s="398"/>
      <c r="J262" s="398"/>
      <c r="K262" s="403"/>
      <c r="L262" s="404"/>
      <c r="M262" s="404"/>
      <c r="N262" s="399"/>
      <c r="O262" s="400" t="str">
        <f t="shared" si="19"/>
        <v/>
      </c>
      <c r="P262" s="400" t="str">
        <f t="shared" si="20"/>
        <v/>
      </c>
      <c r="Q262" s="400">
        <f t="shared" ref="Q262:Q325" si="22">SUM(O262:P262)</f>
        <v>0</v>
      </c>
      <c r="R262" s="401" t="e">
        <f ca="1">MATCH(R$2,OFFSET(Diário!O$4,R261,0,ROW(Diário!$N$5003)-R261,1),0)+R261</f>
        <v>#N/A</v>
      </c>
      <c r="S262" s="401"/>
      <c r="T262" s="401"/>
    </row>
    <row r="263" spans="1:20" x14ac:dyDescent="0.2">
      <c r="A263" s="402" t="str">
        <f t="shared" ca="1" si="21"/>
        <v/>
      </c>
      <c r="B263" s="397" t="str">
        <f ca="1">IF($A263="","",INDEX(Diário!B$4:B$5000,MATCH(Rateio!$A263,Diário!$A$4:$A$5000,FALSE)))</f>
        <v/>
      </c>
      <c r="C263" s="413" t="str">
        <f ca="1">IF($A263="","",INDEX(Diário!C$4:C$5000,MATCH(Rateio!$A263,Diário!$A$4:$A$5000,FALSE)))</f>
        <v/>
      </c>
      <c r="D263" s="412" t="str">
        <f ca="1">IF($A263="","",INDEX(Diário!D$4:D$5000,MATCH(Rateio!$A263,Diário!$A$4:$A$5000,FALSE)))</f>
        <v/>
      </c>
      <c r="E263" s="412" t="str">
        <f ca="1">IF($A263="","",INDEX(Diário!E$4:E$5000,MATCH(Rateio!$A263,Diário!$A$4:$A$5000,FALSE)))</f>
        <v/>
      </c>
      <c r="F263" s="398"/>
      <c r="G263" s="398"/>
      <c r="H263" s="398"/>
      <c r="I263" s="398"/>
      <c r="J263" s="398"/>
      <c r="K263" s="403"/>
      <c r="L263" s="404"/>
      <c r="M263" s="404"/>
      <c r="N263" s="399"/>
      <c r="O263" s="400" t="str">
        <f t="shared" si="19"/>
        <v/>
      </c>
      <c r="P263" s="400" t="str">
        <f t="shared" si="20"/>
        <v/>
      </c>
      <c r="Q263" s="400">
        <f t="shared" si="22"/>
        <v>0</v>
      </c>
      <c r="R263" s="401" t="e">
        <f ca="1">MATCH(R$2,OFFSET(Diário!O$4,R262,0,ROW(Diário!$N$5003)-R262,1),0)+R262</f>
        <v>#N/A</v>
      </c>
      <c r="S263" s="401"/>
      <c r="T263" s="401"/>
    </row>
    <row r="264" spans="1:20" x14ac:dyDescent="0.2">
      <c r="A264" s="402" t="str">
        <f t="shared" ca="1" si="21"/>
        <v/>
      </c>
      <c r="B264" s="397" t="str">
        <f ca="1">IF($A264="","",INDEX(Diário!B$4:B$5000,MATCH(Rateio!$A264,Diário!$A$4:$A$5000,FALSE)))</f>
        <v/>
      </c>
      <c r="C264" s="413" t="str">
        <f ca="1">IF($A264="","",INDEX(Diário!C$4:C$5000,MATCH(Rateio!$A264,Diário!$A$4:$A$5000,FALSE)))</f>
        <v/>
      </c>
      <c r="D264" s="412" t="str">
        <f ca="1">IF($A264="","",INDEX(Diário!D$4:D$5000,MATCH(Rateio!$A264,Diário!$A$4:$A$5000,FALSE)))</f>
        <v/>
      </c>
      <c r="E264" s="412" t="str">
        <f ca="1">IF($A264="","",INDEX(Diário!E$4:E$5000,MATCH(Rateio!$A264,Diário!$A$4:$A$5000,FALSE)))</f>
        <v/>
      </c>
      <c r="F264" s="398"/>
      <c r="G264" s="398"/>
      <c r="H264" s="398"/>
      <c r="I264" s="398"/>
      <c r="J264" s="398"/>
      <c r="K264" s="403"/>
      <c r="L264" s="404"/>
      <c r="M264" s="404"/>
      <c r="N264" s="399"/>
      <c r="O264" s="400" t="str">
        <f t="shared" si="19"/>
        <v/>
      </c>
      <c r="P264" s="400" t="str">
        <f t="shared" si="20"/>
        <v/>
      </c>
      <c r="Q264" s="400">
        <f t="shared" si="22"/>
        <v>0</v>
      </c>
      <c r="R264" s="401" t="e">
        <f ca="1">MATCH(R$2,OFFSET(Diário!O$4,R263,0,ROW(Diário!$N$5003)-R263,1),0)+R263</f>
        <v>#N/A</v>
      </c>
      <c r="S264" s="401"/>
      <c r="T264" s="401"/>
    </row>
    <row r="265" spans="1:20" x14ac:dyDescent="0.2">
      <c r="A265" s="402" t="str">
        <f t="shared" ca="1" si="21"/>
        <v/>
      </c>
      <c r="B265" s="397" t="str">
        <f ca="1">IF($A265="","",INDEX(Diário!B$4:B$5000,MATCH(Rateio!$A265,Diário!$A$4:$A$5000,FALSE)))</f>
        <v/>
      </c>
      <c r="C265" s="413" t="str">
        <f ca="1">IF($A265="","",INDEX(Diário!C$4:C$5000,MATCH(Rateio!$A265,Diário!$A$4:$A$5000,FALSE)))</f>
        <v/>
      </c>
      <c r="D265" s="412" t="str">
        <f ca="1">IF($A265="","",INDEX(Diário!D$4:D$5000,MATCH(Rateio!$A265,Diário!$A$4:$A$5000,FALSE)))</f>
        <v/>
      </c>
      <c r="E265" s="412" t="str">
        <f ca="1">IF($A265="","",INDEX(Diário!E$4:E$5000,MATCH(Rateio!$A265,Diário!$A$4:$A$5000,FALSE)))</f>
        <v/>
      </c>
      <c r="F265" s="398"/>
      <c r="G265" s="398"/>
      <c r="H265" s="398"/>
      <c r="I265" s="398"/>
      <c r="J265" s="398"/>
      <c r="K265" s="403"/>
      <c r="L265" s="404"/>
      <c r="M265" s="404"/>
      <c r="N265" s="399"/>
      <c r="O265" s="400" t="str">
        <f t="shared" si="19"/>
        <v/>
      </c>
      <c r="P265" s="400" t="str">
        <f t="shared" si="20"/>
        <v/>
      </c>
      <c r="Q265" s="400">
        <f t="shared" si="22"/>
        <v>0</v>
      </c>
      <c r="R265" s="401" t="e">
        <f ca="1">MATCH(R$2,OFFSET(Diário!O$4,R264,0,ROW(Diário!$N$5003)-R264,1),0)+R264</f>
        <v>#N/A</v>
      </c>
      <c r="S265" s="401"/>
      <c r="T265" s="401"/>
    </row>
    <row r="266" spans="1:20" x14ac:dyDescent="0.2">
      <c r="A266" s="402" t="str">
        <f t="shared" ca="1" si="21"/>
        <v/>
      </c>
      <c r="B266" s="397" t="str">
        <f ca="1">IF($A266="","",INDEX(Diário!B$4:B$5000,MATCH(Rateio!$A266,Diário!$A$4:$A$5000,FALSE)))</f>
        <v/>
      </c>
      <c r="C266" s="413" t="str">
        <f ca="1">IF($A266="","",INDEX(Diário!C$4:C$5000,MATCH(Rateio!$A266,Diário!$A$4:$A$5000,FALSE)))</f>
        <v/>
      </c>
      <c r="D266" s="412" t="str">
        <f ca="1">IF($A266="","",INDEX(Diário!D$4:D$5000,MATCH(Rateio!$A266,Diário!$A$4:$A$5000,FALSE)))</f>
        <v/>
      </c>
      <c r="E266" s="412" t="str">
        <f ca="1">IF($A266="","",INDEX(Diário!E$4:E$5000,MATCH(Rateio!$A266,Diário!$A$4:$A$5000,FALSE)))</f>
        <v/>
      </c>
      <c r="F266" s="398"/>
      <c r="G266" s="398"/>
      <c r="H266" s="398"/>
      <c r="I266" s="398"/>
      <c r="J266" s="398"/>
      <c r="K266" s="403"/>
      <c r="L266" s="404"/>
      <c r="M266" s="404"/>
      <c r="N266" s="399"/>
      <c r="O266" s="400" t="str">
        <f t="shared" si="19"/>
        <v/>
      </c>
      <c r="P266" s="400" t="str">
        <f t="shared" si="20"/>
        <v/>
      </c>
      <c r="Q266" s="400">
        <f t="shared" si="22"/>
        <v>0</v>
      </c>
      <c r="R266" s="401" t="e">
        <f ca="1">MATCH(R$2,OFFSET(Diário!O$4,R265,0,ROW(Diário!$N$5003)-R265,1),0)+R265</f>
        <v>#N/A</v>
      </c>
      <c r="S266" s="401"/>
      <c r="T266" s="401"/>
    </row>
    <row r="267" spans="1:20" x14ac:dyDescent="0.2">
      <c r="A267" s="402" t="str">
        <f t="shared" ca="1" si="21"/>
        <v/>
      </c>
      <c r="B267" s="397" t="str">
        <f ca="1">IF($A267="","",INDEX(Diário!B$4:B$5000,MATCH(Rateio!$A267,Diário!$A$4:$A$5000,FALSE)))</f>
        <v/>
      </c>
      <c r="C267" s="413" t="str">
        <f ca="1">IF($A267="","",INDEX(Diário!C$4:C$5000,MATCH(Rateio!$A267,Diário!$A$4:$A$5000,FALSE)))</f>
        <v/>
      </c>
      <c r="D267" s="412" t="str">
        <f ca="1">IF($A267="","",INDEX(Diário!D$4:D$5000,MATCH(Rateio!$A267,Diário!$A$4:$A$5000,FALSE)))</f>
        <v/>
      </c>
      <c r="E267" s="412" t="str">
        <f ca="1">IF($A267="","",INDEX(Diário!E$4:E$5000,MATCH(Rateio!$A267,Diário!$A$4:$A$5000,FALSE)))</f>
        <v/>
      </c>
      <c r="F267" s="398"/>
      <c r="G267" s="398"/>
      <c r="H267" s="398"/>
      <c r="I267" s="398"/>
      <c r="J267" s="398"/>
      <c r="K267" s="403"/>
      <c r="L267" s="404"/>
      <c r="M267" s="404"/>
      <c r="N267" s="399"/>
      <c r="O267" s="400" t="str">
        <f t="shared" si="19"/>
        <v/>
      </c>
      <c r="P267" s="400" t="str">
        <f t="shared" si="20"/>
        <v/>
      </c>
      <c r="Q267" s="400">
        <f t="shared" si="22"/>
        <v>0</v>
      </c>
      <c r="R267" s="401" t="e">
        <f ca="1">MATCH(R$2,OFFSET(Diário!O$4,R266,0,ROW(Diário!$N$5003)-R266,1),0)+R266</f>
        <v>#N/A</v>
      </c>
      <c r="S267" s="401"/>
      <c r="T267" s="401"/>
    </row>
    <row r="268" spans="1:20" x14ac:dyDescent="0.2">
      <c r="A268" s="402" t="str">
        <f t="shared" ca="1" si="21"/>
        <v/>
      </c>
      <c r="B268" s="397" t="str">
        <f ca="1">IF($A268="","",INDEX(Diário!B$4:B$5000,MATCH(Rateio!$A268,Diário!$A$4:$A$5000,FALSE)))</f>
        <v/>
      </c>
      <c r="C268" s="413" t="str">
        <f ca="1">IF($A268="","",INDEX(Diário!C$4:C$5000,MATCH(Rateio!$A268,Diário!$A$4:$A$5000,FALSE)))</f>
        <v/>
      </c>
      <c r="D268" s="412" t="str">
        <f ca="1">IF($A268="","",INDEX(Diário!D$4:D$5000,MATCH(Rateio!$A268,Diário!$A$4:$A$5000,FALSE)))</f>
        <v/>
      </c>
      <c r="E268" s="412" t="str">
        <f ca="1">IF($A268="","",INDEX(Diário!E$4:E$5000,MATCH(Rateio!$A268,Diário!$A$4:$A$5000,FALSE)))</f>
        <v/>
      </c>
      <c r="F268" s="398"/>
      <c r="G268" s="398"/>
      <c r="H268" s="398"/>
      <c r="I268" s="398"/>
      <c r="J268" s="398"/>
      <c r="K268" s="403"/>
      <c r="L268" s="404"/>
      <c r="M268" s="404"/>
      <c r="N268" s="399"/>
      <c r="O268" s="400" t="str">
        <f t="shared" si="19"/>
        <v/>
      </c>
      <c r="P268" s="400" t="str">
        <f t="shared" si="20"/>
        <v/>
      </c>
      <c r="Q268" s="400">
        <f t="shared" si="22"/>
        <v>0</v>
      </c>
      <c r="R268" s="401" t="e">
        <f ca="1">MATCH(R$2,OFFSET(Diário!O$4,R267,0,ROW(Diário!$N$5003)-R267,1),0)+R267</f>
        <v>#N/A</v>
      </c>
      <c r="S268" s="401"/>
      <c r="T268" s="401"/>
    </row>
    <row r="269" spans="1:20" x14ac:dyDescent="0.2">
      <c r="A269" s="402" t="str">
        <f t="shared" ca="1" si="21"/>
        <v/>
      </c>
      <c r="B269" s="397" t="str">
        <f ca="1">IF($A269="","",INDEX(Diário!B$4:B$5000,MATCH(Rateio!$A269,Diário!$A$4:$A$5000,FALSE)))</f>
        <v/>
      </c>
      <c r="C269" s="413" t="str">
        <f ca="1">IF($A269="","",INDEX(Diário!C$4:C$5000,MATCH(Rateio!$A269,Diário!$A$4:$A$5000,FALSE)))</f>
        <v/>
      </c>
      <c r="D269" s="412" t="str">
        <f ca="1">IF($A269="","",INDEX(Diário!D$4:D$5000,MATCH(Rateio!$A269,Diário!$A$4:$A$5000,FALSE)))</f>
        <v/>
      </c>
      <c r="E269" s="412" t="str">
        <f ca="1">IF($A269="","",INDEX(Diário!E$4:E$5000,MATCH(Rateio!$A269,Diário!$A$4:$A$5000,FALSE)))</f>
        <v/>
      </c>
      <c r="F269" s="398"/>
      <c r="G269" s="398"/>
      <c r="H269" s="398"/>
      <c r="I269" s="398"/>
      <c r="J269" s="398"/>
      <c r="K269" s="403"/>
      <c r="L269" s="404"/>
      <c r="M269" s="404"/>
      <c r="N269" s="399"/>
      <c r="O269" s="400" t="str">
        <f t="shared" si="19"/>
        <v/>
      </c>
      <c r="P269" s="400" t="str">
        <f t="shared" si="20"/>
        <v/>
      </c>
      <c r="Q269" s="400">
        <f t="shared" si="22"/>
        <v>0</v>
      </c>
      <c r="R269" s="401" t="e">
        <f ca="1">MATCH(R$2,OFFSET(Diário!O$4,R268,0,ROW(Diário!$N$5003)-R268,1),0)+R268</f>
        <v>#N/A</v>
      </c>
      <c r="S269" s="401"/>
      <c r="T269" s="401"/>
    </row>
    <row r="270" spans="1:20" x14ac:dyDescent="0.2">
      <c r="A270" s="402" t="str">
        <f t="shared" ca="1" si="21"/>
        <v/>
      </c>
      <c r="B270" s="397" t="str">
        <f ca="1">IF($A270="","",INDEX(Diário!B$4:B$5000,MATCH(Rateio!$A270,Diário!$A$4:$A$5000,FALSE)))</f>
        <v/>
      </c>
      <c r="C270" s="413" t="str">
        <f ca="1">IF($A270="","",INDEX(Diário!C$4:C$5000,MATCH(Rateio!$A270,Diário!$A$4:$A$5000,FALSE)))</f>
        <v/>
      </c>
      <c r="D270" s="412" t="str">
        <f ca="1">IF($A270="","",INDEX(Diário!D$4:D$5000,MATCH(Rateio!$A270,Diário!$A$4:$A$5000,FALSE)))</f>
        <v/>
      </c>
      <c r="E270" s="412" t="str">
        <f ca="1">IF($A270="","",INDEX(Diário!E$4:E$5000,MATCH(Rateio!$A270,Diário!$A$4:$A$5000,FALSE)))</f>
        <v/>
      </c>
      <c r="F270" s="398"/>
      <c r="G270" s="398"/>
      <c r="H270" s="398"/>
      <c r="I270" s="398"/>
      <c r="J270" s="398"/>
      <c r="K270" s="403"/>
      <c r="L270" s="404"/>
      <c r="M270" s="404"/>
      <c r="N270" s="399"/>
      <c r="O270" s="400" t="str">
        <f t="shared" si="19"/>
        <v/>
      </c>
      <c r="P270" s="400" t="str">
        <f t="shared" si="20"/>
        <v/>
      </c>
      <c r="Q270" s="400">
        <f t="shared" si="22"/>
        <v>0</v>
      </c>
      <c r="R270" s="401" t="e">
        <f ca="1">MATCH(R$2,OFFSET(Diário!O$4,R269,0,ROW(Diário!$N$5003)-R269,1),0)+R269</f>
        <v>#N/A</v>
      </c>
      <c r="S270" s="401"/>
      <c r="T270" s="401"/>
    </row>
    <row r="271" spans="1:20" x14ac:dyDescent="0.2">
      <c r="A271" s="402" t="str">
        <f t="shared" ca="1" si="21"/>
        <v/>
      </c>
      <c r="B271" s="397" t="str">
        <f ca="1">IF($A271="","",INDEX(Diário!B$4:B$5000,MATCH(Rateio!$A271,Diário!$A$4:$A$5000,FALSE)))</f>
        <v/>
      </c>
      <c r="C271" s="413" t="str">
        <f ca="1">IF($A271="","",INDEX(Diário!C$4:C$5000,MATCH(Rateio!$A271,Diário!$A$4:$A$5000,FALSE)))</f>
        <v/>
      </c>
      <c r="D271" s="412" t="str">
        <f ca="1">IF($A271="","",INDEX(Diário!D$4:D$5000,MATCH(Rateio!$A271,Diário!$A$4:$A$5000,FALSE)))</f>
        <v/>
      </c>
      <c r="E271" s="412" t="str">
        <f ca="1">IF($A271="","",INDEX(Diário!E$4:E$5000,MATCH(Rateio!$A271,Diário!$A$4:$A$5000,FALSE)))</f>
        <v/>
      </c>
      <c r="F271" s="398"/>
      <c r="G271" s="398"/>
      <c r="H271" s="398"/>
      <c r="I271" s="398"/>
      <c r="J271" s="398"/>
      <c r="K271" s="403"/>
      <c r="L271" s="404"/>
      <c r="M271" s="404"/>
      <c r="N271" s="399"/>
      <c r="O271" s="400" t="str">
        <f t="shared" si="19"/>
        <v/>
      </c>
      <c r="P271" s="400" t="str">
        <f t="shared" si="20"/>
        <v/>
      </c>
      <c r="Q271" s="400">
        <f t="shared" si="22"/>
        <v>0</v>
      </c>
      <c r="R271" s="401" t="e">
        <f ca="1">MATCH(R$2,OFFSET(Diário!O$4,R270,0,ROW(Diário!$N$5003)-R270,1),0)+R270</f>
        <v>#N/A</v>
      </c>
      <c r="S271" s="401"/>
      <c r="T271" s="401"/>
    </row>
    <row r="272" spans="1:20" x14ac:dyDescent="0.2">
      <c r="A272" s="402" t="str">
        <f t="shared" ca="1" si="21"/>
        <v/>
      </c>
      <c r="B272" s="397" t="str">
        <f ca="1">IF($A272="","",INDEX(Diário!B$4:B$5000,MATCH(Rateio!$A272,Diário!$A$4:$A$5000,FALSE)))</f>
        <v/>
      </c>
      <c r="C272" s="413" t="str">
        <f ca="1">IF($A272="","",INDEX(Diário!C$4:C$5000,MATCH(Rateio!$A272,Diário!$A$4:$A$5000,FALSE)))</f>
        <v/>
      </c>
      <c r="D272" s="412" t="str">
        <f ca="1">IF($A272="","",INDEX(Diário!D$4:D$5000,MATCH(Rateio!$A272,Diário!$A$4:$A$5000,FALSE)))</f>
        <v/>
      </c>
      <c r="E272" s="412" t="str">
        <f ca="1">IF($A272="","",INDEX(Diário!E$4:E$5000,MATCH(Rateio!$A272,Diário!$A$4:$A$5000,FALSE)))</f>
        <v/>
      </c>
      <c r="F272" s="398"/>
      <c r="G272" s="398"/>
      <c r="H272" s="398"/>
      <c r="I272" s="398"/>
      <c r="J272" s="398"/>
      <c r="K272" s="403"/>
      <c r="L272" s="404"/>
      <c r="M272" s="404"/>
      <c r="N272" s="399"/>
      <c r="O272" s="400" t="str">
        <f t="shared" si="19"/>
        <v/>
      </c>
      <c r="P272" s="400" t="str">
        <f t="shared" si="20"/>
        <v/>
      </c>
      <c r="Q272" s="400">
        <f t="shared" si="22"/>
        <v>0</v>
      </c>
      <c r="R272" s="401" t="e">
        <f ca="1">MATCH(R$2,OFFSET(Diário!O$4,R271,0,ROW(Diário!$N$5003)-R271,1),0)+R271</f>
        <v>#N/A</v>
      </c>
    </row>
    <row r="273" spans="1:18" x14ac:dyDescent="0.2">
      <c r="A273" s="402" t="str">
        <f t="shared" ca="1" si="21"/>
        <v/>
      </c>
      <c r="B273" s="397" t="str">
        <f ca="1">IF($A273="","",INDEX(Diário!B$4:B$5000,MATCH(Rateio!$A273,Diário!$A$4:$A$5000,FALSE)))</f>
        <v/>
      </c>
      <c r="C273" s="413" t="str">
        <f ca="1">IF($A273="","",INDEX(Diário!C$4:C$5000,MATCH(Rateio!$A273,Diário!$A$4:$A$5000,FALSE)))</f>
        <v/>
      </c>
      <c r="D273" s="412" t="str">
        <f ca="1">IF($A273="","",INDEX(Diário!D$4:D$5000,MATCH(Rateio!$A273,Diário!$A$4:$A$5000,FALSE)))</f>
        <v/>
      </c>
      <c r="E273" s="412" t="str">
        <f ca="1">IF($A273="","",INDEX(Diário!E$4:E$5000,MATCH(Rateio!$A273,Diário!$A$4:$A$5000,FALSE)))</f>
        <v/>
      </c>
      <c r="F273" s="398"/>
      <c r="G273" s="398"/>
      <c r="H273" s="398"/>
      <c r="I273" s="398"/>
      <c r="J273" s="398"/>
      <c r="K273" s="403"/>
      <c r="L273" s="404"/>
      <c r="M273" s="404"/>
      <c r="N273" s="399"/>
      <c r="O273" s="400" t="str">
        <f t="shared" si="19"/>
        <v/>
      </c>
      <c r="P273" s="400" t="str">
        <f t="shared" si="20"/>
        <v/>
      </c>
      <c r="Q273" s="400">
        <f t="shared" si="22"/>
        <v>0</v>
      </c>
      <c r="R273" s="401" t="e">
        <f ca="1">MATCH(R$2,OFFSET(Diário!O$4,R272,0,ROW(Diário!$N$5003)-R272,1),0)+R272</f>
        <v>#N/A</v>
      </c>
    </row>
    <row r="274" spans="1:18" x14ac:dyDescent="0.2">
      <c r="A274" s="402" t="str">
        <f t="shared" ca="1" si="21"/>
        <v/>
      </c>
      <c r="B274" s="397" t="str">
        <f ca="1">IF($A274="","",INDEX(Diário!B$4:B$5000,MATCH(Rateio!$A274,Diário!$A$4:$A$5000,FALSE)))</f>
        <v/>
      </c>
      <c r="C274" s="413" t="str">
        <f ca="1">IF($A274="","",INDEX(Diário!C$4:C$5000,MATCH(Rateio!$A274,Diário!$A$4:$A$5000,FALSE)))</f>
        <v/>
      </c>
      <c r="D274" s="412" t="str">
        <f ca="1">IF($A274="","",INDEX(Diário!D$4:D$5000,MATCH(Rateio!$A274,Diário!$A$4:$A$5000,FALSE)))</f>
        <v/>
      </c>
      <c r="E274" s="412" t="str">
        <f ca="1">IF($A274="","",INDEX(Diário!E$4:E$5000,MATCH(Rateio!$A274,Diário!$A$4:$A$5000,FALSE)))</f>
        <v/>
      </c>
      <c r="F274" s="398"/>
      <c r="G274" s="398"/>
      <c r="H274" s="398"/>
      <c r="I274" s="398"/>
      <c r="J274" s="398"/>
      <c r="K274" s="403"/>
      <c r="L274" s="404"/>
      <c r="M274" s="404"/>
      <c r="N274" s="399"/>
      <c r="O274" s="400" t="str">
        <f t="shared" si="19"/>
        <v/>
      </c>
      <c r="P274" s="400" t="str">
        <f t="shared" si="20"/>
        <v/>
      </c>
      <c r="Q274" s="400">
        <f t="shared" si="22"/>
        <v>0</v>
      </c>
      <c r="R274" s="401" t="e">
        <f ca="1">MATCH(R$2,OFFSET(Diário!O$4,R273,0,ROW(Diário!$N$5003)-R273,1),0)+R273</f>
        <v>#N/A</v>
      </c>
    </row>
    <row r="275" spans="1:18" x14ac:dyDescent="0.2">
      <c r="A275" s="402" t="str">
        <f t="shared" ca="1" si="21"/>
        <v/>
      </c>
      <c r="B275" s="397" t="str">
        <f ca="1">IF($A275="","",INDEX(Diário!B$4:B$5000,MATCH(Rateio!$A275,Diário!$A$4:$A$5000,FALSE)))</f>
        <v/>
      </c>
      <c r="C275" s="413" t="str">
        <f ca="1">IF($A275="","",INDEX(Diário!C$4:C$5000,MATCH(Rateio!$A275,Diário!$A$4:$A$5000,FALSE)))</f>
        <v/>
      </c>
      <c r="D275" s="412" t="str">
        <f ca="1">IF($A275="","",INDEX(Diário!D$4:D$5000,MATCH(Rateio!$A275,Diário!$A$4:$A$5000,FALSE)))</f>
        <v/>
      </c>
      <c r="E275" s="412" t="str">
        <f ca="1">IF($A275="","",INDEX(Diário!E$4:E$5000,MATCH(Rateio!$A275,Diário!$A$4:$A$5000,FALSE)))</f>
        <v/>
      </c>
      <c r="F275" s="398"/>
      <c r="G275" s="398"/>
      <c r="H275" s="398"/>
      <c r="I275" s="398"/>
      <c r="J275" s="398"/>
      <c r="K275" s="403"/>
      <c r="L275" s="404"/>
      <c r="M275" s="404"/>
      <c r="N275" s="399"/>
      <c r="O275" s="400" t="str">
        <f t="shared" si="19"/>
        <v/>
      </c>
      <c r="P275" s="400" t="str">
        <f t="shared" si="20"/>
        <v/>
      </c>
      <c r="Q275" s="400">
        <f t="shared" si="22"/>
        <v>0</v>
      </c>
      <c r="R275" s="401" t="e">
        <f ca="1">MATCH(R$2,OFFSET(Diário!O$4,R274,0,ROW(Diário!$N$5003)-R274,1),0)+R274</f>
        <v>#N/A</v>
      </c>
    </row>
    <row r="276" spans="1:18" x14ac:dyDescent="0.2">
      <c r="A276" s="402" t="str">
        <f t="shared" ca="1" si="21"/>
        <v/>
      </c>
      <c r="B276" s="397" t="str">
        <f ca="1">IF($A276="","",INDEX(Diário!B$4:B$5000,MATCH(Rateio!$A276,Diário!$A$4:$A$5000,FALSE)))</f>
        <v/>
      </c>
      <c r="C276" s="413" t="str">
        <f ca="1">IF($A276="","",INDEX(Diário!C$4:C$5000,MATCH(Rateio!$A276,Diário!$A$4:$A$5000,FALSE)))</f>
        <v/>
      </c>
      <c r="D276" s="412" t="str">
        <f ca="1">IF($A276="","",INDEX(Diário!D$4:D$5000,MATCH(Rateio!$A276,Diário!$A$4:$A$5000,FALSE)))</f>
        <v/>
      </c>
      <c r="E276" s="412" t="str">
        <f ca="1">IF($A276="","",INDEX(Diário!E$4:E$5000,MATCH(Rateio!$A276,Diário!$A$4:$A$5000,FALSE)))</f>
        <v/>
      </c>
      <c r="F276" s="398"/>
      <c r="G276" s="398"/>
      <c r="H276" s="398"/>
      <c r="I276" s="398"/>
      <c r="J276" s="398"/>
      <c r="K276" s="403"/>
      <c r="L276" s="404"/>
      <c r="M276" s="404"/>
      <c r="N276" s="399"/>
      <c r="O276" s="400" t="str">
        <f t="shared" si="19"/>
        <v/>
      </c>
      <c r="P276" s="400" t="str">
        <f t="shared" si="20"/>
        <v/>
      </c>
      <c r="Q276" s="400">
        <f t="shared" si="22"/>
        <v>0</v>
      </c>
      <c r="R276" s="401" t="e">
        <f ca="1">MATCH(R$2,OFFSET(Diário!O$4,R275,0,ROW(Diário!$N$5003)-R275,1),0)+R275</f>
        <v>#N/A</v>
      </c>
    </row>
    <row r="277" spans="1:18" x14ac:dyDescent="0.2">
      <c r="A277" s="402" t="str">
        <f t="shared" ca="1" si="21"/>
        <v/>
      </c>
      <c r="B277" s="397" t="str">
        <f ca="1">IF($A277="","",INDEX(Diário!B$4:B$5000,MATCH(Rateio!$A277,Diário!$A$4:$A$5000,FALSE)))</f>
        <v/>
      </c>
      <c r="C277" s="413" t="str">
        <f ca="1">IF($A277="","",INDEX(Diário!C$4:C$5000,MATCH(Rateio!$A277,Diário!$A$4:$A$5000,FALSE)))</f>
        <v/>
      </c>
      <c r="D277" s="412" t="str">
        <f ca="1">IF($A277="","",INDEX(Diário!D$4:D$5000,MATCH(Rateio!$A277,Diário!$A$4:$A$5000,FALSE)))</f>
        <v/>
      </c>
      <c r="E277" s="412" t="str">
        <f ca="1">IF($A277="","",INDEX(Diário!E$4:E$5000,MATCH(Rateio!$A277,Diário!$A$4:$A$5000,FALSE)))</f>
        <v/>
      </c>
      <c r="F277" s="398"/>
      <c r="G277" s="398"/>
      <c r="H277" s="398"/>
      <c r="I277" s="398"/>
      <c r="J277" s="398"/>
      <c r="K277" s="403"/>
      <c r="L277" s="404"/>
      <c r="M277" s="404"/>
      <c r="N277" s="399"/>
      <c r="O277" s="400" t="str">
        <f t="shared" si="19"/>
        <v/>
      </c>
      <c r="P277" s="400" t="str">
        <f t="shared" si="20"/>
        <v/>
      </c>
      <c r="Q277" s="400">
        <f t="shared" si="22"/>
        <v>0</v>
      </c>
      <c r="R277" s="401" t="e">
        <f ca="1">MATCH(R$2,OFFSET(Diário!O$4,R276,0,ROW(Diário!$N$5003)-R276,1),0)+R276</f>
        <v>#N/A</v>
      </c>
    </row>
    <row r="278" spans="1:18" x14ac:dyDescent="0.2">
      <c r="A278" s="402" t="str">
        <f t="shared" ca="1" si="21"/>
        <v/>
      </c>
      <c r="B278" s="397" t="str">
        <f ca="1">IF($A278="","",INDEX(Diário!B$4:B$5000,MATCH(Rateio!$A278,Diário!$A$4:$A$5000,FALSE)))</f>
        <v/>
      </c>
      <c r="C278" s="413" t="str">
        <f ca="1">IF($A278="","",INDEX(Diário!C$4:C$5000,MATCH(Rateio!$A278,Diário!$A$4:$A$5000,FALSE)))</f>
        <v/>
      </c>
      <c r="D278" s="412" t="str">
        <f ca="1">IF($A278="","",INDEX(Diário!D$4:D$5000,MATCH(Rateio!$A278,Diário!$A$4:$A$5000,FALSE)))</f>
        <v/>
      </c>
      <c r="E278" s="412" t="str">
        <f ca="1">IF($A278="","",INDEX(Diário!E$4:E$5000,MATCH(Rateio!$A278,Diário!$A$4:$A$5000,FALSE)))</f>
        <v/>
      </c>
      <c r="F278" s="398"/>
      <c r="G278" s="398"/>
      <c r="H278" s="398"/>
      <c r="I278" s="398"/>
      <c r="J278" s="398"/>
      <c r="K278" s="403"/>
      <c r="L278" s="404"/>
      <c r="M278" s="404"/>
      <c r="N278" s="399"/>
      <c r="O278" s="400" t="str">
        <f t="shared" si="19"/>
        <v/>
      </c>
      <c r="P278" s="400" t="str">
        <f t="shared" si="20"/>
        <v/>
      </c>
      <c r="Q278" s="400">
        <f t="shared" si="22"/>
        <v>0</v>
      </c>
      <c r="R278" s="401" t="e">
        <f ca="1">MATCH(R$2,OFFSET(Diário!O$4,R277,0,ROW(Diário!$N$5003)-R277,1),0)+R277</f>
        <v>#N/A</v>
      </c>
    </row>
    <row r="279" spans="1:18" x14ac:dyDescent="0.2">
      <c r="A279" s="402" t="str">
        <f t="shared" ca="1" si="21"/>
        <v/>
      </c>
      <c r="B279" s="397" t="str">
        <f ca="1">IF($A279="","",INDEX(Diário!B$4:B$5000,MATCH(Rateio!$A279,Diário!$A$4:$A$5000,FALSE)))</f>
        <v/>
      </c>
      <c r="C279" s="413" t="str">
        <f ca="1">IF($A279="","",INDEX(Diário!C$4:C$5000,MATCH(Rateio!$A279,Diário!$A$4:$A$5000,FALSE)))</f>
        <v/>
      </c>
      <c r="D279" s="412" t="str">
        <f ca="1">IF($A279="","",INDEX(Diário!D$4:D$5000,MATCH(Rateio!$A279,Diário!$A$4:$A$5000,FALSE)))</f>
        <v/>
      </c>
      <c r="E279" s="412" t="str">
        <f ca="1">IF($A279="","",INDEX(Diário!E$4:E$5000,MATCH(Rateio!$A279,Diário!$A$4:$A$5000,FALSE)))</f>
        <v/>
      </c>
      <c r="F279" s="398"/>
      <c r="G279" s="398"/>
      <c r="H279" s="398"/>
      <c r="I279" s="398"/>
      <c r="J279" s="398"/>
      <c r="K279" s="403"/>
      <c r="L279" s="404"/>
      <c r="M279" s="404"/>
      <c r="N279" s="399"/>
      <c r="O279" s="400" t="str">
        <f t="shared" si="19"/>
        <v/>
      </c>
      <c r="P279" s="400" t="str">
        <f t="shared" si="20"/>
        <v/>
      </c>
      <c r="Q279" s="400">
        <f t="shared" si="22"/>
        <v>0</v>
      </c>
      <c r="R279" s="401" t="e">
        <f ca="1">MATCH(R$2,OFFSET(Diário!O$4,R278,0,ROW(Diário!$N$5003)-R278,1),0)+R278</f>
        <v>#N/A</v>
      </c>
    </row>
    <row r="280" spans="1:18" x14ac:dyDescent="0.2">
      <c r="A280" s="402" t="str">
        <f t="shared" ca="1" si="21"/>
        <v/>
      </c>
      <c r="B280" s="397" t="str">
        <f ca="1">IF($A280="","",INDEX(Diário!B$4:B$5000,MATCH(Rateio!$A280,Diário!$A$4:$A$5000,FALSE)))</f>
        <v/>
      </c>
      <c r="C280" s="413" t="str">
        <f ca="1">IF($A280="","",INDEX(Diário!C$4:C$5000,MATCH(Rateio!$A280,Diário!$A$4:$A$5000,FALSE)))</f>
        <v/>
      </c>
      <c r="D280" s="412" t="str">
        <f ca="1">IF($A280="","",INDEX(Diário!D$4:D$5000,MATCH(Rateio!$A280,Diário!$A$4:$A$5000,FALSE)))</f>
        <v/>
      </c>
      <c r="E280" s="412" t="str">
        <f ca="1">IF($A280="","",INDEX(Diário!E$4:E$5000,MATCH(Rateio!$A280,Diário!$A$4:$A$5000,FALSE)))</f>
        <v/>
      </c>
      <c r="F280" s="398"/>
      <c r="G280" s="398"/>
      <c r="H280" s="398"/>
      <c r="I280" s="398"/>
      <c r="J280" s="398"/>
      <c r="K280" s="403"/>
      <c r="L280" s="404"/>
      <c r="M280" s="404"/>
      <c r="N280" s="399"/>
      <c r="O280" s="400" t="str">
        <f t="shared" si="19"/>
        <v/>
      </c>
      <c r="P280" s="400" t="str">
        <f t="shared" si="20"/>
        <v/>
      </c>
      <c r="Q280" s="400">
        <f t="shared" si="22"/>
        <v>0</v>
      </c>
      <c r="R280" s="401" t="e">
        <f ca="1">MATCH(R$2,OFFSET(Diário!O$4,R279,0,ROW(Diário!$N$5003)-R279,1),0)+R279</f>
        <v>#N/A</v>
      </c>
    </row>
    <row r="281" spans="1:18" x14ac:dyDescent="0.2">
      <c r="A281" s="402" t="str">
        <f t="shared" ca="1" si="21"/>
        <v/>
      </c>
      <c r="B281" s="397" t="str">
        <f ca="1">IF($A281="","",INDEX(Diário!B$4:B$5000,MATCH(Rateio!$A281,Diário!$A$4:$A$5000,FALSE)))</f>
        <v/>
      </c>
      <c r="C281" s="413" t="str">
        <f ca="1">IF($A281="","",INDEX(Diário!C$4:C$5000,MATCH(Rateio!$A281,Diário!$A$4:$A$5000,FALSE)))</f>
        <v/>
      </c>
      <c r="D281" s="412" t="str">
        <f ca="1">IF($A281="","",INDEX(Diário!D$4:D$5000,MATCH(Rateio!$A281,Diário!$A$4:$A$5000,FALSE)))</f>
        <v/>
      </c>
      <c r="E281" s="412" t="str">
        <f ca="1">IF($A281="","",INDEX(Diário!E$4:E$5000,MATCH(Rateio!$A281,Diário!$A$4:$A$5000,FALSE)))</f>
        <v/>
      </c>
      <c r="F281" s="398"/>
      <c r="G281" s="398"/>
      <c r="H281" s="398"/>
      <c r="I281" s="398"/>
      <c r="J281" s="398"/>
      <c r="K281" s="403"/>
      <c r="L281" s="404"/>
      <c r="M281" s="404"/>
      <c r="N281" s="399"/>
      <c r="O281" s="400" t="str">
        <f t="shared" si="19"/>
        <v/>
      </c>
      <c r="P281" s="400" t="str">
        <f t="shared" si="20"/>
        <v/>
      </c>
      <c r="Q281" s="400">
        <f t="shared" si="22"/>
        <v>0</v>
      </c>
      <c r="R281" s="401" t="e">
        <f ca="1">MATCH(R$2,OFFSET(Diário!O$4,R280,0,ROW(Diário!$N$5003)-R280,1),0)+R280</f>
        <v>#N/A</v>
      </c>
    </row>
    <row r="282" spans="1:18" x14ac:dyDescent="0.2">
      <c r="A282" s="402" t="str">
        <f t="shared" ca="1" si="21"/>
        <v/>
      </c>
      <c r="B282" s="397" t="str">
        <f ca="1">IF($A282="","",INDEX(Diário!B$4:B$5000,MATCH(Rateio!$A282,Diário!$A$4:$A$5000,FALSE)))</f>
        <v/>
      </c>
      <c r="C282" s="413" t="str">
        <f ca="1">IF($A282="","",INDEX(Diário!C$4:C$5000,MATCH(Rateio!$A282,Diário!$A$4:$A$5000,FALSE)))</f>
        <v/>
      </c>
      <c r="D282" s="412" t="str">
        <f ca="1">IF($A282="","",INDEX(Diário!D$4:D$5000,MATCH(Rateio!$A282,Diário!$A$4:$A$5000,FALSE)))</f>
        <v/>
      </c>
      <c r="E282" s="412" t="str">
        <f ca="1">IF($A282="","",INDEX(Diário!E$4:E$5000,MATCH(Rateio!$A282,Diário!$A$4:$A$5000,FALSE)))</f>
        <v/>
      </c>
      <c r="F282" s="398"/>
      <c r="G282" s="398"/>
      <c r="H282" s="398"/>
      <c r="I282" s="398"/>
      <c r="J282" s="398"/>
      <c r="K282" s="403"/>
      <c r="L282" s="404"/>
      <c r="M282" s="404"/>
      <c r="N282" s="399"/>
      <c r="O282" s="400" t="str">
        <f t="shared" si="19"/>
        <v/>
      </c>
      <c r="P282" s="400" t="str">
        <f t="shared" si="20"/>
        <v/>
      </c>
      <c r="Q282" s="400">
        <f t="shared" si="22"/>
        <v>0</v>
      </c>
      <c r="R282" s="401" t="e">
        <f ca="1">MATCH(R$2,OFFSET(Diário!O$4,R281,0,ROW(Diário!$N$5003)-R281,1),0)+R281</f>
        <v>#N/A</v>
      </c>
    </row>
    <row r="283" spans="1:18" x14ac:dyDescent="0.2">
      <c r="A283" s="402" t="str">
        <f t="shared" ca="1" si="21"/>
        <v/>
      </c>
      <c r="B283" s="397" t="str">
        <f ca="1">IF($A283="","",INDEX(Diário!B$4:B$5000,MATCH(Rateio!$A283,Diário!$A$4:$A$5000,FALSE)))</f>
        <v/>
      </c>
      <c r="C283" s="413" t="str">
        <f ca="1">IF($A283="","",INDEX(Diário!C$4:C$5000,MATCH(Rateio!$A283,Diário!$A$4:$A$5000,FALSE)))</f>
        <v/>
      </c>
      <c r="D283" s="412" t="str">
        <f ca="1">IF($A283="","",INDEX(Diário!D$4:D$5000,MATCH(Rateio!$A283,Diário!$A$4:$A$5000,FALSE)))</f>
        <v/>
      </c>
      <c r="E283" s="412" t="str">
        <f ca="1">IF($A283="","",INDEX(Diário!E$4:E$5000,MATCH(Rateio!$A283,Diário!$A$4:$A$5000,FALSE)))</f>
        <v/>
      </c>
      <c r="F283" s="398"/>
      <c r="G283" s="398"/>
      <c r="H283" s="398"/>
      <c r="I283" s="398"/>
      <c r="J283" s="398"/>
      <c r="K283" s="403"/>
      <c r="L283" s="404"/>
      <c r="M283" s="404"/>
      <c r="N283" s="399"/>
      <c r="O283" s="400" t="str">
        <f t="shared" si="19"/>
        <v/>
      </c>
      <c r="P283" s="400" t="str">
        <f t="shared" si="20"/>
        <v/>
      </c>
      <c r="Q283" s="400">
        <f t="shared" si="22"/>
        <v>0</v>
      </c>
      <c r="R283" s="401" t="e">
        <f ca="1">MATCH(R$2,OFFSET(Diário!O$4,R282,0,ROW(Diário!$N$5003)-R282,1),0)+R282</f>
        <v>#N/A</v>
      </c>
    </row>
    <row r="284" spans="1:18" x14ac:dyDescent="0.2">
      <c r="A284" s="402" t="str">
        <f t="shared" ca="1" si="21"/>
        <v/>
      </c>
      <c r="B284" s="397" t="str">
        <f ca="1">IF($A284="","",INDEX(Diário!B$4:B$5000,MATCH(Rateio!$A284,Diário!$A$4:$A$5000,FALSE)))</f>
        <v/>
      </c>
      <c r="C284" s="413" t="str">
        <f ca="1">IF($A284="","",INDEX(Diário!C$4:C$5000,MATCH(Rateio!$A284,Diário!$A$4:$A$5000,FALSE)))</f>
        <v/>
      </c>
      <c r="D284" s="412" t="str">
        <f ca="1">IF($A284="","",INDEX(Diário!D$4:D$5000,MATCH(Rateio!$A284,Diário!$A$4:$A$5000,FALSE)))</f>
        <v/>
      </c>
      <c r="E284" s="412" t="str">
        <f ca="1">IF($A284="","",INDEX(Diário!E$4:E$5000,MATCH(Rateio!$A284,Diário!$A$4:$A$5000,FALSE)))</f>
        <v/>
      </c>
      <c r="F284" s="398"/>
      <c r="G284" s="398"/>
      <c r="H284" s="398"/>
      <c r="I284" s="398"/>
      <c r="J284" s="398"/>
      <c r="K284" s="403"/>
      <c r="L284" s="404"/>
      <c r="M284" s="404"/>
      <c r="N284" s="399"/>
      <c r="O284" s="400" t="str">
        <f t="shared" si="19"/>
        <v/>
      </c>
      <c r="P284" s="400" t="str">
        <f t="shared" si="20"/>
        <v/>
      </c>
      <c r="Q284" s="400">
        <f t="shared" si="22"/>
        <v>0</v>
      </c>
      <c r="R284" s="401" t="e">
        <f ca="1">MATCH(R$2,OFFSET(Diário!O$4,R283,0,ROW(Diário!$N$5003)-R283,1),0)+R283</f>
        <v>#N/A</v>
      </c>
    </row>
    <row r="285" spans="1:18" x14ac:dyDescent="0.2">
      <c r="A285" s="402" t="str">
        <f t="shared" ca="1" si="21"/>
        <v/>
      </c>
      <c r="B285" s="397" t="str">
        <f ca="1">IF($A285="","",INDEX(Diário!B$4:B$5000,MATCH(Rateio!$A285,Diário!$A$4:$A$5000,FALSE)))</f>
        <v/>
      </c>
      <c r="C285" s="413" t="str">
        <f ca="1">IF($A285="","",INDEX(Diário!C$4:C$5000,MATCH(Rateio!$A285,Diário!$A$4:$A$5000,FALSE)))</f>
        <v/>
      </c>
      <c r="D285" s="412" t="str">
        <f ca="1">IF($A285="","",INDEX(Diário!D$4:D$5000,MATCH(Rateio!$A285,Diário!$A$4:$A$5000,FALSE)))</f>
        <v/>
      </c>
      <c r="E285" s="412" t="str">
        <f ca="1">IF($A285="","",INDEX(Diário!E$4:E$5000,MATCH(Rateio!$A285,Diário!$A$4:$A$5000,FALSE)))</f>
        <v/>
      </c>
      <c r="F285" s="398"/>
      <c r="G285" s="398"/>
      <c r="H285" s="398"/>
      <c r="I285" s="398"/>
      <c r="J285" s="398"/>
      <c r="K285" s="403"/>
      <c r="L285" s="404"/>
      <c r="M285" s="404"/>
      <c r="N285" s="399"/>
      <c r="O285" s="400" t="str">
        <f t="shared" si="19"/>
        <v/>
      </c>
      <c r="P285" s="400" t="str">
        <f t="shared" si="20"/>
        <v/>
      </c>
      <c r="Q285" s="400">
        <f t="shared" si="22"/>
        <v>0</v>
      </c>
      <c r="R285" s="401" t="e">
        <f ca="1">MATCH(R$2,OFFSET(Diário!O$4,R284,0,ROW(Diário!$N$5003)-R284,1),0)+R284</f>
        <v>#N/A</v>
      </c>
    </row>
    <row r="286" spans="1:18" x14ac:dyDescent="0.2">
      <c r="A286" s="402" t="str">
        <f t="shared" ca="1" si="21"/>
        <v/>
      </c>
      <c r="B286" s="397" t="str">
        <f ca="1">IF($A286="","",INDEX(Diário!B$4:B$5000,MATCH(Rateio!$A286,Diário!$A$4:$A$5000,FALSE)))</f>
        <v/>
      </c>
      <c r="C286" s="413" t="str">
        <f ca="1">IF($A286="","",INDEX(Diário!C$4:C$5000,MATCH(Rateio!$A286,Diário!$A$4:$A$5000,FALSE)))</f>
        <v/>
      </c>
      <c r="D286" s="412" t="str">
        <f ca="1">IF($A286="","",INDEX(Diário!D$4:D$5000,MATCH(Rateio!$A286,Diário!$A$4:$A$5000,FALSE)))</f>
        <v/>
      </c>
      <c r="E286" s="412" t="str">
        <f ca="1">IF($A286="","",INDEX(Diário!E$4:E$5000,MATCH(Rateio!$A286,Diário!$A$4:$A$5000,FALSE)))</f>
        <v/>
      </c>
      <c r="F286" s="398"/>
      <c r="G286" s="398"/>
      <c r="H286" s="398"/>
      <c r="I286" s="398"/>
      <c r="J286" s="398"/>
      <c r="K286" s="403"/>
      <c r="L286" s="404"/>
      <c r="M286" s="404"/>
      <c r="N286" s="399"/>
      <c r="O286" s="400" t="str">
        <f t="shared" si="19"/>
        <v/>
      </c>
      <c r="P286" s="400" t="str">
        <f t="shared" si="20"/>
        <v/>
      </c>
      <c r="Q286" s="400">
        <f t="shared" si="22"/>
        <v>0</v>
      </c>
      <c r="R286" s="401" t="e">
        <f ca="1">MATCH(R$2,OFFSET(Diário!O$4,R285,0,ROW(Diário!$N$5003)-R285,1),0)+R285</f>
        <v>#N/A</v>
      </c>
    </row>
    <row r="287" spans="1:18" x14ac:dyDescent="0.2">
      <c r="A287" s="402" t="str">
        <f t="shared" ca="1" si="21"/>
        <v/>
      </c>
      <c r="B287" s="397" t="str">
        <f ca="1">IF($A287="","",INDEX(Diário!B$4:B$5000,MATCH(Rateio!$A287,Diário!$A$4:$A$5000,FALSE)))</f>
        <v/>
      </c>
      <c r="C287" s="413" t="str">
        <f ca="1">IF($A287="","",INDEX(Diário!C$4:C$5000,MATCH(Rateio!$A287,Diário!$A$4:$A$5000,FALSE)))</f>
        <v/>
      </c>
      <c r="D287" s="412" t="str">
        <f ca="1">IF($A287="","",INDEX(Diário!D$4:D$5000,MATCH(Rateio!$A287,Diário!$A$4:$A$5000,FALSE)))</f>
        <v/>
      </c>
      <c r="E287" s="412" t="str">
        <f ca="1">IF($A287="","",INDEX(Diário!E$4:E$5000,MATCH(Rateio!$A287,Diário!$A$4:$A$5000,FALSE)))</f>
        <v/>
      </c>
      <c r="F287" s="398"/>
      <c r="G287" s="398"/>
      <c r="H287" s="398"/>
      <c r="I287" s="398"/>
      <c r="J287" s="398"/>
      <c r="K287" s="403"/>
      <c r="L287" s="404"/>
      <c r="M287" s="404"/>
      <c r="N287" s="399"/>
      <c r="O287" s="400" t="str">
        <f t="shared" si="19"/>
        <v/>
      </c>
      <c r="P287" s="400" t="str">
        <f t="shared" si="20"/>
        <v/>
      </c>
      <c r="Q287" s="400">
        <f t="shared" si="22"/>
        <v>0</v>
      </c>
      <c r="R287" s="401" t="e">
        <f ca="1">MATCH(R$2,OFFSET(Diário!O$4,R286,0,ROW(Diário!$N$5003)-R286,1),0)+R286</f>
        <v>#N/A</v>
      </c>
    </row>
    <row r="288" spans="1:18" x14ac:dyDescent="0.2">
      <c r="A288" s="402" t="str">
        <f t="shared" ca="1" si="21"/>
        <v/>
      </c>
      <c r="B288" s="397" t="str">
        <f ca="1">IF($A288="","",INDEX(Diário!B$4:B$5000,MATCH(Rateio!$A288,Diário!$A$4:$A$5000,FALSE)))</f>
        <v/>
      </c>
      <c r="C288" s="413" t="str">
        <f ca="1">IF($A288="","",INDEX(Diário!C$4:C$5000,MATCH(Rateio!$A288,Diário!$A$4:$A$5000,FALSE)))</f>
        <v/>
      </c>
      <c r="D288" s="412" t="str">
        <f ca="1">IF($A288="","",INDEX(Diário!D$4:D$5000,MATCH(Rateio!$A288,Diário!$A$4:$A$5000,FALSE)))</f>
        <v/>
      </c>
      <c r="E288" s="412" t="str">
        <f ca="1">IF($A288="","",INDEX(Diário!E$4:E$5000,MATCH(Rateio!$A288,Diário!$A$4:$A$5000,FALSE)))</f>
        <v/>
      </c>
      <c r="F288" s="398"/>
      <c r="G288" s="398"/>
      <c r="H288" s="398"/>
      <c r="I288" s="398"/>
      <c r="J288" s="398"/>
      <c r="K288" s="403"/>
      <c r="L288" s="404"/>
      <c r="M288" s="404"/>
      <c r="N288" s="399"/>
      <c r="O288" s="400" t="str">
        <f t="shared" si="19"/>
        <v/>
      </c>
      <c r="P288" s="400" t="str">
        <f t="shared" si="20"/>
        <v/>
      </c>
      <c r="Q288" s="400">
        <f t="shared" si="22"/>
        <v>0</v>
      </c>
      <c r="R288" s="401" t="e">
        <f ca="1">MATCH(R$2,OFFSET(Diário!O$4,R287,0,ROW(Diário!$N$5003)-R287,1),0)+R287</f>
        <v>#N/A</v>
      </c>
    </row>
    <row r="289" spans="1:18" x14ac:dyDescent="0.2">
      <c r="A289" s="402" t="str">
        <f t="shared" ca="1" si="21"/>
        <v/>
      </c>
      <c r="B289" s="397" t="str">
        <f ca="1">IF($A289="","",INDEX(Diário!B$4:B$5000,MATCH(Rateio!$A289,Diário!$A$4:$A$5000,FALSE)))</f>
        <v/>
      </c>
      <c r="C289" s="413" t="str">
        <f ca="1">IF($A289="","",INDEX(Diário!C$4:C$5000,MATCH(Rateio!$A289,Diário!$A$4:$A$5000,FALSE)))</f>
        <v/>
      </c>
      <c r="D289" s="412" t="str">
        <f ca="1">IF($A289="","",INDEX(Diário!D$4:D$5000,MATCH(Rateio!$A289,Diário!$A$4:$A$5000,FALSE)))</f>
        <v/>
      </c>
      <c r="E289" s="412" t="str">
        <f ca="1">IF($A289="","",INDEX(Diário!E$4:E$5000,MATCH(Rateio!$A289,Diário!$A$4:$A$5000,FALSE)))</f>
        <v/>
      </c>
      <c r="F289" s="398"/>
      <c r="G289" s="398"/>
      <c r="H289" s="398"/>
      <c r="I289" s="398"/>
      <c r="J289" s="398"/>
      <c r="K289" s="403"/>
      <c r="L289" s="404"/>
      <c r="M289" s="404"/>
      <c r="N289" s="399"/>
      <c r="O289" s="400" t="str">
        <f t="shared" si="19"/>
        <v/>
      </c>
      <c r="P289" s="400" t="str">
        <f t="shared" si="20"/>
        <v/>
      </c>
      <c r="Q289" s="400">
        <f t="shared" si="22"/>
        <v>0</v>
      </c>
      <c r="R289" s="401" t="e">
        <f ca="1">MATCH(R$2,OFFSET(Diário!O$4,R288,0,ROW(Diário!$N$5003)-R288,1),0)+R288</f>
        <v>#N/A</v>
      </c>
    </row>
    <row r="290" spans="1:18" x14ac:dyDescent="0.2">
      <c r="A290" s="402" t="str">
        <f t="shared" ca="1" si="21"/>
        <v/>
      </c>
      <c r="B290" s="397" t="str">
        <f ca="1">IF($A290="","",INDEX(Diário!B$4:B$5000,MATCH(Rateio!$A290,Diário!$A$4:$A$5000,FALSE)))</f>
        <v/>
      </c>
      <c r="C290" s="413" t="str">
        <f ca="1">IF($A290="","",INDEX(Diário!C$4:C$5000,MATCH(Rateio!$A290,Diário!$A$4:$A$5000,FALSE)))</f>
        <v/>
      </c>
      <c r="D290" s="412" t="str">
        <f ca="1">IF($A290="","",INDEX(Diário!D$4:D$5000,MATCH(Rateio!$A290,Diário!$A$4:$A$5000,FALSE)))</f>
        <v/>
      </c>
      <c r="E290" s="412" t="str">
        <f ca="1">IF($A290="","",INDEX(Diário!E$4:E$5000,MATCH(Rateio!$A290,Diário!$A$4:$A$5000,FALSE)))</f>
        <v/>
      </c>
      <c r="F290" s="398"/>
      <c r="G290" s="398"/>
      <c r="H290" s="398"/>
      <c r="I290" s="398"/>
      <c r="J290" s="398"/>
      <c r="K290" s="403"/>
      <c r="L290" s="404"/>
      <c r="M290" s="404"/>
      <c r="N290" s="399"/>
      <c r="O290" s="400" t="str">
        <f t="shared" si="19"/>
        <v/>
      </c>
      <c r="P290" s="400" t="str">
        <f t="shared" si="20"/>
        <v/>
      </c>
      <c r="Q290" s="400">
        <f t="shared" si="22"/>
        <v>0</v>
      </c>
      <c r="R290" s="401" t="e">
        <f ca="1">MATCH(R$2,OFFSET(Diário!O$4,R289,0,ROW(Diário!$N$5003)-R289,1),0)+R289</f>
        <v>#N/A</v>
      </c>
    </row>
    <row r="291" spans="1:18" x14ac:dyDescent="0.2">
      <c r="A291" s="402" t="str">
        <f t="shared" ca="1" si="21"/>
        <v/>
      </c>
      <c r="B291" s="397" t="str">
        <f ca="1">IF($A291="","",INDEX(Diário!B$4:B$5000,MATCH(Rateio!$A291,Diário!$A$4:$A$5000,FALSE)))</f>
        <v/>
      </c>
      <c r="C291" s="413" t="str">
        <f ca="1">IF($A291="","",INDEX(Diário!C$4:C$5000,MATCH(Rateio!$A291,Diário!$A$4:$A$5000,FALSE)))</f>
        <v/>
      </c>
      <c r="D291" s="412" t="str">
        <f ca="1">IF($A291="","",INDEX(Diário!D$4:D$5000,MATCH(Rateio!$A291,Diário!$A$4:$A$5000,FALSE)))</f>
        <v/>
      </c>
      <c r="E291" s="412" t="str">
        <f ca="1">IF($A291="","",INDEX(Diário!E$4:E$5000,MATCH(Rateio!$A291,Diário!$A$4:$A$5000,FALSE)))</f>
        <v/>
      </c>
      <c r="F291" s="398"/>
      <c r="G291" s="398"/>
      <c r="H291" s="398"/>
      <c r="I291" s="398"/>
      <c r="J291" s="398"/>
      <c r="K291" s="403"/>
      <c r="L291" s="404"/>
      <c r="M291" s="404"/>
      <c r="N291" s="399"/>
      <c r="O291" s="400" t="str">
        <f t="shared" si="19"/>
        <v/>
      </c>
      <c r="P291" s="400" t="str">
        <f t="shared" si="20"/>
        <v/>
      </c>
      <c r="Q291" s="400">
        <f t="shared" si="22"/>
        <v>0</v>
      </c>
      <c r="R291" s="401" t="e">
        <f ca="1">MATCH(R$2,OFFSET(Diário!O$4,R290,0,ROW(Diário!$N$5003)-R290,1),0)+R290</f>
        <v>#N/A</v>
      </c>
    </row>
    <row r="292" spans="1:18" x14ac:dyDescent="0.2">
      <c r="A292" s="402" t="str">
        <f t="shared" ca="1" si="21"/>
        <v/>
      </c>
      <c r="B292" s="397" t="str">
        <f ca="1">IF($A292="","",INDEX(Diário!B$4:B$5000,MATCH(Rateio!$A292,Diário!$A$4:$A$5000,FALSE)))</f>
        <v/>
      </c>
      <c r="C292" s="413" t="str">
        <f ca="1">IF($A292="","",INDEX(Diário!C$4:C$5000,MATCH(Rateio!$A292,Diário!$A$4:$A$5000,FALSE)))</f>
        <v/>
      </c>
      <c r="D292" s="412" t="str">
        <f ca="1">IF($A292="","",INDEX(Diário!D$4:D$5000,MATCH(Rateio!$A292,Diário!$A$4:$A$5000,FALSE)))</f>
        <v/>
      </c>
      <c r="E292" s="412" t="str">
        <f ca="1">IF($A292="","",INDEX(Diário!E$4:E$5000,MATCH(Rateio!$A292,Diário!$A$4:$A$5000,FALSE)))</f>
        <v/>
      </c>
      <c r="F292" s="398"/>
      <c r="G292" s="398"/>
      <c r="H292" s="398"/>
      <c r="I292" s="398"/>
      <c r="J292" s="398"/>
      <c r="K292" s="403"/>
      <c r="L292" s="404"/>
      <c r="M292" s="404"/>
      <c r="N292" s="399"/>
      <c r="O292" s="400" t="str">
        <f t="shared" si="19"/>
        <v/>
      </c>
      <c r="P292" s="400" t="str">
        <f t="shared" si="20"/>
        <v/>
      </c>
      <c r="Q292" s="400">
        <f t="shared" si="22"/>
        <v>0</v>
      </c>
      <c r="R292" s="401" t="e">
        <f ca="1">MATCH(R$2,OFFSET(Diário!O$4,R291,0,ROW(Diário!$N$5003)-R291,1),0)+R291</f>
        <v>#N/A</v>
      </c>
    </row>
    <row r="293" spans="1:18" x14ac:dyDescent="0.2">
      <c r="A293" s="402" t="str">
        <f t="shared" ca="1" si="21"/>
        <v/>
      </c>
      <c r="B293" s="397" t="str">
        <f ca="1">IF($A293="","",INDEX(Diário!B$4:B$5000,MATCH(Rateio!$A293,Diário!$A$4:$A$5000,FALSE)))</f>
        <v/>
      </c>
      <c r="C293" s="413" t="str">
        <f ca="1">IF($A293="","",INDEX(Diário!C$4:C$5000,MATCH(Rateio!$A293,Diário!$A$4:$A$5000,FALSE)))</f>
        <v/>
      </c>
      <c r="D293" s="412" t="str">
        <f ca="1">IF($A293="","",INDEX(Diário!D$4:D$5000,MATCH(Rateio!$A293,Diário!$A$4:$A$5000,FALSE)))</f>
        <v/>
      </c>
      <c r="E293" s="412" t="str">
        <f ca="1">IF($A293="","",INDEX(Diário!E$4:E$5000,MATCH(Rateio!$A293,Diário!$A$4:$A$5000,FALSE)))</f>
        <v/>
      </c>
      <c r="F293" s="398"/>
      <c r="G293" s="398"/>
      <c r="H293" s="398"/>
      <c r="I293" s="398"/>
      <c r="J293" s="398"/>
      <c r="K293" s="403"/>
      <c r="L293" s="404"/>
      <c r="M293" s="404"/>
      <c r="N293" s="399"/>
      <c r="O293" s="400" t="str">
        <f t="shared" si="19"/>
        <v/>
      </c>
      <c r="P293" s="400" t="str">
        <f t="shared" si="20"/>
        <v/>
      </c>
      <c r="Q293" s="400">
        <f t="shared" si="22"/>
        <v>0</v>
      </c>
      <c r="R293" s="401" t="e">
        <f ca="1">MATCH(R$2,OFFSET(Diário!O$4,R292,0,ROW(Diário!$N$5003)-R292,1),0)+R292</f>
        <v>#N/A</v>
      </c>
    </row>
    <row r="294" spans="1:18" x14ac:dyDescent="0.2">
      <c r="A294" s="402" t="str">
        <f t="shared" ca="1" si="21"/>
        <v/>
      </c>
      <c r="B294" s="397" t="str">
        <f ca="1">IF($A294="","",INDEX(Diário!B$4:B$5000,MATCH(Rateio!$A294,Diário!$A$4:$A$5000,FALSE)))</f>
        <v/>
      </c>
      <c r="C294" s="413" t="str">
        <f ca="1">IF($A294="","",INDEX(Diário!C$4:C$5000,MATCH(Rateio!$A294,Diário!$A$4:$A$5000,FALSE)))</f>
        <v/>
      </c>
      <c r="D294" s="412" t="str">
        <f ca="1">IF($A294="","",INDEX(Diário!D$4:D$5000,MATCH(Rateio!$A294,Diário!$A$4:$A$5000,FALSE)))</f>
        <v/>
      </c>
      <c r="E294" s="412" t="str">
        <f ca="1">IF($A294="","",INDEX(Diário!E$4:E$5000,MATCH(Rateio!$A294,Diário!$A$4:$A$5000,FALSE)))</f>
        <v/>
      </c>
      <c r="F294" s="398"/>
      <c r="G294" s="398"/>
      <c r="H294" s="398"/>
      <c r="I294" s="398"/>
      <c r="J294" s="398"/>
      <c r="K294" s="403"/>
      <c r="L294" s="404"/>
      <c r="M294" s="404"/>
      <c r="N294" s="399"/>
      <c r="O294" s="400" t="str">
        <f t="shared" si="19"/>
        <v/>
      </c>
      <c r="P294" s="400" t="str">
        <f t="shared" si="20"/>
        <v/>
      </c>
      <c r="Q294" s="400">
        <f t="shared" si="22"/>
        <v>0</v>
      </c>
      <c r="R294" s="401" t="e">
        <f ca="1">MATCH(R$2,OFFSET(Diário!O$4,R293,0,ROW(Diário!$N$5003)-R293,1),0)+R293</f>
        <v>#N/A</v>
      </c>
    </row>
    <row r="295" spans="1:18" x14ac:dyDescent="0.2">
      <c r="A295" s="402" t="str">
        <f t="shared" ca="1" si="21"/>
        <v/>
      </c>
      <c r="B295" s="397" t="str">
        <f ca="1">IF($A295="","",INDEX(Diário!B$4:B$5000,MATCH(Rateio!$A295,Diário!$A$4:$A$5000,FALSE)))</f>
        <v/>
      </c>
      <c r="C295" s="413" t="str">
        <f ca="1">IF($A295="","",INDEX(Diário!C$4:C$5000,MATCH(Rateio!$A295,Diário!$A$4:$A$5000,FALSE)))</f>
        <v/>
      </c>
      <c r="D295" s="412" t="str">
        <f ca="1">IF($A295="","",INDEX(Diário!D$4:D$5000,MATCH(Rateio!$A295,Diário!$A$4:$A$5000,FALSE)))</f>
        <v/>
      </c>
      <c r="E295" s="412" t="str">
        <f ca="1">IF($A295="","",INDEX(Diário!E$4:E$5000,MATCH(Rateio!$A295,Diário!$A$4:$A$5000,FALSE)))</f>
        <v/>
      </c>
      <c r="F295" s="398"/>
      <c r="G295" s="398"/>
      <c r="H295" s="398"/>
      <c r="I295" s="398"/>
      <c r="J295" s="398"/>
      <c r="K295" s="403"/>
      <c r="L295" s="404"/>
      <c r="M295" s="404"/>
      <c r="N295" s="399"/>
      <c r="O295" s="400" t="str">
        <f t="shared" si="19"/>
        <v/>
      </c>
      <c r="P295" s="400" t="str">
        <f t="shared" si="20"/>
        <v/>
      </c>
      <c r="Q295" s="400">
        <f t="shared" si="22"/>
        <v>0</v>
      </c>
      <c r="R295" s="401" t="e">
        <f ca="1">MATCH(R$2,OFFSET(Diário!O$4,R294,0,ROW(Diário!$N$5003)-R294,1),0)+R294</f>
        <v>#N/A</v>
      </c>
    </row>
    <row r="296" spans="1:18" x14ac:dyDescent="0.2">
      <c r="A296" s="402" t="str">
        <f t="shared" ca="1" si="21"/>
        <v/>
      </c>
      <c r="B296" s="397" t="str">
        <f ca="1">IF($A296="","",INDEX(Diário!B$4:B$5000,MATCH(Rateio!$A296,Diário!$A$4:$A$5000,FALSE)))</f>
        <v/>
      </c>
      <c r="C296" s="413" t="str">
        <f ca="1">IF($A296="","",INDEX(Diário!C$4:C$5000,MATCH(Rateio!$A296,Diário!$A$4:$A$5000,FALSE)))</f>
        <v/>
      </c>
      <c r="D296" s="412" t="str">
        <f ca="1">IF($A296="","",INDEX(Diário!D$4:D$5000,MATCH(Rateio!$A296,Diário!$A$4:$A$5000,FALSE)))</f>
        <v/>
      </c>
      <c r="E296" s="412" t="str">
        <f ca="1">IF($A296="","",INDEX(Diário!E$4:E$5000,MATCH(Rateio!$A296,Diário!$A$4:$A$5000,FALSE)))</f>
        <v/>
      </c>
      <c r="F296" s="398"/>
      <c r="G296" s="398"/>
      <c r="H296" s="398"/>
      <c r="I296" s="398"/>
      <c r="J296" s="398"/>
      <c r="K296" s="403"/>
      <c r="L296" s="404"/>
      <c r="M296" s="404"/>
      <c r="N296" s="399"/>
      <c r="O296" s="400" t="str">
        <f t="shared" si="19"/>
        <v/>
      </c>
      <c r="P296" s="400" t="str">
        <f t="shared" si="20"/>
        <v/>
      </c>
      <c r="Q296" s="400">
        <f t="shared" si="22"/>
        <v>0</v>
      </c>
      <c r="R296" s="401" t="e">
        <f ca="1">MATCH(R$2,OFFSET(Diário!O$4,R295,0,ROW(Diário!$N$5003)-R295,1),0)+R295</f>
        <v>#N/A</v>
      </c>
    </row>
    <row r="297" spans="1:18" x14ac:dyDescent="0.2">
      <c r="A297" s="402" t="str">
        <f t="shared" ca="1" si="21"/>
        <v/>
      </c>
      <c r="B297" s="397" t="str">
        <f ca="1">IF($A297="","",INDEX(Diário!B$4:B$5000,MATCH(Rateio!$A297,Diário!$A$4:$A$5000,FALSE)))</f>
        <v/>
      </c>
      <c r="C297" s="413" t="str">
        <f ca="1">IF($A297="","",INDEX(Diário!C$4:C$5000,MATCH(Rateio!$A297,Diário!$A$4:$A$5000,FALSE)))</f>
        <v/>
      </c>
      <c r="D297" s="412" t="str">
        <f ca="1">IF($A297="","",INDEX(Diário!D$4:D$5000,MATCH(Rateio!$A297,Diário!$A$4:$A$5000,FALSE)))</f>
        <v/>
      </c>
      <c r="E297" s="412" t="str">
        <f ca="1">IF($A297="","",INDEX(Diário!E$4:E$5000,MATCH(Rateio!$A297,Diário!$A$4:$A$5000,FALSE)))</f>
        <v/>
      </c>
      <c r="F297" s="398"/>
      <c r="G297" s="398"/>
      <c r="H297" s="398"/>
      <c r="I297" s="398"/>
      <c r="J297" s="398"/>
      <c r="K297" s="403"/>
      <c r="L297" s="404"/>
      <c r="M297" s="404"/>
      <c r="N297" s="399"/>
      <c r="O297" s="400" t="str">
        <f t="shared" si="19"/>
        <v/>
      </c>
      <c r="P297" s="400" t="str">
        <f t="shared" si="20"/>
        <v/>
      </c>
      <c r="Q297" s="400">
        <f t="shared" si="22"/>
        <v>0</v>
      </c>
      <c r="R297" s="401" t="e">
        <f ca="1">MATCH(R$2,OFFSET(Diário!O$4,R296,0,ROW(Diário!$N$5003)-R296,1),0)+R296</f>
        <v>#N/A</v>
      </c>
    </row>
    <row r="298" spans="1:18" x14ac:dyDescent="0.2">
      <c r="A298" s="402" t="str">
        <f t="shared" ca="1" si="21"/>
        <v/>
      </c>
      <c r="B298" s="397" t="str">
        <f ca="1">IF($A298="","",INDEX(Diário!B$4:B$5000,MATCH(Rateio!$A298,Diário!$A$4:$A$5000,FALSE)))</f>
        <v/>
      </c>
      <c r="C298" s="413" t="str">
        <f ca="1">IF($A298="","",INDEX(Diário!C$4:C$5000,MATCH(Rateio!$A298,Diário!$A$4:$A$5000,FALSE)))</f>
        <v/>
      </c>
      <c r="D298" s="412" t="str">
        <f ca="1">IF($A298="","",INDEX(Diário!D$4:D$5000,MATCH(Rateio!$A298,Diário!$A$4:$A$5000,FALSE)))</f>
        <v/>
      </c>
      <c r="E298" s="412" t="str">
        <f ca="1">IF($A298="","",INDEX(Diário!E$4:E$5000,MATCH(Rateio!$A298,Diário!$A$4:$A$5000,FALSE)))</f>
        <v/>
      </c>
      <c r="F298" s="398"/>
      <c r="G298" s="398"/>
      <c r="H298" s="398"/>
      <c r="I298" s="398"/>
      <c r="J298" s="398"/>
      <c r="K298" s="403"/>
      <c r="L298" s="404"/>
      <c r="M298" s="404"/>
      <c r="N298" s="399"/>
      <c r="O298" s="400" t="str">
        <f t="shared" si="19"/>
        <v/>
      </c>
      <c r="P298" s="400" t="str">
        <f t="shared" si="20"/>
        <v/>
      </c>
      <c r="Q298" s="400">
        <f t="shared" si="22"/>
        <v>0</v>
      </c>
      <c r="R298" s="401" t="e">
        <f ca="1">MATCH(R$2,OFFSET(Diário!O$4,R297,0,ROW(Diário!$N$5003)-R297,1),0)+R297</f>
        <v>#N/A</v>
      </c>
    </row>
    <row r="299" spans="1:18" x14ac:dyDescent="0.2">
      <c r="A299" s="402" t="str">
        <f t="shared" ca="1" si="21"/>
        <v/>
      </c>
      <c r="B299" s="397" t="str">
        <f ca="1">IF($A299="","",INDEX(Diário!B$4:B$5000,MATCH(Rateio!$A299,Diário!$A$4:$A$5000,FALSE)))</f>
        <v/>
      </c>
      <c r="C299" s="413" t="str">
        <f ca="1">IF($A299="","",INDEX(Diário!C$4:C$5000,MATCH(Rateio!$A299,Diário!$A$4:$A$5000,FALSE)))</f>
        <v/>
      </c>
      <c r="D299" s="412" t="str">
        <f ca="1">IF($A299="","",INDEX(Diário!D$4:D$5000,MATCH(Rateio!$A299,Diário!$A$4:$A$5000,FALSE)))</f>
        <v/>
      </c>
      <c r="E299" s="412" t="str">
        <f ca="1">IF($A299="","",INDEX(Diário!E$4:E$5000,MATCH(Rateio!$A299,Diário!$A$4:$A$5000,FALSE)))</f>
        <v/>
      </c>
      <c r="F299" s="398"/>
      <c r="G299" s="398"/>
      <c r="H299" s="398"/>
      <c r="I299" s="398"/>
      <c r="J299" s="398"/>
      <c r="K299" s="403"/>
      <c r="L299" s="404"/>
      <c r="M299" s="404"/>
      <c r="N299" s="399"/>
      <c r="O299" s="400" t="str">
        <f t="shared" si="19"/>
        <v/>
      </c>
      <c r="P299" s="400" t="str">
        <f t="shared" si="20"/>
        <v/>
      </c>
      <c r="Q299" s="400">
        <f t="shared" si="22"/>
        <v>0</v>
      </c>
      <c r="R299" s="401" t="e">
        <f ca="1">MATCH(R$2,OFFSET(Diário!O$4,R298,0,ROW(Diário!$N$5003)-R298,1),0)+R298</f>
        <v>#N/A</v>
      </c>
    </row>
    <row r="300" spans="1:18" x14ac:dyDescent="0.2">
      <c r="A300" s="402" t="str">
        <f t="shared" ca="1" si="21"/>
        <v/>
      </c>
      <c r="B300" s="397" t="str">
        <f ca="1">IF($A300="","",INDEX(Diário!B$4:B$5000,MATCH(Rateio!$A300,Diário!$A$4:$A$5000,FALSE)))</f>
        <v/>
      </c>
      <c r="C300" s="413" t="str">
        <f ca="1">IF($A300="","",INDEX(Diário!C$4:C$5000,MATCH(Rateio!$A300,Diário!$A$4:$A$5000,FALSE)))</f>
        <v/>
      </c>
      <c r="D300" s="412" t="str">
        <f ca="1">IF($A300="","",INDEX(Diário!D$4:D$5000,MATCH(Rateio!$A300,Diário!$A$4:$A$5000,FALSE)))</f>
        <v/>
      </c>
      <c r="E300" s="412" t="str">
        <f ca="1">IF($A300="","",INDEX(Diário!E$4:E$5000,MATCH(Rateio!$A300,Diário!$A$4:$A$5000,FALSE)))</f>
        <v/>
      </c>
      <c r="F300" s="398"/>
      <c r="G300" s="398"/>
      <c r="H300" s="398"/>
      <c r="I300" s="398"/>
      <c r="J300" s="398"/>
      <c r="K300" s="403"/>
      <c r="L300" s="404"/>
      <c r="M300" s="404"/>
      <c r="N300" s="399"/>
      <c r="O300" s="400" t="str">
        <f t="shared" si="19"/>
        <v/>
      </c>
      <c r="P300" s="400" t="str">
        <f t="shared" si="20"/>
        <v/>
      </c>
      <c r="Q300" s="400">
        <f t="shared" si="22"/>
        <v>0</v>
      </c>
      <c r="R300" s="401" t="e">
        <f ca="1">MATCH(R$2,OFFSET(Diário!O$4,R299,0,ROW(Diário!$N$5003)-R299,1),0)+R299</f>
        <v>#N/A</v>
      </c>
    </row>
    <row r="301" spans="1:18" x14ac:dyDescent="0.2">
      <c r="A301" s="402" t="str">
        <f t="shared" ca="1" si="21"/>
        <v/>
      </c>
      <c r="B301" s="397" t="str">
        <f ca="1">IF($A301="","",INDEX(Diário!B$4:B$5000,MATCH(Rateio!$A301,Diário!$A$4:$A$5000,FALSE)))</f>
        <v/>
      </c>
      <c r="C301" s="413" t="str">
        <f ca="1">IF($A301="","",INDEX(Diário!C$4:C$5000,MATCH(Rateio!$A301,Diário!$A$4:$A$5000,FALSE)))</f>
        <v/>
      </c>
      <c r="D301" s="412" t="str">
        <f ca="1">IF($A301="","",INDEX(Diário!D$4:D$5000,MATCH(Rateio!$A301,Diário!$A$4:$A$5000,FALSE)))</f>
        <v/>
      </c>
      <c r="E301" s="412" t="str">
        <f ca="1">IF($A301="","",INDEX(Diário!E$4:E$5000,MATCH(Rateio!$A301,Diário!$A$4:$A$5000,FALSE)))</f>
        <v/>
      </c>
      <c r="F301" s="398"/>
      <c r="G301" s="398"/>
      <c r="H301" s="398"/>
      <c r="I301" s="398"/>
      <c r="J301" s="398"/>
      <c r="K301" s="403"/>
      <c r="L301" s="404"/>
      <c r="M301" s="404"/>
      <c r="N301" s="399"/>
      <c r="O301" s="400" t="str">
        <f t="shared" si="19"/>
        <v/>
      </c>
      <c r="P301" s="400" t="str">
        <f t="shared" si="20"/>
        <v/>
      </c>
      <c r="Q301" s="400">
        <f t="shared" si="22"/>
        <v>0</v>
      </c>
      <c r="R301" s="401" t="e">
        <f ca="1">MATCH(R$2,OFFSET(Diário!O$4,R300,0,ROW(Diário!$N$5003)-R300,1),0)+R300</f>
        <v>#N/A</v>
      </c>
    </row>
    <row r="302" spans="1:18" x14ac:dyDescent="0.2">
      <c r="A302" s="402" t="str">
        <f t="shared" ca="1" si="21"/>
        <v/>
      </c>
      <c r="B302" s="397" t="str">
        <f ca="1">IF($A302="","",INDEX(Diário!B$4:B$5000,MATCH(Rateio!$A302,Diário!$A$4:$A$5000,FALSE)))</f>
        <v/>
      </c>
      <c r="C302" s="413" t="str">
        <f ca="1">IF($A302="","",INDEX(Diário!C$4:C$5000,MATCH(Rateio!$A302,Diário!$A$4:$A$5000,FALSE)))</f>
        <v/>
      </c>
      <c r="D302" s="412" t="str">
        <f ca="1">IF($A302="","",INDEX(Diário!D$4:D$5000,MATCH(Rateio!$A302,Diário!$A$4:$A$5000,FALSE)))</f>
        <v/>
      </c>
      <c r="E302" s="412" t="str">
        <f ca="1">IF($A302="","",INDEX(Diário!E$4:E$5000,MATCH(Rateio!$A302,Diário!$A$4:$A$5000,FALSE)))</f>
        <v/>
      </c>
      <c r="F302" s="398"/>
      <c r="G302" s="398"/>
      <c r="H302" s="398"/>
      <c r="I302" s="398"/>
      <c r="J302" s="398"/>
      <c r="K302" s="403"/>
      <c r="L302" s="404"/>
      <c r="M302" s="404"/>
      <c r="N302" s="399"/>
      <c r="O302" s="400" t="str">
        <f t="shared" si="19"/>
        <v/>
      </c>
      <c r="P302" s="400" t="str">
        <f t="shared" si="20"/>
        <v/>
      </c>
      <c r="Q302" s="400">
        <f t="shared" si="22"/>
        <v>0</v>
      </c>
      <c r="R302" s="401" t="e">
        <f ca="1">MATCH(R$2,OFFSET(Diário!O$4,R301,0,ROW(Diário!$N$5003)-R301,1),0)+R301</f>
        <v>#N/A</v>
      </c>
    </row>
    <row r="303" spans="1:18" x14ac:dyDescent="0.2">
      <c r="A303" s="402" t="str">
        <f t="shared" ca="1" si="21"/>
        <v/>
      </c>
      <c r="B303" s="397" t="str">
        <f ca="1">IF($A303="","",INDEX(Diário!B$4:B$5000,MATCH(Rateio!$A303,Diário!$A$4:$A$5000,FALSE)))</f>
        <v/>
      </c>
      <c r="C303" s="413" t="str">
        <f ca="1">IF($A303="","",INDEX(Diário!C$4:C$5000,MATCH(Rateio!$A303,Diário!$A$4:$A$5000,FALSE)))</f>
        <v/>
      </c>
      <c r="D303" s="412" t="str">
        <f ca="1">IF($A303="","",INDEX(Diário!D$4:D$5000,MATCH(Rateio!$A303,Diário!$A$4:$A$5000,FALSE)))</f>
        <v/>
      </c>
      <c r="E303" s="412" t="str">
        <f ca="1">IF($A303="","",INDEX(Diário!E$4:E$5000,MATCH(Rateio!$A303,Diário!$A$4:$A$5000,FALSE)))</f>
        <v/>
      </c>
      <c r="F303" s="398"/>
      <c r="G303" s="398"/>
      <c r="H303" s="398"/>
      <c r="I303" s="398"/>
      <c r="J303" s="398"/>
      <c r="K303" s="403"/>
      <c r="L303" s="404"/>
      <c r="M303" s="404"/>
      <c r="N303" s="399"/>
      <c r="O303" s="400" t="str">
        <f t="shared" si="19"/>
        <v/>
      </c>
      <c r="P303" s="400" t="str">
        <f t="shared" si="20"/>
        <v/>
      </c>
      <c r="Q303" s="400">
        <f t="shared" si="22"/>
        <v>0</v>
      </c>
      <c r="R303" s="401" t="e">
        <f ca="1">MATCH(R$2,OFFSET(Diário!O$4,R302,0,ROW(Diário!$N$5003)-R302,1),0)+R302</f>
        <v>#N/A</v>
      </c>
    </row>
    <row r="304" spans="1:18" x14ac:dyDescent="0.2">
      <c r="A304" s="402" t="str">
        <f t="shared" ca="1" si="21"/>
        <v/>
      </c>
      <c r="B304" s="397" t="str">
        <f ca="1">IF($A304="","",INDEX(Diário!B$4:B$5000,MATCH(Rateio!$A304,Diário!$A$4:$A$5000,FALSE)))</f>
        <v/>
      </c>
      <c r="C304" s="413" t="str">
        <f ca="1">IF($A304="","",INDEX(Diário!C$4:C$5000,MATCH(Rateio!$A304,Diário!$A$4:$A$5000,FALSE)))</f>
        <v/>
      </c>
      <c r="D304" s="412" t="str">
        <f ca="1">IF($A304="","",INDEX(Diário!D$4:D$5000,MATCH(Rateio!$A304,Diário!$A$4:$A$5000,FALSE)))</f>
        <v/>
      </c>
      <c r="E304" s="412" t="str">
        <f ca="1">IF($A304="","",INDEX(Diário!E$4:E$5000,MATCH(Rateio!$A304,Diário!$A$4:$A$5000,FALSE)))</f>
        <v/>
      </c>
      <c r="F304" s="398"/>
      <c r="G304" s="398"/>
      <c r="H304" s="398"/>
      <c r="I304" s="398"/>
      <c r="J304" s="398"/>
      <c r="K304" s="403"/>
      <c r="L304" s="404"/>
      <c r="M304" s="404"/>
      <c r="N304" s="399"/>
      <c r="O304" s="400" t="str">
        <f t="shared" si="19"/>
        <v/>
      </c>
      <c r="P304" s="400" t="str">
        <f t="shared" si="20"/>
        <v/>
      </c>
      <c r="Q304" s="400">
        <f t="shared" si="22"/>
        <v>0</v>
      </c>
      <c r="R304" s="401" t="e">
        <f ca="1">MATCH(R$2,OFFSET(Diário!O$4,R303,0,ROW(Diário!$N$5003)-R303,1),0)+R303</f>
        <v>#N/A</v>
      </c>
    </row>
    <row r="305" spans="1:18" x14ac:dyDescent="0.2">
      <c r="A305" s="402" t="str">
        <f t="shared" ca="1" si="21"/>
        <v/>
      </c>
      <c r="B305" s="397" t="str">
        <f ca="1">IF($A305="","",INDEX(Diário!B$4:B$5000,MATCH(Rateio!$A305,Diário!$A$4:$A$5000,FALSE)))</f>
        <v/>
      </c>
      <c r="C305" s="413" t="str">
        <f ca="1">IF($A305="","",INDEX(Diário!C$4:C$5000,MATCH(Rateio!$A305,Diário!$A$4:$A$5000,FALSE)))</f>
        <v/>
      </c>
      <c r="D305" s="412" t="str">
        <f ca="1">IF($A305="","",INDEX(Diário!D$4:D$5000,MATCH(Rateio!$A305,Diário!$A$4:$A$5000,FALSE)))</f>
        <v/>
      </c>
      <c r="E305" s="412" t="str">
        <f ca="1">IF($A305="","",INDEX(Diário!E$4:E$5000,MATCH(Rateio!$A305,Diário!$A$4:$A$5000,FALSE)))</f>
        <v/>
      </c>
      <c r="F305" s="398"/>
      <c r="G305" s="398"/>
      <c r="H305" s="398"/>
      <c r="I305" s="398"/>
      <c r="J305" s="398"/>
      <c r="K305" s="403"/>
      <c r="L305" s="404"/>
      <c r="M305" s="404"/>
      <c r="N305" s="399"/>
      <c r="O305" s="400" t="str">
        <f t="shared" si="19"/>
        <v/>
      </c>
      <c r="P305" s="400" t="str">
        <f t="shared" si="20"/>
        <v/>
      </c>
      <c r="Q305" s="400">
        <f t="shared" si="22"/>
        <v>0</v>
      </c>
      <c r="R305" s="401" t="e">
        <f ca="1">MATCH(R$2,OFFSET(Diário!O$4,R304,0,ROW(Diário!$N$5003)-R304,1),0)+R304</f>
        <v>#N/A</v>
      </c>
    </row>
    <row r="306" spans="1:18" x14ac:dyDescent="0.2">
      <c r="A306" s="402" t="str">
        <f t="shared" ca="1" si="21"/>
        <v/>
      </c>
      <c r="B306" s="397" t="str">
        <f ca="1">IF($A306="","",INDEX(Diário!B$4:B$5000,MATCH(Rateio!$A306,Diário!$A$4:$A$5000,FALSE)))</f>
        <v/>
      </c>
      <c r="C306" s="413" t="str">
        <f ca="1">IF($A306="","",INDEX(Diário!C$4:C$5000,MATCH(Rateio!$A306,Diário!$A$4:$A$5000,FALSE)))</f>
        <v/>
      </c>
      <c r="D306" s="412" t="str">
        <f ca="1">IF($A306="","",INDEX(Diário!D$4:D$5000,MATCH(Rateio!$A306,Diário!$A$4:$A$5000,FALSE)))</f>
        <v/>
      </c>
      <c r="E306" s="412" t="str">
        <f ca="1">IF($A306="","",INDEX(Diário!E$4:E$5000,MATCH(Rateio!$A306,Diário!$A$4:$A$5000,FALSE)))</f>
        <v/>
      </c>
      <c r="F306" s="398"/>
      <c r="G306" s="398"/>
      <c r="H306" s="398"/>
      <c r="I306" s="398"/>
      <c r="J306" s="398"/>
      <c r="K306" s="403"/>
      <c r="L306" s="404"/>
      <c r="M306" s="404"/>
      <c r="N306" s="399"/>
      <c r="O306" s="400" t="str">
        <f t="shared" si="19"/>
        <v/>
      </c>
      <c r="P306" s="400" t="str">
        <f t="shared" si="20"/>
        <v/>
      </c>
      <c r="Q306" s="400">
        <f t="shared" si="22"/>
        <v>0</v>
      </c>
      <c r="R306" s="401" t="e">
        <f ca="1">MATCH(R$2,OFFSET(Diário!O$4,R305,0,ROW(Diário!$N$5003)-R305,1),0)+R305</f>
        <v>#N/A</v>
      </c>
    </row>
    <row r="307" spans="1:18" x14ac:dyDescent="0.2">
      <c r="A307" s="402" t="str">
        <f t="shared" ca="1" si="21"/>
        <v/>
      </c>
      <c r="B307" s="397" t="str">
        <f ca="1">IF($A307="","",INDEX(Diário!B$4:B$5000,MATCH(Rateio!$A307,Diário!$A$4:$A$5000,FALSE)))</f>
        <v/>
      </c>
      <c r="C307" s="413" t="str">
        <f ca="1">IF($A307="","",INDEX(Diário!C$4:C$5000,MATCH(Rateio!$A307,Diário!$A$4:$A$5000,FALSE)))</f>
        <v/>
      </c>
      <c r="D307" s="412" t="str">
        <f ca="1">IF($A307="","",INDEX(Diário!D$4:D$5000,MATCH(Rateio!$A307,Diário!$A$4:$A$5000,FALSE)))</f>
        <v/>
      </c>
      <c r="E307" s="412" t="str">
        <f ca="1">IF($A307="","",INDEX(Diário!E$4:E$5000,MATCH(Rateio!$A307,Diário!$A$4:$A$5000,FALSE)))</f>
        <v/>
      </c>
      <c r="F307" s="398"/>
      <c r="G307" s="398"/>
      <c r="H307" s="398"/>
      <c r="I307" s="398"/>
      <c r="J307" s="398"/>
      <c r="K307" s="403"/>
      <c r="L307" s="404"/>
      <c r="M307" s="404"/>
      <c r="N307" s="399"/>
      <c r="O307" s="400" t="str">
        <f t="shared" si="19"/>
        <v/>
      </c>
      <c r="P307" s="400" t="str">
        <f t="shared" si="20"/>
        <v/>
      </c>
      <c r="Q307" s="400">
        <f t="shared" si="22"/>
        <v>0</v>
      </c>
      <c r="R307" s="401" t="e">
        <f ca="1">MATCH(R$2,OFFSET(Diário!O$4,R306,0,ROW(Diário!$N$5003)-R306,1),0)+R306</f>
        <v>#N/A</v>
      </c>
    </row>
    <row r="308" spans="1:18" x14ac:dyDescent="0.2">
      <c r="A308" s="402" t="str">
        <f t="shared" ca="1" si="21"/>
        <v/>
      </c>
      <c r="B308" s="397" t="str">
        <f ca="1">IF($A308="","",INDEX(Diário!B$4:B$5000,MATCH(Rateio!$A308,Diário!$A$4:$A$5000,FALSE)))</f>
        <v/>
      </c>
      <c r="C308" s="413" t="str">
        <f ca="1">IF($A308="","",INDEX(Diário!C$4:C$5000,MATCH(Rateio!$A308,Diário!$A$4:$A$5000,FALSE)))</f>
        <v/>
      </c>
      <c r="D308" s="412" t="str">
        <f ca="1">IF($A308="","",INDEX(Diário!D$4:D$5000,MATCH(Rateio!$A308,Diário!$A$4:$A$5000,FALSE)))</f>
        <v/>
      </c>
      <c r="E308" s="412" t="str">
        <f ca="1">IF($A308="","",INDEX(Diário!E$4:E$5000,MATCH(Rateio!$A308,Diário!$A$4:$A$5000,FALSE)))</f>
        <v/>
      </c>
      <c r="F308" s="398"/>
      <c r="G308" s="398"/>
      <c r="H308" s="398"/>
      <c r="I308" s="398"/>
      <c r="J308" s="398"/>
      <c r="K308" s="403"/>
      <c r="L308" s="404"/>
      <c r="M308" s="404"/>
      <c r="N308" s="399"/>
      <c r="O308" s="400" t="str">
        <f t="shared" si="19"/>
        <v/>
      </c>
      <c r="P308" s="400" t="str">
        <f t="shared" si="20"/>
        <v/>
      </c>
      <c r="Q308" s="400">
        <f t="shared" si="22"/>
        <v>0</v>
      </c>
      <c r="R308" s="401" t="e">
        <f ca="1">MATCH(R$2,OFFSET(Diário!O$4,R307,0,ROW(Diário!$N$5003)-R307,1),0)+R307</f>
        <v>#N/A</v>
      </c>
    </row>
    <row r="309" spans="1:18" x14ac:dyDescent="0.2">
      <c r="A309" s="402" t="str">
        <f t="shared" ca="1" si="21"/>
        <v/>
      </c>
      <c r="B309" s="397" t="str">
        <f ca="1">IF($A309="","",INDEX(Diário!B$4:B$5000,MATCH(Rateio!$A309,Diário!$A$4:$A$5000,FALSE)))</f>
        <v/>
      </c>
      <c r="C309" s="413" t="str">
        <f ca="1">IF($A309="","",INDEX(Diário!C$4:C$5000,MATCH(Rateio!$A309,Diário!$A$4:$A$5000,FALSE)))</f>
        <v/>
      </c>
      <c r="D309" s="412" t="str">
        <f ca="1">IF($A309="","",INDEX(Diário!D$4:D$5000,MATCH(Rateio!$A309,Diário!$A$4:$A$5000,FALSE)))</f>
        <v/>
      </c>
      <c r="E309" s="412" t="str">
        <f ca="1">IF($A309="","",INDEX(Diário!E$4:E$5000,MATCH(Rateio!$A309,Diário!$A$4:$A$5000,FALSE)))</f>
        <v/>
      </c>
      <c r="F309" s="398"/>
      <c r="G309" s="398"/>
      <c r="H309" s="398"/>
      <c r="I309" s="398"/>
      <c r="J309" s="398"/>
      <c r="K309" s="403"/>
      <c r="L309" s="404"/>
      <c r="M309" s="404"/>
      <c r="N309" s="399"/>
      <c r="O309" s="400" t="str">
        <f t="shared" si="19"/>
        <v/>
      </c>
      <c r="P309" s="400" t="str">
        <f t="shared" si="20"/>
        <v/>
      </c>
      <c r="Q309" s="400">
        <f t="shared" si="22"/>
        <v>0</v>
      </c>
      <c r="R309" s="401" t="e">
        <f ca="1">MATCH(R$2,OFFSET(Diário!O$4,R308,0,ROW(Diário!$N$5003)-R308,1),0)+R308</f>
        <v>#N/A</v>
      </c>
    </row>
    <row r="310" spans="1:18" x14ac:dyDescent="0.2">
      <c r="A310" s="402" t="str">
        <f t="shared" ca="1" si="21"/>
        <v/>
      </c>
      <c r="B310" s="397" t="str">
        <f ca="1">IF($A310="","",INDEX(Diário!B$4:B$5000,MATCH(Rateio!$A310,Diário!$A$4:$A$5000,FALSE)))</f>
        <v/>
      </c>
      <c r="C310" s="413" t="str">
        <f ca="1">IF($A310="","",INDEX(Diário!C$4:C$5000,MATCH(Rateio!$A310,Diário!$A$4:$A$5000,FALSE)))</f>
        <v/>
      </c>
      <c r="D310" s="412" t="str">
        <f ca="1">IF($A310="","",INDEX(Diário!D$4:D$5000,MATCH(Rateio!$A310,Diário!$A$4:$A$5000,FALSE)))</f>
        <v/>
      </c>
      <c r="E310" s="412" t="str">
        <f ca="1">IF($A310="","",INDEX(Diário!E$4:E$5000,MATCH(Rateio!$A310,Diário!$A$4:$A$5000,FALSE)))</f>
        <v/>
      </c>
      <c r="F310" s="398"/>
      <c r="G310" s="398"/>
      <c r="H310" s="398"/>
      <c r="I310" s="398"/>
      <c r="J310" s="398"/>
      <c r="K310" s="403"/>
      <c r="L310" s="404"/>
      <c r="M310" s="404"/>
      <c r="N310" s="399"/>
      <c r="O310" s="400" t="str">
        <f t="shared" si="19"/>
        <v/>
      </c>
      <c r="P310" s="400" t="str">
        <f t="shared" si="20"/>
        <v/>
      </c>
      <c r="Q310" s="400">
        <f t="shared" si="22"/>
        <v>0</v>
      </c>
      <c r="R310" s="401" t="e">
        <f ca="1">MATCH(R$2,OFFSET(Diário!O$4,R309,0,ROW(Diário!$N$5003)-R309,1),0)+R309</f>
        <v>#N/A</v>
      </c>
    </row>
    <row r="311" spans="1:18" x14ac:dyDescent="0.2">
      <c r="A311" s="402" t="str">
        <f t="shared" ca="1" si="21"/>
        <v/>
      </c>
      <c r="B311" s="397" t="str">
        <f ca="1">IF($A311="","",INDEX(Diário!B$4:B$5000,MATCH(Rateio!$A311,Diário!$A$4:$A$5000,FALSE)))</f>
        <v/>
      </c>
      <c r="C311" s="413" t="str">
        <f ca="1">IF($A311="","",INDEX(Diário!C$4:C$5000,MATCH(Rateio!$A311,Diário!$A$4:$A$5000,FALSE)))</f>
        <v/>
      </c>
      <c r="D311" s="412" t="str">
        <f ca="1">IF($A311="","",INDEX(Diário!D$4:D$5000,MATCH(Rateio!$A311,Diário!$A$4:$A$5000,FALSE)))</f>
        <v/>
      </c>
      <c r="E311" s="412" t="str">
        <f ca="1">IF($A311="","",INDEX(Diário!E$4:E$5000,MATCH(Rateio!$A311,Diário!$A$4:$A$5000,FALSE)))</f>
        <v/>
      </c>
      <c r="F311" s="398"/>
      <c r="G311" s="398"/>
      <c r="H311" s="398"/>
      <c r="I311" s="398"/>
      <c r="J311" s="398"/>
      <c r="K311" s="403"/>
      <c r="L311" s="404"/>
      <c r="M311" s="404"/>
      <c r="N311" s="399"/>
      <c r="O311" s="400" t="str">
        <f t="shared" si="19"/>
        <v/>
      </c>
      <c r="P311" s="400" t="str">
        <f t="shared" si="20"/>
        <v/>
      </c>
      <c r="Q311" s="400">
        <f t="shared" si="22"/>
        <v>0</v>
      </c>
      <c r="R311" s="401" t="e">
        <f ca="1">MATCH(R$2,OFFSET(Diário!O$4,R310,0,ROW(Diário!$N$5003)-R310,1),0)+R310</f>
        <v>#N/A</v>
      </c>
    </row>
    <row r="312" spans="1:18" x14ac:dyDescent="0.2">
      <c r="A312" s="402" t="str">
        <f t="shared" ca="1" si="21"/>
        <v/>
      </c>
      <c r="B312" s="397" t="str">
        <f ca="1">IF($A312="","",INDEX(Diário!B$4:B$5000,MATCH(Rateio!$A312,Diário!$A$4:$A$5000,FALSE)))</f>
        <v/>
      </c>
      <c r="C312" s="413" t="str">
        <f ca="1">IF($A312="","",INDEX(Diário!C$4:C$5000,MATCH(Rateio!$A312,Diário!$A$4:$A$5000,FALSE)))</f>
        <v/>
      </c>
      <c r="D312" s="412" t="str">
        <f ca="1">IF($A312="","",INDEX(Diário!D$4:D$5000,MATCH(Rateio!$A312,Diário!$A$4:$A$5000,FALSE)))</f>
        <v/>
      </c>
      <c r="E312" s="412" t="str">
        <f ca="1">IF($A312="","",INDEX(Diário!E$4:E$5000,MATCH(Rateio!$A312,Diário!$A$4:$A$5000,FALSE)))</f>
        <v/>
      </c>
      <c r="F312" s="398"/>
      <c r="G312" s="398"/>
      <c r="H312" s="398"/>
      <c r="I312" s="398"/>
      <c r="J312" s="398"/>
      <c r="K312" s="403"/>
      <c r="L312" s="404"/>
      <c r="M312" s="404"/>
      <c r="N312" s="399"/>
      <c r="O312" s="400" t="str">
        <f t="shared" si="19"/>
        <v/>
      </c>
      <c r="P312" s="400" t="str">
        <f t="shared" si="20"/>
        <v/>
      </c>
      <c r="Q312" s="400">
        <f t="shared" si="22"/>
        <v>0</v>
      </c>
      <c r="R312" s="401" t="e">
        <f ca="1">MATCH(R$2,OFFSET(Diário!O$4,R311,0,ROW(Diário!$N$5003)-R311,1),0)+R311</f>
        <v>#N/A</v>
      </c>
    </row>
    <row r="313" spans="1:18" x14ac:dyDescent="0.2">
      <c r="A313" s="402" t="str">
        <f t="shared" ca="1" si="21"/>
        <v/>
      </c>
      <c r="B313" s="397" t="str">
        <f ca="1">IF($A313="","",INDEX(Diário!B$4:B$5000,MATCH(Rateio!$A313,Diário!$A$4:$A$5000,FALSE)))</f>
        <v/>
      </c>
      <c r="C313" s="413" t="str">
        <f ca="1">IF($A313="","",INDEX(Diário!C$4:C$5000,MATCH(Rateio!$A313,Diário!$A$4:$A$5000,FALSE)))</f>
        <v/>
      </c>
      <c r="D313" s="412" t="str">
        <f ca="1">IF($A313="","",INDEX(Diário!D$4:D$5000,MATCH(Rateio!$A313,Diário!$A$4:$A$5000,FALSE)))</f>
        <v/>
      </c>
      <c r="E313" s="412" t="str">
        <f ca="1">IF($A313="","",INDEX(Diário!E$4:E$5000,MATCH(Rateio!$A313,Diário!$A$4:$A$5000,FALSE)))</f>
        <v/>
      </c>
      <c r="F313" s="398"/>
      <c r="G313" s="398"/>
      <c r="H313" s="398"/>
      <c r="I313" s="398"/>
      <c r="J313" s="398"/>
      <c r="K313" s="403"/>
      <c r="L313" s="404"/>
      <c r="M313" s="404"/>
      <c r="N313" s="399"/>
      <c r="O313" s="400" t="str">
        <f t="shared" si="19"/>
        <v/>
      </c>
      <c r="P313" s="400" t="str">
        <f t="shared" si="20"/>
        <v/>
      </c>
      <c r="Q313" s="400">
        <f t="shared" si="22"/>
        <v>0</v>
      </c>
      <c r="R313" s="401" t="e">
        <f ca="1">MATCH(R$2,OFFSET(Diário!O$4,R312,0,ROW(Diário!$N$5003)-R312,1),0)+R312</f>
        <v>#N/A</v>
      </c>
    </row>
    <row r="314" spans="1:18" x14ac:dyDescent="0.2">
      <c r="A314" s="402" t="str">
        <f t="shared" ca="1" si="21"/>
        <v/>
      </c>
      <c r="B314" s="397" t="str">
        <f ca="1">IF($A314="","",INDEX(Diário!B$4:B$5000,MATCH(Rateio!$A314,Diário!$A$4:$A$5000,FALSE)))</f>
        <v/>
      </c>
      <c r="C314" s="413" t="str">
        <f ca="1">IF($A314="","",INDEX(Diário!C$4:C$5000,MATCH(Rateio!$A314,Diário!$A$4:$A$5000,FALSE)))</f>
        <v/>
      </c>
      <c r="D314" s="412" t="str">
        <f ca="1">IF($A314="","",INDEX(Diário!D$4:D$5000,MATCH(Rateio!$A314,Diário!$A$4:$A$5000,FALSE)))</f>
        <v/>
      </c>
      <c r="E314" s="412" t="str">
        <f ca="1">IF($A314="","",INDEX(Diário!E$4:E$5000,MATCH(Rateio!$A314,Diário!$A$4:$A$5000,FALSE)))</f>
        <v/>
      </c>
      <c r="F314" s="398"/>
      <c r="G314" s="398"/>
      <c r="H314" s="398"/>
      <c r="I314" s="398"/>
      <c r="J314" s="398"/>
      <c r="K314" s="403"/>
      <c r="L314" s="404"/>
      <c r="M314" s="404"/>
      <c r="N314" s="399"/>
      <c r="O314" s="400" t="str">
        <f t="shared" si="19"/>
        <v/>
      </c>
      <c r="P314" s="400" t="str">
        <f t="shared" si="20"/>
        <v/>
      </c>
      <c r="Q314" s="400">
        <f t="shared" si="22"/>
        <v>0</v>
      </c>
      <c r="R314" s="401" t="e">
        <f ca="1">MATCH(R$2,OFFSET(Diário!O$4,R313,0,ROW(Diário!$N$5003)-R313,1),0)+R313</f>
        <v>#N/A</v>
      </c>
    </row>
    <row r="315" spans="1:18" x14ac:dyDescent="0.2">
      <c r="A315" s="402" t="str">
        <f t="shared" ca="1" si="21"/>
        <v/>
      </c>
      <c r="B315" s="397" t="str">
        <f ca="1">IF($A315="","",INDEX(Diário!B$4:B$5000,MATCH(Rateio!$A315,Diário!$A$4:$A$5000,FALSE)))</f>
        <v/>
      </c>
      <c r="C315" s="413" t="str">
        <f ca="1">IF($A315="","",INDEX(Diário!C$4:C$5000,MATCH(Rateio!$A315,Diário!$A$4:$A$5000,FALSE)))</f>
        <v/>
      </c>
      <c r="D315" s="412" t="str">
        <f ca="1">IF($A315="","",INDEX(Diário!D$4:D$5000,MATCH(Rateio!$A315,Diário!$A$4:$A$5000,FALSE)))</f>
        <v/>
      </c>
      <c r="E315" s="412" t="str">
        <f ca="1">IF($A315="","",INDEX(Diário!E$4:E$5000,MATCH(Rateio!$A315,Diário!$A$4:$A$5000,FALSE)))</f>
        <v/>
      </c>
      <c r="F315" s="398"/>
      <c r="G315" s="398"/>
      <c r="H315" s="398"/>
      <c r="I315" s="398"/>
      <c r="J315" s="398"/>
      <c r="K315" s="403"/>
      <c r="L315" s="404"/>
      <c r="M315" s="404"/>
      <c r="N315" s="399"/>
      <c r="O315" s="400" t="str">
        <f t="shared" si="19"/>
        <v/>
      </c>
      <c r="P315" s="400" t="str">
        <f t="shared" si="20"/>
        <v/>
      </c>
      <c r="Q315" s="400">
        <f t="shared" si="22"/>
        <v>0</v>
      </c>
      <c r="R315" s="401" t="e">
        <f ca="1">MATCH(R$2,OFFSET(Diário!O$4,R314,0,ROW(Diário!$N$5003)-R314,1),0)+R314</f>
        <v>#N/A</v>
      </c>
    </row>
    <row r="316" spans="1:18" x14ac:dyDescent="0.2">
      <c r="A316" s="402" t="str">
        <f t="shared" ca="1" si="21"/>
        <v/>
      </c>
      <c r="B316" s="397" t="str">
        <f ca="1">IF($A316="","",INDEX(Diário!B$4:B$5000,MATCH(Rateio!$A316,Diário!$A$4:$A$5000,FALSE)))</f>
        <v/>
      </c>
      <c r="C316" s="413" t="str">
        <f ca="1">IF($A316="","",INDEX(Diário!C$4:C$5000,MATCH(Rateio!$A316,Diário!$A$4:$A$5000,FALSE)))</f>
        <v/>
      </c>
      <c r="D316" s="412" t="str">
        <f ca="1">IF($A316="","",INDEX(Diário!D$4:D$5000,MATCH(Rateio!$A316,Diário!$A$4:$A$5000,FALSE)))</f>
        <v/>
      </c>
      <c r="E316" s="412" t="str">
        <f ca="1">IF($A316="","",INDEX(Diário!E$4:E$5000,MATCH(Rateio!$A316,Diário!$A$4:$A$5000,FALSE)))</f>
        <v/>
      </c>
      <c r="F316" s="398"/>
      <c r="G316" s="398"/>
      <c r="H316" s="398"/>
      <c r="I316" s="398"/>
      <c r="J316" s="398"/>
      <c r="K316" s="403"/>
      <c r="L316" s="404"/>
      <c r="M316" s="404"/>
      <c r="N316" s="399"/>
      <c r="O316" s="400" t="str">
        <f t="shared" si="19"/>
        <v/>
      </c>
      <c r="P316" s="400" t="str">
        <f t="shared" si="20"/>
        <v/>
      </c>
      <c r="Q316" s="400">
        <f t="shared" si="22"/>
        <v>0</v>
      </c>
      <c r="R316" s="401" t="e">
        <f ca="1">MATCH(R$2,OFFSET(Diário!O$4,R315,0,ROW(Diário!$N$5003)-R315,1),0)+R315</f>
        <v>#N/A</v>
      </c>
    </row>
    <row r="317" spans="1:18" x14ac:dyDescent="0.2">
      <c r="A317" s="402" t="str">
        <f t="shared" ca="1" si="21"/>
        <v/>
      </c>
      <c r="B317" s="397" t="str">
        <f ca="1">IF($A317="","",INDEX(Diário!B$4:B$5000,MATCH(Rateio!$A317,Diário!$A$4:$A$5000,FALSE)))</f>
        <v/>
      </c>
      <c r="C317" s="413" t="str">
        <f ca="1">IF($A317="","",INDEX(Diário!C$4:C$5000,MATCH(Rateio!$A317,Diário!$A$4:$A$5000,FALSE)))</f>
        <v/>
      </c>
      <c r="D317" s="412" t="str">
        <f ca="1">IF($A317="","",INDEX(Diário!D$4:D$5000,MATCH(Rateio!$A317,Diário!$A$4:$A$5000,FALSE)))</f>
        <v/>
      </c>
      <c r="E317" s="412" t="str">
        <f ca="1">IF($A317="","",INDEX(Diário!E$4:E$5000,MATCH(Rateio!$A317,Diário!$A$4:$A$5000,FALSE)))</f>
        <v/>
      </c>
      <c r="F317" s="398"/>
      <c r="G317" s="398"/>
      <c r="H317" s="398"/>
      <c r="I317" s="398"/>
      <c r="J317" s="398"/>
      <c r="K317" s="403"/>
      <c r="L317" s="404"/>
      <c r="M317" s="404"/>
      <c r="N317" s="399"/>
      <c r="O317" s="400" t="str">
        <f t="shared" si="19"/>
        <v/>
      </c>
      <c r="P317" s="400" t="str">
        <f t="shared" si="20"/>
        <v/>
      </c>
      <c r="Q317" s="400">
        <f t="shared" si="22"/>
        <v>0</v>
      </c>
      <c r="R317" s="401" t="e">
        <f ca="1">MATCH(R$2,OFFSET(Diário!O$4,R316,0,ROW(Diário!$N$5003)-R316,1),0)+R316</f>
        <v>#N/A</v>
      </c>
    </row>
    <row r="318" spans="1:18" x14ac:dyDescent="0.2">
      <c r="A318" s="402" t="str">
        <f t="shared" ca="1" si="21"/>
        <v/>
      </c>
      <c r="B318" s="397" t="str">
        <f ca="1">IF($A318="","",INDEX(Diário!B$4:B$5000,MATCH(Rateio!$A318,Diário!$A$4:$A$5000,FALSE)))</f>
        <v/>
      </c>
      <c r="C318" s="413" t="str">
        <f ca="1">IF($A318="","",INDEX(Diário!C$4:C$5000,MATCH(Rateio!$A318,Diário!$A$4:$A$5000,FALSE)))</f>
        <v/>
      </c>
      <c r="D318" s="412" t="str">
        <f ca="1">IF($A318="","",INDEX(Diário!D$4:D$5000,MATCH(Rateio!$A318,Diário!$A$4:$A$5000,FALSE)))</f>
        <v/>
      </c>
      <c r="E318" s="412" t="str">
        <f ca="1">IF($A318="","",INDEX(Diário!E$4:E$5000,MATCH(Rateio!$A318,Diário!$A$4:$A$5000,FALSE)))</f>
        <v/>
      </c>
      <c r="F318" s="398"/>
      <c r="G318" s="398"/>
      <c r="H318" s="398"/>
      <c r="I318" s="398"/>
      <c r="J318" s="398"/>
      <c r="K318" s="403"/>
      <c r="L318" s="404"/>
      <c r="M318" s="404"/>
      <c r="N318" s="399"/>
      <c r="O318" s="400" t="str">
        <f t="shared" si="19"/>
        <v/>
      </c>
      <c r="P318" s="400" t="str">
        <f t="shared" si="20"/>
        <v/>
      </c>
      <c r="Q318" s="400">
        <f t="shared" si="22"/>
        <v>0</v>
      </c>
      <c r="R318" s="401" t="e">
        <f ca="1">MATCH(R$2,OFFSET(Diário!O$4,R317,0,ROW(Diário!$N$5003)-R317,1),0)+R317</f>
        <v>#N/A</v>
      </c>
    </row>
    <row r="319" spans="1:18" x14ac:dyDescent="0.2">
      <c r="A319" s="402" t="str">
        <f t="shared" ca="1" si="21"/>
        <v/>
      </c>
      <c r="B319" s="397" t="str">
        <f ca="1">IF($A319="","",INDEX(Diário!B$4:B$5000,MATCH(Rateio!$A319,Diário!$A$4:$A$5000,FALSE)))</f>
        <v/>
      </c>
      <c r="C319" s="413" t="str">
        <f ca="1">IF($A319="","",INDEX(Diário!C$4:C$5000,MATCH(Rateio!$A319,Diário!$A$4:$A$5000,FALSE)))</f>
        <v/>
      </c>
      <c r="D319" s="412" t="str">
        <f ca="1">IF($A319="","",INDEX(Diário!D$4:D$5000,MATCH(Rateio!$A319,Diário!$A$4:$A$5000,FALSE)))</f>
        <v/>
      </c>
      <c r="E319" s="412" t="str">
        <f ca="1">IF($A319="","",INDEX(Diário!E$4:E$5000,MATCH(Rateio!$A319,Diário!$A$4:$A$5000,FALSE)))</f>
        <v/>
      </c>
      <c r="F319" s="398"/>
      <c r="G319" s="398"/>
      <c r="H319" s="398"/>
      <c r="I319" s="398"/>
      <c r="J319" s="398"/>
      <c r="K319" s="403"/>
      <c r="L319" s="404"/>
      <c r="M319" s="404"/>
      <c r="N319" s="399"/>
      <c r="O319" s="400" t="str">
        <f t="shared" si="19"/>
        <v/>
      </c>
      <c r="P319" s="400" t="str">
        <f t="shared" si="20"/>
        <v/>
      </c>
      <c r="Q319" s="400">
        <f t="shared" si="22"/>
        <v>0</v>
      </c>
      <c r="R319" s="401" t="e">
        <f ca="1">MATCH(R$2,OFFSET(Diário!O$4,R318,0,ROW(Diário!$N$5003)-R318,1),0)+R318</f>
        <v>#N/A</v>
      </c>
    </row>
    <row r="320" spans="1:18" x14ac:dyDescent="0.2">
      <c r="A320" s="402" t="str">
        <f t="shared" ca="1" si="21"/>
        <v/>
      </c>
      <c r="B320" s="397" t="str">
        <f ca="1">IF($A320="","",INDEX(Diário!B$4:B$5000,MATCH(Rateio!$A320,Diário!$A$4:$A$5000,FALSE)))</f>
        <v/>
      </c>
      <c r="C320" s="413" t="str">
        <f ca="1">IF($A320="","",INDEX(Diário!C$4:C$5000,MATCH(Rateio!$A320,Diário!$A$4:$A$5000,FALSE)))</f>
        <v/>
      </c>
      <c r="D320" s="412" t="str">
        <f ca="1">IF($A320="","",INDEX(Diário!D$4:D$5000,MATCH(Rateio!$A320,Diário!$A$4:$A$5000,FALSE)))</f>
        <v/>
      </c>
      <c r="E320" s="412" t="str">
        <f ca="1">IF($A320="","",INDEX(Diário!E$4:E$5000,MATCH(Rateio!$A320,Diário!$A$4:$A$5000,FALSE)))</f>
        <v/>
      </c>
      <c r="F320" s="398"/>
      <c r="G320" s="398"/>
      <c r="H320" s="398"/>
      <c r="I320" s="398"/>
      <c r="J320" s="398"/>
      <c r="K320" s="403"/>
      <c r="L320" s="404"/>
      <c r="M320" s="404"/>
      <c r="N320" s="399"/>
      <c r="O320" s="400" t="str">
        <f t="shared" si="19"/>
        <v/>
      </c>
      <c r="P320" s="400" t="str">
        <f t="shared" si="20"/>
        <v/>
      </c>
      <c r="Q320" s="400">
        <f t="shared" si="22"/>
        <v>0</v>
      </c>
      <c r="R320" s="401" t="e">
        <f ca="1">MATCH(R$2,OFFSET(Diário!O$4,R319,0,ROW(Diário!$N$5003)-R319,1),0)+R319</f>
        <v>#N/A</v>
      </c>
    </row>
    <row r="321" spans="1:18" x14ac:dyDescent="0.2">
      <c r="A321" s="402" t="str">
        <f t="shared" ca="1" si="21"/>
        <v/>
      </c>
      <c r="B321" s="397" t="str">
        <f ca="1">IF($A321="","",INDEX(Diário!B$4:B$5000,MATCH(Rateio!$A321,Diário!$A$4:$A$5000,FALSE)))</f>
        <v/>
      </c>
      <c r="C321" s="413" t="str">
        <f ca="1">IF($A321="","",INDEX(Diário!C$4:C$5000,MATCH(Rateio!$A321,Diário!$A$4:$A$5000,FALSE)))</f>
        <v/>
      </c>
      <c r="D321" s="412" t="str">
        <f ca="1">IF($A321="","",INDEX(Diário!D$4:D$5000,MATCH(Rateio!$A321,Diário!$A$4:$A$5000,FALSE)))</f>
        <v/>
      </c>
      <c r="E321" s="412" t="str">
        <f ca="1">IF($A321="","",INDEX(Diário!E$4:E$5000,MATCH(Rateio!$A321,Diário!$A$4:$A$5000,FALSE)))</f>
        <v/>
      </c>
      <c r="F321" s="398"/>
      <c r="G321" s="398"/>
      <c r="H321" s="398"/>
      <c r="I321" s="398"/>
      <c r="J321" s="398"/>
      <c r="K321" s="403"/>
      <c r="L321" s="404"/>
      <c r="M321" s="404"/>
      <c r="N321" s="399"/>
      <c r="O321" s="400" t="str">
        <f t="shared" si="19"/>
        <v/>
      </c>
      <c r="P321" s="400" t="str">
        <f t="shared" si="20"/>
        <v/>
      </c>
      <c r="Q321" s="400">
        <f t="shared" si="22"/>
        <v>0</v>
      </c>
      <c r="R321" s="401" t="e">
        <f ca="1">MATCH(R$2,OFFSET(Diário!O$4,R320,0,ROW(Diário!$N$5003)-R320,1),0)+R320</f>
        <v>#N/A</v>
      </c>
    </row>
    <row r="322" spans="1:18" x14ac:dyDescent="0.2">
      <c r="A322" s="402" t="str">
        <f t="shared" ca="1" si="21"/>
        <v/>
      </c>
      <c r="B322" s="397" t="str">
        <f ca="1">IF($A322="","",INDEX(Diário!B$4:B$5000,MATCH(Rateio!$A322,Diário!$A$4:$A$5000,FALSE)))</f>
        <v/>
      </c>
      <c r="C322" s="413" t="str">
        <f ca="1">IF($A322="","",INDEX(Diário!C$4:C$5000,MATCH(Rateio!$A322,Diário!$A$4:$A$5000,FALSE)))</f>
        <v/>
      </c>
      <c r="D322" s="412" t="str">
        <f ca="1">IF($A322="","",INDEX(Diário!D$4:D$5000,MATCH(Rateio!$A322,Diário!$A$4:$A$5000,FALSE)))</f>
        <v/>
      </c>
      <c r="E322" s="412" t="str">
        <f ca="1">IF($A322="","",INDEX(Diário!E$4:E$5000,MATCH(Rateio!$A322,Diário!$A$4:$A$5000,FALSE)))</f>
        <v/>
      </c>
      <c r="F322" s="398"/>
      <c r="G322" s="398"/>
      <c r="H322" s="398"/>
      <c r="I322" s="398"/>
      <c r="J322" s="398"/>
      <c r="K322" s="403"/>
      <c r="L322" s="404"/>
      <c r="M322" s="404"/>
      <c r="N322" s="399"/>
      <c r="O322" s="400" t="str">
        <f t="shared" si="19"/>
        <v/>
      </c>
      <c r="P322" s="400" t="str">
        <f t="shared" si="20"/>
        <v/>
      </c>
      <c r="Q322" s="400">
        <f t="shared" si="22"/>
        <v>0</v>
      </c>
      <c r="R322" s="401" t="e">
        <f ca="1">MATCH(R$2,OFFSET(Diário!O$4,R321,0,ROW(Diário!$N$5003)-R321,1),0)+R321</f>
        <v>#N/A</v>
      </c>
    </row>
    <row r="323" spans="1:18" x14ac:dyDescent="0.2">
      <c r="A323" s="402" t="str">
        <f t="shared" ca="1" si="21"/>
        <v/>
      </c>
      <c r="B323" s="397" t="str">
        <f ca="1">IF($A323="","",INDEX(Diário!B$4:B$5000,MATCH(Rateio!$A323,Diário!$A$4:$A$5000,FALSE)))</f>
        <v/>
      </c>
      <c r="C323" s="413" t="str">
        <f ca="1">IF($A323="","",INDEX(Diário!C$4:C$5000,MATCH(Rateio!$A323,Diário!$A$4:$A$5000,FALSE)))</f>
        <v/>
      </c>
      <c r="D323" s="412" t="str">
        <f ca="1">IF($A323="","",INDEX(Diário!D$4:D$5000,MATCH(Rateio!$A323,Diário!$A$4:$A$5000,FALSE)))</f>
        <v/>
      </c>
      <c r="E323" s="412" t="str">
        <f ca="1">IF($A323="","",INDEX(Diário!E$4:E$5000,MATCH(Rateio!$A323,Diário!$A$4:$A$5000,FALSE)))</f>
        <v/>
      </c>
      <c r="F323" s="398"/>
      <c r="G323" s="398"/>
      <c r="H323" s="398"/>
      <c r="I323" s="398"/>
      <c r="J323" s="398"/>
      <c r="K323" s="403"/>
      <c r="L323" s="404"/>
      <c r="M323" s="404"/>
      <c r="N323" s="399"/>
      <c r="O323" s="400" t="str">
        <f t="shared" si="19"/>
        <v/>
      </c>
      <c r="P323" s="400" t="str">
        <f t="shared" si="20"/>
        <v/>
      </c>
      <c r="Q323" s="400">
        <f t="shared" si="22"/>
        <v>0</v>
      </c>
      <c r="R323" s="401" t="e">
        <f ca="1">MATCH(R$2,OFFSET(Diário!O$4,R322,0,ROW(Diário!$N$5003)-R322,1),0)+R322</f>
        <v>#N/A</v>
      </c>
    </row>
    <row r="324" spans="1:18" x14ac:dyDescent="0.2">
      <c r="A324" s="402" t="str">
        <f t="shared" ca="1" si="21"/>
        <v/>
      </c>
      <c r="B324" s="397" t="str">
        <f ca="1">IF($A324="","",INDEX(Diário!B$4:B$5000,MATCH(Rateio!$A324,Diário!$A$4:$A$5000,FALSE)))</f>
        <v/>
      </c>
      <c r="C324" s="413" t="str">
        <f ca="1">IF($A324="","",INDEX(Diário!C$4:C$5000,MATCH(Rateio!$A324,Diário!$A$4:$A$5000,FALSE)))</f>
        <v/>
      </c>
      <c r="D324" s="412" t="str">
        <f ca="1">IF($A324="","",INDEX(Diário!D$4:D$5000,MATCH(Rateio!$A324,Diário!$A$4:$A$5000,FALSE)))</f>
        <v/>
      </c>
      <c r="E324" s="412" t="str">
        <f ca="1">IF($A324="","",INDEX(Diário!E$4:E$5000,MATCH(Rateio!$A324,Diário!$A$4:$A$5000,FALSE)))</f>
        <v/>
      </c>
      <c r="F324" s="398"/>
      <c r="G324" s="398"/>
      <c r="H324" s="398"/>
      <c r="I324" s="398"/>
      <c r="J324" s="398"/>
      <c r="K324" s="403"/>
      <c r="L324" s="404"/>
      <c r="M324" s="404"/>
      <c r="N324" s="399"/>
      <c r="O324" s="400" t="str">
        <f t="shared" si="19"/>
        <v/>
      </c>
      <c r="P324" s="400" t="str">
        <f t="shared" si="20"/>
        <v/>
      </c>
      <c r="Q324" s="400">
        <f t="shared" si="22"/>
        <v>0</v>
      </c>
      <c r="R324" s="401" t="e">
        <f ca="1">MATCH(R$2,OFFSET(Diário!O$4,R323,0,ROW(Diário!$N$5003)-R323,1),0)+R323</f>
        <v>#N/A</v>
      </c>
    </row>
    <row r="325" spans="1:18" x14ac:dyDescent="0.2">
      <c r="A325" s="402" t="str">
        <f t="shared" ca="1" si="21"/>
        <v/>
      </c>
      <c r="B325" s="397" t="str">
        <f ca="1">IF($A325="","",INDEX(Diário!B$4:B$5000,MATCH(Rateio!$A325,Diário!$A$4:$A$5000,FALSE)))</f>
        <v/>
      </c>
      <c r="C325" s="413" t="str">
        <f ca="1">IF($A325="","",INDEX(Diário!C$4:C$5000,MATCH(Rateio!$A325,Diário!$A$4:$A$5000,FALSE)))</f>
        <v/>
      </c>
      <c r="D325" s="412" t="str">
        <f ca="1">IF($A325="","",INDEX(Diário!D$4:D$5000,MATCH(Rateio!$A325,Diário!$A$4:$A$5000,FALSE)))</f>
        <v/>
      </c>
      <c r="E325" s="412" t="str">
        <f ca="1">IF($A325="","",INDEX(Diário!E$4:E$5000,MATCH(Rateio!$A325,Diário!$A$4:$A$5000,FALSE)))</f>
        <v/>
      </c>
      <c r="F325" s="398"/>
      <c r="G325" s="398"/>
      <c r="H325" s="398"/>
      <c r="I325" s="398"/>
      <c r="J325" s="398"/>
      <c r="K325" s="403"/>
      <c r="L325" s="404"/>
      <c r="M325" s="404"/>
      <c r="N325" s="399"/>
      <c r="O325" s="400" t="str">
        <f t="shared" ref="O325:O388" si="23">IFERROR(M325/L325,"")</f>
        <v/>
      </c>
      <c r="P325" s="400" t="str">
        <f t="shared" ref="P325:P388" si="24">IFERROR(N325/L325,"")</f>
        <v/>
      </c>
      <c r="Q325" s="400">
        <f t="shared" si="22"/>
        <v>0</v>
      </c>
      <c r="R325" s="401" t="e">
        <f ca="1">MATCH(R$2,OFFSET(Diário!O$4,R324,0,ROW(Diário!$N$5003)-R324,1),0)+R324</f>
        <v>#N/A</v>
      </c>
    </row>
    <row r="326" spans="1:18" x14ac:dyDescent="0.2">
      <c r="A326" s="402" t="str">
        <f t="shared" ref="A326:A389" ca="1" si="25">IF(ISNA(R326),"",R326)</f>
        <v/>
      </c>
      <c r="B326" s="397" t="str">
        <f ca="1">IF($A326="","",INDEX(Diário!B$4:B$5000,MATCH(Rateio!$A326,Diário!$A$4:$A$5000,FALSE)))</f>
        <v/>
      </c>
      <c r="C326" s="413" t="str">
        <f ca="1">IF($A326="","",INDEX(Diário!C$4:C$5000,MATCH(Rateio!$A326,Diário!$A$4:$A$5000,FALSE)))</f>
        <v/>
      </c>
      <c r="D326" s="412" t="str">
        <f ca="1">IF($A326="","",INDEX(Diário!D$4:D$5000,MATCH(Rateio!$A326,Diário!$A$4:$A$5000,FALSE)))</f>
        <v/>
      </c>
      <c r="E326" s="412" t="str">
        <f ca="1">IF($A326="","",INDEX(Diário!E$4:E$5000,MATCH(Rateio!$A326,Diário!$A$4:$A$5000,FALSE)))</f>
        <v/>
      </c>
      <c r="F326" s="398"/>
      <c r="G326" s="398"/>
      <c r="H326" s="398"/>
      <c r="I326" s="398"/>
      <c r="J326" s="398"/>
      <c r="K326" s="403"/>
      <c r="L326" s="404"/>
      <c r="M326" s="404"/>
      <c r="N326" s="399"/>
      <c r="O326" s="400" t="str">
        <f t="shared" si="23"/>
        <v/>
      </c>
      <c r="P326" s="400" t="str">
        <f t="shared" si="24"/>
        <v/>
      </c>
      <c r="Q326" s="400">
        <f t="shared" ref="Q326:Q389" si="26">SUM(O326:P326)</f>
        <v>0</v>
      </c>
      <c r="R326" s="401" t="e">
        <f ca="1">MATCH(R$2,OFFSET(Diário!O$4,R325,0,ROW(Diário!$N$5003)-R325,1),0)+R325</f>
        <v>#N/A</v>
      </c>
    </row>
    <row r="327" spans="1:18" x14ac:dyDescent="0.2">
      <c r="A327" s="402" t="str">
        <f t="shared" ca="1" si="25"/>
        <v/>
      </c>
      <c r="B327" s="397" t="str">
        <f ca="1">IF($A327="","",INDEX(Diário!B$4:B$5000,MATCH(Rateio!$A327,Diário!$A$4:$A$5000,FALSE)))</f>
        <v/>
      </c>
      <c r="C327" s="413" t="str">
        <f ca="1">IF($A327="","",INDEX(Diário!C$4:C$5000,MATCH(Rateio!$A327,Diário!$A$4:$A$5000,FALSE)))</f>
        <v/>
      </c>
      <c r="D327" s="412" t="str">
        <f ca="1">IF($A327="","",INDEX(Diário!D$4:D$5000,MATCH(Rateio!$A327,Diário!$A$4:$A$5000,FALSE)))</f>
        <v/>
      </c>
      <c r="E327" s="412" t="str">
        <f ca="1">IF($A327="","",INDEX(Diário!E$4:E$5000,MATCH(Rateio!$A327,Diário!$A$4:$A$5000,FALSE)))</f>
        <v/>
      </c>
      <c r="F327" s="398"/>
      <c r="G327" s="398"/>
      <c r="H327" s="398"/>
      <c r="I327" s="398"/>
      <c r="J327" s="398"/>
      <c r="K327" s="403"/>
      <c r="L327" s="404"/>
      <c r="M327" s="404"/>
      <c r="N327" s="399"/>
      <c r="O327" s="400" t="str">
        <f t="shared" si="23"/>
        <v/>
      </c>
      <c r="P327" s="400" t="str">
        <f t="shared" si="24"/>
        <v/>
      </c>
      <c r="Q327" s="400">
        <f t="shared" si="26"/>
        <v>0</v>
      </c>
      <c r="R327" s="401" t="e">
        <f ca="1">MATCH(R$2,OFFSET(Diário!O$4,R326,0,ROW(Diário!$N$5003)-R326,1),0)+R326</f>
        <v>#N/A</v>
      </c>
    </row>
    <row r="328" spans="1:18" x14ac:dyDescent="0.2">
      <c r="A328" s="402" t="str">
        <f t="shared" ca="1" si="25"/>
        <v/>
      </c>
      <c r="B328" s="397" t="str">
        <f ca="1">IF($A328="","",INDEX(Diário!B$4:B$5000,MATCH(Rateio!$A328,Diário!$A$4:$A$5000,FALSE)))</f>
        <v/>
      </c>
      <c r="C328" s="413" t="str">
        <f ca="1">IF($A328="","",INDEX(Diário!C$4:C$5000,MATCH(Rateio!$A328,Diário!$A$4:$A$5000,FALSE)))</f>
        <v/>
      </c>
      <c r="D328" s="412" t="str">
        <f ca="1">IF($A328="","",INDEX(Diário!D$4:D$5000,MATCH(Rateio!$A328,Diário!$A$4:$A$5000,FALSE)))</f>
        <v/>
      </c>
      <c r="E328" s="412" t="str">
        <f ca="1">IF($A328="","",INDEX(Diário!E$4:E$5000,MATCH(Rateio!$A328,Diário!$A$4:$A$5000,FALSE)))</f>
        <v/>
      </c>
      <c r="F328" s="398"/>
      <c r="G328" s="398"/>
      <c r="H328" s="398"/>
      <c r="I328" s="398"/>
      <c r="J328" s="398"/>
      <c r="K328" s="403"/>
      <c r="L328" s="404"/>
      <c r="M328" s="404"/>
      <c r="N328" s="399"/>
      <c r="O328" s="400" t="str">
        <f t="shared" si="23"/>
        <v/>
      </c>
      <c r="P328" s="400" t="str">
        <f t="shared" si="24"/>
        <v/>
      </c>
      <c r="Q328" s="400">
        <f t="shared" si="26"/>
        <v>0</v>
      </c>
      <c r="R328" s="401" t="e">
        <f ca="1">MATCH(R$2,OFFSET(Diário!O$4,R327,0,ROW(Diário!$N$5003)-R327,1),0)+R327</f>
        <v>#N/A</v>
      </c>
    </row>
    <row r="329" spans="1:18" x14ac:dyDescent="0.2">
      <c r="A329" s="402" t="str">
        <f t="shared" ca="1" si="25"/>
        <v/>
      </c>
      <c r="B329" s="397" t="str">
        <f ca="1">IF($A329="","",INDEX(Diário!B$4:B$5000,MATCH(Rateio!$A329,Diário!$A$4:$A$5000,FALSE)))</f>
        <v/>
      </c>
      <c r="C329" s="413" t="str">
        <f ca="1">IF($A329="","",INDEX(Diário!C$4:C$5000,MATCH(Rateio!$A329,Diário!$A$4:$A$5000,FALSE)))</f>
        <v/>
      </c>
      <c r="D329" s="412" t="str">
        <f ca="1">IF($A329="","",INDEX(Diário!D$4:D$5000,MATCH(Rateio!$A329,Diário!$A$4:$A$5000,FALSE)))</f>
        <v/>
      </c>
      <c r="E329" s="412" t="str">
        <f ca="1">IF($A329="","",INDEX(Diário!E$4:E$5000,MATCH(Rateio!$A329,Diário!$A$4:$A$5000,FALSE)))</f>
        <v/>
      </c>
      <c r="F329" s="398"/>
      <c r="G329" s="398"/>
      <c r="H329" s="398"/>
      <c r="I329" s="398"/>
      <c r="J329" s="398"/>
      <c r="K329" s="403"/>
      <c r="L329" s="404"/>
      <c r="M329" s="404"/>
      <c r="N329" s="399"/>
      <c r="O329" s="400" t="str">
        <f t="shared" si="23"/>
        <v/>
      </c>
      <c r="P329" s="400" t="str">
        <f t="shared" si="24"/>
        <v/>
      </c>
      <c r="Q329" s="400">
        <f t="shared" si="26"/>
        <v>0</v>
      </c>
      <c r="R329" s="401" t="e">
        <f ca="1">MATCH(R$2,OFFSET(Diário!O$4,R328,0,ROW(Diário!$N$5003)-R328,1),0)+R328</f>
        <v>#N/A</v>
      </c>
    </row>
    <row r="330" spans="1:18" x14ac:dyDescent="0.2">
      <c r="A330" s="402" t="str">
        <f t="shared" ca="1" si="25"/>
        <v/>
      </c>
      <c r="B330" s="397" t="str">
        <f ca="1">IF($A330="","",INDEX(Diário!B$4:B$5000,MATCH(Rateio!$A330,Diário!$A$4:$A$5000,FALSE)))</f>
        <v/>
      </c>
      <c r="C330" s="413" t="str">
        <f ca="1">IF($A330="","",INDEX(Diário!C$4:C$5000,MATCH(Rateio!$A330,Diário!$A$4:$A$5000,FALSE)))</f>
        <v/>
      </c>
      <c r="D330" s="412" t="str">
        <f ca="1">IF($A330="","",INDEX(Diário!D$4:D$5000,MATCH(Rateio!$A330,Diário!$A$4:$A$5000,FALSE)))</f>
        <v/>
      </c>
      <c r="E330" s="412" t="str">
        <f ca="1">IF($A330="","",INDEX(Diário!E$4:E$5000,MATCH(Rateio!$A330,Diário!$A$4:$A$5000,FALSE)))</f>
        <v/>
      </c>
      <c r="F330" s="398"/>
      <c r="G330" s="398"/>
      <c r="H330" s="398"/>
      <c r="I330" s="398"/>
      <c r="J330" s="398"/>
      <c r="K330" s="403"/>
      <c r="L330" s="404"/>
      <c r="M330" s="404"/>
      <c r="N330" s="399"/>
      <c r="O330" s="400" t="str">
        <f t="shared" si="23"/>
        <v/>
      </c>
      <c r="P330" s="400" t="str">
        <f t="shared" si="24"/>
        <v/>
      </c>
      <c r="Q330" s="400">
        <f t="shared" si="26"/>
        <v>0</v>
      </c>
      <c r="R330" s="401" t="e">
        <f ca="1">MATCH(R$2,OFFSET(Diário!O$4,R329,0,ROW(Diário!$N$5003)-R329,1),0)+R329</f>
        <v>#N/A</v>
      </c>
    </row>
    <row r="331" spans="1:18" x14ac:dyDescent="0.2">
      <c r="A331" s="402" t="str">
        <f t="shared" ca="1" si="25"/>
        <v/>
      </c>
      <c r="B331" s="397" t="str">
        <f ca="1">IF($A331="","",INDEX(Diário!B$4:B$5000,MATCH(Rateio!$A331,Diário!$A$4:$A$5000,FALSE)))</f>
        <v/>
      </c>
      <c r="C331" s="413" t="str">
        <f ca="1">IF($A331="","",INDEX(Diário!C$4:C$5000,MATCH(Rateio!$A331,Diário!$A$4:$A$5000,FALSE)))</f>
        <v/>
      </c>
      <c r="D331" s="412" t="str">
        <f ca="1">IF($A331="","",INDEX(Diário!D$4:D$5000,MATCH(Rateio!$A331,Diário!$A$4:$A$5000,FALSE)))</f>
        <v/>
      </c>
      <c r="E331" s="412" t="str">
        <f ca="1">IF($A331="","",INDEX(Diário!E$4:E$5000,MATCH(Rateio!$A331,Diário!$A$4:$A$5000,FALSE)))</f>
        <v/>
      </c>
      <c r="F331" s="398"/>
      <c r="G331" s="398"/>
      <c r="H331" s="398"/>
      <c r="I331" s="398"/>
      <c r="J331" s="398"/>
      <c r="K331" s="403"/>
      <c r="L331" s="404"/>
      <c r="M331" s="404"/>
      <c r="N331" s="399"/>
      <c r="O331" s="400" t="str">
        <f t="shared" si="23"/>
        <v/>
      </c>
      <c r="P331" s="400" t="str">
        <f t="shared" si="24"/>
        <v/>
      </c>
      <c r="Q331" s="400">
        <f t="shared" si="26"/>
        <v>0</v>
      </c>
      <c r="R331" s="401" t="e">
        <f ca="1">MATCH(R$2,OFFSET(Diário!O$4,R330,0,ROW(Diário!$N$5003)-R330,1),0)+R330</f>
        <v>#N/A</v>
      </c>
    </row>
    <row r="332" spans="1:18" x14ac:dyDescent="0.2">
      <c r="A332" s="402" t="str">
        <f t="shared" ca="1" si="25"/>
        <v/>
      </c>
      <c r="B332" s="397" t="str">
        <f ca="1">IF($A332="","",INDEX(Diário!B$4:B$5000,MATCH(Rateio!$A332,Diário!$A$4:$A$5000,FALSE)))</f>
        <v/>
      </c>
      <c r="C332" s="413" t="str">
        <f ca="1">IF($A332="","",INDEX(Diário!C$4:C$5000,MATCH(Rateio!$A332,Diário!$A$4:$A$5000,FALSE)))</f>
        <v/>
      </c>
      <c r="D332" s="412" t="str">
        <f ca="1">IF($A332="","",INDEX(Diário!D$4:D$5000,MATCH(Rateio!$A332,Diário!$A$4:$A$5000,FALSE)))</f>
        <v/>
      </c>
      <c r="E332" s="412" t="str">
        <f ca="1">IF($A332="","",INDEX(Diário!E$4:E$5000,MATCH(Rateio!$A332,Diário!$A$4:$A$5000,FALSE)))</f>
        <v/>
      </c>
      <c r="F332" s="398"/>
      <c r="G332" s="398"/>
      <c r="H332" s="398"/>
      <c r="I332" s="398"/>
      <c r="J332" s="398"/>
      <c r="K332" s="403"/>
      <c r="L332" s="404"/>
      <c r="M332" s="404"/>
      <c r="N332" s="399"/>
      <c r="O332" s="400" t="str">
        <f t="shared" si="23"/>
        <v/>
      </c>
      <c r="P332" s="400" t="str">
        <f t="shared" si="24"/>
        <v/>
      </c>
      <c r="Q332" s="400">
        <f t="shared" si="26"/>
        <v>0</v>
      </c>
      <c r="R332" s="401" t="e">
        <f ca="1">MATCH(R$2,OFFSET(Diário!O$4,R331,0,ROW(Diário!$N$5003)-R331,1),0)+R331</f>
        <v>#N/A</v>
      </c>
    </row>
    <row r="333" spans="1:18" x14ac:dyDescent="0.2">
      <c r="A333" s="402" t="str">
        <f t="shared" ca="1" si="25"/>
        <v/>
      </c>
      <c r="B333" s="397" t="str">
        <f ca="1">IF($A333="","",INDEX(Diário!B$4:B$5000,MATCH(Rateio!$A333,Diário!$A$4:$A$5000,FALSE)))</f>
        <v/>
      </c>
      <c r="C333" s="413" t="str">
        <f ca="1">IF($A333="","",INDEX(Diário!C$4:C$5000,MATCH(Rateio!$A333,Diário!$A$4:$A$5000,FALSE)))</f>
        <v/>
      </c>
      <c r="D333" s="412" t="str">
        <f ca="1">IF($A333="","",INDEX(Diário!D$4:D$5000,MATCH(Rateio!$A333,Diário!$A$4:$A$5000,FALSE)))</f>
        <v/>
      </c>
      <c r="E333" s="412" t="str">
        <f ca="1">IF($A333="","",INDEX(Diário!E$4:E$5000,MATCH(Rateio!$A333,Diário!$A$4:$A$5000,FALSE)))</f>
        <v/>
      </c>
      <c r="F333" s="398"/>
      <c r="G333" s="398"/>
      <c r="H333" s="398"/>
      <c r="I333" s="398"/>
      <c r="J333" s="398"/>
      <c r="K333" s="403"/>
      <c r="L333" s="404"/>
      <c r="M333" s="404"/>
      <c r="N333" s="399"/>
      <c r="O333" s="400" t="str">
        <f t="shared" si="23"/>
        <v/>
      </c>
      <c r="P333" s="400" t="str">
        <f t="shared" si="24"/>
        <v/>
      </c>
      <c r="Q333" s="400">
        <f t="shared" si="26"/>
        <v>0</v>
      </c>
      <c r="R333" s="401" t="e">
        <f ca="1">MATCH(R$2,OFFSET(Diário!O$4,R332,0,ROW(Diário!$N$5003)-R332,1),0)+R332</f>
        <v>#N/A</v>
      </c>
    </row>
    <row r="334" spans="1:18" x14ac:dyDescent="0.2">
      <c r="A334" s="402" t="str">
        <f t="shared" ca="1" si="25"/>
        <v/>
      </c>
      <c r="B334" s="397" t="str">
        <f ca="1">IF($A334="","",INDEX(Diário!B$4:B$5000,MATCH(Rateio!$A334,Diário!$A$4:$A$5000,FALSE)))</f>
        <v/>
      </c>
      <c r="C334" s="413" t="str">
        <f ca="1">IF($A334="","",INDEX(Diário!C$4:C$5000,MATCH(Rateio!$A334,Diário!$A$4:$A$5000,FALSE)))</f>
        <v/>
      </c>
      <c r="D334" s="412" t="str">
        <f ca="1">IF($A334="","",INDEX(Diário!D$4:D$5000,MATCH(Rateio!$A334,Diário!$A$4:$A$5000,FALSE)))</f>
        <v/>
      </c>
      <c r="E334" s="412" t="str">
        <f ca="1">IF($A334="","",INDEX(Diário!E$4:E$5000,MATCH(Rateio!$A334,Diário!$A$4:$A$5000,FALSE)))</f>
        <v/>
      </c>
      <c r="F334" s="398"/>
      <c r="G334" s="398"/>
      <c r="H334" s="398"/>
      <c r="I334" s="398"/>
      <c r="J334" s="398"/>
      <c r="K334" s="403"/>
      <c r="L334" s="404"/>
      <c r="M334" s="404"/>
      <c r="N334" s="399"/>
      <c r="O334" s="400" t="str">
        <f t="shared" si="23"/>
        <v/>
      </c>
      <c r="P334" s="400" t="str">
        <f t="shared" si="24"/>
        <v/>
      </c>
      <c r="Q334" s="400">
        <f t="shared" si="26"/>
        <v>0</v>
      </c>
      <c r="R334" s="401" t="e">
        <f ca="1">MATCH(R$2,OFFSET(Diário!O$4,R333,0,ROW(Diário!$N$5003)-R333,1),0)+R333</f>
        <v>#N/A</v>
      </c>
    </row>
    <row r="335" spans="1:18" x14ac:dyDescent="0.2">
      <c r="A335" s="402" t="str">
        <f t="shared" ca="1" si="25"/>
        <v/>
      </c>
      <c r="B335" s="397" t="str">
        <f ca="1">IF($A335="","",INDEX(Diário!B$4:B$5000,MATCH(Rateio!$A335,Diário!$A$4:$A$5000,FALSE)))</f>
        <v/>
      </c>
      <c r="C335" s="413" t="str">
        <f ca="1">IF($A335="","",INDEX(Diário!C$4:C$5000,MATCH(Rateio!$A335,Diário!$A$4:$A$5000,FALSE)))</f>
        <v/>
      </c>
      <c r="D335" s="412" t="str">
        <f ca="1">IF($A335="","",INDEX(Diário!D$4:D$5000,MATCH(Rateio!$A335,Diário!$A$4:$A$5000,FALSE)))</f>
        <v/>
      </c>
      <c r="E335" s="412" t="str">
        <f ca="1">IF($A335="","",INDEX(Diário!E$4:E$5000,MATCH(Rateio!$A335,Diário!$A$4:$A$5000,FALSE)))</f>
        <v/>
      </c>
      <c r="F335" s="398"/>
      <c r="G335" s="398"/>
      <c r="H335" s="398"/>
      <c r="I335" s="398"/>
      <c r="J335" s="398"/>
      <c r="K335" s="403"/>
      <c r="L335" s="404"/>
      <c r="M335" s="404"/>
      <c r="N335" s="399"/>
      <c r="O335" s="400" t="str">
        <f t="shared" si="23"/>
        <v/>
      </c>
      <c r="P335" s="400" t="str">
        <f t="shared" si="24"/>
        <v/>
      </c>
      <c r="Q335" s="400">
        <f t="shared" si="26"/>
        <v>0</v>
      </c>
      <c r="R335" s="401" t="e">
        <f ca="1">MATCH(R$2,OFFSET(Diário!O$4,R334,0,ROW(Diário!$N$5003)-R334,1),0)+R334</f>
        <v>#N/A</v>
      </c>
    </row>
    <row r="336" spans="1:18" x14ac:dyDescent="0.2">
      <c r="A336" s="402" t="str">
        <f t="shared" ca="1" si="25"/>
        <v/>
      </c>
      <c r="B336" s="397" t="str">
        <f ca="1">IF($A336="","",INDEX(Diário!B$4:B$5000,MATCH(Rateio!$A336,Diário!$A$4:$A$5000,FALSE)))</f>
        <v/>
      </c>
      <c r="C336" s="413" t="str">
        <f ca="1">IF($A336="","",INDEX(Diário!C$4:C$5000,MATCH(Rateio!$A336,Diário!$A$4:$A$5000,FALSE)))</f>
        <v/>
      </c>
      <c r="D336" s="412" t="str">
        <f ca="1">IF($A336="","",INDEX(Diário!D$4:D$5000,MATCH(Rateio!$A336,Diário!$A$4:$A$5000,FALSE)))</f>
        <v/>
      </c>
      <c r="E336" s="412" t="str">
        <f ca="1">IF($A336="","",INDEX(Diário!E$4:E$5000,MATCH(Rateio!$A336,Diário!$A$4:$A$5000,FALSE)))</f>
        <v/>
      </c>
      <c r="F336" s="398"/>
      <c r="G336" s="398"/>
      <c r="H336" s="398"/>
      <c r="I336" s="398"/>
      <c r="J336" s="398"/>
      <c r="K336" s="403"/>
      <c r="L336" s="404"/>
      <c r="M336" s="404"/>
      <c r="N336" s="399"/>
      <c r="O336" s="400" t="str">
        <f t="shared" si="23"/>
        <v/>
      </c>
      <c r="P336" s="400" t="str">
        <f t="shared" si="24"/>
        <v/>
      </c>
      <c r="Q336" s="400">
        <f t="shared" si="26"/>
        <v>0</v>
      </c>
      <c r="R336" s="401" t="e">
        <f ca="1">MATCH(R$2,OFFSET(Diário!O$4,R335,0,ROW(Diário!$N$5003)-R335,1),0)+R335</f>
        <v>#N/A</v>
      </c>
    </row>
    <row r="337" spans="1:18" x14ac:dyDescent="0.2">
      <c r="A337" s="402" t="str">
        <f t="shared" ca="1" si="25"/>
        <v/>
      </c>
      <c r="B337" s="397" t="str">
        <f ca="1">IF($A337="","",INDEX(Diário!B$4:B$5000,MATCH(Rateio!$A337,Diário!$A$4:$A$5000,FALSE)))</f>
        <v/>
      </c>
      <c r="C337" s="413" t="str">
        <f ca="1">IF($A337="","",INDEX(Diário!C$4:C$5000,MATCH(Rateio!$A337,Diário!$A$4:$A$5000,FALSE)))</f>
        <v/>
      </c>
      <c r="D337" s="412" t="str">
        <f ca="1">IF($A337="","",INDEX(Diário!D$4:D$5000,MATCH(Rateio!$A337,Diário!$A$4:$A$5000,FALSE)))</f>
        <v/>
      </c>
      <c r="E337" s="412" t="str">
        <f ca="1">IF($A337="","",INDEX(Diário!E$4:E$5000,MATCH(Rateio!$A337,Diário!$A$4:$A$5000,FALSE)))</f>
        <v/>
      </c>
      <c r="F337" s="398"/>
      <c r="G337" s="398"/>
      <c r="H337" s="398"/>
      <c r="I337" s="398"/>
      <c r="J337" s="398"/>
      <c r="K337" s="403"/>
      <c r="L337" s="404"/>
      <c r="M337" s="404"/>
      <c r="N337" s="399"/>
      <c r="O337" s="400" t="str">
        <f t="shared" si="23"/>
        <v/>
      </c>
      <c r="P337" s="400" t="str">
        <f t="shared" si="24"/>
        <v/>
      </c>
      <c r="Q337" s="400">
        <f t="shared" si="26"/>
        <v>0</v>
      </c>
      <c r="R337" s="401" t="e">
        <f ca="1">MATCH(R$2,OFFSET(Diário!O$4,R336,0,ROW(Diário!$N$5003)-R336,1),0)+R336</f>
        <v>#N/A</v>
      </c>
    </row>
    <row r="338" spans="1:18" x14ac:dyDescent="0.2">
      <c r="A338" s="402" t="str">
        <f t="shared" ca="1" si="25"/>
        <v/>
      </c>
      <c r="B338" s="397" t="str">
        <f ca="1">IF($A338="","",INDEX(Diário!B$4:B$5000,MATCH(Rateio!$A338,Diário!$A$4:$A$5000,FALSE)))</f>
        <v/>
      </c>
      <c r="C338" s="413" t="str">
        <f ca="1">IF($A338="","",INDEX(Diário!C$4:C$5000,MATCH(Rateio!$A338,Diário!$A$4:$A$5000,FALSE)))</f>
        <v/>
      </c>
      <c r="D338" s="412" t="str">
        <f ca="1">IF($A338="","",INDEX(Diário!D$4:D$5000,MATCH(Rateio!$A338,Diário!$A$4:$A$5000,FALSE)))</f>
        <v/>
      </c>
      <c r="E338" s="412" t="str">
        <f ca="1">IF($A338="","",INDEX(Diário!E$4:E$5000,MATCH(Rateio!$A338,Diário!$A$4:$A$5000,FALSE)))</f>
        <v/>
      </c>
      <c r="F338" s="398"/>
      <c r="G338" s="398"/>
      <c r="H338" s="398"/>
      <c r="I338" s="398"/>
      <c r="J338" s="398"/>
      <c r="K338" s="403"/>
      <c r="L338" s="404"/>
      <c r="M338" s="404"/>
      <c r="N338" s="399"/>
      <c r="O338" s="400" t="str">
        <f t="shared" si="23"/>
        <v/>
      </c>
      <c r="P338" s="400" t="str">
        <f t="shared" si="24"/>
        <v/>
      </c>
      <c r="Q338" s="400">
        <f t="shared" si="26"/>
        <v>0</v>
      </c>
      <c r="R338" s="401" t="e">
        <f ca="1">MATCH(R$2,OFFSET(Diário!O$4,R337,0,ROW(Diário!$N$5003)-R337,1),0)+R337</f>
        <v>#N/A</v>
      </c>
    </row>
    <row r="339" spans="1:18" x14ac:dyDescent="0.2">
      <c r="A339" s="402" t="str">
        <f t="shared" ca="1" si="25"/>
        <v/>
      </c>
      <c r="B339" s="397" t="str">
        <f ca="1">IF($A339="","",INDEX(Diário!B$4:B$5000,MATCH(Rateio!$A339,Diário!$A$4:$A$5000,FALSE)))</f>
        <v/>
      </c>
      <c r="C339" s="413" t="str">
        <f ca="1">IF($A339="","",INDEX(Diário!C$4:C$5000,MATCH(Rateio!$A339,Diário!$A$4:$A$5000,FALSE)))</f>
        <v/>
      </c>
      <c r="D339" s="412" t="str">
        <f ca="1">IF($A339="","",INDEX(Diário!D$4:D$5000,MATCH(Rateio!$A339,Diário!$A$4:$A$5000,FALSE)))</f>
        <v/>
      </c>
      <c r="E339" s="412" t="str">
        <f ca="1">IF($A339="","",INDEX(Diário!E$4:E$5000,MATCH(Rateio!$A339,Diário!$A$4:$A$5000,FALSE)))</f>
        <v/>
      </c>
      <c r="F339" s="398"/>
      <c r="G339" s="398"/>
      <c r="H339" s="398"/>
      <c r="I339" s="398"/>
      <c r="J339" s="398"/>
      <c r="K339" s="403"/>
      <c r="L339" s="404"/>
      <c r="M339" s="404"/>
      <c r="N339" s="399"/>
      <c r="O339" s="400" t="str">
        <f t="shared" si="23"/>
        <v/>
      </c>
      <c r="P339" s="400" t="str">
        <f t="shared" si="24"/>
        <v/>
      </c>
      <c r="Q339" s="400">
        <f t="shared" si="26"/>
        <v>0</v>
      </c>
      <c r="R339" s="401" t="e">
        <f ca="1">MATCH(R$2,OFFSET(Diário!O$4,R338,0,ROW(Diário!$N$5003)-R338,1),0)+R338</f>
        <v>#N/A</v>
      </c>
    </row>
    <row r="340" spans="1:18" x14ac:dyDescent="0.2">
      <c r="A340" s="402" t="str">
        <f t="shared" ca="1" si="25"/>
        <v/>
      </c>
      <c r="B340" s="397" t="str">
        <f ca="1">IF($A340="","",INDEX(Diário!B$4:B$5000,MATCH(Rateio!$A340,Diário!$A$4:$A$5000,FALSE)))</f>
        <v/>
      </c>
      <c r="C340" s="413" t="str">
        <f ca="1">IF($A340="","",INDEX(Diário!C$4:C$5000,MATCH(Rateio!$A340,Diário!$A$4:$A$5000,FALSE)))</f>
        <v/>
      </c>
      <c r="D340" s="412" t="str">
        <f ca="1">IF($A340="","",INDEX(Diário!D$4:D$5000,MATCH(Rateio!$A340,Diário!$A$4:$A$5000,FALSE)))</f>
        <v/>
      </c>
      <c r="E340" s="412" t="str">
        <f ca="1">IF($A340="","",INDEX(Diário!E$4:E$5000,MATCH(Rateio!$A340,Diário!$A$4:$A$5000,FALSE)))</f>
        <v/>
      </c>
      <c r="F340" s="398"/>
      <c r="G340" s="398"/>
      <c r="H340" s="398"/>
      <c r="I340" s="398"/>
      <c r="J340" s="398"/>
      <c r="K340" s="403"/>
      <c r="L340" s="404"/>
      <c r="M340" s="404"/>
      <c r="N340" s="399"/>
      <c r="O340" s="400" t="str">
        <f t="shared" si="23"/>
        <v/>
      </c>
      <c r="P340" s="400" t="str">
        <f t="shared" si="24"/>
        <v/>
      </c>
      <c r="Q340" s="400">
        <f t="shared" si="26"/>
        <v>0</v>
      </c>
      <c r="R340" s="401" t="e">
        <f ca="1">MATCH(R$2,OFFSET(Diário!O$4,R339,0,ROW(Diário!$N$5003)-R339,1),0)+R339</f>
        <v>#N/A</v>
      </c>
    </row>
    <row r="341" spans="1:18" x14ac:dyDescent="0.2">
      <c r="A341" s="402" t="str">
        <f t="shared" ca="1" si="25"/>
        <v/>
      </c>
      <c r="B341" s="397" t="str">
        <f ca="1">IF($A341="","",INDEX(Diário!B$4:B$5000,MATCH(Rateio!$A341,Diário!$A$4:$A$5000,FALSE)))</f>
        <v/>
      </c>
      <c r="C341" s="413" t="str">
        <f ca="1">IF($A341="","",INDEX(Diário!C$4:C$5000,MATCH(Rateio!$A341,Diário!$A$4:$A$5000,FALSE)))</f>
        <v/>
      </c>
      <c r="D341" s="412" t="str">
        <f ca="1">IF($A341="","",INDEX(Diário!D$4:D$5000,MATCH(Rateio!$A341,Diário!$A$4:$A$5000,FALSE)))</f>
        <v/>
      </c>
      <c r="E341" s="412" t="str">
        <f ca="1">IF($A341="","",INDEX(Diário!E$4:E$5000,MATCH(Rateio!$A341,Diário!$A$4:$A$5000,FALSE)))</f>
        <v/>
      </c>
      <c r="F341" s="398"/>
      <c r="G341" s="398"/>
      <c r="H341" s="398"/>
      <c r="I341" s="398"/>
      <c r="J341" s="398"/>
      <c r="K341" s="403"/>
      <c r="L341" s="404"/>
      <c r="M341" s="404"/>
      <c r="N341" s="399"/>
      <c r="O341" s="400" t="str">
        <f t="shared" si="23"/>
        <v/>
      </c>
      <c r="P341" s="400" t="str">
        <f t="shared" si="24"/>
        <v/>
      </c>
      <c r="Q341" s="400">
        <f t="shared" si="26"/>
        <v>0</v>
      </c>
      <c r="R341" s="401" t="e">
        <f ca="1">MATCH(R$2,OFFSET(Diário!O$4,R340,0,ROW(Diário!$N$5003)-R340,1),0)+R340</f>
        <v>#N/A</v>
      </c>
    </row>
    <row r="342" spans="1:18" x14ac:dyDescent="0.2">
      <c r="A342" s="402" t="str">
        <f t="shared" ca="1" si="25"/>
        <v/>
      </c>
      <c r="B342" s="397" t="str">
        <f ca="1">IF($A342="","",INDEX(Diário!B$4:B$5000,MATCH(Rateio!$A342,Diário!$A$4:$A$5000,FALSE)))</f>
        <v/>
      </c>
      <c r="C342" s="413" t="str">
        <f ca="1">IF($A342="","",INDEX(Diário!C$4:C$5000,MATCH(Rateio!$A342,Diário!$A$4:$A$5000,FALSE)))</f>
        <v/>
      </c>
      <c r="D342" s="412" t="str">
        <f ca="1">IF($A342="","",INDEX(Diário!D$4:D$5000,MATCH(Rateio!$A342,Diário!$A$4:$A$5000,FALSE)))</f>
        <v/>
      </c>
      <c r="E342" s="412" t="str">
        <f ca="1">IF($A342="","",INDEX(Diário!E$4:E$5000,MATCH(Rateio!$A342,Diário!$A$4:$A$5000,FALSE)))</f>
        <v/>
      </c>
      <c r="F342" s="398"/>
      <c r="G342" s="398"/>
      <c r="H342" s="398"/>
      <c r="I342" s="398"/>
      <c r="J342" s="398"/>
      <c r="K342" s="403"/>
      <c r="L342" s="404"/>
      <c r="M342" s="404"/>
      <c r="N342" s="399"/>
      <c r="O342" s="400" t="str">
        <f t="shared" si="23"/>
        <v/>
      </c>
      <c r="P342" s="400" t="str">
        <f t="shared" si="24"/>
        <v/>
      </c>
      <c r="Q342" s="400">
        <f t="shared" si="26"/>
        <v>0</v>
      </c>
      <c r="R342" s="401" t="e">
        <f ca="1">MATCH(R$2,OFFSET(Diário!O$4,R341,0,ROW(Diário!$N$5003)-R341,1),0)+R341</f>
        <v>#N/A</v>
      </c>
    </row>
    <row r="343" spans="1:18" x14ac:dyDescent="0.2">
      <c r="A343" s="402" t="str">
        <f t="shared" ca="1" si="25"/>
        <v/>
      </c>
      <c r="B343" s="397" t="str">
        <f ca="1">IF($A343="","",INDEX(Diário!B$4:B$5000,MATCH(Rateio!$A343,Diário!$A$4:$A$5000,FALSE)))</f>
        <v/>
      </c>
      <c r="C343" s="413" t="str">
        <f ca="1">IF($A343="","",INDEX(Diário!C$4:C$5000,MATCH(Rateio!$A343,Diário!$A$4:$A$5000,FALSE)))</f>
        <v/>
      </c>
      <c r="D343" s="412" t="str">
        <f ca="1">IF($A343="","",INDEX(Diário!D$4:D$5000,MATCH(Rateio!$A343,Diário!$A$4:$A$5000,FALSE)))</f>
        <v/>
      </c>
      <c r="E343" s="412" t="str">
        <f ca="1">IF($A343="","",INDEX(Diário!E$4:E$5000,MATCH(Rateio!$A343,Diário!$A$4:$A$5000,FALSE)))</f>
        <v/>
      </c>
      <c r="F343" s="398"/>
      <c r="G343" s="398"/>
      <c r="H343" s="398"/>
      <c r="I343" s="398"/>
      <c r="J343" s="398"/>
      <c r="K343" s="403"/>
      <c r="L343" s="404"/>
      <c r="M343" s="404"/>
      <c r="N343" s="399"/>
      <c r="O343" s="400" t="str">
        <f t="shared" si="23"/>
        <v/>
      </c>
      <c r="P343" s="400" t="str">
        <f t="shared" si="24"/>
        <v/>
      </c>
      <c r="Q343" s="400">
        <f t="shared" si="26"/>
        <v>0</v>
      </c>
      <c r="R343" s="401" t="e">
        <f ca="1">MATCH(R$2,OFFSET(Diário!O$4,R342,0,ROW(Diário!$N$5003)-R342,1),0)+R342</f>
        <v>#N/A</v>
      </c>
    </row>
    <row r="344" spans="1:18" x14ac:dyDescent="0.2">
      <c r="A344" s="402" t="str">
        <f t="shared" ca="1" si="25"/>
        <v/>
      </c>
      <c r="B344" s="397" t="str">
        <f ca="1">IF($A344="","",INDEX(Diário!B$4:B$5000,MATCH(Rateio!$A344,Diário!$A$4:$A$5000,FALSE)))</f>
        <v/>
      </c>
      <c r="C344" s="413" t="str">
        <f ca="1">IF($A344="","",INDEX(Diário!C$4:C$5000,MATCH(Rateio!$A344,Diário!$A$4:$A$5000,FALSE)))</f>
        <v/>
      </c>
      <c r="D344" s="412" t="str">
        <f ca="1">IF($A344="","",INDEX(Diário!D$4:D$5000,MATCH(Rateio!$A344,Diário!$A$4:$A$5000,FALSE)))</f>
        <v/>
      </c>
      <c r="E344" s="412" t="str">
        <f ca="1">IF($A344="","",INDEX(Diário!E$4:E$5000,MATCH(Rateio!$A344,Diário!$A$4:$A$5000,FALSE)))</f>
        <v/>
      </c>
      <c r="F344" s="398"/>
      <c r="G344" s="398"/>
      <c r="H344" s="398"/>
      <c r="I344" s="398"/>
      <c r="J344" s="398"/>
      <c r="K344" s="403"/>
      <c r="L344" s="404"/>
      <c r="M344" s="404"/>
      <c r="N344" s="399"/>
      <c r="O344" s="400" t="str">
        <f t="shared" si="23"/>
        <v/>
      </c>
      <c r="P344" s="400" t="str">
        <f t="shared" si="24"/>
        <v/>
      </c>
      <c r="Q344" s="400">
        <f t="shared" si="26"/>
        <v>0</v>
      </c>
      <c r="R344" s="401" t="e">
        <f ca="1">MATCH(R$2,OFFSET(Diário!O$4,R343,0,ROW(Diário!$N$5003)-R343,1),0)+R343</f>
        <v>#N/A</v>
      </c>
    </row>
    <row r="345" spans="1:18" x14ac:dyDescent="0.2">
      <c r="A345" s="402" t="str">
        <f t="shared" ca="1" si="25"/>
        <v/>
      </c>
      <c r="B345" s="397" t="str">
        <f ca="1">IF($A345="","",INDEX(Diário!B$4:B$5000,MATCH(Rateio!$A345,Diário!$A$4:$A$5000,FALSE)))</f>
        <v/>
      </c>
      <c r="C345" s="413" t="str">
        <f ca="1">IF($A345="","",INDEX(Diário!C$4:C$5000,MATCH(Rateio!$A345,Diário!$A$4:$A$5000,FALSE)))</f>
        <v/>
      </c>
      <c r="D345" s="412" t="str">
        <f ca="1">IF($A345="","",INDEX(Diário!D$4:D$5000,MATCH(Rateio!$A345,Diário!$A$4:$A$5000,FALSE)))</f>
        <v/>
      </c>
      <c r="E345" s="412" t="str">
        <f ca="1">IF($A345="","",INDEX(Diário!E$4:E$5000,MATCH(Rateio!$A345,Diário!$A$4:$A$5000,FALSE)))</f>
        <v/>
      </c>
      <c r="F345" s="398"/>
      <c r="G345" s="398"/>
      <c r="H345" s="398"/>
      <c r="I345" s="398"/>
      <c r="J345" s="398"/>
      <c r="K345" s="403"/>
      <c r="L345" s="404"/>
      <c r="M345" s="404"/>
      <c r="N345" s="399"/>
      <c r="O345" s="400" t="str">
        <f t="shared" si="23"/>
        <v/>
      </c>
      <c r="P345" s="400" t="str">
        <f t="shared" si="24"/>
        <v/>
      </c>
      <c r="Q345" s="400">
        <f t="shared" si="26"/>
        <v>0</v>
      </c>
      <c r="R345" s="401" t="e">
        <f ca="1">MATCH(R$2,OFFSET(Diário!O$4,R344,0,ROW(Diário!$N$5003)-R344,1),0)+R344</f>
        <v>#N/A</v>
      </c>
    </row>
    <row r="346" spans="1:18" x14ac:dyDescent="0.2">
      <c r="A346" s="402" t="str">
        <f t="shared" ca="1" si="25"/>
        <v/>
      </c>
      <c r="B346" s="397" t="str">
        <f ca="1">IF($A346="","",INDEX(Diário!B$4:B$5000,MATCH(Rateio!$A346,Diário!$A$4:$A$5000,FALSE)))</f>
        <v/>
      </c>
      <c r="C346" s="413" t="str">
        <f ca="1">IF($A346="","",INDEX(Diário!C$4:C$5000,MATCH(Rateio!$A346,Diário!$A$4:$A$5000,FALSE)))</f>
        <v/>
      </c>
      <c r="D346" s="412" t="str">
        <f ca="1">IF($A346="","",INDEX(Diário!D$4:D$5000,MATCH(Rateio!$A346,Diário!$A$4:$A$5000,FALSE)))</f>
        <v/>
      </c>
      <c r="E346" s="412" t="str">
        <f ca="1">IF($A346="","",INDEX(Diário!E$4:E$5000,MATCH(Rateio!$A346,Diário!$A$4:$A$5000,FALSE)))</f>
        <v/>
      </c>
      <c r="F346" s="398"/>
      <c r="G346" s="398"/>
      <c r="H346" s="398"/>
      <c r="I346" s="398"/>
      <c r="J346" s="398"/>
      <c r="K346" s="403"/>
      <c r="L346" s="404"/>
      <c r="M346" s="404"/>
      <c r="N346" s="399"/>
      <c r="O346" s="400" t="str">
        <f t="shared" si="23"/>
        <v/>
      </c>
      <c r="P346" s="400" t="str">
        <f t="shared" si="24"/>
        <v/>
      </c>
      <c r="Q346" s="400">
        <f t="shared" si="26"/>
        <v>0</v>
      </c>
      <c r="R346" s="401" t="e">
        <f ca="1">MATCH(R$2,OFFSET(Diário!O$4,R345,0,ROW(Diário!$N$5003)-R345,1),0)+R345</f>
        <v>#N/A</v>
      </c>
    </row>
    <row r="347" spans="1:18" x14ac:dyDescent="0.2">
      <c r="A347" s="402" t="str">
        <f t="shared" ca="1" si="25"/>
        <v/>
      </c>
      <c r="B347" s="397" t="str">
        <f ca="1">IF($A347="","",INDEX(Diário!B$4:B$5000,MATCH(Rateio!$A347,Diário!$A$4:$A$5000,FALSE)))</f>
        <v/>
      </c>
      <c r="C347" s="413" t="str">
        <f ca="1">IF($A347="","",INDEX(Diário!C$4:C$5000,MATCH(Rateio!$A347,Diário!$A$4:$A$5000,FALSE)))</f>
        <v/>
      </c>
      <c r="D347" s="412" t="str">
        <f ca="1">IF($A347="","",INDEX(Diário!D$4:D$5000,MATCH(Rateio!$A347,Diário!$A$4:$A$5000,FALSE)))</f>
        <v/>
      </c>
      <c r="E347" s="412" t="str">
        <f ca="1">IF($A347="","",INDEX(Diário!E$4:E$5000,MATCH(Rateio!$A347,Diário!$A$4:$A$5000,FALSE)))</f>
        <v/>
      </c>
      <c r="F347" s="398"/>
      <c r="G347" s="398"/>
      <c r="H347" s="398"/>
      <c r="I347" s="398"/>
      <c r="J347" s="398"/>
      <c r="K347" s="403"/>
      <c r="L347" s="404"/>
      <c r="M347" s="404"/>
      <c r="N347" s="399"/>
      <c r="O347" s="400" t="str">
        <f t="shared" si="23"/>
        <v/>
      </c>
      <c r="P347" s="400" t="str">
        <f t="shared" si="24"/>
        <v/>
      </c>
      <c r="Q347" s="400">
        <f t="shared" si="26"/>
        <v>0</v>
      </c>
      <c r="R347" s="401" t="e">
        <f ca="1">MATCH(R$2,OFFSET(Diário!O$4,R346,0,ROW(Diário!$N$5003)-R346,1),0)+R346</f>
        <v>#N/A</v>
      </c>
    </row>
    <row r="348" spans="1:18" x14ac:dyDescent="0.2">
      <c r="A348" s="402" t="str">
        <f t="shared" ca="1" si="25"/>
        <v/>
      </c>
      <c r="B348" s="397" t="str">
        <f ca="1">IF($A348="","",INDEX(Diário!B$4:B$5000,MATCH(Rateio!$A348,Diário!$A$4:$A$5000,FALSE)))</f>
        <v/>
      </c>
      <c r="C348" s="413" t="str">
        <f ca="1">IF($A348="","",INDEX(Diário!C$4:C$5000,MATCH(Rateio!$A348,Diário!$A$4:$A$5000,FALSE)))</f>
        <v/>
      </c>
      <c r="D348" s="412" t="str">
        <f ca="1">IF($A348="","",INDEX(Diário!D$4:D$5000,MATCH(Rateio!$A348,Diário!$A$4:$A$5000,FALSE)))</f>
        <v/>
      </c>
      <c r="E348" s="412" t="str">
        <f ca="1">IF($A348="","",INDEX(Diário!E$4:E$5000,MATCH(Rateio!$A348,Diário!$A$4:$A$5000,FALSE)))</f>
        <v/>
      </c>
      <c r="F348" s="398"/>
      <c r="G348" s="398"/>
      <c r="H348" s="398"/>
      <c r="I348" s="398"/>
      <c r="J348" s="398"/>
      <c r="K348" s="403"/>
      <c r="L348" s="404"/>
      <c r="M348" s="404"/>
      <c r="N348" s="399"/>
      <c r="O348" s="400" t="str">
        <f t="shared" si="23"/>
        <v/>
      </c>
      <c r="P348" s="400" t="str">
        <f t="shared" si="24"/>
        <v/>
      </c>
      <c r="Q348" s="400">
        <f t="shared" si="26"/>
        <v>0</v>
      </c>
      <c r="R348" s="401" t="e">
        <f ca="1">MATCH(R$2,OFFSET(Diário!O$4,R347,0,ROW(Diário!$N$5003)-R347,1),0)+R347</f>
        <v>#N/A</v>
      </c>
    </row>
    <row r="349" spans="1:18" x14ac:dyDescent="0.2">
      <c r="A349" s="402" t="str">
        <f t="shared" ca="1" si="25"/>
        <v/>
      </c>
      <c r="B349" s="397" t="str">
        <f ca="1">IF($A349="","",INDEX(Diário!B$4:B$5000,MATCH(Rateio!$A349,Diário!$A$4:$A$5000,FALSE)))</f>
        <v/>
      </c>
      <c r="C349" s="413" t="str">
        <f ca="1">IF($A349="","",INDEX(Diário!C$4:C$5000,MATCH(Rateio!$A349,Diário!$A$4:$A$5000,FALSE)))</f>
        <v/>
      </c>
      <c r="D349" s="412" t="str">
        <f ca="1">IF($A349="","",INDEX(Diário!D$4:D$5000,MATCH(Rateio!$A349,Diário!$A$4:$A$5000,FALSE)))</f>
        <v/>
      </c>
      <c r="E349" s="412" t="str">
        <f ca="1">IF($A349="","",INDEX(Diário!E$4:E$5000,MATCH(Rateio!$A349,Diário!$A$4:$A$5000,FALSE)))</f>
        <v/>
      </c>
      <c r="F349" s="398"/>
      <c r="G349" s="398"/>
      <c r="H349" s="398"/>
      <c r="I349" s="398"/>
      <c r="J349" s="398"/>
      <c r="K349" s="403"/>
      <c r="L349" s="404"/>
      <c r="M349" s="404"/>
      <c r="N349" s="399"/>
      <c r="O349" s="400" t="str">
        <f t="shared" si="23"/>
        <v/>
      </c>
      <c r="P349" s="400" t="str">
        <f t="shared" si="24"/>
        <v/>
      </c>
      <c r="Q349" s="400">
        <f t="shared" si="26"/>
        <v>0</v>
      </c>
      <c r="R349" s="401" t="e">
        <f ca="1">MATCH(R$2,OFFSET(Diário!O$4,R348,0,ROW(Diário!$N$5003)-R348,1),0)+R348</f>
        <v>#N/A</v>
      </c>
    </row>
    <row r="350" spans="1:18" x14ac:dyDescent="0.2">
      <c r="A350" s="402" t="str">
        <f t="shared" ca="1" si="25"/>
        <v/>
      </c>
      <c r="B350" s="397" t="str">
        <f ca="1">IF($A350="","",INDEX(Diário!B$4:B$5000,MATCH(Rateio!$A350,Diário!$A$4:$A$5000,FALSE)))</f>
        <v/>
      </c>
      <c r="C350" s="413" t="str">
        <f ca="1">IF($A350="","",INDEX(Diário!C$4:C$5000,MATCH(Rateio!$A350,Diário!$A$4:$A$5000,FALSE)))</f>
        <v/>
      </c>
      <c r="D350" s="412" t="str">
        <f ca="1">IF($A350="","",INDEX(Diário!D$4:D$5000,MATCH(Rateio!$A350,Diário!$A$4:$A$5000,FALSE)))</f>
        <v/>
      </c>
      <c r="E350" s="412" t="str">
        <f ca="1">IF($A350="","",INDEX(Diário!E$4:E$5000,MATCH(Rateio!$A350,Diário!$A$4:$A$5000,FALSE)))</f>
        <v/>
      </c>
      <c r="F350" s="398"/>
      <c r="G350" s="398"/>
      <c r="H350" s="398"/>
      <c r="I350" s="398"/>
      <c r="J350" s="398"/>
      <c r="K350" s="403"/>
      <c r="L350" s="404"/>
      <c r="M350" s="404"/>
      <c r="N350" s="399"/>
      <c r="O350" s="400" t="str">
        <f t="shared" si="23"/>
        <v/>
      </c>
      <c r="P350" s="400" t="str">
        <f t="shared" si="24"/>
        <v/>
      </c>
      <c r="Q350" s="400">
        <f t="shared" si="26"/>
        <v>0</v>
      </c>
      <c r="R350" s="401" t="e">
        <f ca="1">MATCH(R$2,OFFSET(Diário!O$4,R349,0,ROW(Diário!$N$5003)-R349,1),0)+R349</f>
        <v>#N/A</v>
      </c>
    </row>
    <row r="351" spans="1:18" x14ac:dyDescent="0.2">
      <c r="A351" s="402" t="str">
        <f t="shared" ca="1" si="25"/>
        <v/>
      </c>
      <c r="B351" s="397" t="str">
        <f ca="1">IF($A351="","",INDEX(Diário!B$4:B$5000,MATCH(Rateio!$A351,Diário!$A$4:$A$5000,FALSE)))</f>
        <v/>
      </c>
      <c r="C351" s="413" t="str">
        <f ca="1">IF($A351="","",INDEX(Diário!C$4:C$5000,MATCH(Rateio!$A351,Diário!$A$4:$A$5000,FALSE)))</f>
        <v/>
      </c>
      <c r="D351" s="412" t="str">
        <f ca="1">IF($A351="","",INDEX(Diário!D$4:D$5000,MATCH(Rateio!$A351,Diário!$A$4:$A$5000,FALSE)))</f>
        <v/>
      </c>
      <c r="E351" s="412" t="str">
        <f ca="1">IF($A351="","",INDEX(Diário!E$4:E$5000,MATCH(Rateio!$A351,Diário!$A$4:$A$5000,FALSE)))</f>
        <v/>
      </c>
      <c r="F351" s="398"/>
      <c r="G351" s="398"/>
      <c r="H351" s="398"/>
      <c r="I351" s="398"/>
      <c r="J351" s="398"/>
      <c r="K351" s="403"/>
      <c r="L351" s="404"/>
      <c r="M351" s="404"/>
      <c r="N351" s="399"/>
      <c r="O351" s="400" t="str">
        <f t="shared" si="23"/>
        <v/>
      </c>
      <c r="P351" s="400" t="str">
        <f t="shared" si="24"/>
        <v/>
      </c>
      <c r="Q351" s="400">
        <f t="shared" si="26"/>
        <v>0</v>
      </c>
      <c r="R351" s="401" t="e">
        <f ca="1">MATCH(R$2,OFFSET(Diário!O$4,R350,0,ROW(Diário!$N$5003)-R350,1),0)+R350</f>
        <v>#N/A</v>
      </c>
    </row>
    <row r="352" spans="1:18" x14ac:dyDescent="0.2">
      <c r="A352" s="402" t="str">
        <f t="shared" ca="1" si="25"/>
        <v/>
      </c>
      <c r="B352" s="397" t="str">
        <f ca="1">IF($A352="","",INDEX(Diário!B$4:B$5000,MATCH(Rateio!$A352,Diário!$A$4:$A$5000,FALSE)))</f>
        <v/>
      </c>
      <c r="C352" s="413" t="str">
        <f ca="1">IF($A352="","",INDEX(Diário!C$4:C$5000,MATCH(Rateio!$A352,Diário!$A$4:$A$5000,FALSE)))</f>
        <v/>
      </c>
      <c r="D352" s="412" t="str">
        <f ca="1">IF($A352="","",INDEX(Diário!D$4:D$5000,MATCH(Rateio!$A352,Diário!$A$4:$A$5000,FALSE)))</f>
        <v/>
      </c>
      <c r="E352" s="412" t="str">
        <f ca="1">IF($A352="","",INDEX(Diário!E$4:E$5000,MATCH(Rateio!$A352,Diário!$A$4:$A$5000,FALSE)))</f>
        <v/>
      </c>
      <c r="F352" s="398"/>
      <c r="G352" s="398"/>
      <c r="H352" s="398"/>
      <c r="I352" s="398"/>
      <c r="J352" s="398"/>
      <c r="K352" s="403"/>
      <c r="L352" s="404"/>
      <c r="M352" s="404"/>
      <c r="N352" s="399"/>
      <c r="O352" s="400" t="str">
        <f t="shared" si="23"/>
        <v/>
      </c>
      <c r="P352" s="400" t="str">
        <f t="shared" si="24"/>
        <v/>
      </c>
      <c r="Q352" s="400">
        <f t="shared" si="26"/>
        <v>0</v>
      </c>
      <c r="R352" s="401" t="e">
        <f ca="1">MATCH(R$2,OFFSET(Diário!O$4,R351,0,ROW(Diário!$N$5003)-R351,1),0)+R351</f>
        <v>#N/A</v>
      </c>
    </row>
    <row r="353" spans="1:18" x14ac:dyDescent="0.2">
      <c r="A353" s="402" t="str">
        <f t="shared" ca="1" si="25"/>
        <v/>
      </c>
      <c r="B353" s="397" t="str">
        <f ca="1">IF($A353="","",INDEX(Diário!B$4:B$5000,MATCH(Rateio!$A353,Diário!$A$4:$A$5000,FALSE)))</f>
        <v/>
      </c>
      <c r="C353" s="413" t="str">
        <f ca="1">IF($A353="","",INDEX(Diário!C$4:C$5000,MATCH(Rateio!$A353,Diário!$A$4:$A$5000,FALSE)))</f>
        <v/>
      </c>
      <c r="D353" s="412" t="str">
        <f ca="1">IF($A353="","",INDEX(Diário!D$4:D$5000,MATCH(Rateio!$A353,Diário!$A$4:$A$5000,FALSE)))</f>
        <v/>
      </c>
      <c r="E353" s="412" t="str">
        <f ca="1">IF($A353="","",INDEX(Diário!E$4:E$5000,MATCH(Rateio!$A353,Diário!$A$4:$A$5000,FALSE)))</f>
        <v/>
      </c>
      <c r="F353" s="398"/>
      <c r="G353" s="398"/>
      <c r="H353" s="398"/>
      <c r="I353" s="398"/>
      <c r="J353" s="398"/>
      <c r="K353" s="403"/>
      <c r="L353" s="404"/>
      <c r="M353" s="404"/>
      <c r="N353" s="399"/>
      <c r="O353" s="400" t="str">
        <f t="shared" si="23"/>
        <v/>
      </c>
      <c r="P353" s="400" t="str">
        <f t="shared" si="24"/>
        <v/>
      </c>
      <c r="Q353" s="400">
        <f t="shared" si="26"/>
        <v>0</v>
      </c>
      <c r="R353" s="401" t="e">
        <f ca="1">MATCH(R$2,OFFSET(Diário!O$4,R352,0,ROW(Diário!$N$5003)-R352,1),0)+R352</f>
        <v>#N/A</v>
      </c>
    </row>
    <row r="354" spans="1:18" x14ac:dyDescent="0.2">
      <c r="A354" s="402" t="str">
        <f t="shared" ca="1" si="25"/>
        <v/>
      </c>
      <c r="B354" s="397" t="str">
        <f ca="1">IF($A354="","",INDEX(Diário!B$4:B$5000,MATCH(Rateio!$A354,Diário!$A$4:$A$5000,FALSE)))</f>
        <v/>
      </c>
      <c r="C354" s="413" t="str">
        <f ca="1">IF($A354="","",INDEX(Diário!C$4:C$5000,MATCH(Rateio!$A354,Diário!$A$4:$A$5000,FALSE)))</f>
        <v/>
      </c>
      <c r="D354" s="412" t="str">
        <f ca="1">IF($A354="","",INDEX(Diário!D$4:D$5000,MATCH(Rateio!$A354,Diário!$A$4:$A$5000,FALSE)))</f>
        <v/>
      </c>
      <c r="E354" s="412" t="str">
        <f ca="1">IF($A354="","",INDEX(Diário!E$4:E$5000,MATCH(Rateio!$A354,Diário!$A$4:$A$5000,FALSE)))</f>
        <v/>
      </c>
      <c r="F354" s="398"/>
      <c r="G354" s="398"/>
      <c r="H354" s="398"/>
      <c r="I354" s="398"/>
      <c r="J354" s="398"/>
      <c r="K354" s="403"/>
      <c r="L354" s="404"/>
      <c r="M354" s="404"/>
      <c r="N354" s="399"/>
      <c r="O354" s="400" t="str">
        <f t="shared" si="23"/>
        <v/>
      </c>
      <c r="P354" s="400" t="str">
        <f t="shared" si="24"/>
        <v/>
      </c>
      <c r="Q354" s="400">
        <f t="shared" si="26"/>
        <v>0</v>
      </c>
      <c r="R354" s="401" t="e">
        <f ca="1">MATCH(R$2,OFFSET(Diário!O$4,R353,0,ROW(Diário!$N$5003)-R353,1),0)+R353</f>
        <v>#N/A</v>
      </c>
    </row>
    <row r="355" spans="1:18" x14ac:dyDescent="0.2">
      <c r="A355" s="402" t="str">
        <f t="shared" ca="1" si="25"/>
        <v/>
      </c>
      <c r="B355" s="397" t="str">
        <f ca="1">IF($A355="","",INDEX(Diário!B$4:B$5000,MATCH(Rateio!$A355,Diário!$A$4:$A$5000,FALSE)))</f>
        <v/>
      </c>
      <c r="C355" s="413" t="str">
        <f ca="1">IF($A355="","",INDEX(Diário!C$4:C$5000,MATCH(Rateio!$A355,Diário!$A$4:$A$5000,FALSE)))</f>
        <v/>
      </c>
      <c r="D355" s="412" t="str">
        <f ca="1">IF($A355="","",INDEX(Diário!D$4:D$5000,MATCH(Rateio!$A355,Diário!$A$4:$A$5000,FALSE)))</f>
        <v/>
      </c>
      <c r="E355" s="412" t="str">
        <f ca="1">IF($A355="","",INDEX(Diário!E$4:E$5000,MATCH(Rateio!$A355,Diário!$A$4:$A$5000,FALSE)))</f>
        <v/>
      </c>
      <c r="F355" s="398"/>
      <c r="G355" s="398"/>
      <c r="H355" s="398"/>
      <c r="I355" s="398"/>
      <c r="J355" s="398"/>
      <c r="K355" s="403"/>
      <c r="L355" s="404"/>
      <c r="M355" s="404"/>
      <c r="N355" s="399"/>
      <c r="O355" s="400" t="str">
        <f t="shared" si="23"/>
        <v/>
      </c>
      <c r="P355" s="400" t="str">
        <f t="shared" si="24"/>
        <v/>
      </c>
      <c r="Q355" s="400">
        <f t="shared" si="26"/>
        <v>0</v>
      </c>
      <c r="R355" s="401" t="e">
        <f ca="1">MATCH(R$2,OFFSET(Diário!O$4,R354,0,ROW(Diário!$N$5003)-R354,1),0)+R354</f>
        <v>#N/A</v>
      </c>
    </row>
    <row r="356" spans="1:18" x14ac:dyDescent="0.2">
      <c r="A356" s="402" t="str">
        <f t="shared" ca="1" si="25"/>
        <v/>
      </c>
      <c r="B356" s="397" t="str">
        <f ca="1">IF($A356="","",INDEX(Diário!B$4:B$5000,MATCH(Rateio!$A356,Diário!$A$4:$A$5000,FALSE)))</f>
        <v/>
      </c>
      <c r="C356" s="413" t="str">
        <f ca="1">IF($A356="","",INDEX(Diário!C$4:C$5000,MATCH(Rateio!$A356,Diário!$A$4:$A$5000,FALSE)))</f>
        <v/>
      </c>
      <c r="D356" s="412" t="str">
        <f ca="1">IF($A356="","",INDEX(Diário!D$4:D$5000,MATCH(Rateio!$A356,Diário!$A$4:$A$5000,FALSE)))</f>
        <v/>
      </c>
      <c r="E356" s="412" t="str">
        <f ca="1">IF($A356="","",INDEX(Diário!E$4:E$5000,MATCH(Rateio!$A356,Diário!$A$4:$A$5000,FALSE)))</f>
        <v/>
      </c>
      <c r="F356" s="398"/>
      <c r="G356" s="398"/>
      <c r="H356" s="398"/>
      <c r="I356" s="398"/>
      <c r="J356" s="398"/>
      <c r="K356" s="403"/>
      <c r="L356" s="404"/>
      <c r="M356" s="404"/>
      <c r="N356" s="399"/>
      <c r="O356" s="400" t="str">
        <f t="shared" si="23"/>
        <v/>
      </c>
      <c r="P356" s="400" t="str">
        <f t="shared" si="24"/>
        <v/>
      </c>
      <c r="Q356" s="400">
        <f t="shared" si="26"/>
        <v>0</v>
      </c>
      <c r="R356" s="401" t="e">
        <f ca="1">MATCH(R$2,OFFSET(Diário!O$4,R355,0,ROW(Diário!$N$5003)-R355,1),0)+R355</f>
        <v>#N/A</v>
      </c>
    </row>
    <row r="357" spans="1:18" x14ac:dyDescent="0.2">
      <c r="A357" s="402" t="str">
        <f t="shared" ca="1" si="25"/>
        <v/>
      </c>
      <c r="B357" s="397" t="str">
        <f ca="1">IF($A357="","",INDEX(Diário!B$4:B$5000,MATCH(Rateio!$A357,Diário!$A$4:$A$5000,FALSE)))</f>
        <v/>
      </c>
      <c r="C357" s="413" t="str">
        <f ca="1">IF($A357="","",INDEX(Diário!C$4:C$5000,MATCH(Rateio!$A357,Diário!$A$4:$A$5000,FALSE)))</f>
        <v/>
      </c>
      <c r="D357" s="412" t="str">
        <f ca="1">IF($A357="","",INDEX(Diário!D$4:D$5000,MATCH(Rateio!$A357,Diário!$A$4:$A$5000,FALSE)))</f>
        <v/>
      </c>
      <c r="E357" s="412" t="str">
        <f ca="1">IF($A357="","",INDEX(Diário!E$4:E$5000,MATCH(Rateio!$A357,Diário!$A$4:$A$5000,FALSE)))</f>
        <v/>
      </c>
      <c r="F357" s="398"/>
      <c r="G357" s="398"/>
      <c r="H357" s="398"/>
      <c r="I357" s="398"/>
      <c r="J357" s="398"/>
      <c r="K357" s="403"/>
      <c r="L357" s="404"/>
      <c r="M357" s="404"/>
      <c r="N357" s="399"/>
      <c r="O357" s="400" t="str">
        <f t="shared" si="23"/>
        <v/>
      </c>
      <c r="P357" s="400" t="str">
        <f t="shared" si="24"/>
        <v/>
      </c>
      <c r="Q357" s="400">
        <f t="shared" si="26"/>
        <v>0</v>
      </c>
      <c r="R357" s="401" t="e">
        <f ca="1">MATCH(R$2,OFFSET(Diário!O$4,R356,0,ROW(Diário!$N$5003)-R356,1),0)+R356</f>
        <v>#N/A</v>
      </c>
    </row>
    <row r="358" spans="1:18" x14ac:dyDescent="0.2">
      <c r="A358" s="402" t="str">
        <f t="shared" ca="1" si="25"/>
        <v/>
      </c>
      <c r="B358" s="397" t="str">
        <f ca="1">IF($A358="","",INDEX(Diário!B$4:B$5000,MATCH(Rateio!$A358,Diário!$A$4:$A$5000,FALSE)))</f>
        <v/>
      </c>
      <c r="C358" s="413" t="str">
        <f ca="1">IF($A358="","",INDEX(Diário!C$4:C$5000,MATCH(Rateio!$A358,Diário!$A$4:$A$5000,FALSE)))</f>
        <v/>
      </c>
      <c r="D358" s="412" t="str">
        <f ca="1">IF($A358="","",INDEX(Diário!D$4:D$5000,MATCH(Rateio!$A358,Diário!$A$4:$A$5000,FALSE)))</f>
        <v/>
      </c>
      <c r="E358" s="412" t="str">
        <f ca="1">IF($A358="","",INDEX(Diário!E$4:E$5000,MATCH(Rateio!$A358,Diário!$A$4:$A$5000,FALSE)))</f>
        <v/>
      </c>
      <c r="F358" s="398"/>
      <c r="G358" s="398"/>
      <c r="H358" s="398"/>
      <c r="I358" s="398"/>
      <c r="J358" s="398"/>
      <c r="K358" s="403"/>
      <c r="L358" s="404"/>
      <c r="M358" s="404"/>
      <c r="N358" s="399"/>
      <c r="O358" s="400" t="str">
        <f t="shared" si="23"/>
        <v/>
      </c>
      <c r="P358" s="400" t="str">
        <f t="shared" si="24"/>
        <v/>
      </c>
      <c r="Q358" s="400">
        <f t="shared" si="26"/>
        <v>0</v>
      </c>
      <c r="R358" s="401" t="e">
        <f ca="1">MATCH(R$2,OFFSET(Diário!O$4,R357,0,ROW(Diário!$N$5003)-R357,1),0)+R357</f>
        <v>#N/A</v>
      </c>
    </row>
    <row r="359" spans="1:18" x14ac:dyDescent="0.2">
      <c r="A359" s="402" t="str">
        <f t="shared" ca="1" si="25"/>
        <v/>
      </c>
      <c r="B359" s="397" t="str">
        <f ca="1">IF($A359="","",INDEX(Diário!B$4:B$5000,MATCH(Rateio!$A359,Diário!$A$4:$A$5000,FALSE)))</f>
        <v/>
      </c>
      <c r="C359" s="413" t="str">
        <f ca="1">IF($A359="","",INDEX(Diário!C$4:C$5000,MATCH(Rateio!$A359,Diário!$A$4:$A$5000,FALSE)))</f>
        <v/>
      </c>
      <c r="D359" s="412" t="str">
        <f ca="1">IF($A359="","",INDEX(Diário!D$4:D$5000,MATCH(Rateio!$A359,Diário!$A$4:$A$5000,FALSE)))</f>
        <v/>
      </c>
      <c r="E359" s="412" t="str">
        <f ca="1">IF($A359="","",INDEX(Diário!E$4:E$5000,MATCH(Rateio!$A359,Diário!$A$4:$A$5000,FALSE)))</f>
        <v/>
      </c>
      <c r="F359" s="398"/>
      <c r="G359" s="398"/>
      <c r="H359" s="398"/>
      <c r="I359" s="398"/>
      <c r="J359" s="398"/>
      <c r="K359" s="403"/>
      <c r="L359" s="404"/>
      <c r="M359" s="404"/>
      <c r="N359" s="399"/>
      <c r="O359" s="400" t="str">
        <f t="shared" si="23"/>
        <v/>
      </c>
      <c r="P359" s="400" t="str">
        <f t="shared" si="24"/>
        <v/>
      </c>
      <c r="Q359" s="400">
        <f t="shared" si="26"/>
        <v>0</v>
      </c>
      <c r="R359" s="401" t="e">
        <f ca="1">MATCH(R$2,OFFSET(Diário!O$4,R358,0,ROW(Diário!$N$5003)-R358,1),0)+R358</f>
        <v>#N/A</v>
      </c>
    </row>
    <row r="360" spans="1:18" x14ac:dyDescent="0.2">
      <c r="A360" s="402" t="str">
        <f t="shared" ca="1" si="25"/>
        <v/>
      </c>
      <c r="B360" s="397" t="str">
        <f ca="1">IF($A360="","",INDEX(Diário!B$4:B$5000,MATCH(Rateio!$A360,Diário!$A$4:$A$5000,FALSE)))</f>
        <v/>
      </c>
      <c r="C360" s="413" t="str">
        <f ca="1">IF($A360="","",INDEX(Diário!C$4:C$5000,MATCH(Rateio!$A360,Diário!$A$4:$A$5000,FALSE)))</f>
        <v/>
      </c>
      <c r="D360" s="412" t="str">
        <f ca="1">IF($A360="","",INDEX(Diário!D$4:D$5000,MATCH(Rateio!$A360,Diário!$A$4:$A$5000,FALSE)))</f>
        <v/>
      </c>
      <c r="E360" s="412" t="str">
        <f ca="1">IF($A360="","",INDEX(Diário!E$4:E$5000,MATCH(Rateio!$A360,Diário!$A$4:$A$5000,FALSE)))</f>
        <v/>
      </c>
      <c r="F360" s="398"/>
      <c r="G360" s="398"/>
      <c r="H360" s="398"/>
      <c r="I360" s="398"/>
      <c r="J360" s="398"/>
      <c r="K360" s="403"/>
      <c r="L360" s="404"/>
      <c r="M360" s="404"/>
      <c r="N360" s="399"/>
      <c r="O360" s="400" t="str">
        <f t="shared" si="23"/>
        <v/>
      </c>
      <c r="P360" s="400" t="str">
        <f t="shared" si="24"/>
        <v/>
      </c>
      <c r="Q360" s="400">
        <f t="shared" si="26"/>
        <v>0</v>
      </c>
      <c r="R360" s="401" t="e">
        <f ca="1">MATCH(R$2,OFFSET(Diário!O$4,R359,0,ROW(Diário!$N$5003)-R359,1),0)+R359</f>
        <v>#N/A</v>
      </c>
    </row>
    <row r="361" spans="1:18" x14ac:dyDescent="0.2">
      <c r="A361" s="402" t="str">
        <f t="shared" ca="1" si="25"/>
        <v/>
      </c>
      <c r="B361" s="397" t="str">
        <f ca="1">IF($A361="","",INDEX(Diário!B$4:B$5000,MATCH(Rateio!$A361,Diário!$A$4:$A$5000,FALSE)))</f>
        <v/>
      </c>
      <c r="C361" s="413" t="str">
        <f ca="1">IF($A361="","",INDEX(Diário!C$4:C$5000,MATCH(Rateio!$A361,Diário!$A$4:$A$5000,FALSE)))</f>
        <v/>
      </c>
      <c r="D361" s="412" t="str">
        <f ca="1">IF($A361="","",INDEX(Diário!D$4:D$5000,MATCH(Rateio!$A361,Diário!$A$4:$A$5000,FALSE)))</f>
        <v/>
      </c>
      <c r="E361" s="412" t="str">
        <f ca="1">IF($A361="","",INDEX(Diário!E$4:E$5000,MATCH(Rateio!$A361,Diário!$A$4:$A$5000,FALSE)))</f>
        <v/>
      </c>
      <c r="F361" s="398"/>
      <c r="G361" s="398"/>
      <c r="H361" s="398"/>
      <c r="I361" s="398"/>
      <c r="J361" s="398"/>
      <c r="K361" s="403"/>
      <c r="L361" s="404"/>
      <c r="M361" s="404"/>
      <c r="N361" s="399"/>
      <c r="O361" s="400" t="str">
        <f t="shared" si="23"/>
        <v/>
      </c>
      <c r="P361" s="400" t="str">
        <f t="shared" si="24"/>
        <v/>
      </c>
      <c r="Q361" s="400">
        <f t="shared" si="26"/>
        <v>0</v>
      </c>
      <c r="R361" s="401" t="e">
        <f ca="1">MATCH(R$2,OFFSET(Diário!O$4,R360,0,ROW(Diário!$N$5003)-R360,1),0)+R360</f>
        <v>#N/A</v>
      </c>
    </row>
    <row r="362" spans="1:18" x14ac:dyDescent="0.2">
      <c r="A362" s="402" t="str">
        <f t="shared" ca="1" si="25"/>
        <v/>
      </c>
      <c r="B362" s="397" t="str">
        <f ca="1">IF($A362="","",INDEX(Diário!B$4:B$5000,MATCH(Rateio!$A362,Diário!$A$4:$A$5000,FALSE)))</f>
        <v/>
      </c>
      <c r="C362" s="413" t="str">
        <f ca="1">IF($A362="","",INDEX(Diário!C$4:C$5000,MATCH(Rateio!$A362,Diário!$A$4:$A$5000,FALSE)))</f>
        <v/>
      </c>
      <c r="D362" s="412" t="str">
        <f ca="1">IF($A362="","",INDEX(Diário!D$4:D$5000,MATCH(Rateio!$A362,Diário!$A$4:$A$5000,FALSE)))</f>
        <v/>
      </c>
      <c r="E362" s="412" t="str">
        <f ca="1">IF($A362="","",INDEX(Diário!E$4:E$5000,MATCH(Rateio!$A362,Diário!$A$4:$A$5000,FALSE)))</f>
        <v/>
      </c>
      <c r="F362" s="398"/>
      <c r="G362" s="398"/>
      <c r="H362" s="398"/>
      <c r="I362" s="398"/>
      <c r="J362" s="398"/>
      <c r="K362" s="403"/>
      <c r="L362" s="404"/>
      <c r="M362" s="404"/>
      <c r="N362" s="399"/>
      <c r="O362" s="400" t="str">
        <f t="shared" si="23"/>
        <v/>
      </c>
      <c r="P362" s="400" t="str">
        <f t="shared" si="24"/>
        <v/>
      </c>
      <c r="Q362" s="400">
        <f t="shared" si="26"/>
        <v>0</v>
      </c>
      <c r="R362" s="401" t="e">
        <f ca="1">MATCH(R$2,OFFSET(Diário!O$4,R361,0,ROW(Diário!$N$5003)-R361,1),0)+R361</f>
        <v>#N/A</v>
      </c>
    </row>
    <row r="363" spans="1:18" x14ac:dyDescent="0.2">
      <c r="A363" s="402" t="str">
        <f t="shared" ca="1" si="25"/>
        <v/>
      </c>
      <c r="B363" s="397" t="str">
        <f ca="1">IF($A363="","",INDEX(Diário!B$4:B$5000,MATCH(Rateio!$A363,Diário!$A$4:$A$5000,FALSE)))</f>
        <v/>
      </c>
      <c r="C363" s="413" t="str">
        <f ca="1">IF($A363="","",INDEX(Diário!C$4:C$5000,MATCH(Rateio!$A363,Diário!$A$4:$A$5000,FALSE)))</f>
        <v/>
      </c>
      <c r="D363" s="412" t="str">
        <f ca="1">IF($A363="","",INDEX(Diário!D$4:D$5000,MATCH(Rateio!$A363,Diário!$A$4:$A$5000,FALSE)))</f>
        <v/>
      </c>
      <c r="E363" s="412" t="str">
        <f ca="1">IF($A363="","",INDEX(Diário!E$4:E$5000,MATCH(Rateio!$A363,Diário!$A$4:$A$5000,FALSE)))</f>
        <v/>
      </c>
      <c r="F363" s="398"/>
      <c r="G363" s="398"/>
      <c r="H363" s="398"/>
      <c r="I363" s="398"/>
      <c r="J363" s="398"/>
      <c r="K363" s="403"/>
      <c r="L363" s="404"/>
      <c r="M363" s="404"/>
      <c r="N363" s="399"/>
      <c r="O363" s="400" t="str">
        <f t="shared" si="23"/>
        <v/>
      </c>
      <c r="P363" s="400" t="str">
        <f t="shared" si="24"/>
        <v/>
      </c>
      <c r="Q363" s="400">
        <f t="shared" si="26"/>
        <v>0</v>
      </c>
      <c r="R363" s="401" t="e">
        <f ca="1">MATCH(R$2,OFFSET(Diário!O$4,R362,0,ROW(Diário!$N$5003)-R362,1),0)+R362</f>
        <v>#N/A</v>
      </c>
    </row>
    <row r="364" spans="1:18" x14ac:dyDescent="0.2">
      <c r="A364" s="402" t="str">
        <f t="shared" ca="1" si="25"/>
        <v/>
      </c>
      <c r="B364" s="397" t="str">
        <f ca="1">IF($A364="","",INDEX(Diário!B$4:B$5000,MATCH(Rateio!$A364,Diário!$A$4:$A$5000,FALSE)))</f>
        <v/>
      </c>
      <c r="C364" s="413" t="str">
        <f ca="1">IF($A364="","",INDEX(Diário!C$4:C$5000,MATCH(Rateio!$A364,Diário!$A$4:$A$5000,FALSE)))</f>
        <v/>
      </c>
      <c r="D364" s="412" t="str">
        <f ca="1">IF($A364="","",INDEX(Diário!D$4:D$5000,MATCH(Rateio!$A364,Diário!$A$4:$A$5000,FALSE)))</f>
        <v/>
      </c>
      <c r="E364" s="412" t="str">
        <f ca="1">IF($A364="","",INDEX(Diário!E$4:E$5000,MATCH(Rateio!$A364,Diário!$A$4:$A$5000,FALSE)))</f>
        <v/>
      </c>
      <c r="F364" s="398"/>
      <c r="G364" s="398"/>
      <c r="H364" s="398"/>
      <c r="I364" s="398"/>
      <c r="J364" s="398"/>
      <c r="K364" s="403"/>
      <c r="L364" s="404"/>
      <c r="M364" s="404"/>
      <c r="N364" s="399"/>
      <c r="O364" s="400" t="str">
        <f t="shared" si="23"/>
        <v/>
      </c>
      <c r="P364" s="400" t="str">
        <f t="shared" si="24"/>
        <v/>
      </c>
      <c r="Q364" s="400">
        <f t="shared" si="26"/>
        <v>0</v>
      </c>
      <c r="R364" s="401" t="e">
        <f ca="1">MATCH(R$2,OFFSET(Diário!O$4,R363,0,ROW(Diário!$N$5003)-R363,1),0)+R363</f>
        <v>#N/A</v>
      </c>
    </row>
    <row r="365" spans="1:18" x14ac:dyDescent="0.2">
      <c r="A365" s="402" t="str">
        <f t="shared" ca="1" si="25"/>
        <v/>
      </c>
      <c r="B365" s="397" t="str">
        <f ca="1">IF($A365="","",INDEX(Diário!B$4:B$5000,MATCH(Rateio!$A365,Diário!$A$4:$A$5000,FALSE)))</f>
        <v/>
      </c>
      <c r="C365" s="413" t="str">
        <f ca="1">IF($A365="","",INDEX(Diário!C$4:C$5000,MATCH(Rateio!$A365,Diário!$A$4:$A$5000,FALSE)))</f>
        <v/>
      </c>
      <c r="D365" s="412" t="str">
        <f ca="1">IF($A365="","",INDEX(Diário!D$4:D$5000,MATCH(Rateio!$A365,Diário!$A$4:$A$5000,FALSE)))</f>
        <v/>
      </c>
      <c r="E365" s="412" t="str">
        <f ca="1">IF($A365="","",INDEX(Diário!E$4:E$5000,MATCH(Rateio!$A365,Diário!$A$4:$A$5000,FALSE)))</f>
        <v/>
      </c>
      <c r="F365" s="398"/>
      <c r="G365" s="398"/>
      <c r="H365" s="398"/>
      <c r="I365" s="398"/>
      <c r="J365" s="398"/>
      <c r="K365" s="403"/>
      <c r="L365" s="404"/>
      <c r="M365" s="404"/>
      <c r="N365" s="399"/>
      <c r="O365" s="400" t="str">
        <f t="shared" si="23"/>
        <v/>
      </c>
      <c r="P365" s="400" t="str">
        <f t="shared" si="24"/>
        <v/>
      </c>
      <c r="Q365" s="400">
        <f t="shared" si="26"/>
        <v>0</v>
      </c>
      <c r="R365" s="401" t="e">
        <f ca="1">MATCH(R$2,OFFSET(Diário!O$4,R364,0,ROW(Diário!$N$5003)-R364,1),0)+R364</f>
        <v>#N/A</v>
      </c>
    </row>
    <row r="366" spans="1:18" x14ac:dyDescent="0.2">
      <c r="A366" s="402" t="str">
        <f t="shared" ca="1" si="25"/>
        <v/>
      </c>
      <c r="B366" s="397" t="str">
        <f ca="1">IF($A366="","",INDEX(Diário!B$4:B$5000,MATCH(Rateio!$A366,Diário!$A$4:$A$5000,FALSE)))</f>
        <v/>
      </c>
      <c r="C366" s="413" t="str">
        <f ca="1">IF($A366="","",INDEX(Diário!C$4:C$5000,MATCH(Rateio!$A366,Diário!$A$4:$A$5000,FALSE)))</f>
        <v/>
      </c>
      <c r="D366" s="412" t="str">
        <f ca="1">IF($A366="","",INDEX(Diário!D$4:D$5000,MATCH(Rateio!$A366,Diário!$A$4:$A$5000,FALSE)))</f>
        <v/>
      </c>
      <c r="E366" s="412" t="str">
        <f ca="1">IF($A366="","",INDEX(Diário!E$4:E$5000,MATCH(Rateio!$A366,Diário!$A$4:$A$5000,FALSE)))</f>
        <v/>
      </c>
      <c r="F366" s="398"/>
      <c r="G366" s="398"/>
      <c r="H366" s="398"/>
      <c r="I366" s="398"/>
      <c r="J366" s="398"/>
      <c r="K366" s="403"/>
      <c r="L366" s="404"/>
      <c r="M366" s="404"/>
      <c r="N366" s="399"/>
      <c r="O366" s="400" t="str">
        <f t="shared" si="23"/>
        <v/>
      </c>
      <c r="P366" s="400" t="str">
        <f t="shared" si="24"/>
        <v/>
      </c>
      <c r="Q366" s="400">
        <f t="shared" si="26"/>
        <v>0</v>
      </c>
      <c r="R366" s="401" t="e">
        <f ca="1">MATCH(R$2,OFFSET(Diário!O$4,R365,0,ROW(Diário!$N$5003)-R365,1),0)+R365</f>
        <v>#N/A</v>
      </c>
    </row>
    <row r="367" spans="1:18" x14ac:dyDescent="0.2">
      <c r="A367" s="402" t="str">
        <f t="shared" ca="1" si="25"/>
        <v/>
      </c>
      <c r="B367" s="397" t="str">
        <f ca="1">IF($A367="","",INDEX(Diário!B$4:B$5000,MATCH(Rateio!$A367,Diário!$A$4:$A$5000,FALSE)))</f>
        <v/>
      </c>
      <c r="C367" s="413" t="str">
        <f ca="1">IF($A367="","",INDEX(Diário!C$4:C$5000,MATCH(Rateio!$A367,Diário!$A$4:$A$5000,FALSE)))</f>
        <v/>
      </c>
      <c r="D367" s="412" t="str">
        <f ca="1">IF($A367="","",INDEX(Diário!D$4:D$5000,MATCH(Rateio!$A367,Diário!$A$4:$A$5000,FALSE)))</f>
        <v/>
      </c>
      <c r="E367" s="412" t="str">
        <f ca="1">IF($A367="","",INDEX(Diário!E$4:E$5000,MATCH(Rateio!$A367,Diário!$A$4:$A$5000,FALSE)))</f>
        <v/>
      </c>
      <c r="F367" s="398"/>
      <c r="G367" s="398"/>
      <c r="H367" s="398"/>
      <c r="I367" s="398"/>
      <c r="J367" s="398"/>
      <c r="K367" s="403"/>
      <c r="L367" s="404"/>
      <c r="M367" s="404"/>
      <c r="N367" s="399"/>
      <c r="O367" s="400" t="str">
        <f t="shared" si="23"/>
        <v/>
      </c>
      <c r="P367" s="400" t="str">
        <f t="shared" si="24"/>
        <v/>
      </c>
      <c r="Q367" s="400">
        <f t="shared" si="26"/>
        <v>0</v>
      </c>
      <c r="R367" s="401" t="e">
        <f ca="1">MATCH(R$2,OFFSET(Diário!O$4,R366,0,ROW(Diário!$N$5003)-R366,1),0)+R366</f>
        <v>#N/A</v>
      </c>
    </row>
    <row r="368" spans="1:18" x14ac:dyDescent="0.2">
      <c r="A368" s="402" t="str">
        <f t="shared" ca="1" si="25"/>
        <v/>
      </c>
      <c r="B368" s="397" t="str">
        <f ca="1">IF($A368="","",INDEX(Diário!B$4:B$5000,MATCH(Rateio!$A368,Diário!$A$4:$A$5000,FALSE)))</f>
        <v/>
      </c>
      <c r="C368" s="413" t="str">
        <f ca="1">IF($A368="","",INDEX(Diário!C$4:C$5000,MATCH(Rateio!$A368,Diário!$A$4:$A$5000,FALSE)))</f>
        <v/>
      </c>
      <c r="D368" s="412" t="str">
        <f ca="1">IF($A368="","",INDEX(Diário!D$4:D$5000,MATCH(Rateio!$A368,Diário!$A$4:$A$5000,FALSE)))</f>
        <v/>
      </c>
      <c r="E368" s="412" t="str">
        <f ca="1">IF($A368="","",INDEX(Diário!E$4:E$5000,MATCH(Rateio!$A368,Diário!$A$4:$A$5000,FALSE)))</f>
        <v/>
      </c>
      <c r="F368" s="398"/>
      <c r="G368" s="398"/>
      <c r="H368" s="398"/>
      <c r="I368" s="398"/>
      <c r="J368" s="398"/>
      <c r="K368" s="403"/>
      <c r="L368" s="404"/>
      <c r="M368" s="404"/>
      <c r="N368" s="399"/>
      <c r="O368" s="400" t="str">
        <f t="shared" si="23"/>
        <v/>
      </c>
      <c r="P368" s="400" t="str">
        <f t="shared" si="24"/>
        <v/>
      </c>
      <c r="Q368" s="400">
        <f t="shared" si="26"/>
        <v>0</v>
      </c>
      <c r="R368" s="401" t="e">
        <f ca="1">MATCH(R$2,OFFSET(Diário!O$4,R367,0,ROW(Diário!$N$5003)-R367,1),0)+R367</f>
        <v>#N/A</v>
      </c>
    </row>
    <row r="369" spans="1:18" x14ac:dyDescent="0.2">
      <c r="A369" s="402" t="str">
        <f t="shared" ca="1" si="25"/>
        <v/>
      </c>
      <c r="B369" s="397" t="str">
        <f ca="1">IF($A369="","",INDEX(Diário!B$4:B$5000,MATCH(Rateio!$A369,Diário!$A$4:$A$5000,FALSE)))</f>
        <v/>
      </c>
      <c r="C369" s="413" t="str">
        <f ca="1">IF($A369="","",INDEX(Diário!C$4:C$5000,MATCH(Rateio!$A369,Diário!$A$4:$A$5000,FALSE)))</f>
        <v/>
      </c>
      <c r="D369" s="412" t="str">
        <f ca="1">IF($A369="","",INDEX(Diário!D$4:D$5000,MATCH(Rateio!$A369,Diário!$A$4:$A$5000,FALSE)))</f>
        <v/>
      </c>
      <c r="E369" s="412" t="str">
        <f ca="1">IF($A369="","",INDEX(Diário!E$4:E$5000,MATCH(Rateio!$A369,Diário!$A$4:$A$5000,FALSE)))</f>
        <v/>
      </c>
      <c r="F369" s="398"/>
      <c r="G369" s="398"/>
      <c r="H369" s="398"/>
      <c r="I369" s="398"/>
      <c r="J369" s="398"/>
      <c r="K369" s="403"/>
      <c r="L369" s="404"/>
      <c r="M369" s="404"/>
      <c r="N369" s="399"/>
      <c r="O369" s="400" t="str">
        <f t="shared" si="23"/>
        <v/>
      </c>
      <c r="P369" s="400" t="str">
        <f t="shared" si="24"/>
        <v/>
      </c>
      <c r="Q369" s="400">
        <f t="shared" si="26"/>
        <v>0</v>
      </c>
      <c r="R369" s="401" t="e">
        <f ca="1">MATCH(R$2,OFFSET(Diário!O$4,R368,0,ROW(Diário!$N$5003)-R368,1),0)+R368</f>
        <v>#N/A</v>
      </c>
    </row>
    <row r="370" spans="1:18" x14ac:dyDescent="0.2">
      <c r="A370" s="402" t="str">
        <f t="shared" ca="1" si="25"/>
        <v/>
      </c>
      <c r="B370" s="397" t="str">
        <f ca="1">IF($A370="","",INDEX(Diário!B$4:B$5000,MATCH(Rateio!$A370,Diário!$A$4:$A$5000,FALSE)))</f>
        <v/>
      </c>
      <c r="C370" s="413" t="str">
        <f ca="1">IF($A370="","",INDEX(Diário!C$4:C$5000,MATCH(Rateio!$A370,Diário!$A$4:$A$5000,FALSE)))</f>
        <v/>
      </c>
      <c r="D370" s="412" t="str">
        <f ca="1">IF($A370="","",INDEX(Diário!D$4:D$5000,MATCH(Rateio!$A370,Diário!$A$4:$A$5000,FALSE)))</f>
        <v/>
      </c>
      <c r="E370" s="412" t="str">
        <f ca="1">IF($A370="","",INDEX(Diário!E$4:E$5000,MATCH(Rateio!$A370,Diário!$A$4:$A$5000,FALSE)))</f>
        <v/>
      </c>
      <c r="F370" s="398"/>
      <c r="G370" s="398"/>
      <c r="H370" s="398"/>
      <c r="I370" s="398"/>
      <c r="J370" s="398"/>
      <c r="K370" s="403"/>
      <c r="L370" s="404"/>
      <c r="M370" s="404"/>
      <c r="N370" s="399"/>
      <c r="O370" s="400" t="str">
        <f t="shared" si="23"/>
        <v/>
      </c>
      <c r="P370" s="400" t="str">
        <f t="shared" si="24"/>
        <v/>
      </c>
      <c r="Q370" s="400">
        <f t="shared" si="26"/>
        <v>0</v>
      </c>
      <c r="R370" s="401" t="e">
        <f ca="1">MATCH(R$2,OFFSET(Diário!O$4,R369,0,ROW(Diário!$N$5003)-R369,1),0)+R369</f>
        <v>#N/A</v>
      </c>
    </row>
    <row r="371" spans="1:18" x14ac:dyDescent="0.2">
      <c r="A371" s="402" t="str">
        <f t="shared" ca="1" si="25"/>
        <v/>
      </c>
      <c r="B371" s="397" t="str">
        <f ca="1">IF($A371="","",INDEX(Diário!B$4:B$5000,MATCH(Rateio!$A371,Diário!$A$4:$A$5000,FALSE)))</f>
        <v/>
      </c>
      <c r="C371" s="413" t="str">
        <f ca="1">IF($A371="","",INDEX(Diário!C$4:C$5000,MATCH(Rateio!$A371,Diário!$A$4:$A$5000,FALSE)))</f>
        <v/>
      </c>
      <c r="D371" s="412" t="str">
        <f ca="1">IF($A371="","",INDEX(Diário!D$4:D$5000,MATCH(Rateio!$A371,Diário!$A$4:$A$5000,FALSE)))</f>
        <v/>
      </c>
      <c r="E371" s="412" t="str">
        <f ca="1">IF($A371="","",INDEX(Diário!E$4:E$5000,MATCH(Rateio!$A371,Diário!$A$4:$A$5000,FALSE)))</f>
        <v/>
      </c>
      <c r="F371" s="398"/>
      <c r="G371" s="398"/>
      <c r="H371" s="398"/>
      <c r="I371" s="398"/>
      <c r="J371" s="398"/>
      <c r="K371" s="403"/>
      <c r="L371" s="404"/>
      <c r="M371" s="404"/>
      <c r="N371" s="399"/>
      <c r="O371" s="400" t="str">
        <f t="shared" si="23"/>
        <v/>
      </c>
      <c r="P371" s="400" t="str">
        <f t="shared" si="24"/>
        <v/>
      </c>
      <c r="Q371" s="400">
        <f t="shared" si="26"/>
        <v>0</v>
      </c>
      <c r="R371" s="401" t="e">
        <f ca="1">MATCH(R$2,OFFSET(Diário!O$4,R370,0,ROW(Diário!$N$5003)-R370,1),0)+R370</f>
        <v>#N/A</v>
      </c>
    </row>
    <row r="372" spans="1:18" x14ac:dyDescent="0.2">
      <c r="A372" s="402" t="str">
        <f t="shared" ca="1" si="25"/>
        <v/>
      </c>
      <c r="B372" s="397" t="str">
        <f ca="1">IF($A372="","",INDEX(Diário!B$4:B$5000,MATCH(Rateio!$A372,Diário!$A$4:$A$5000,FALSE)))</f>
        <v/>
      </c>
      <c r="C372" s="413" t="str">
        <f ca="1">IF($A372="","",INDEX(Diário!C$4:C$5000,MATCH(Rateio!$A372,Diário!$A$4:$A$5000,FALSE)))</f>
        <v/>
      </c>
      <c r="D372" s="412" t="str">
        <f ca="1">IF($A372="","",INDEX(Diário!D$4:D$5000,MATCH(Rateio!$A372,Diário!$A$4:$A$5000,FALSE)))</f>
        <v/>
      </c>
      <c r="E372" s="412" t="str">
        <f ca="1">IF($A372="","",INDEX(Diário!E$4:E$5000,MATCH(Rateio!$A372,Diário!$A$4:$A$5000,FALSE)))</f>
        <v/>
      </c>
      <c r="F372" s="398"/>
      <c r="G372" s="398"/>
      <c r="H372" s="398"/>
      <c r="I372" s="398"/>
      <c r="J372" s="398"/>
      <c r="K372" s="403"/>
      <c r="L372" s="404"/>
      <c r="M372" s="404"/>
      <c r="N372" s="399"/>
      <c r="O372" s="400" t="str">
        <f t="shared" si="23"/>
        <v/>
      </c>
      <c r="P372" s="400" t="str">
        <f t="shared" si="24"/>
        <v/>
      </c>
      <c r="Q372" s="400">
        <f t="shared" si="26"/>
        <v>0</v>
      </c>
      <c r="R372" s="401" t="e">
        <f ca="1">MATCH(R$2,OFFSET(Diário!O$4,R371,0,ROW(Diário!$N$5003)-R371,1),0)+R371</f>
        <v>#N/A</v>
      </c>
    </row>
    <row r="373" spans="1:18" x14ac:dyDescent="0.2">
      <c r="A373" s="402" t="str">
        <f t="shared" ca="1" si="25"/>
        <v/>
      </c>
      <c r="B373" s="397" t="str">
        <f ca="1">IF($A373="","",INDEX(Diário!B$4:B$5000,MATCH(Rateio!$A373,Diário!$A$4:$A$5000,FALSE)))</f>
        <v/>
      </c>
      <c r="C373" s="413" t="str">
        <f ca="1">IF($A373="","",INDEX(Diário!C$4:C$5000,MATCH(Rateio!$A373,Diário!$A$4:$A$5000,FALSE)))</f>
        <v/>
      </c>
      <c r="D373" s="412" t="str">
        <f ca="1">IF($A373="","",INDEX(Diário!D$4:D$5000,MATCH(Rateio!$A373,Diário!$A$4:$A$5000,FALSE)))</f>
        <v/>
      </c>
      <c r="E373" s="412" t="str">
        <f ca="1">IF($A373="","",INDEX(Diário!E$4:E$5000,MATCH(Rateio!$A373,Diário!$A$4:$A$5000,FALSE)))</f>
        <v/>
      </c>
      <c r="F373" s="398"/>
      <c r="G373" s="398"/>
      <c r="H373" s="398"/>
      <c r="I373" s="398"/>
      <c r="J373" s="398"/>
      <c r="K373" s="403"/>
      <c r="L373" s="404"/>
      <c r="M373" s="404"/>
      <c r="N373" s="399"/>
      <c r="O373" s="400" t="str">
        <f t="shared" si="23"/>
        <v/>
      </c>
      <c r="P373" s="400" t="str">
        <f t="shared" si="24"/>
        <v/>
      </c>
      <c r="Q373" s="400">
        <f t="shared" si="26"/>
        <v>0</v>
      </c>
      <c r="R373" s="401" t="e">
        <f ca="1">MATCH(R$2,OFFSET(Diário!O$4,R372,0,ROW(Diário!$N$5003)-R372,1),0)+R372</f>
        <v>#N/A</v>
      </c>
    </row>
    <row r="374" spans="1:18" x14ac:dyDescent="0.2">
      <c r="A374" s="402" t="str">
        <f t="shared" ca="1" si="25"/>
        <v/>
      </c>
      <c r="B374" s="397" t="str">
        <f ca="1">IF($A374="","",INDEX(Diário!B$4:B$5000,MATCH(Rateio!$A374,Diário!$A$4:$A$5000,FALSE)))</f>
        <v/>
      </c>
      <c r="C374" s="413" t="str">
        <f ca="1">IF($A374="","",INDEX(Diário!C$4:C$5000,MATCH(Rateio!$A374,Diário!$A$4:$A$5000,FALSE)))</f>
        <v/>
      </c>
      <c r="D374" s="412" t="str">
        <f ca="1">IF($A374="","",INDEX(Diário!D$4:D$5000,MATCH(Rateio!$A374,Diário!$A$4:$A$5000,FALSE)))</f>
        <v/>
      </c>
      <c r="E374" s="412" t="str">
        <f ca="1">IF($A374="","",INDEX(Diário!E$4:E$5000,MATCH(Rateio!$A374,Diário!$A$4:$A$5000,FALSE)))</f>
        <v/>
      </c>
      <c r="F374" s="398"/>
      <c r="G374" s="398"/>
      <c r="H374" s="398"/>
      <c r="I374" s="398"/>
      <c r="J374" s="398"/>
      <c r="K374" s="403"/>
      <c r="L374" s="404"/>
      <c r="M374" s="404"/>
      <c r="N374" s="399"/>
      <c r="O374" s="400" t="str">
        <f t="shared" si="23"/>
        <v/>
      </c>
      <c r="P374" s="400" t="str">
        <f t="shared" si="24"/>
        <v/>
      </c>
      <c r="Q374" s="400">
        <f t="shared" si="26"/>
        <v>0</v>
      </c>
      <c r="R374" s="401" t="e">
        <f ca="1">MATCH(R$2,OFFSET(Diário!O$4,R373,0,ROW(Diário!$N$5003)-R373,1),0)+R373</f>
        <v>#N/A</v>
      </c>
    </row>
    <row r="375" spans="1:18" x14ac:dyDescent="0.2">
      <c r="A375" s="402" t="str">
        <f t="shared" ca="1" si="25"/>
        <v/>
      </c>
      <c r="B375" s="397" t="str">
        <f ca="1">IF($A375="","",INDEX(Diário!B$4:B$5000,MATCH(Rateio!$A375,Diário!$A$4:$A$5000,FALSE)))</f>
        <v/>
      </c>
      <c r="C375" s="413" t="str">
        <f ca="1">IF($A375="","",INDEX(Diário!C$4:C$5000,MATCH(Rateio!$A375,Diário!$A$4:$A$5000,FALSE)))</f>
        <v/>
      </c>
      <c r="D375" s="412" t="str">
        <f ca="1">IF($A375="","",INDEX(Diário!D$4:D$5000,MATCH(Rateio!$A375,Diário!$A$4:$A$5000,FALSE)))</f>
        <v/>
      </c>
      <c r="E375" s="412" t="str">
        <f ca="1">IF($A375="","",INDEX(Diário!E$4:E$5000,MATCH(Rateio!$A375,Diário!$A$4:$A$5000,FALSE)))</f>
        <v/>
      </c>
      <c r="F375" s="398"/>
      <c r="G375" s="398"/>
      <c r="H375" s="398"/>
      <c r="I375" s="398"/>
      <c r="J375" s="398"/>
      <c r="K375" s="403"/>
      <c r="L375" s="404"/>
      <c r="M375" s="404"/>
      <c r="N375" s="399"/>
      <c r="O375" s="400" t="str">
        <f t="shared" si="23"/>
        <v/>
      </c>
      <c r="P375" s="400" t="str">
        <f t="shared" si="24"/>
        <v/>
      </c>
      <c r="Q375" s="400">
        <f t="shared" si="26"/>
        <v>0</v>
      </c>
      <c r="R375" s="401" t="e">
        <f ca="1">MATCH(R$2,OFFSET(Diário!O$4,R374,0,ROW(Diário!$N$5003)-R374,1),0)+R374</f>
        <v>#N/A</v>
      </c>
    </row>
    <row r="376" spans="1:18" x14ac:dyDescent="0.2">
      <c r="A376" s="402" t="str">
        <f t="shared" ca="1" si="25"/>
        <v/>
      </c>
      <c r="B376" s="397" t="str">
        <f ca="1">IF($A376="","",INDEX(Diário!B$4:B$5000,MATCH(Rateio!$A376,Diário!$A$4:$A$5000,FALSE)))</f>
        <v/>
      </c>
      <c r="C376" s="413" t="str">
        <f ca="1">IF($A376="","",INDEX(Diário!C$4:C$5000,MATCH(Rateio!$A376,Diário!$A$4:$A$5000,FALSE)))</f>
        <v/>
      </c>
      <c r="D376" s="412" t="str">
        <f ca="1">IF($A376="","",INDEX(Diário!D$4:D$5000,MATCH(Rateio!$A376,Diário!$A$4:$A$5000,FALSE)))</f>
        <v/>
      </c>
      <c r="E376" s="412" t="str">
        <f ca="1">IF($A376="","",INDEX(Diário!E$4:E$5000,MATCH(Rateio!$A376,Diário!$A$4:$A$5000,FALSE)))</f>
        <v/>
      </c>
      <c r="F376" s="398"/>
      <c r="G376" s="398"/>
      <c r="H376" s="398"/>
      <c r="I376" s="398"/>
      <c r="J376" s="398"/>
      <c r="K376" s="403"/>
      <c r="L376" s="404"/>
      <c r="M376" s="404"/>
      <c r="N376" s="399"/>
      <c r="O376" s="400" t="str">
        <f t="shared" si="23"/>
        <v/>
      </c>
      <c r="P376" s="400" t="str">
        <f t="shared" si="24"/>
        <v/>
      </c>
      <c r="Q376" s="400">
        <f t="shared" si="26"/>
        <v>0</v>
      </c>
      <c r="R376" s="401" t="e">
        <f ca="1">MATCH(R$2,OFFSET(Diário!O$4,R375,0,ROW(Diário!$N$5003)-R375,1),0)+R375</f>
        <v>#N/A</v>
      </c>
    </row>
    <row r="377" spans="1:18" x14ac:dyDescent="0.2">
      <c r="A377" s="402" t="str">
        <f t="shared" ca="1" si="25"/>
        <v/>
      </c>
      <c r="B377" s="397" t="str">
        <f ca="1">IF($A377="","",INDEX(Diário!B$4:B$5000,MATCH(Rateio!$A377,Diário!$A$4:$A$5000,FALSE)))</f>
        <v/>
      </c>
      <c r="C377" s="413" t="str">
        <f ca="1">IF($A377="","",INDEX(Diário!C$4:C$5000,MATCH(Rateio!$A377,Diário!$A$4:$A$5000,FALSE)))</f>
        <v/>
      </c>
      <c r="D377" s="412" t="str">
        <f ca="1">IF($A377="","",INDEX(Diário!D$4:D$5000,MATCH(Rateio!$A377,Diário!$A$4:$A$5000,FALSE)))</f>
        <v/>
      </c>
      <c r="E377" s="412" t="str">
        <f ca="1">IF($A377="","",INDEX(Diário!E$4:E$5000,MATCH(Rateio!$A377,Diário!$A$4:$A$5000,FALSE)))</f>
        <v/>
      </c>
      <c r="F377" s="398"/>
      <c r="G377" s="398"/>
      <c r="H377" s="398"/>
      <c r="I377" s="398"/>
      <c r="J377" s="398"/>
      <c r="K377" s="403"/>
      <c r="L377" s="404"/>
      <c r="M377" s="404"/>
      <c r="N377" s="399"/>
      <c r="O377" s="400" t="str">
        <f t="shared" si="23"/>
        <v/>
      </c>
      <c r="P377" s="400" t="str">
        <f t="shared" si="24"/>
        <v/>
      </c>
      <c r="Q377" s="400">
        <f t="shared" si="26"/>
        <v>0</v>
      </c>
      <c r="R377" s="401" t="e">
        <f ca="1">MATCH(R$2,OFFSET(Diário!O$4,R376,0,ROW(Diário!$N$5003)-R376,1),0)+R376</f>
        <v>#N/A</v>
      </c>
    </row>
    <row r="378" spans="1:18" x14ac:dyDescent="0.2">
      <c r="A378" s="402" t="str">
        <f t="shared" ca="1" si="25"/>
        <v/>
      </c>
      <c r="B378" s="397" t="str">
        <f ca="1">IF($A378="","",INDEX(Diário!B$4:B$5000,MATCH(Rateio!$A378,Diário!$A$4:$A$5000,FALSE)))</f>
        <v/>
      </c>
      <c r="C378" s="413" t="str">
        <f ca="1">IF($A378="","",INDEX(Diário!C$4:C$5000,MATCH(Rateio!$A378,Diário!$A$4:$A$5000,FALSE)))</f>
        <v/>
      </c>
      <c r="D378" s="412" t="str">
        <f ca="1">IF($A378="","",INDEX(Diário!D$4:D$5000,MATCH(Rateio!$A378,Diário!$A$4:$A$5000,FALSE)))</f>
        <v/>
      </c>
      <c r="E378" s="412" t="str">
        <f ca="1">IF($A378="","",INDEX(Diário!E$4:E$5000,MATCH(Rateio!$A378,Diário!$A$4:$A$5000,FALSE)))</f>
        <v/>
      </c>
      <c r="F378" s="398"/>
      <c r="G378" s="398"/>
      <c r="H378" s="398"/>
      <c r="I378" s="398"/>
      <c r="J378" s="398"/>
      <c r="K378" s="403"/>
      <c r="L378" s="404"/>
      <c r="M378" s="404"/>
      <c r="N378" s="399"/>
      <c r="O378" s="400" t="str">
        <f t="shared" si="23"/>
        <v/>
      </c>
      <c r="P378" s="400" t="str">
        <f t="shared" si="24"/>
        <v/>
      </c>
      <c r="Q378" s="400">
        <f t="shared" si="26"/>
        <v>0</v>
      </c>
      <c r="R378" s="401" t="e">
        <f ca="1">MATCH(R$2,OFFSET(Diário!O$4,R377,0,ROW(Diário!$N$5003)-R377,1),0)+R377</f>
        <v>#N/A</v>
      </c>
    </row>
    <row r="379" spans="1:18" x14ac:dyDescent="0.2">
      <c r="A379" s="402" t="str">
        <f t="shared" ca="1" si="25"/>
        <v/>
      </c>
      <c r="B379" s="397" t="str">
        <f ca="1">IF($A379="","",INDEX(Diário!B$4:B$5000,MATCH(Rateio!$A379,Diário!$A$4:$A$5000,FALSE)))</f>
        <v/>
      </c>
      <c r="C379" s="413" t="str">
        <f ca="1">IF($A379="","",INDEX(Diário!C$4:C$5000,MATCH(Rateio!$A379,Diário!$A$4:$A$5000,FALSE)))</f>
        <v/>
      </c>
      <c r="D379" s="412" t="str">
        <f ca="1">IF($A379="","",INDEX(Diário!D$4:D$5000,MATCH(Rateio!$A379,Diário!$A$4:$A$5000,FALSE)))</f>
        <v/>
      </c>
      <c r="E379" s="412" t="str">
        <f ca="1">IF($A379="","",INDEX(Diário!E$4:E$5000,MATCH(Rateio!$A379,Diário!$A$4:$A$5000,FALSE)))</f>
        <v/>
      </c>
      <c r="F379" s="398"/>
      <c r="G379" s="398"/>
      <c r="H379" s="398"/>
      <c r="I379" s="398"/>
      <c r="J379" s="398"/>
      <c r="K379" s="403"/>
      <c r="L379" s="404"/>
      <c r="M379" s="404"/>
      <c r="N379" s="399"/>
      <c r="O379" s="400" t="str">
        <f t="shared" si="23"/>
        <v/>
      </c>
      <c r="P379" s="400" t="str">
        <f t="shared" si="24"/>
        <v/>
      </c>
      <c r="Q379" s="400">
        <f t="shared" si="26"/>
        <v>0</v>
      </c>
      <c r="R379" s="401" t="e">
        <f ca="1">MATCH(R$2,OFFSET(Diário!O$4,R378,0,ROW(Diário!$N$5003)-R378,1),0)+R378</f>
        <v>#N/A</v>
      </c>
    </row>
    <row r="380" spans="1:18" x14ac:dyDescent="0.2">
      <c r="A380" s="402" t="str">
        <f t="shared" ca="1" si="25"/>
        <v/>
      </c>
      <c r="B380" s="397" t="str">
        <f ca="1">IF($A380="","",INDEX(Diário!B$4:B$5000,MATCH(Rateio!$A380,Diário!$A$4:$A$5000,FALSE)))</f>
        <v/>
      </c>
      <c r="C380" s="413" t="str">
        <f ca="1">IF($A380="","",INDEX(Diário!C$4:C$5000,MATCH(Rateio!$A380,Diário!$A$4:$A$5000,FALSE)))</f>
        <v/>
      </c>
      <c r="D380" s="412" t="str">
        <f ca="1">IF($A380="","",INDEX(Diário!D$4:D$5000,MATCH(Rateio!$A380,Diário!$A$4:$A$5000,FALSE)))</f>
        <v/>
      </c>
      <c r="E380" s="412" t="str">
        <f ca="1">IF($A380="","",INDEX(Diário!E$4:E$5000,MATCH(Rateio!$A380,Diário!$A$4:$A$5000,FALSE)))</f>
        <v/>
      </c>
      <c r="F380" s="398"/>
      <c r="G380" s="398"/>
      <c r="H380" s="398"/>
      <c r="I380" s="398"/>
      <c r="J380" s="398"/>
      <c r="K380" s="403"/>
      <c r="L380" s="404"/>
      <c r="M380" s="404"/>
      <c r="N380" s="399"/>
      <c r="O380" s="400" t="str">
        <f t="shared" si="23"/>
        <v/>
      </c>
      <c r="P380" s="400" t="str">
        <f t="shared" si="24"/>
        <v/>
      </c>
      <c r="Q380" s="400">
        <f t="shared" si="26"/>
        <v>0</v>
      </c>
      <c r="R380" s="401" t="e">
        <f ca="1">MATCH(R$2,OFFSET(Diário!O$4,R379,0,ROW(Diário!$N$5003)-R379,1),0)+R379</f>
        <v>#N/A</v>
      </c>
    </row>
    <row r="381" spans="1:18" x14ac:dyDescent="0.2">
      <c r="A381" s="402" t="str">
        <f t="shared" ca="1" si="25"/>
        <v/>
      </c>
      <c r="B381" s="397" t="str">
        <f ca="1">IF($A381="","",INDEX(Diário!B$4:B$5000,MATCH(Rateio!$A381,Diário!$A$4:$A$5000,FALSE)))</f>
        <v/>
      </c>
      <c r="C381" s="413" t="str">
        <f ca="1">IF($A381="","",INDEX(Diário!C$4:C$5000,MATCH(Rateio!$A381,Diário!$A$4:$A$5000,FALSE)))</f>
        <v/>
      </c>
      <c r="D381" s="412" t="str">
        <f ca="1">IF($A381="","",INDEX(Diário!D$4:D$5000,MATCH(Rateio!$A381,Diário!$A$4:$A$5000,FALSE)))</f>
        <v/>
      </c>
      <c r="E381" s="412" t="str">
        <f ca="1">IF($A381="","",INDEX(Diário!E$4:E$5000,MATCH(Rateio!$A381,Diário!$A$4:$A$5000,FALSE)))</f>
        <v/>
      </c>
      <c r="F381" s="398"/>
      <c r="G381" s="398"/>
      <c r="H381" s="398"/>
      <c r="I381" s="398"/>
      <c r="J381" s="398"/>
      <c r="K381" s="403"/>
      <c r="L381" s="404"/>
      <c r="M381" s="404"/>
      <c r="N381" s="399"/>
      <c r="O381" s="400" t="str">
        <f t="shared" si="23"/>
        <v/>
      </c>
      <c r="P381" s="400" t="str">
        <f t="shared" si="24"/>
        <v/>
      </c>
      <c r="Q381" s="400">
        <f t="shared" si="26"/>
        <v>0</v>
      </c>
      <c r="R381" s="401" t="e">
        <f ca="1">MATCH(R$2,OFFSET(Diário!O$4,R380,0,ROW(Diário!$N$5003)-R380,1),0)+R380</f>
        <v>#N/A</v>
      </c>
    </row>
    <row r="382" spans="1:18" x14ac:dyDescent="0.2">
      <c r="A382" s="402" t="str">
        <f t="shared" ca="1" si="25"/>
        <v/>
      </c>
      <c r="B382" s="397" t="str">
        <f ca="1">IF($A382="","",INDEX(Diário!B$4:B$5000,MATCH(Rateio!$A382,Diário!$A$4:$A$5000,FALSE)))</f>
        <v/>
      </c>
      <c r="C382" s="413" t="str">
        <f ca="1">IF($A382="","",INDEX(Diário!C$4:C$5000,MATCH(Rateio!$A382,Diário!$A$4:$A$5000,FALSE)))</f>
        <v/>
      </c>
      <c r="D382" s="412" t="str">
        <f ca="1">IF($A382="","",INDEX(Diário!D$4:D$5000,MATCH(Rateio!$A382,Diário!$A$4:$A$5000,FALSE)))</f>
        <v/>
      </c>
      <c r="E382" s="412" t="str">
        <f ca="1">IF($A382="","",INDEX(Diário!E$4:E$5000,MATCH(Rateio!$A382,Diário!$A$4:$A$5000,FALSE)))</f>
        <v/>
      </c>
      <c r="F382" s="398"/>
      <c r="G382" s="398"/>
      <c r="H382" s="398"/>
      <c r="I382" s="398"/>
      <c r="J382" s="398"/>
      <c r="K382" s="403"/>
      <c r="L382" s="404"/>
      <c r="M382" s="404"/>
      <c r="N382" s="399"/>
      <c r="O382" s="400" t="str">
        <f t="shared" si="23"/>
        <v/>
      </c>
      <c r="P382" s="400" t="str">
        <f t="shared" si="24"/>
        <v/>
      </c>
      <c r="Q382" s="400">
        <f t="shared" si="26"/>
        <v>0</v>
      </c>
      <c r="R382" s="401" t="e">
        <f ca="1">MATCH(R$2,OFFSET(Diário!O$4,R381,0,ROW(Diário!$N$5003)-R381,1),0)+R381</f>
        <v>#N/A</v>
      </c>
    </row>
    <row r="383" spans="1:18" x14ac:dyDescent="0.2">
      <c r="A383" s="402" t="str">
        <f t="shared" ca="1" si="25"/>
        <v/>
      </c>
      <c r="B383" s="397" t="str">
        <f ca="1">IF($A383="","",INDEX(Diário!B$4:B$5000,MATCH(Rateio!$A383,Diário!$A$4:$A$5000,FALSE)))</f>
        <v/>
      </c>
      <c r="C383" s="413" t="str">
        <f ca="1">IF($A383="","",INDEX(Diário!C$4:C$5000,MATCH(Rateio!$A383,Diário!$A$4:$A$5000,FALSE)))</f>
        <v/>
      </c>
      <c r="D383" s="412" t="str">
        <f ca="1">IF($A383="","",INDEX(Diário!D$4:D$5000,MATCH(Rateio!$A383,Diário!$A$4:$A$5000,FALSE)))</f>
        <v/>
      </c>
      <c r="E383" s="412" t="str">
        <f ca="1">IF($A383="","",INDEX(Diário!E$4:E$5000,MATCH(Rateio!$A383,Diário!$A$4:$A$5000,FALSE)))</f>
        <v/>
      </c>
      <c r="F383" s="398"/>
      <c r="G383" s="398"/>
      <c r="H383" s="398"/>
      <c r="I383" s="398"/>
      <c r="J383" s="398"/>
      <c r="K383" s="403"/>
      <c r="L383" s="404"/>
      <c r="M383" s="404"/>
      <c r="N383" s="399"/>
      <c r="O383" s="400" t="str">
        <f t="shared" si="23"/>
        <v/>
      </c>
      <c r="P383" s="400" t="str">
        <f t="shared" si="24"/>
        <v/>
      </c>
      <c r="Q383" s="400">
        <f t="shared" si="26"/>
        <v>0</v>
      </c>
      <c r="R383" s="401" t="e">
        <f ca="1">MATCH(R$2,OFFSET(Diário!O$4,R382,0,ROW(Diário!$N$5003)-R382,1),0)+R382</f>
        <v>#N/A</v>
      </c>
    </row>
    <row r="384" spans="1:18" x14ac:dyDescent="0.2">
      <c r="A384" s="402" t="str">
        <f t="shared" ca="1" si="25"/>
        <v/>
      </c>
      <c r="B384" s="397" t="str">
        <f ca="1">IF($A384="","",INDEX(Diário!B$4:B$5000,MATCH(Rateio!$A384,Diário!$A$4:$A$5000,FALSE)))</f>
        <v/>
      </c>
      <c r="C384" s="413" t="str">
        <f ca="1">IF($A384="","",INDEX(Diário!C$4:C$5000,MATCH(Rateio!$A384,Diário!$A$4:$A$5000,FALSE)))</f>
        <v/>
      </c>
      <c r="D384" s="412" t="str">
        <f ca="1">IF($A384="","",INDEX(Diário!D$4:D$5000,MATCH(Rateio!$A384,Diário!$A$4:$A$5000,FALSE)))</f>
        <v/>
      </c>
      <c r="E384" s="412" t="str">
        <f ca="1">IF($A384="","",INDEX(Diário!E$4:E$5000,MATCH(Rateio!$A384,Diário!$A$4:$A$5000,FALSE)))</f>
        <v/>
      </c>
      <c r="F384" s="398"/>
      <c r="G384" s="398"/>
      <c r="H384" s="398"/>
      <c r="I384" s="398"/>
      <c r="J384" s="398"/>
      <c r="K384" s="403"/>
      <c r="L384" s="404"/>
      <c r="M384" s="404"/>
      <c r="N384" s="399"/>
      <c r="O384" s="400" t="str">
        <f t="shared" si="23"/>
        <v/>
      </c>
      <c r="P384" s="400" t="str">
        <f t="shared" si="24"/>
        <v/>
      </c>
      <c r="Q384" s="400">
        <f t="shared" si="26"/>
        <v>0</v>
      </c>
      <c r="R384" s="401" t="e">
        <f ca="1">MATCH(R$2,OFFSET(Diário!O$4,R383,0,ROW(Diário!$N$5003)-R383,1),0)+R383</f>
        <v>#N/A</v>
      </c>
    </row>
    <row r="385" spans="1:18" x14ac:dyDescent="0.2">
      <c r="A385" s="402" t="str">
        <f t="shared" ca="1" si="25"/>
        <v/>
      </c>
      <c r="B385" s="397" t="str">
        <f ca="1">IF($A385="","",INDEX(Diário!B$4:B$5000,MATCH(Rateio!$A385,Diário!$A$4:$A$5000,FALSE)))</f>
        <v/>
      </c>
      <c r="C385" s="413" t="str">
        <f ca="1">IF($A385="","",INDEX(Diário!C$4:C$5000,MATCH(Rateio!$A385,Diário!$A$4:$A$5000,FALSE)))</f>
        <v/>
      </c>
      <c r="D385" s="412" t="str">
        <f ca="1">IF($A385="","",INDEX(Diário!D$4:D$5000,MATCH(Rateio!$A385,Diário!$A$4:$A$5000,FALSE)))</f>
        <v/>
      </c>
      <c r="E385" s="412" t="str">
        <f ca="1">IF($A385="","",INDEX(Diário!E$4:E$5000,MATCH(Rateio!$A385,Diário!$A$4:$A$5000,FALSE)))</f>
        <v/>
      </c>
      <c r="F385" s="398"/>
      <c r="G385" s="398"/>
      <c r="H385" s="398"/>
      <c r="I385" s="398"/>
      <c r="J385" s="398"/>
      <c r="K385" s="403"/>
      <c r="L385" s="404"/>
      <c r="M385" s="404"/>
      <c r="N385" s="399"/>
      <c r="O385" s="400" t="str">
        <f t="shared" si="23"/>
        <v/>
      </c>
      <c r="P385" s="400" t="str">
        <f t="shared" si="24"/>
        <v/>
      </c>
      <c r="Q385" s="400">
        <f t="shared" si="26"/>
        <v>0</v>
      </c>
      <c r="R385" s="401" t="e">
        <f ca="1">MATCH(R$2,OFFSET(Diário!O$4,R384,0,ROW(Diário!$N$5003)-R384,1),0)+R384</f>
        <v>#N/A</v>
      </c>
    </row>
    <row r="386" spans="1:18" x14ac:dyDescent="0.2">
      <c r="A386" s="402" t="str">
        <f t="shared" ca="1" si="25"/>
        <v/>
      </c>
      <c r="B386" s="397" t="str">
        <f ca="1">IF($A386="","",INDEX(Diário!B$4:B$5000,MATCH(Rateio!$A386,Diário!$A$4:$A$5000,FALSE)))</f>
        <v/>
      </c>
      <c r="C386" s="413" t="str">
        <f ca="1">IF($A386="","",INDEX(Diário!C$4:C$5000,MATCH(Rateio!$A386,Diário!$A$4:$A$5000,FALSE)))</f>
        <v/>
      </c>
      <c r="D386" s="412" t="str">
        <f ca="1">IF($A386="","",INDEX(Diário!D$4:D$5000,MATCH(Rateio!$A386,Diário!$A$4:$A$5000,FALSE)))</f>
        <v/>
      </c>
      <c r="E386" s="412" t="str">
        <f ca="1">IF($A386="","",INDEX(Diário!E$4:E$5000,MATCH(Rateio!$A386,Diário!$A$4:$A$5000,FALSE)))</f>
        <v/>
      </c>
      <c r="F386" s="398"/>
      <c r="G386" s="398"/>
      <c r="H386" s="398"/>
      <c r="I386" s="398"/>
      <c r="J386" s="398"/>
      <c r="K386" s="403"/>
      <c r="L386" s="404"/>
      <c r="M386" s="404"/>
      <c r="N386" s="399"/>
      <c r="O386" s="400" t="str">
        <f t="shared" si="23"/>
        <v/>
      </c>
      <c r="P386" s="400" t="str">
        <f t="shared" si="24"/>
        <v/>
      </c>
      <c r="Q386" s="400">
        <f t="shared" si="26"/>
        <v>0</v>
      </c>
      <c r="R386" s="401" t="e">
        <f ca="1">MATCH(R$2,OFFSET(Diário!O$4,R385,0,ROW(Diário!$N$5003)-R385,1),0)+R385</f>
        <v>#N/A</v>
      </c>
    </row>
    <row r="387" spans="1:18" x14ac:dyDescent="0.2">
      <c r="A387" s="402" t="str">
        <f t="shared" ca="1" si="25"/>
        <v/>
      </c>
      <c r="B387" s="397" t="str">
        <f ca="1">IF($A387="","",INDEX(Diário!B$4:B$5000,MATCH(Rateio!$A387,Diário!$A$4:$A$5000,FALSE)))</f>
        <v/>
      </c>
      <c r="C387" s="413" t="str">
        <f ca="1">IF($A387="","",INDEX(Diário!C$4:C$5000,MATCH(Rateio!$A387,Diário!$A$4:$A$5000,FALSE)))</f>
        <v/>
      </c>
      <c r="D387" s="412" t="str">
        <f ca="1">IF($A387="","",INDEX(Diário!D$4:D$5000,MATCH(Rateio!$A387,Diário!$A$4:$A$5000,FALSE)))</f>
        <v/>
      </c>
      <c r="E387" s="412" t="str">
        <f ca="1">IF($A387="","",INDEX(Diário!E$4:E$5000,MATCH(Rateio!$A387,Diário!$A$4:$A$5000,FALSE)))</f>
        <v/>
      </c>
      <c r="F387" s="398"/>
      <c r="G387" s="398"/>
      <c r="H387" s="398"/>
      <c r="I387" s="398"/>
      <c r="J387" s="398"/>
      <c r="K387" s="403"/>
      <c r="L387" s="404"/>
      <c r="M387" s="404"/>
      <c r="N387" s="399"/>
      <c r="O387" s="400" t="str">
        <f t="shared" si="23"/>
        <v/>
      </c>
      <c r="P387" s="400" t="str">
        <f t="shared" si="24"/>
        <v/>
      </c>
      <c r="Q387" s="400">
        <f t="shared" si="26"/>
        <v>0</v>
      </c>
      <c r="R387" s="401" t="e">
        <f ca="1">MATCH(R$2,OFFSET(Diário!O$4,R386,0,ROW(Diário!$N$5003)-R386,1),0)+R386</f>
        <v>#N/A</v>
      </c>
    </row>
    <row r="388" spans="1:18" x14ac:dyDescent="0.2">
      <c r="A388" s="402" t="str">
        <f t="shared" ca="1" si="25"/>
        <v/>
      </c>
      <c r="B388" s="397" t="str">
        <f ca="1">IF($A388="","",INDEX(Diário!B$4:B$5000,MATCH(Rateio!$A388,Diário!$A$4:$A$5000,FALSE)))</f>
        <v/>
      </c>
      <c r="C388" s="413" t="str">
        <f ca="1">IF($A388="","",INDEX(Diário!C$4:C$5000,MATCH(Rateio!$A388,Diário!$A$4:$A$5000,FALSE)))</f>
        <v/>
      </c>
      <c r="D388" s="412" t="str">
        <f ca="1">IF($A388="","",INDEX(Diário!D$4:D$5000,MATCH(Rateio!$A388,Diário!$A$4:$A$5000,FALSE)))</f>
        <v/>
      </c>
      <c r="E388" s="412" t="str">
        <f ca="1">IF($A388="","",INDEX(Diário!E$4:E$5000,MATCH(Rateio!$A388,Diário!$A$4:$A$5000,FALSE)))</f>
        <v/>
      </c>
      <c r="F388" s="398"/>
      <c r="G388" s="398"/>
      <c r="H388" s="398"/>
      <c r="I388" s="398"/>
      <c r="J388" s="398"/>
      <c r="K388" s="403"/>
      <c r="L388" s="404"/>
      <c r="M388" s="404"/>
      <c r="N388" s="399"/>
      <c r="O388" s="400" t="str">
        <f t="shared" si="23"/>
        <v/>
      </c>
      <c r="P388" s="400" t="str">
        <f t="shared" si="24"/>
        <v/>
      </c>
      <c r="Q388" s="400">
        <f t="shared" si="26"/>
        <v>0</v>
      </c>
      <c r="R388" s="401" t="e">
        <f ca="1">MATCH(R$2,OFFSET(Diário!O$4,R387,0,ROW(Diário!$N$5003)-R387,1),0)+R387</f>
        <v>#N/A</v>
      </c>
    </row>
    <row r="389" spans="1:18" x14ac:dyDescent="0.2">
      <c r="A389" s="402" t="str">
        <f t="shared" ca="1" si="25"/>
        <v/>
      </c>
      <c r="B389" s="397" t="str">
        <f ca="1">IF($A389="","",INDEX(Diário!B$4:B$5000,MATCH(Rateio!$A389,Diário!$A$4:$A$5000,FALSE)))</f>
        <v/>
      </c>
      <c r="C389" s="413" t="str">
        <f ca="1">IF($A389="","",INDEX(Diário!C$4:C$5000,MATCH(Rateio!$A389,Diário!$A$4:$A$5000,FALSE)))</f>
        <v/>
      </c>
      <c r="D389" s="412" t="str">
        <f ca="1">IF($A389="","",INDEX(Diário!D$4:D$5000,MATCH(Rateio!$A389,Diário!$A$4:$A$5000,FALSE)))</f>
        <v/>
      </c>
      <c r="E389" s="412" t="str">
        <f ca="1">IF($A389="","",INDEX(Diário!E$4:E$5000,MATCH(Rateio!$A389,Diário!$A$4:$A$5000,FALSE)))</f>
        <v/>
      </c>
      <c r="F389" s="398"/>
      <c r="G389" s="398"/>
      <c r="H389" s="398"/>
      <c r="I389" s="398"/>
      <c r="J389" s="398"/>
      <c r="K389" s="403"/>
      <c r="L389" s="404"/>
      <c r="M389" s="404"/>
      <c r="N389" s="399"/>
      <c r="O389" s="400" t="str">
        <f t="shared" ref="O389:O452" si="27">IFERROR(M389/L389,"")</f>
        <v/>
      </c>
      <c r="P389" s="400" t="str">
        <f t="shared" ref="P389:P452" si="28">IFERROR(N389/L389,"")</f>
        <v/>
      </c>
      <c r="Q389" s="400">
        <f t="shared" si="26"/>
        <v>0</v>
      </c>
      <c r="R389" s="401" t="e">
        <f ca="1">MATCH(R$2,OFFSET(Diário!O$4,R388,0,ROW(Diário!$N$5003)-R388,1),0)+R388</f>
        <v>#N/A</v>
      </c>
    </row>
    <row r="390" spans="1:18" x14ac:dyDescent="0.2">
      <c r="A390" s="402" t="str">
        <f t="shared" ref="A390:A453" ca="1" si="29">IF(ISNA(R390),"",R390)</f>
        <v/>
      </c>
      <c r="B390" s="397" t="str">
        <f ca="1">IF($A390="","",INDEX(Diário!B$4:B$5000,MATCH(Rateio!$A390,Diário!$A$4:$A$5000,FALSE)))</f>
        <v/>
      </c>
      <c r="C390" s="413" t="str">
        <f ca="1">IF($A390="","",INDEX(Diário!C$4:C$5000,MATCH(Rateio!$A390,Diário!$A$4:$A$5000,FALSE)))</f>
        <v/>
      </c>
      <c r="D390" s="412" t="str">
        <f ca="1">IF($A390="","",INDEX(Diário!D$4:D$5000,MATCH(Rateio!$A390,Diário!$A$4:$A$5000,FALSE)))</f>
        <v/>
      </c>
      <c r="E390" s="412" t="str">
        <f ca="1">IF($A390="","",INDEX(Diário!E$4:E$5000,MATCH(Rateio!$A390,Diário!$A$4:$A$5000,FALSE)))</f>
        <v/>
      </c>
      <c r="F390" s="398"/>
      <c r="G390" s="398"/>
      <c r="H390" s="398"/>
      <c r="I390" s="398"/>
      <c r="J390" s="398"/>
      <c r="K390" s="403"/>
      <c r="L390" s="404"/>
      <c r="M390" s="404"/>
      <c r="N390" s="399"/>
      <c r="O390" s="400" t="str">
        <f t="shared" si="27"/>
        <v/>
      </c>
      <c r="P390" s="400" t="str">
        <f t="shared" si="28"/>
        <v/>
      </c>
      <c r="Q390" s="400">
        <f t="shared" ref="Q390:Q453" si="30">SUM(O390:P390)</f>
        <v>0</v>
      </c>
      <c r="R390" s="401" t="e">
        <f ca="1">MATCH(R$2,OFFSET(Diário!O$4,R389,0,ROW(Diário!$N$5003)-R389,1),0)+R389</f>
        <v>#N/A</v>
      </c>
    </row>
    <row r="391" spans="1:18" x14ac:dyDescent="0.2">
      <c r="A391" s="402" t="str">
        <f t="shared" ca="1" si="29"/>
        <v/>
      </c>
      <c r="B391" s="397" t="str">
        <f ca="1">IF($A391="","",INDEX(Diário!B$4:B$5000,MATCH(Rateio!$A391,Diário!$A$4:$A$5000,FALSE)))</f>
        <v/>
      </c>
      <c r="C391" s="413" t="str">
        <f ca="1">IF($A391="","",INDEX(Diário!C$4:C$5000,MATCH(Rateio!$A391,Diário!$A$4:$A$5000,FALSE)))</f>
        <v/>
      </c>
      <c r="D391" s="412" t="str">
        <f ca="1">IF($A391="","",INDEX(Diário!D$4:D$5000,MATCH(Rateio!$A391,Diário!$A$4:$A$5000,FALSE)))</f>
        <v/>
      </c>
      <c r="E391" s="412" t="str">
        <f ca="1">IF($A391="","",INDEX(Diário!E$4:E$5000,MATCH(Rateio!$A391,Diário!$A$4:$A$5000,FALSE)))</f>
        <v/>
      </c>
      <c r="F391" s="398"/>
      <c r="G391" s="398"/>
      <c r="H391" s="398"/>
      <c r="I391" s="398"/>
      <c r="J391" s="398"/>
      <c r="K391" s="403"/>
      <c r="L391" s="404"/>
      <c r="M391" s="404"/>
      <c r="N391" s="399"/>
      <c r="O391" s="400" t="str">
        <f t="shared" si="27"/>
        <v/>
      </c>
      <c r="P391" s="400" t="str">
        <f t="shared" si="28"/>
        <v/>
      </c>
      <c r="Q391" s="400">
        <f t="shared" si="30"/>
        <v>0</v>
      </c>
      <c r="R391" s="401" t="e">
        <f ca="1">MATCH(R$2,OFFSET(Diário!O$4,R390,0,ROW(Diário!$N$5003)-R390,1),0)+R390</f>
        <v>#N/A</v>
      </c>
    </row>
    <row r="392" spans="1:18" x14ac:dyDescent="0.2">
      <c r="A392" s="402" t="str">
        <f t="shared" ca="1" si="29"/>
        <v/>
      </c>
      <c r="B392" s="397" t="str">
        <f ca="1">IF($A392="","",INDEX(Diário!B$4:B$5000,MATCH(Rateio!$A392,Diário!$A$4:$A$5000,FALSE)))</f>
        <v/>
      </c>
      <c r="C392" s="413" t="str">
        <f ca="1">IF($A392="","",INDEX(Diário!C$4:C$5000,MATCH(Rateio!$A392,Diário!$A$4:$A$5000,FALSE)))</f>
        <v/>
      </c>
      <c r="D392" s="412" t="str">
        <f ca="1">IF($A392="","",INDEX(Diário!D$4:D$5000,MATCH(Rateio!$A392,Diário!$A$4:$A$5000,FALSE)))</f>
        <v/>
      </c>
      <c r="E392" s="412" t="str">
        <f ca="1">IF($A392="","",INDEX(Diário!E$4:E$5000,MATCH(Rateio!$A392,Diário!$A$4:$A$5000,FALSE)))</f>
        <v/>
      </c>
      <c r="F392" s="398"/>
      <c r="G392" s="398"/>
      <c r="H392" s="398"/>
      <c r="I392" s="398"/>
      <c r="J392" s="398"/>
      <c r="K392" s="403"/>
      <c r="L392" s="404"/>
      <c r="M392" s="404"/>
      <c r="N392" s="399"/>
      <c r="O392" s="400" t="str">
        <f t="shared" si="27"/>
        <v/>
      </c>
      <c r="P392" s="400" t="str">
        <f t="shared" si="28"/>
        <v/>
      </c>
      <c r="Q392" s="400">
        <f t="shared" si="30"/>
        <v>0</v>
      </c>
      <c r="R392" s="401" t="e">
        <f ca="1">MATCH(R$2,OFFSET(Diário!O$4,R391,0,ROW(Diário!$N$5003)-R391,1),0)+R391</f>
        <v>#N/A</v>
      </c>
    </row>
    <row r="393" spans="1:18" x14ac:dyDescent="0.2">
      <c r="A393" s="402" t="str">
        <f t="shared" ca="1" si="29"/>
        <v/>
      </c>
      <c r="B393" s="397" t="str">
        <f ca="1">IF($A393="","",INDEX(Diário!B$4:B$5000,MATCH(Rateio!$A393,Diário!$A$4:$A$5000,FALSE)))</f>
        <v/>
      </c>
      <c r="C393" s="413" t="str">
        <f ca="1">IF($A393="","",INDEX(Diário!C$4:C$5000,MATCH(Rateio!$A393,Diário!$A$4:$A$5000,FALSE)))</f>
        <v/>
      </c>
      <c r="D393" s="412" t="str">
        <f ca="1">IF($A393="","",INDEX(Diário!D$4:D$5000,MATCH(Rateio!$A393,Diário!$A$4:$A$5000,FALSE)))</f>
        <v/>
      </c>
      <c r="E393" s="412" t="str">
        <f ca="1">IF($A393="","",INDEX(Diário!E$4:E$5000,MATCH(Rateio!$A393,Diário!$A$4:$A$5000,FALSE)))</f>
        <v/>
      </c>
      <c r="F393" s="398"/>
      <c r="G393" s="398"/>
      <c r="H393" s="398"/>
      <c r="I393" s="398"/>
      <c r="J393" s="398"/>
      <c r="K393" s="403"/>
      <c r="L393" s="404"/>
      <c r="M393" s="404"/>
      <c r="N393" s="399"/>
      <c r="O393" s="400" t="str">
        <f t="shared" si="27"/>
        <v/>
      </c>
      <c r="P393" s="400" t="str">
        <f t="shared" si="28"/>
        <v/>
      </c>
      <c r="Q393" s="400">
        <f t="shared" si="30"/>
        <v>0</v>
      </c>
      <c r="R393" s="401" t="e">
        <f ca="1">MATCH(R$2,OFFSET(Diário!O$4,R392,0,ROW(Diário!$N$5003)-R392,1),0)+R392</f>
        <v>#N/A</v>
      </c>
    </row>
    <row r="394" spans="1:18" x14ac:dyDescent="0.2">
      <c r="A394" s="402" t="str">
        <f t="shared" ca="1" si="29"/>
        <v/>
      </c>
      <c r="B394" s="397" t="str">
        <f ca="1">IF($A394="","",INDEX(Diário!B$4:B$5000,MATCH(Rateio!$A394,Diário!$A$4:$A$5000,FALSE)))</f>
        <v/>
      </c>
      <c r="C394" s="413" t="str">
        <f ca="1">IF($A394="","",INDEX(Diário!C$4:C$5000,MATCH(Rateio!$A394,Diário!$A$4:$A$5000,FALSE)))</f>
        <v/>
      </c>
      <c r="D394" s="412" t="str">
        <f ca="1">IF($A394="","",INDEX(Diário!D$4:D$5000,MATCH(Rateio!$A394,Diário!$A$4:$A$5000,FALSE)))</f>
        <v/>
      </c>
      <c r="E394" s="412" t="str">
        <f ca="1">IF($A394="","",INDEX(Diário!E$4:E$5000,MATCH(Rateio!$A394,Diário!$A$4:$A$5000,FALSE)))</f>
        <v/>
      </c>
      <c r="F394" s="398"/>
      <c r="G394" s="398"/>
      <c r="H394" s="398"/>
      <c r="I394" s="398"/>
      <c r="J394" s="398"/>
      <c r="K394" s="403"/>
      <c r="L394" s="404"/>
      <c r="M394" s="404"/>
      <c r="N394" s="399"/>
      <c r="O394" s="400" t="str">
        <f t="shared" si="27"/>
        <v/>
      </c>
      <c r="P394" s="400" t="str">
        <f t="shared" si="28"/>
        <v/>
      </c>
      <c r="Q394" s="400">
        <f t="shared" si="30"/>
        <v>0</v>
      </c>
      <c r="R394" s="401" t="e">
        <f ca="1">MATCH(R$2,OFFSET(Diário!O$4,R393,0,ROW(Diário!$N$5003)-R393,1),0)+R393</f>
        <v>#N/A</v>
      </c>
    </row>
    <row r="395" spans="1:18" x14ac:dyDescent="0.2">
      <c r="A395" s="402" t="str">
        <f t="shared" ca="1" si="29"/>
        <v/>
      </c>
      <c r="B395" s="397" t="str">
        <f ca="1">IF($A395="","",INDEX(Diário!B$4:B$5000,MATCH(Rateio!$A395,Diário!$A$4:$A$5000,FALSE)))</f>
        <v/>
      </c>
      <c r="C395" s="413" t="str">
        <f ca="1">IF($A395="","",INDEX(Diário!C$4:C$5000,MATCH(Rateio!$A395,Diário!$A$4:$A$5000,FALSE)))</f>
        <v/>
      </c>
      <c r="D395" s="412" t="str">
        <f ca="1">IF($A395="","",INDEX(Diário!D$4:D$5000,MATCH(Rateio!$A395,Diário!$A$4:$A$5000,FALSE)))</f>
        <v/>
      </c>
      <c r="E395" s="412" t="str">
        <f ca="1">IF($A395="","",INDEX(Diário!E$4:E$5000,MATCH(Rateio!$A395,Diário!$A$4:$A$5000,FALSE)))</f>
        <v/>
      </c>
      <c r="F395" s="398"/>
      <c r="G395" s="398"/>
      <c r="H395" s="398"/>
      <c r="I395" s="398"/>
      <c r="J395" s="398"/>
      <c r="K395" s="403"/>
      <c r="L395" s="404"/>
      <c r="M395" s="404"/>
      <c r="N395" s="399"/>
      <c r="O395" s="400" t="str">
        <f t="shared" si="27"/>
        <v/>
      </c>
      <c r="P395" s="400" t="str">
        <f t="shared" si="28"/>
        <v/>
      </c>
      <c r="Q395" s="400">
        <f t="shared" si="30"/>
        <v>0</v>
      </c>
      <c r="R395" s="401" t="e">
        <f ca="1">MATCH(R$2,OFFSET(Diário!O$4,R394,0,ROW(Diário!$N$5003)-R394,1),0)+R394</f>
        <v>#N/A</v>
      </c>
    </row>
    <row r="396" spans="1:18" x14ac:dyDescent="0.2">
      <c r="A396" s="402" t="str">
        <f t="shared" ca="1" si="29"/>
        <v/>
      </c>
      <c r="B396" s="397" t="str">
        <f ca="1">IF($A396="","",INDEX(Diário!B$4:B$5000,MATCH(Rateio!$A396,Diário!$A$4:$A$5000,FALSE)))</f>
        <v/>
      </c>
      <c r="C396" s="413" t="str">
        <f ca="1">IF($A396="","",INDEX(Diário!C$4:C$5000,MATCH(Rateio!$A396,Diário!$A$4:$A$5000,FALSE)))</f>
        <v/>
      </c>
      <c r="D396" s="412" t="str">
        <f ca="1">IF($A396="","",INDEX(Diário!D$4:D$5000,MATCH(Rateio!$A396,Diário!$A$4:$A$5000,FALSE)))</f>
        <v/>
      </c>
      <c r="E396" s="412" t="str">
        <f ca="1">IF($A396="","",INDEX(Diário!E$4:E$5000,MATCH(Rateio!$A396,Diário!$A$4:$A$5000,FALSE)))</f>
        <v/>
      </c>
      <c r="F396" s="398"/>
      <c r="G396" s="398"/>
      <c r="H396" s="398"/>
      <c r="I396" s="398"/>
      <c r="J396" s="398"/>
      <c r="K396" s="403"/>
      <c r="L396" s="404"/>
      <c r="M396" s="404"/>
      <c r="N396" s="399"/>
      <c r="O396" s="400" t="str">
        <f t="shared" si="27"/>
        <v/>
      </c>
      <c r="P396" s="400" t="str">
        <f t="shared" si="28"/>
        <v/>
      </c>
      <c r="Q396" s="400">
        <f t="shared" si="30"/>
        <v>0</v>
      </c>
      <c r="R396" s="401" t="e">
        <f ca="1">MATCH(R$2,OFFSET(Diário!O$4,R395,0,ROW(Diário!$N$5003)-R395,1),0)+R395</f>
        <v>#N/A</v>
      </c>
    </row>
    <row r="397" spans="1:18" x14ac:dyDescent="0.2">
      <c r="A397" s="402" t="str">
        <f t="shared" ca="1" si="29"/>
        <v/>
      </c>
      <c r="B397" s="397" t="str">
        <f ca="1">IF($A397="","",INDEX(Diário!B$4:B$5000,MATCH(Rateio!$A397,Diário!$A$4:$A$5000,FALSE)))</f>
        <v/>
      </c>
      <c r="C397" s="413" t="str">
        <f ca="1">IF($A397="","",INDEX(Diário!C$4:C$5000,MATCH(Rateio!$A397,Diário!$A$4:$A$5000,FALSE)))</f>
        <v/>
      </c>
      <c r="D397" s="412" t="str">
        <f ca="1">IF($A397="","",INDEX(Diário!D$4:D$5000,MATCH(Rateio!$A397,Diário!$A$4:$A$5000,FALSE)))</f>
        <v/>
      </c>
      <c r="E397" s="412" t="str">
        <f ca="1">IF($A397="","",INDEX(Diário!E$4:E$5000,MATCH(Rateio!$A397,Diário!$A$4:$A$5000,FALSE)))</f>
        <v/>
      </c>
      <c r="F397" s="398"/>
      <c r="G397" s="398"/>
      <c r="H397" s="398"/>
      <c r="I397" s="398"/>
      <c r="J397" s="398"/>
      <c r="K397" s="403"/>
      <c r="L397" s="404"/>
      <c r="M397" s="404"/>
      <c r="N397" s="399"/>
      <c r="O397" s="400" t="str">
        <f t="shared" si="27"/>
        <v/>
      </c>
      <c r="P397" s="400" t="str">
        <f t="shared" si="28"/>
        <v/>
      </c>
      <c r="Q397" s="400">
        <f t="shared" si="30"/>
        <v>0</v>
      </c>
      <c r="R397" s="401" t="e">
        <f ca="1">MATCH(R$2,OFFSET(Diário!O$4,R396,0,ROW(Diário!$N$5003)-R396,1),0)+R396</f>
        <v>#N/A</v>
      </c>
    </row>
    <row r="398" spans="1:18" x14ac:dyDescent="0.2">
      <c r="A398" s="402" t="str">
        <f t="shared" ca="1" si="29"/>
        <v/>
      </c>
      <c r="B398" s="397" t="str">
        <f ca="1">IF($A398="","",INDEX(Diário!B$4:B$5000,MATCH(Rateio!$A398,Diário!$A$4:$A$5000,FALSE)))</f>
        <v/>
      </c>
      <c r="C398" s="413" t="str">
        <f ca="1">IF($A398="","",INDEX(Diário!C$4:C$5000,MATCH(Rateio!$A398,Diário!$A$4:$A$5000,FALSE)))</f>
        <v/>
      </c>
      <c r="D398" s="412" t="str">
        <f ca="1">IF($A398="","",INDEX(Diário!D$4:D$5000,MATCH(Rateio!$A398,Diário!$A$4:$A$5000,FALSE)))</f>
        <v/>
      </c>
      <c r="E398" s="412" t="str">
        <f ca="1">IF($A398="","",INDEX(Diário!E$4:E$5000,MATCH(Rateio!$A398,Diário!$A$4:$A$5000,FALSE)))</f>
        <v/>
      </c>
      <c r="F398" s="398"/>
      <c r="G398" s="398"/>
      <c r="H398" s="398"/>
      <c r="I398" s="398"/>
      <c r="J398" s="398"/>
      <c r="K398" s="403"/>
      <c r="L398" s="404"/>
      <c r="M398" s="404"/>
      <c r="N398" s="399"/>
      <c r="O398" s="400" t="str">
        <f t="shared" si="27"/>
        <v/>
      </c>
      <c r="P398" s="400" t="str">
        <f t="shared" si="28"/>
        <v/>
      </c>
      <c r="Q398" s="400">
        <f t="shared" si="30"/>
        <v>0</v>
      </c>
      <c r="R398" s="401" t="e">
        <f ca="1">MATCH(R$2,OFFSET(Diário!O$4,R397,0,ROW(Diário!$N$5003)-R397,1),0)+R397</f>
        <v>#N/A</v>
      </c>
    </row>
    <row r="399" spans="1:18" x14ac:dyDescent="0.2">
      <c r="A399" s="402" t="str">
        <f t="shared" ca="1" si="29"/>
        <v/>
      </c>
      <c r="B399" s="397" t="str">
        <f ca="1">IF($A399="","",INDEX(Diário!B$4:B$5000,MATCH(Rateio!$A399,Diário!$A$4:$A$5000,FALSE)))</f>
        <v/>
      </c>
      <c r="C399" s="413" t="str">
        <f ca="1">IF($A399="","",INDEX(Diário!C$4:C$5000,MATCH(Rateio!$A399,Diário!$A$4:$A$5000,FALSE)))</f>
        <v/>
      </c>
      <c r="D399" s="412" t="str">
        <f ca="1">IF($A399="","",INDEX(Diário!D$4:D$5000,MATCH(Rateio!$A399,Diário!$A$4:$A$5000,FALSE)))</f>
        <v/>
      </c>
      <c r="E399" s="412" t="str">
        <f ca="1">IF($A399="","",INDEX(Diário!E$4:E$5000,MATCH(Rateio!$A399,Diário!$A$4:$A$5000,FALSE)))</f>
        <v/>
      </c>
      <c r="F399" s="398"/>
      <c r="G399" s="398"/>
      <c r="H399" s="398"/>
      <c r="I399" s="398"/>
      <c r="J399" s="398"/>
      <c r="K399" s="403"/>
      <c r="L399" s="404"/>
      <c r="M399" s="404"/>
      <c r="N399" s="399"/>
      <c r="O399" s="400" t="str">
        <f t="shared" si="27"/>
        <v/>
      </c>
      <c r="P399" s="400" t="str">
        <f t="shared" si="28"/>
        <v/>
      </c>
      <c r="Q399" s="400">
        <f t="shared" si="30"/>
        <v>0</v>
      </c>
      <c r="R399" s="401" t="e">
        <f ca="1">MATCH(R$2,OFFSET(Diário!O$4,R398,0,ROW(Diário!$N$5003)-R398,1),0)+R398</f>
        <v>#N/A</v>
      </c>
    </row>
    <row r="400" spans="1:18" x14ac:dyDescent="0.2">
      <c r="A400" s="402" t="str">
        <f t="shared" ca="1" si="29"/>
        <v/>
      </c>
      <c r="B400" s="397" t="str">
        <f ca="1">IF($A400="","",INDEX(Diário!B$4:B$5000,MATCH(Rateio!$A400,Diário!$A$4:$A$5000,FALSE)))</f>
        <v/>
      </c>
      <c r="C400" s="413" t="str">
        <f ca="1">IF($A400="","",INDEX(Diário!C$4:C$5000,MATCH(Rateio!$A400,Diário!$A$4:$A$5000,FALSE)))</f>
        <v/>
      </c>
      <c r="D400" s="412" t="str">
        <f ca="1">IF($A400="","",INDEX(Diário!D$4:D$5000,MATCH(Rateio!$A400,Diário!$A$4:$A$5000,FALSE)))</f>
        <v/>
      </c>
      <c r="E400" s="412" t="str">
        <f ca="1">IF($A400="","",INDEX(Diário!E$4:E$5000,MATCH(Rateio!$A400,Diário!$A$4:$A$5000,FALSE)))</f>
        <v/>
      </c>
      <c r="F400" s="398"/>
      <c r="G400" s="398"/>
      <c r="H400" s="398"/>
      <c r="I400" s="398"/>
      <c r="J400" s="398"/>
      <c r="K400" s="403"/>
      <c r="L400" s="404"/>
      <c r="M400" s="404"/>
      <c r="N400" s="399"/>
      <c r="O400" s="400" t="str">
        <f t="shared" si="27"/>
        <v/>
      </c>
      <c r="P400" s="400" t="str">
        <f t="shared" si="28"/>
        <v/>
      </c>
      <c r="Q400" s="400">
        <f t="shared" si="30"/>
        <v>0</v>
      </c>
      <c r="R400" s="401" t="e">
        <f ca="1">MATCH(R$2,OFFSET(Diário!O$4,R399,0,ROW(Diário!$N$5003)-R399,1),0)+R399</f>
        <v>#N/A</v>
      </c>
    </row>
    <row r="401" spans="1:18" x14ac:dyDescent="0.2">
      <c r="A401" s="402" t="str">
        <f t="shared" ca="1" si="29"/>
        <v/>
      </c>
      <c r="B401" s="397" t="str">
        <f ca="1">IF($A401="","",INDEX(Diário!B$4:B$5000,MATCH(Rateio!$A401,Diário!$A$4:$A$5000,FALSE)))</f>
        <v/>
      </c>
      <c r="C401" s="413" t="str">
        <f ca="1">IF($A401="","",INDEX(Diário!C$4:C$5000,MATCH(Rateio!$A401,Diário!$A$4:$A$5000,FALSE)))</f>
        <v/>
      </c>
      <c r="D401" s="412" t="str">
        <f ca="1">IF($A401="","",INDEX(Diário!D$4:D$5000,MATCH(Rateio!$A401,Diário!$A$4:$A$5000,FALSE)))</f>
        <v/>
      </c>
      <c r="E401" s="412" t="str">
        <f ca="1">IF($A401="","",INDEX(Diário!E$4:E$5000,MATCH(Rateio!$A401,Diário!$A$4:$A$5000,FALSE)))</f>
        <v/>
      </c>
      <c r="F401" s="398"/>
      <c r="G401" s="398"/>
      <c r="H401" s="398"/>
      <c r="I401" s="398"/>
      <c r="J401" s="398"/>
      <c r="K401" s="403"/>
      <c r="L401" s="404"/>
      <c r="M401" s="404"/>
      <c r="N401" s="399"/>
      <c r="O401" s="400" t="str">
        <f t="shared" si="27"/>
        <v/>
      </c>
      <c r="P401" s="400" t="str">
        <f t="shared" si="28"/>
        <v/>
      </c>
      <c r="Q401" s="400">
        <f t="shared" si="30"/>
        <v>0</v>
      </c>
      <c r="R401" s="401" t="e">
        <f ca="1">MATCH(R$2,OFFSET(Diário!O$4,R400,0,ROW(Diário!$N$5003)-R400,1),0)+R400</f>
        <v>#N/A</v>
      </c>
    </row>
    <row r="402" spans="1:18" x14ac:dyDescent="0.2">
      <c r="A402" s="402" t="str">
        <f t="shared" ca="1" si="29"/>
        <v/>
      </c>
      <c r="B402" s="397" t="str">
        <f ca="1">IF($A402="","",INDEX(Diário!B$4:B$5000,MATCH(Rateio!$A402,Diário!$A$4:$A$5000,FALSE)))</f>
        <v/>
      </c>
      <c r="C402" s="413" t="str">
        <f ca="1">IF($A402="","",INDEX(Diário!C$4:C$5000,MATCH(Rateio!$A402,Diário!$A$4:$A$5000,FALSE)))</f>
        <v/>
      </c>
      <c r="D402" s="412" t="str">
        <f ca="1">IF($A402="","",INDEX(Diário!D$4:D$5000,MATCH(Rateio!$A402,Diário!$A$4:$A$5000,FALSE)))</f>
        <v/>
      </c>
      <c r="E402" s="412" t="str">
        <f ca="1">IF($A402="","",INDEX(Diário!E$4:E$5000,MATCH(Rateio!$A402,Diário!$A$4:$A$5000,FALSE)))</f>
        <v/>
      </c>
      <c r="F402" s="398"/>
      <c r="G402" s="398"/>
      <c r="H402" s="398"/>
      <c r="I402" s="398"/>
      <c r="J402" s="398"/>
      <c r="K402" s="403"/>
      <c r="L402" s="404"/>
      <c r="M402" s="404"/>
      <c r="N402" s="399"/>
      <c r="O402" s="400" t="str">
        <f t="shared" si="27"/>
        <v/>
      </c>
      <c r="P402" s="400" t="str">
        <f t="shared" si="28"/>
        <v/>
      </c>
      <c r="Q402" s="400">
        <f t="shared" si="30"/>
        <v>0</v>
      </c>
      <c r="R402" s="401" t="e">
        <f ca="1">MATCH(R$2,OFFSET(Diário!O$4,R401,0,ROW(Diário!$N$5003)-R401,1),0)+R401</f>
        <v>#N/A</v>
      </c>
    </row>
    <row r="403" spans="1:18" x14ac:dyDescent="0.2">
      <c r="A403" s="402" t="str">
        <f t="shared" ca="1" si="29"/>
        <v/>
      </c>
      <c r="B403" s="397" t="str">
        <f ca="1">IF($A403="","",INDEX(Diário!B$4:B$5000,MATCH(Rateio!$A403,Diário!$A$4:$A$5000,FALSE)))</f>
        <v/>
      </c>
      <c r="C403" s="413" t="str">
        <f ca="1">IF($A403="","",INDEX(Diário!C$4:C$5000,MATCH(Rateio!$A403,Diário!$A$4:$A$5000,FALSE)))</f>
        <v/>
      </c>
      <c r="D403" s="412" t="str">
        <f ca="1">IF($A403="","",INDEX(Diário!D$4:D$5000,MATCH(Rateio!$A403,Diário!$A$4:$A$5000,FALSE)))</f>
        <v/>
      </c>
      <c r="E403" s="412" t="str">
        <f ca="1">IF($A403="","",INDEX(Diário!E$4:E$5000,MATCH(Rateio!$A403,Diário!$A$4:$A$5000,FALSE)))</f>
        <v/>
      </c>
      <c r="F403" s="398"/>
      <c r="G403" s="398"/>
      <c r="H403" s="398"/>
      <c r="I403" s="398"/>
      <c r="J403" s="398"/>
      <c r="K403" s="403"/>
      <c r="L403" s="404"/>
      <c r="M403" s="404"/>
      <c r="N403" s="399"/>
      <c r="O403" s="400" t="str">
        <f t="shared" si="27"/>
        <v/>
      </c>
      <c r="P403" s="400" t="str">
        <f t="shared" si="28"/>
        <v/>
      </c>
      <c r="Q403" s="400">
        <f t="shared" si="30"/>
        <v>0</v>
      </c>
      <c r="R403" s="401" t="e">
        <f ca="1">MATCH(R$2,OFFSET(Diário!O$4,R402,0,ROW(Diário!$N$5003)-R402,1),0)+R402</f>
        <v>#N/A</v>
      </c>
    </row>
    <row r="404" spans="1:18" x14ac:dyDescent="0.2">
      <c r="A404" s="402" t="str">
        <f t="shared" ca="1" si="29"/>
        <v/>
      </c>
      <c r="B404" s="397" t="str">
        <f ca="1">IF($A404="","",INDEX(Diário!B$4:B$5000,MATCH(Rateio!$A404,Diário!$A$4:$A$5000,FALSE)))</f>
        <v/>
      </c>
      <c r="C404" s="413" t="str">
        <f ca="1">IF($A404="","",INDEX(Diário!C$4:C$5000,MATCH(Rateio!$A404,Diário!$A$4:$A$5000,FALSE)))</f>
        <v/>
      </c>
      <c r="D404" s="412" t="str">
        <f ca="1">IF($A404="","",INDEX(Diário!D$4:D$5000,MATCH(Rateio!$A404,Diário!$A$4:$A$5000,FALSE)))</f>
        <v/>
      </c>
      <c r="E404" s="412" t="str">
        <f ca="1">IF($A404="","",INDEX(Diário!E$4:E$5000,MATCH(Rateio!$A404,Diário!$A$4:$A$5000,FALSE)))</f>
        <v/>
      </c>
      <c r="F404" s="398"/>
      <c r="G404" s="398"/>
      <c r="H404" s="398"/>
      <c r="I404" s="398"/>
      <c r="J404" s="398"/>
      <c r="K404" s="403"/>
      <c r="L404" s="404"/>
      <c r="M404" s="404"/>
      <c r="N404" s="399"/>
      <c r="O404" s="400" t="str">
        <f t="shared" si="27"/>
        <v/>
      </c>
      <c r="P404" s="400" t="str">
        <f t="shared" si="28"/>
        <v/>
      </c>
      <c r="Q404" s="400">
        <f t="shared" si="30"/>
        <v>0</v>
      </c>
      <c r="R404" s="401" t="e">
        <f ca="1">MATCH(R$2,OFFSET(Diário!O$4,R403,0,ROW(Diário!$N$5003)-R403,1),0)+R403</f>
        <v>#N/A</v>
      </c>
    </row>
    <row r="405" spans="1:18" x14ac:dyDescent="0.2">
      <c r="A405" s="402" t="str">
        <f t="shared" ca="1" si="29"/>
        <v/>
      </c>
      <c r="B405" s="397" t="str">
        <f ca="1">IF($A405="","",INDEX(Diário!B$4:B$5000,MATCH(Rateio!$A405,Diário!$A$4:$A$5000,FALSE)))</f>
        <v/>
      </c>
      <c r="C405" s="413" t="str">
        <f ca="1">IF($A405="","",INDEX(Diário!C$4:C$5000,MATCH(Rateio!$A405,Diário!$A$4:$A$5000,FALSE)))</f>
        <v/>
      </c>
      <c r="D405" s="412" t="str">
        <f ca="1">IF($A405="","",INDEX(Diário!D$4:D$5000,MATCH(Rateio!$A405,Diário!$A$4:$A$5000,FALSE)))</f>
        <v/>
      </c>
      <c r="E405" s="412" t="str">
        <f ca="1">IF($A405="","",INDEX(Diário!E$4:E$5000,MATCH(Rateio!$A405,Diário!$A$4:$A$5000,FALSE)))</f>
        <v/>
      </c>
      <c r="F405" s="398"/>
      <c r="G405" s="398"/>
      <c r="H405" s="398"/>
      <c r="I405" s="398"/>
      <c r="J405" s="398"/>
      <c r="K405" s="403"/>
      <c r="L405" s="404"/>
      <c r="M405" s="404"/>
      <c r="N405" s="399"/>
      <c r="O405" s="400" t="str">
        <f t="shared" si="27"/>
        <v/>
      </c>
      <c r="P405" s="400" t="str">
        <f t="shared" si="28"/>
        <v/>
      </c>
      <c r="Q405" s="400">
        <f t="shared" si="30"/>
        <v>0</v>
      </c>
      <c r="R405" s="401" t="e">
        <f ca="1">MATCH(R$2,OFFSET(Diário!O$4,R404,0,ROW(Diário!$N$5003)-R404,1),0)+R404</f>
        <v>#N/A</v>
      </c>
    </row>
    <row r="406" spans="1:18" x14ac:dyDescent="0.2">
      <c r="A406" s="402" t="str">
        <f t="shared" ca="1" si="29"/>
        <v/>
      </c>
      <c r="B406" s="397" t="str">
        <f ca="1">IF($A406="","",INDEX(Diário!B$4:B$5000,MATCH(Rateio!$A406,Diário!$A$4:$A$5000,FALSE)))</f>
        <v/>
      </c>
      <c r="C406" s="413" t="str">
        <f ca="1">IF($A406="","",INDEX(Diário!C$4:C$5000,MATCH(Rateio!$A406,Diário!$A$4:$A$5000,FALSE)))</f>
        <v/>
      </c>
      <c r="D406" s="412" t="str">
        <f ca="1">IF($A406="","",INDEX(Diário!D$4:D$5000,MATCH(Rateio!$A406,Diário!$A$4:$A$5000,FALSE)))</f>
        <v/>
      </c>
      <c r="E406" s="412" t="str">
        <f ca="1">IF($A406="","",INDEX(Diário!E$4:E$5000,MATCH(Rateio!$A406,Diário!$A$4:$A$5000,FALSE)))</f>
        <v/>
      </c>
      <c r="F406" s="398"/>
      <c r="G406" s="398"/>
      <c r="H406" s="398"/>
      <c r="I406" s="398"/>
      <c r="J406" s="398"/>
      <c r="K406" s="403"/>
      <c r="L406" s="404"/>
      <c r="M406" s="404"/>
      <c r="N406" s="399"/>
      <c r="O406" s="400" t="str">
        <f t="shared" si="27"/>
        <v/>
      </c>
      <c r="P406" s="400" t="str">
        <f t="shared" si="28"/>
        <v/>
      </c>
      <c r="Q406" s="400">
        <f t="shared" si="30"/>
        <v>0</v>
      </c>
      <c r="R406" s="401" t="e">
        <f ca="1">MATCH(R$2,OFFSET(Diário!O$4,R405,0,ROW(Diário!$N$5003)-R405,1),0)+R405</f>
        <v>#N/A</v>
      </c>
    </row>
    <row r="407" spans="1:18" x14ac:dyDescent="0.2">
      <c r="A407" s="402" t="str">
        <f t="shared" ca="1" si="29"/>
        <v/>
      </c>
      <c r="B407" s="397" t="str">
        <f ca="1">IF($A407="","",INDEX(Diário!B$4:B$5000,MATCH(Rateio!$A407,Diário!$A$4:$A$5000,FALSE)))</f>
        <v/>
      </c>
      <c r="C407" s="413" t="str">
        <f ca="1">IF($A407="","",INDEX(Diário!C$4:C$5000,MATCH(Rateio!$A407,Diário!$A$4:$A$5000,FALSE)))</f>
        <v/>
      </c>
      <c r="D407" s="412" t="str">
        <f ca="1">IF($A407="","",INDEX(Diário!D$4:D$5000,MATCH(Rateio!$A407,Diário!$A$4:$A$5000,FALSE)))</f>
        <v/>
      </c>
      <c r="E407" s="412" t="str">
        <f ca="1">IF($A407="","",INDEX(Diário!E$4:E$5000,MATCH(Rateio!$A407,Diário!$A$4:$A$5000,FALSE)))</f>
        <v/>
      </c>
      <c r="F407" s="398"/>
      <c r="G407" s="398"/>
      <c r="H407" s="398"/>
      <c r="I407" s="398"/>
      <c r="J407" s="398"/>
      <c r="K407" s="403"/>
      <c r="L407" s="404"/>
      <c r="M407" s="404"/>
      <c r="N407" s="399"/>
      <c r="O407" s="400" t="str">
        <f t="shared" si="27"/>
        <v/>
      </c>
      <c r="P407" s="400" t="str">
        <f t="shared" si="28"/>
        <v/>
      </c>
      <c r="Q407" s="400">
        <f t="shared" si="30"/>
        <v>0</v>
      </c>
      <c r="R407" s="401" t="e">
        <f ca="1">MATCH(R$2,OFFSET(Diário!O$4,R406,0,ROW(Diário!$N$5003)-R406,1),0)+R406</f>
        <v>#N/A</v>
      </c>
    </row>
    <row r="408" spans="1:18" x14ac:dyDescent="0.2">
      <c r="A408" s="402" t="str">
        <f t="shared" ca="1" si="29"/>
        <v/>
      </c>
      <c r="B408" s="397" t="str">
        <f ca="1">IF($A408="","",INDEX(Diário!B$4:B$5000,MATCH(Rateio!$A408,Diário!$A$4:$A$5000,FALSE)))</f>
        <v/>
      </c>
      <c r="C408" s="413" t="str">
        <f ca="1">IF($A408="","",INDEX(Diário!C$4:C$5000,MATCH(Rateio!$A408,Diário!$A$4:$A$5000,FALSE)))</f>
        <v/>
      </c>
      <c r="D408" s="412" t="str">
        <f ca="1">IF($A408="","",INDEX(Diário!D$4:D$5000,MATCH(Rateio!$A408,Diário!$A$4:$A$5000,FALSE)))</f>
        <v/>
      </c>
      <c r="E408" s="412" t="str">
        <f ca="1">IF($A408="","",INDEX(Diário!E$4:E$5000,MATCH(Rateio!$A408,Diário!$A$4:$A$5000,FALSE)))</f>
        <v/>
      </c>
      <c r="F408" s="398"/>
      <c r="G408" s="398"/>
      <c r="H408" s="398"/>
      <c r="I408" s="398"/>
      <c r="J408" s="398"/>
      <c r="K408" s="403"/>
      <c r="L408" s="404"/>
      <c r="M408" s="404"/>
      <c r="N408" s="399"/>
      <c r="O408" s="400" t="str">
        <f t="shared" si="27"/>
        <v/>
      </c>
      <c r="P408" s="400" t="str">
        <f t="shared" si="28"/>
        <v/>
      </c>
      <c r="Q408" s="400">
        <f t="shared" si="30"/>
        <v>0</v>
      </c>
      <c r="R408" s="401" t="e">
        <f ca="1">MATCH(R$2,OFFSET(Diário!O$4,R407,0,ROW(Diário!$N$5003)-R407,1),0)+R407</f>
        <v>#N/A</v>
      </c>
    </row>
    <row r="409" spans="1:18" x14ac:dyDescent="0.2">
      <c r="A409" s="402" t="str">
        <f t="shared" ca="1" si="29"/>
        <v/>
      </c>
      <c r="B409" s="397" t="str">
        <f ca="1">IF($A409="","",INDEX(Diário!B$4:B$5000,MATCH(Rateio!$A409,Diário!$A$4:$A$5000,FALSE)))</f>
        <v/>
      </c>
      <c r="C409" s="413" t="str">
        <f ca="1">IF($A409="","",INDEX(Diário!C$4:C$5000,MATCH(Rateio!$A409,Diário!$A$4:$A$5000,FALSE)))</f>
        <v/>
      </c>
      <c r="D409" s="412" t="str">
        <f ca="1">IF($A409="","",INDEX(Diário!D$4:D$5000,MATCH(Rateio!$A409,Diário!$A$4:$A$5000,FALSE)))</f>
        <v/>
      </c>
      <c r="E409" s="412" t="str">
        <f ca="1">IF($A409="","",INDEX(Diário!E$4:E$5000,MATCH(Rateio!$A409,Diário!$A$4:$A$5000,FALSE)))</f>
        <v/>
      </c>
      <c r="F409" s="398"/>
      <c r="G409" s="398"/>
      <c r="H409" s="398"/>
      <c r="I409" s="398"/>
      <c r="J409" s="398"/>
      <c r="K409" s="403"/>
      <c r="L409" s="404"/>
      <c r="M409" s="404"/>
      <c r="N409" s="399"/>
      <c r="O409" s="400" t="str">
        <f t="shared" si="27"/>
        <v/>
      </c>
      <c r="P409" s="400" t="str">
        <f t="shared" si="28"/>
        <v/>
      </c>
      <c r="Q409" s="400">
        <f t="shared" si="30"/>
        <v>0</v>
      </c>
      <c r="R409" s="401" t="e">
        <f ca="1">MATCH(R$2,OFFSET(Diário!O$4,R408,0,ROW(Diário!$N$5003)-R408,1),0)+R408</f>
        <v>#N/A</v>
      </c>
    </row>
    <row r="410" spans="1:18" x14ac:dyDescent="0.2">
      <c r="A410" s="402" t="str">
        <f t="shared" ca="1" si="29"/>
        <v/>
      </c>
      <c r="B410" s="397" t="str">
        <f ca="1">IF($A410="","",INDEX(Diário!B$4:B$5000,MATCH(Rateio!$A410,Diário!$A$4:$A$5000,FALSE)))</f>
        <v/>
      </c>
      <c r="C410" s="413" t="str">
        <f ca="1">IF($A410="","",INDEX(Diário!C$4:C$5000,MATCH(Rateio!$A410,Diário!$A$4:$A$5000,FALSE)))</f>
        <v/>
      </c>
      <c r="D410" s="412" t="str">
        <f ca="1">IF($A410="","",INDEX(Diário!D$4:D$5000,MATCH(Rateio!$A410,Diário!$A$4:$A$5000,FALSE)))</f>
        <v/>
      </c>
      <c r="E410" s="412" t="str">
        <f ca="1">IF($A410="","",INDEX(Diário!E$4:E$5000,MATCH(Rateio!$A410,Diário!$A$4:$A$5000,FALSE)))</f>
        <v/>
      </c>
      <c r="F410" s="398"/>
      <c r="G410" s="398"/>
      <c r="H410" s="398"/>
      <c r="I410" s="398"/>
      <c r="J410" s="398"/>
      <c r="K410" s="403"/>
      <c r="L410" s="404"/>
      <c r="M410" s="404"/>
      <c r="N410" s="399"/>
      <c r="O410" s="400" t="str">
        <f t="shared" si="27"/>
        <v/>
      </c>
      <c r="P410" s="400" t="str">
        <f t="shared" si="28"/>
        <v/>
      </c>
      <c r="Q410" s="400">
        <f t="shared" si="30"/>
        <v>0</v>
      </c>
      <c r="R410" s="401" t="e">
        <f ca="1">MATCH(R$2,OFFSET(Diário!O$4,R409,0,ROW(Diário!$N$5003)-R409,1),0)+R409</f>
        <v>#N/A</v>
      </c>
    </row>
    <row r="411" spans="1:18" x14ac:dyDescent="0.2">
      <c r="A411" s="402" t="str">
        <f t="shared" ca="1" si="29"/>
        <v/>
      </c>
      <c r="B411" s="397" t="str">
        <f ca="1">IF($A411="","",INDEX(Diário!B$4:B$5000,MATCH(Rateio!$A411,Diário!$A$4:$A$5000,FALSE)))</f>
        <v/>
      </c>
      <c r="C411" s="413" t="str">
        <f ca="1">IF($A411="","",INDEX(Diário!C$4:C$5000,MATCH(Rateio!$A411,Diário!$A$4:$A$5000,FALSE)))</f>
        <v/>
      </c>
      <c r="D411" s="412" t="str">
        <f ca="1">IF($A411="","",INDEX(Diário!D$4:D$5000,MATCH(Rateio!$A411,Diário!$A$4:$A$5000,FALSE)))</f>
        <v/>
      </c>
      <c r="E411" s="412" t="str">
        <f ca="1">IF($A411="","",INDEX(Diário!E$4:E$5000,MATCH(Rateio!$A411,Diário!$A$4:$A$5000,FALSE)))</f>
        <v/>
      </c>
      <c r="F411" s="398"/>
      <c r="G411" s="398"/>
      <c r="H411" s="398"/>
      <c r="I411" s="398"/>
      <c r="J411" s="398"/>
      <c r="K411" s="403"/>
      <c r="L411" s="404"/>
      <c r="M411" s="404"/>
      <c r="N411" s="399"/>
      <c r="O411" s="400" t="str">
        <f t="shared" si="27"/>
        <v/>
      </c>
      <c r="P411" s="400" t="str">
        <f t="shared" si="28"/>
        <v/>
      </c>
      <c r="Q411" s="400">
        <f t="shared" si="30"/>
        <v>0</v>
      </c>
      <c r="R411" s="401" t="e">
        <f ca="1">MATCH(R$2,OFFSET(Diário!O$4,R410,0,ROW(Diário!$N$5003)-R410,1),0)+R410</f>
        <v>#N/A</v>
      </c>
    </row>
    <row r="412" spans="1:18" x14ac:dyDescent="0.2">
      <c r="A412" s="402" t="str">
        <f t="shared" ca="1" si="29"/>
        <v/>
      </c>
      <c r="B412" s="397" t="str">
        <f ca="1">IF($A412="","",INDEX(Diário!B$4:B$5000,MATCH(Rateio!$A412,Diário!$A$4:$A$5000,FALSE)))</f>
        <v/>
      </c>
      <c r="C412" s="413" t="str">
        <f ca="1">IF($A412="","",INDEX(Diário!C$4:C$5000,MATCH(Rateio!$A412,Diário!$A$4:$A$5000,FALSE)))</f>
        <v/>
      </c>
      <c r="D412" s="412" t="str">
        <f ca="1">IF($A412="","",INDEX(Diário!D$4:D$5000,MATCH(Rateio!$A412,Diário!$A$4:$A$5000,FALSE)))</f>
        <v/>
      </c>
      <c r="E412" s="412" t="str">
        <f ca="1">IF($A412="","",INDEX(Diário!E$4:E$5000,MATCH(Rateio!$A412,Diário!$A$4:$A$5000,FALSE)))</f>
        <v/>
      </c>
      <c r="F412" s="398"/>
      <c r="G412" s="398"/>
      <c r="H412" s="398"/>
      <c r="I412" s="398"/>
      <c r="J412" s="398"/>
      <c r="K412" s="403"/>
      <c r="L412" s="404"/>
      <c r="M412" s="404"/>
      <c r="N412" s="399"/>
      <c r="O412" s="400" t="str">
        <f t="shared" si="27"/>
        <v/>
      </c>
      <c r="P412" s="400" t="str">
        <f t="shared" si="28"/>
        <v/>
      </c>
      <c r="Q412" s="400">
        <f t="shared" si="30"/>
        <v>0</v>
      </c>
      <c r="R412" s="401" t="e">
        <f ca="1">MATCH(R$2,OFFSET(Diário!O$4,R411,0,ROW(Diário!$N$5003)-R411,1),0)+R411</f>
        <v>#N/A</v>
      </c>
    </row>
    <row r="413" spans="1:18" x14ac:dyDescent="0.2">
      <c r="A413" s="402" t="str">
        <f t="shared" ca="1" si="29"/>
        <v/>
      </c>
      <c r="B413" s="397" t="str">
        <f ca="1">IF($A413="","",INDEX(Diário!B$4:B$5000,MATCH(Rateio!$A413,Diário!$A$4:$A$5000,FALSE)))</f>
        <v/>
      </c>
      <c r="C413" s="413" t="str">
        <f ca="1">IF($A413="","",INDEX(Diário!C$4:C$5000,MATCH(Rateio!$A413,Diário!$A$4:$A$5000,FALSE)))</f>
        <v/>
      </c>
      <c r="D413" s="412" t="str">
        <f ca="1">IF($A413="","",INDEX(Diário!D$4:D$5000,MATCH(Rateio!$A413,Diário!$A$4:$A$5000,FALSE)))</f>
        <v/>
      </c>
      <c r="E413" s="412" t="str">
        <f ca="1">IF($A413="","",INDEX(Diário!E$4:E$5000,MATCH(Rateio!$A413,Diário!$A$4:$A$5000,FALSE)))</f>
        <v/>
      </c>
      <c r="F413" s="398"/>
      <c r="G413" s="398"/>
      <c r="H413" s="398"/>
      <c r="I413" s="398"/>
      <c r="J413" s="398"/>
      <c r="K413" s="403"/>
      <c r="L413" s="404"/>
      <c r="M413" s="404"/>
      <c r="N413" s="399"/>
      <c r="O413" s="400" t="str">
        <f t="shared" si="27"/>
        <v/>
      </c>
      <c r="P413" s="400" t="str">
        <f t="shared" si="28"/>
        <v/>
      </c>
      <c r="Q413" s="400">
        <f t="shared" si="30"/>
        <v>0</v>
      </c>
      <c r="R413" s="401" t="e">
        <f ca="1">MATCH(R$2,OFFSET(Diário!O$4,R412,0,ROW(Diário!$N$5003)-R412,1),0)+R412</f>
        <v>#N/A</v>
      </c>
    </row>
    <row r="414" spans="1:18" x14ac:dyDescent="0.2">
      <c r="A414" s="402" t="str">
        <f t="shared" ca="1" si="29"/>
        <v/>
      </c>
      <c r="B414" s="397" t="str">
        <f ca="1">IF($A414="","",INDEX(Diário!B$4:B$5000,MATCH(Rateio!$A414,Diário!$A$4:$A$5000,FALSE)))</f>
        <v/>
      </c>
      <c r="C414" s="413" t="str">
        <f ca="1">IF($A414="","",INDEX(Diário!C$4:C$5000,MATCH(Rateio!$A414,Diário!$A$4:$A$5000,FALSE)))</f>
        <v/>
      </c>
      <c r="D414" s="412" t="str">
        <f ca="1">IF($A414="","",INDEX(Diário!D$4:D$5000,MATCH(Rateio!$A414,Diário!$A$4:$A$5000,FALSE)))</f>
        <v/>
      </c>
      <c r="E414" s="412" t="str">
        <f ca="1">IF($A414="","",INDEX(Diário!E$4:E$5000,MATCH(Rateio!$A414,Diário!$A$4:$A$5000,FALSE)))</f>
        <v/>
      </c>
      <c r="F414" s="398"/>
      <c r="G414" s="398"/>
      <c r="H414" s="398"/>
      <c r="I414" s="398"/>
      <c r="J414" s="398"/>
      <c r="K414" s="403"/>
      <c r="L414" s="404"/>
      <c r="M414" s="404"/>
      <c r="N414" s="399"/>
      <c r="O414" s="400" t="str">
        <f t="shared" si="27"/>
        <v/>
      </c>
      <c r="P414" s="400" t="str">
        <f t="shared" si="28"/>
        <v/>
      </c>
      <c r="Q414" s="400">
        <f t="shared" si="30"/>
        <v>0</v>
      </c>
      <c r="R414" s="401" t="e">
        <f ca="1">MATCH(R$2,OFFSET(Diário!O$4,R413,0,ROW(Diário!$N$5003)-R413,1),0)+R413</f>
        <v>#N/A</v>
      </c>
    </row>
    <row r="415" spans="1:18" x14ac:dyDescent="0.2">
      <c r="A415" s="402" t="str">
        <f t="shared" ca="1" si="29"/>
        <v/>
      </c>
      <c r="B415" s="397" t="str">
        <f ca="1">IF($A415="","",INDEX(Diário!B$4:B$5000,MATCH(Rateio!$A415,Diário!$A$4:$A$5000,FALSE)))</f>
        <v/>
      </c>
      <c r="C415" s="413" t="str">
        <f ca="1">IF($A415="","",INDEX(Diário!C$4:C$5000,MATCH(Rateio!$A415,Diário!$A$4:$A$5000,FALSE)))</f>
        <v/>
      </c>
      <c r="D415" s="412" t="str">
        <f ca="1">IF($A415="","",INDEX(Diário!D$4:D$5000,MATCH(Rateio!$A415,Diário!$A$4:$A$5000,FALSE)))</f>
        <v/>
      </c>
      <c r="E415" s="412" t="str">
        <f ca="1">IF($A415="","",INDEX(Diário!E$4:E$5000,MATCH(Rateio!$A415,Diário!$A$4:$A$5000,FALSE)))</f>
        <v/>
      </c>
      <c r="F415" s="398"/>
      <c r="G415" s="398"/>
      <c r="H415" s="398"/>
      <c r="I415" s="398"/>
      <c r="J415" s="398"/>
      <c r="K415" s="403"/>
      <c r="L415" s="404"/>
      <c r="M415" s="404"/>
      <c r="N415" s="399"/>
      <c r="O415" s="400" t="str">
        <f t="shared" si="27"/>
        <v/>
      </c>
      <c r="P415" s="400" t="str">
        <f t="shared" si="28"/>
        <v/>
      </c>
      <c r="Q415" s="400">
        <f t="shared" si="30"/>
        <v>0</v>
      </c>
      <c r="R415" s="401" t="e">
        <f ca="1">MATCH(R$2,OFFSET(Diário!O$4,R414,0,ROW(Diário!$N$5003)-R414,1),0)+R414</f>
        <v>#N/A</v>
      </c>
    </row>
    <row r="416" spans="1:18" x14ac:dyDescent="0.2">
      <c r="A416" s="402" t="str">
        <f t="shared" ca="1" si="29"/>
        <v/>
      </c>
      <c r="B416" s="397" t="str">
        <f ca="1">IF($A416="","",INDEX(Diário!B$4:B$5000,MATCH(Rateio!$A416,Diário!$A$4:$A$5000,FALSE)))</f>
        <v/>
      </c>
      <c r="C416" s="413" t="str">
        <f ca="1">IF($A416="","",INDEX(Diário!C$4:C$5000,MATCH(Rateio!$A416,Diário!$A$4:$A$5000,FALSE)))</f>
        <v/>
      </c>
      <c r="D416" s="412" t="str">
        <f ca="1">IF($A416="","",INDEX(Diário!D$4:D$5000,MATCH(Rateio!$A416,Diário!$A$4:$A$5000,FALSE)))</f>
        <v/>
      </c>
      <c r="E416" s="412" t="str">
        <f ca="1">IF($A416="","",INDEX(Diário!E$4:E$5000,MATCH(Rateio!$A416,Diário!$A$4:$A$5000,FALSE)))</f>
        <v/>
      </c>
      <c r="F416" s="398"/>
      <c r="G416" s="398"/>
      <c r="H416" s="398"/>
      <c r="I416" s="398"/>
      <c r="J416" s="398"/>
      <c r="K416" s="403"/>
      <c r="L416" s="404"/>
      <c r="M416" s="404"/>
      <c r="N416" s="399"/>
      <c r="O416" s="400" t="str">
        <f t="shared" si="27"/>
        <v/>
      </c>
      <c r="P416" s="400" t="str">
        <f t="shared" si="28"/>
        <v/>
      </c>
      <c r="Q416" s="400">
        <f t="shared" si="30"/>
        <v>0</v>
      </c>
      <c r="R416" s="401" t="e">
        <f ca="1">MATCH(R$2,OFFSET(Diário!O$4,R415,0,ROW(Diário!$N$5003)-R415,1),0)+R415</f>
        <v>#N/A</v>
      </c>
    </row>
    <row r="417" spans="1:18" x14ac:dyDescent="0.2">
      <c r="A417" s="402" t="str">
        <f t="shared" ca="1" si="29"/>
        <v/>
      </c>
      <c r="B417" s="397" t="str">
        <f ca="1">IF($A417="","",INDEX(Diário!B$4:B$5000,MATCH(Rateio!$A417,Diário!$A$4:$A$5000,FALSE)))</f>
        <v/>
      </c>
      <c r="C417" s="413" t="str">
        <f ca="1">IF($A417="","",INDEX(Diário!C$4:C$5000,MATCH(Rateio!$A417,Diário!$A$4:$A$5000,FALSE)))</f>
        <v/>
      </c>
      <c r="D417" s="412" t="str">
        <f ca="1">IF($A417="","",INDEX(Diário!D$4:D$5000,MATCH(Rateio!$A417,Diário!$A$4:$A$5000,FALSE)))</f>
        <v/>
      </c>
      <c r="E417" s="412" t="str">
        <f ca="1">IF($A417="","",INDEX(Diário!E$4:E$5000,MATCH(Rateio!$A417,Diário!$A$4:$A$5000,FALSE)))</f>
        <v/>
      </c>
      <c r="F417" s="398"/>
      <c r="G417" s="398"/>
      <c r="H417" s="398"/>
      <c r="I417" s="398"/>
      <c r="J417" s="398"/>
      <c r="K417" s="403"/>
      <c r="L417" s="404"/>
      <c r="M417" s="404"/>
      <c r="N417" s="399"/>
      <c r="O417" s="400" t="str">
        <f t="shared" si="27"/>
        <v/>
      </c>
      <c r="P417" s="400" t="str">
        <f t="shared" si="28"/>
        <v/>
      </c>
      <c r="Q417" s="400">
        <f t="shared" si="30"/>
        <v>0</v>
      </c>
      <c r="R417" s="401" t="e">
        <f ca="1">MATCH(R$2,OFFSET(Diário!O$4,R416,0,ROW(Diário!$N$5003)-R416,1),0)+R416</f>
        <v>#N/A</v>
      </c>
    </row>
    <row r="418" spans="1:18" x14ac:dyDescent="0.2">
      <c r="A418" s="402" t="str">
        <f t="shared" ca="1" si="29"/>
        <v/>
      </c>
      <c r="B418" s="397" t="str">
        <f ca="1">IF($A418="","",INDEX(Diário!B$4:B$5000,MATCH(Rateio!$A418,Diário!$A$4:$A$5000,FALSE)))</f>
        <v/>
      </c>
      <c r="C418" s="413" t="str">
        <f ca="1">IF($A418="","",INDEX(Diário!C$4:C$5000,MATCH(Rateio!$A418,Diário!$A$4:$A$5000,FALSE)))</f>
        <v/>
      </c>
      <c r="D418" s="412" t="str">
        <f ca="1">IF($A418="","",INDEX(Diário!D$4:D$5000,MATCH(Rateio!$A418,Diário!$A$4:$A$5000,FALSE)))</f>
        <v/>
      </c>
      <c r="E418" s="412" t="str">
        <f ca="1">IF($A418="","",INDEX(Diário!E$4:E$5000,MATCH(Rateio!$A418,Diário!$A$4:$A$5000,FALSE)))</f>
        <v/>
      </c>
      <c r="F418" s="398"/>
      <c r="G418" s="398"/>
      <c r="H418" s="398"/>
      <c r="I418" s="398"/>
      <c r="J418" s="398"/>
      <c r="K418" s="403"/>
      <c r="L418" s="404"/>
      <c r="M418" s="404"/>
      <c r="N418" s="399"/>
      <c r="O418" s="400" t="str">
        <f t="shared" si="27"/>
        <v/>
      </c>
      <c r="P418" s="400" t="str">
        <f t="shared" si="28"/>
        <v/>
      </c>
      <c r="Q418" s="400">
        <f t="shared" si="30"/>
        <v>0</v>
      </c>
      <c r="R418" s="401" t="e">
        <f ca="1">MATCH(R$2,OFFSET(Diário!O$4,R417,0,ROW(Diário!$N$5003)-R417,1),0)+R417</f>
        <v>#N/A</v>
      </c>
    </row>
    <row r="419" spans="1:18" x14ac:dyDescent="0.2">
      <c r="A419" s="402" t="str">
        <f t="shared" ca="1" si="29"/>
        <v/>
      </c>
      <c r="B419" s="397" t="str">
        <f ca="1">IF($A419="","",INDEX(Diário!B$4:B$5000,MATCH(Rateio!$A419,Diário!$A$4:$A$5000,FALSE)))</f>
        <v/>
      </c>
      <c r="C419" s="413" t="str">
        <f ca="1">IF($A419="","",INDEX(Diário!C$4:C$5000,MATCH(Rateio!$A419,Diário!$A$4:$A$5000,FALSE)))</f>
        <v/>
      </c>
      <c r="D419" s="412" t="str">
        <f ca="1">IF($A419="","",INDEX(Diário!D$4:D$5000,MATCH(Rateio!$A419,Diário!$A$4:$A$5000,FALSE)))</f>
        <v/>
      </c>
      <c r="E419" s="412" t="str">
        <f ca="1">IF($A419="","",INDEX(Diário!E$4:E$5000,MATCH(Rateio!$A419,Diário!$A$4:$A$5000,FALSE)))</f>
        <v/>
      </c>
      <c r="F419" s="398"/>
      <c r="G419" s="398"/>
      <c r="H419" s="398"/>
      <c r="I419" s="398"/>
      <c r="J419" s="398"/>
      <c r="K419" s="403"/>
      <c r="L419" s="404"/>
      <c r="M419" s="404"/>
      <c r="N419" s="399"/>
      <c r="O419" s="400" t="str">
        <f t="shared" si="27"/>
        <v/>
      </c>
      <c r="P419" s="400" t="str">
        <f t="shared" si="28"/>
        <v/>
      </c>
      <c r="Q419" s="400">
        <f t="shared" si="30"/>
        <v>0</v>
      </c>
      <c r="R419" s="401" t="e">
        <f ca="1">MATCH(R$2,OFFSET(Diário!O$4,R418,0,ROW(Diário!$N$5003)-R418,1),0)+R418</f>
        <v>#N/A</v>
      </c>
    </row>
    <row r="420" spans="1:18" x14ac:dyDescent="0.2">
      <c r="A420" s="402" t="str">
        <f t="shared" ca="1" si="29"/>
        <v/>
      </c>
      <c r="B420" s="397" t="str">
        <f ca="1">IF($A420="","",INDEX(Diário!B$4:B$5000,MATCH(Rateio!$A420,Diário!$A$4:$A$5000,FALSE)))</f>
        <v/>
      </c>
      <c r="C420" s="413" t="str">
        <f ca="1">IF($A420="","",INDEX(Diário!C$4:C$5000,MATCH(Rateio!$A420,Diário!$A$4:$A$5000,FALSE)))</f>
        <v/>
      </c>
      <c r="D420" s="412" t="str">
        <f ca="1">IF($A420="","",INDEX(Diário!D$4:D$5000,MATCH(Rateio!$A420,Diário!$A$4:$A$5000,FALSE)))</f>
        <v/>
      </c>
      <c r="E420" s="412" t="str">
        <f ca="1">IF($A420="","",INDEX(Diário!E$4:E$5000,MATCH(Rateio!$A420,Diário!$A$4:$A$5000,FALSE)))</f>
        <v/>
      </c>
      <c r="F420" s="398"/>
      <c r="G420" s="398"/>
      <c r="H420" s="398"/>
      <c r="I420" s="398"/>
      <c r="J420" s="398"/>
      <c r="K420" s="403"/>
      <c r="L420" s="404"/>
      <c r="M420" s="404"/>
      <c r="N420" s="399"/>
      <c r="O420" s="400" t="str">
        <f t="shared" si="27"/>
        <v/>
      </c>
      <c r="P420" s="400" t="str">
        <f t="shared" si="28"/>
        <v/>
      </c>
      <c r="Q420" s="400">
        <f t="shared" si="30"/>
        <v>0</v>
      </c>
      <c r="R420" s="401" t="e">
        <f ca="1">MATCH(R$2,OFFSET(Diário!O$4,R419,0,ROW(Diário!$N$5003)-R419,1),0)+R419</f>
        <v>#N/A</v>
      </c>
    </row>
    <row r="421" spans="1:18" x14ac:dyDescent="0.2">
      <c r="A421" s="402" t="str">
        <f t="shared" ca="1" si="29"/>
        <v/>
      </c>
      <c r="B421" s="397" t="str">
        <f ca="1">IF($A421="","",INDEX(Diário!B$4:B$5000,MATCH(Rateio!$A421,Diário!$A$4:$A$5000,FALSE)))</f>
        <v/>
      </c>
      <c r="C421" s="413" t="str">
        <f ca="1">IF($A421="","",INDEX(Diário!C$4:C$5000,MATCH(Rateio!$A421,Diário!$A$4:$A$5000,FALSE)))</f>
        <v/>
      </c>
      <c r="D421" s="412" t="str">
        <f ca="1">IF($A421="","",INDEX(Diário!D$4:D$5000,MATCH(Rateio!$A421,Diário!$A$4:$A$5000,FALSE)))</f>
        <v/>
      </c>
      <c r="E421" s="412" t="str">
        <f ca="1">IF($A421="","",INDEX(Diário!E$4:E$5000,MATCH(Rateio!$A421,Diário!$A$4:$A$5000,FALSE)))</f>
        <v/>
      </c>
      <c r="F421" s="398"/>
      <c r="G421" s="398"/>
      <c r="H421" s="398"/>
      <c r="I421" s="398"/>
      <c r="J421" s="398"/>
      <c r="K421" s="403"/>
      <c r="L421" s="404"/>
      <c r="M421" s="404"/>
      <c r="N421" s="399"/>
      <c r="O421" s="400" t="str">
        <f t="shared" si="27"/>
        <v/>
      </c>
      <c r="P421" s="400" t="str">
        <f t="shared" si="28"/>
        <v/>
      </c>
      <c r="Q421" s="400">
        <f t="shared" si="30"/>
        <v>0</v>
      </c>
      <c r="R421" s="401" t="e">
        <f ca="1">MATCH(R$2,OFFSET(Diário!O$4,R420,0,ROW(Diário!$N$5003)-R420,1),0)+R420</f>
        <v>#N/A</v>
      </c>
    </row>
    <row r="422" spans="1:18" x14ac:dyDescent="0.2">
      <c r="A422" s="402" t="str">
        <f t="shared" ca="1" si="29"/>
        <v/>
      </c>
      <c r="B422" s="397" t="str">
        <f ca="1">IF($A422="","",INDEX(Diário!B$4:B$5000,MATCH(Rateio!$A422,Diário!$A$4:$A$5000,FALSE)))</f>
        <v/>
      </c>
      <c r="C422" s="413" t="str">
        <f ca="1">IF($A422="","",INDEX(Diário!C$4:C$5000,MATCH(Rateio!$A422,Diário!$A$4:$A$5000,FALSE)))</f>
        <v/>
      </c>
      <c r="D422" s="412" t="str">
        <f ca="1">IF($A422="","",INDEX(Diário!D$4:D$5000,MATCH(Rateio!$A422,Diário!$A$4:$A$5000,FALSE)))</f>
        <v/>
      </c>
      <c r="E422" s="412" t="str">
        <f ca="1">IF($A422="","",INDEX(Diário!E$4:E$5000,MATCH(Rateio!$A422,Diário!$A$4:$A$5000,FALSE)))</f>
        <v/>
      </c>
      <c r="F422" s="398"/>
      <c r="G422" s="398"/>
      <c r="H422" s="398"/>
      <c r="I422" s="398"/>
      <c r="J422" s="398"/>
      <c r="K422" s="403"/>
      <c r="L422" s="404"/>
      <c r="M422" s="404"/>
      <c r="N422" s="399"/>
      <c r="O422" s="400" t="str">
        <f t="shared" si="27"/>
        <v/>
      </c>
      <c r="P422" s="400" t="str">
        <f t="shared" si="28"/>
        <v/>
      </c>
      <c r="Q422" s="400">
        <f t="shared" si="30"/>
        <v>0</v>
      </c>
      <c r="R422" s="401" t="e">
        <f ca="1">MATCH(R$2,OFFSET(Diário!O$4,R421,0,ROW(Diário!$N$5003)-R421,1),0)+R421</f>
        <v>#N/A</v>
      </c>
    </row>
    <row r="423" spans="1:18" x14ac:dyDescent="0.2">
      <c r="A423" s="402" t="str">
        <f t="shared" ca="1" si="29"/>
        <v/>
      </c>
      <c r="B423" s="397" t="str">
        <f ca="1">IF($A423="","",INDEX(Diário!B$4:B$5000,MATCH(Rateio!$A423,Diário!$A$4:$A$5000,FALSE)))</f>
        <v/>
      </c>
      <c r="C423" s="413" t="str">
        <f ca="1">IF($A423="","",INDEX(Diário!C$4:C$5000,MATCH(Rateio!$A423,Diário!$A$4:$A$5000,FALSE)))</f>
        <v/>
      </c>
      <c r="D423" s="412" t="str">
        <f ca="1">IF($A423="","",INDEX(Diário!D$4:D$5000,MATCH(Rateio!$A423,Diário!$A$4:$A$5000,FALSE)))</f>
        <v/>
      </c>
      <c r="E423" s="412" t="str">
        <f ca="1">IF($A423="","",INDEX(Diário!E$4:E$5000,MATCH(Rateio!$A423,Diário!$A$4:$A$5000,FALSE)))</f>
        <v/>
      </c>
      <c r="F423" s="398"/>
      <c r="G423" s="398"/>
      <c r="H423" s="398"/>
      <c r="I423" s="398"/>
      <c r="J423" s="398"/>
      <c r="K423" s="403"/>
      <c r="L423" s="404"/>
      <c r="M423" s="404"/>
      <c r="N423" s="399"/>
      <c r="O423" s="400" t="str">
        <f t="shared" si="27"/>
        <v/>
      </c>
      <c r="P423" s="400" t="str">
        <f t="shared" si="28"/>
        <v/>
      </c>
      <c r="Q423" s="400">
        <f t="shared" si="30"/>
        <v>0</v>
      </c>
      <c r="R423" s="401" t="e">
        <f ca="1">MATCH(R$2,OFFSET(Diário!O$4,R422,0,ROW(Diário!$N$5003)-R422,1),0)+R422</f>
        <v>#N/A</v>
      </c>
    </row>
    <row r="424" spans="1:18" x14ac:dyDescent="0.2">
      <c r="A424" s="402" t="str">
        <f t="shared" ca="1" si="29"/>
        <v/>
      </c>
      <c r="B424" s="397" t="str">
        <f ca="1">IF($A424="","",INDEX(Diário!B$4:B$5000,MATCH(Rateio!$A424,Diário!$A$4:$A$5000,FALSE)))</f>
        <v/>
      </c>
      <c r="C424" s="413" t="str">
        <f ca="1">IF($A424="","",INDEX(Diário!C$4:C$5000,MATCH(Rateio!$A424,Diário!$A$4:$A$5000,FALSE)))</f>
        <v/>
      </c>
      <c r="D424" s="412" t="str">
        <f ca="1">IF($A424="","",INDEX(Diário!D$4:D$5000,MATCH(Rateio!$A424,Diário!$A$4:$A$5000,FALSE)))</f>
        <v/>
      </c>
      <c r="E424" s="412" t="str">
        <f ca="1">IF($A424="","",INDEX(Diário!E$4:E$5000,MATCH(Rateio!$A424,Diário!$A$4:$A$5000,FALSE)))</f>
        <v/>
      </c>
      <c r="F424" s="398"/>
      <c r="G424" s="398"/>
      <c r="H424" s="398"/>
      <c r="I424" s="398"/>
      <c r="J424" s="398"/>
      <c r="K424" s="403"/>
      <c r="L424" s="404"/>
      <c r="M424" s="404"/>
      <c r="N424" s="399"/>
      <c r="O424" s="400" t="str">
        <f t="shared" si="27"/>
        <v/>
      </c>
      <c r="P424" s="400" t="str">
        <f t="shared" si="28"/>
        <v/>
      </c>
      <c r="Q424" s="400">
        <f t="shared" si="30"/>
        <v>0</v>
      </c>
      <c r="R424" s="401" t="e">
        <f ca="1">MATCH(R$2,OFFSET(Diário!O$4,R423,0,ROW(Diário!$N$5003)-R423,1),0)+R423</f>
        <v>#N/A</v>
      </c>
    </row>
    <row r="425" spans="1:18" x14ac:dyDescent="0.2">
      <c r="A425" s="402" t="str">
        <f t="shared" ca="1" si="29"/>
        <v/>
      </c>
      <c r="B425" s="397" t="str">
        <f ca="1">IF($A425="","",INDEX(Diário!B$4:B$5000,MATCH(Rateio!$A425,Diário!$A$4:$A$5000,FALSE)))</f>
        <v/>
      </c>
      <c r="C425" s="413" t="str">
        <f ca="1">IF($A425="","",INDEX(Diário!C$4:C$5000,MATCH(Rateio!$A425,Diário!$A$4:$A$5000,FALSE)))</f>
        <v/>
      </c>
      <c r="D425" s="412" t="str">
        <f ca="1">IF($A425="","",INDEX(Diário!D$4:D$5000,MATCH(Rateio!$A425,Diário!$A$4:$A$5000,FALSE)))</f>
        <v/>
      </c>
      <c r="E425" s="412" t="str">
        <f ca="1">IF($A425="","",INDEX(Diário!E$4:E$5000,MATCH(Rateio!$A425,Diário!$A$4:$A$5000,FALSE)))</f>
        <v/>
      </c>
      <c r="F425" s="398"/>
      <c r="G425" s="398"/>
      <c r="H425" s="398"/>
      <c r="I425" s="398"/>
      <c r="J425" s="398"/>
      <c r="K425" s="403"/>
      <c r="L425" s="404"/>
      <c r="M425" s="404"/>
      <c r="N425" s="399"/>
      <c r="O425" s="400" t="str">
        <f t="shared" si="27"/>
        <v/>
      </c>
      <c r="P425" s="400" t="str">
        <f t="shared" si="28"/>
        <v/>
      </c>
      <c r="Q425" s="400">
        <f t="shared" si="30"/>
        <v>0</v>
      </c>
      <c r="R425" s="401" t="e">
        <f ca="1">MATCH(R$2,OFFSET(Diário!O$4,R424,0,ROW(Diário!$N$5003)-R424,1),0)+R424</f>
        <v>#N/A</v>
      </c>
    </row>
    <row r="426" spans="1:18" x14ac:dyDescent="0.2">
      <c r="A426" s="402" t="str">
        <f t="shared" ca="1" si="29"/>
        <v/>
      </c>
      <c r="B426" s="397" t="str">
        <f ca="1">IF($A426="","",INDEX(Diário!B$4:B$5000,MATCH(Rateio!$A426,Diário!$A$4:$A$5000,FALSE)))</f>
        <v/>
      </c>
      <c r="C426" s="413" t="str">
        <f ca="1">IF($A426="","",INDEX(Diário!C$4:C$5000,MATCH(Rateio!$A426,Diário!$A$4:$A$5000,FALSE)))</f>
        <v/>
      </c>
      <c r="D426" s="412" t="str">
        <f ca="1">IF($A426="","",INDEX(Diário!D$4:D$5000,MATCH(Rateio!$A426,Diário!$A$4:$A$5000,FALSE)))</f>
        <v/>
      </c>
      <c r="E426" s="412" t="str">
        <f ca="1">IF($A426="","",INDEX(Diário!E$4:E$5000,MATCH(Rateio!$A426,Diário!$A$4:$A$5000,FALSE)))</f>
        <v/>
      </c>
      <c r="F426" s="398"/>
      <c r="G426" s="398"/>
      <c r="H426" s="398"/>
      <c r="I426" s="398"/>
      <c r="J426" s="398"/>
      <c r="K426" s="403"/>
      <c r="L426" s="404"/>
      <c r="M426" s="404"/>
      <c r="N426" s="399"/>
      <c r="O426" s="400" t="str">
        <f t="shared" si="27"/>
        <v/>
      </c>
      <c r="P426" s="400" t="str">
        <f t="shared" si="28"/>
        <v/>
      </c>
      <c r="Q426" s="400">
        <f t="shared" si="30"/>
        <v>0</v>
      </c>
      <c r="R426" s="401" t="e">
        <f ca="1">MATCH(R$2,OFFSET(Diário!O$4,R425,0,ROW(Diário!$N$5003)-R425,1),0)+R425</f>
        <v>#N/A</v>
      </c>
    </row>
    <row r="427" spans="1:18" x14ac:dyDescent="0.2">
      <c r="A427" s="402" t="str">
        <f t="shared" ca="1" si="29"/>
        <v/>
      </c>
      <c r="B427" s="397" t="str">
        <f ca="1">IF($A427="","",INDEX(Diário!B$4:B$5000,MATCH(Rateio!$A427,Diário!$A$4:$A$5000,FALSE)))</f>
        <v/>
      </c>
      <c r="C427" s="413" t="str">
        <f ca="1">IF($A427="","",INDEX(Diário!C$4:C$5000,MATCH(Rateio!$A427,Diário!$A$4:$A$5000,FALSE)))</f>
        <v/>
      </c>
      <c r="D427" s="412" t="str">
        <f ca="1">IF($A427="","",INDEX(Diário!D$4:D$5000,MATCH(Rateio!$A427,Diário!$A$4:$A$5000,FALSE)))</f>
        <v/>
      </c>
      <c r="E427" s="412" t="str">
        <f ca="1">IF($A427="","",INDEX(Diário!E$4:E$5000,MATCH(Rateio!$A427,Diário!$A$4:$A$5000,FALSE)))</f>
        <v/>
      </c>
      <c r="F427" s="398"/>
      <c r="G427" s="398"/>
      <c r="H427" s="398"/>
      <c r="I427" s="398"/>
      <c r="J427" s="398"/>
      <c r="K427" s="403"/>
      <c r="L427" s="404"/>
      <c r="M427" s="404"/>
      <c r="N427" s="399"/>
      <c r="O427" s="400" t="str">
        <f t="shared" si="27"/>
        <v/>
      </c>
      <c r="P427" s="400" t="str">
        <f t="shared" si="28"/>
        <v/>
      </c>
      <c r="Q427" s="400">
        <f t="shared" si="30"/>
        <v>0</v>
      </c>
      <c r="R427" s="401" t="e">
        <f ca="1">MATCH(R$2,OFFSET(Diário!O$4,R426,0,ROW(Diário!$N$5003)-R426,1),0)+R426</f>
        <v>#N/A</v>
      </c>
    </row>
    <row r="428" spans="1:18" x14ac:dyDescent="0.2">
      <c r="A428" s="402" t="str">
        <f t="shared" ca="1" si="29"/>
        <v/>
      </c>
      <c r="B428" s="397" t="str">
        <f ca="1">IF($A428="","",INDEX(Diário!B$4:B$5000,MATCH(Rateio!$A428,Diário!$A$4:$A$5000,FALSE)))</f>
        <v/>
      </c>
      <c r="C428" s="413" t="str">
        <f ca="1">IF($A428="","",INDEX(Diário!C$4:C$5000,MATCH(Rateio!$A428,Diário!$A$4:$A$5000,FALSE)))</f>
        <v/>
      </c>
      <c r="D428" s="412" t="str">
        <f ca="1">IF($A428="","",INDEX(Diário!D$4:D$5000,MATCH(Rateio!$A428,Diário!$A$4:$A$5000,FALSE)))</f>
        <v/>
      </c>
      <c r="E428" s="412" t="str">
        <f ca="1">IF($A428="","",INDEX(Diário!E$4:E$5000,MATCH(Rateio!$A428,Diário!$A$4:$A$5000,FALSE)))</f>
        <v/>
      </c>
      <c r="F428" s="398"/>
      <c r="G428" s="398"/>
      <c r="H428" s="398"/>
      <c r="I428" s="398"/>
      <c r="J428" s="398"/>
      <c r="K428" s="403"/>
      <c r="L428" s="404"/>
      <c r="M428" s="404"/>
      <c r="N428" s="399"/>
      <c r="O428" s="400" t="str">
        <f t="shared" si="27"/>
        <v/>
      </c>
      <c r="P428" s="400" t="str">
        <f t="shared" si="28"/>
        <v/>
      </c>
      <c r="Q428" s="400">
        <f t="shared" si="30"/>
        <v>0</v>
      </c>
      <c r="R428" s="401" t="e">
        <f ca="1">MATCH(R$2,OFFSET(Diário!O$4,R427,0,ROW(Diário!$N$5003)-R427,1),0)+R427</f>
        <v>#N/A</v>
      </c>
    </row>
    <row r="429" spans="1:18" x14ac:dyDescent="0.2">
      <c r="A429" s="402" t="str">
        <f t="shared" ca="1" si="29"/>
        <v/>
      </c>
      <c r="B429" s="397" t="str">
        <f ca="1">IF($A429="","",INDEX(Diário!B$4:B$5000,MATCH(Rateio!$A429,Diário!$A$4:$A$5000,FALSE)))</f>
        <v/>
      </c>
      <c r="C429" s="413" t="str">
        <f ca="1">IF($A429="","",INDEX(Diário!C$4:C$5000,MATCH(Rateio!$A429,Diário!$A$4:$A$5000,FALSE)))</f>
        <v/>
      </c>
      <c r="D429" s="412" t="str">
        <f ca="1">IF($A429="","",INDEX(Diário!D$4:D$5000,MATCH(Rateio!$A429,Diário!$A$4:$A$5000,FALSE)))</f>
        <v/>
      </c>
      <c r="E429" s="412" t="str">
        <f ca="1">IF($A429="","",INDEX(Diário!E$4:E$5000,MATCH(Rateio!$A429,Diário!$A$4:$A$5000,FALSE)))</f>
        <v/>
      </c>
      <c r="F429" s="398"/>
      <c r="G429" s="398"/>
      <c r="H429" s="398"/>
      <c r="I429" s="398"/>
      <c r="J429" s="398"/>
      <c r="K429" s="403"/>
      <c r="L429" s="404"/>
      <c r="M429" s="404"/>
      <c r="N429" s="399"/>
      <c r="O429" s="400" t="str">
        <f t="shared" si="27"/>
        <v/>
      </c>
      <c r="P429" s="400" t="str">
        <f t="shared" si="28"/>
        <v/>
      </c>
      <c r="Q429" s="400">
        <f t="shared" si="30"/>
        <v>0</v>
      </c>
      <c r="R429" s="401" t="e">
        <f ca="1">MATCH(R$2,OFFSET(Diário!O$4,R428,0,ROW(Diário!$N$5003)-R428,1),0)+R428</f>
        <v>#N/A</v>
      </c>
    </row>
    <row r="430" spans="1:18" x14ac:dyDescent="0.2">
      <c r="A430" s="402" t="str">
        <f t="shared" ca="1" si="29"/>
        <v/>
      </c>
      <c r="B430" s="397" t="str">
        <f ca="1">IF($A430="","",INDEX(Diário!B$4:B$5000,MATCH(Rateio!$A430,Diário!$A$4:$A$5000,FALSE)))</f>
        <v/>
      </c>
      <c r="C430" s="413" t="str">
        <f ca="1">IF($A430="","",INDEX(Diário!C$4:C$5000,MATCH(Rateio!$A430,Diário!$A$4:$A$5000,FALSE)))</f>
        <v/>
      </c>
      <c r="D430" s="412" t="str">
        <f ca="1">IF($A430="","",INDEX(Diário!D$4:D$5000,MATCH(Rateio!$A430,Diário!$A$4:$A$5000,FALSE)))</f>
        <v/>
      </c>
      <c r="E430" s="412" t="str">
        <f ca="1">IF($A430="","",INDEX(Diário!E$4:E$5000,MATCH(Rateio!$A430,Diário!$A$4:$A$5000,FALSE)))</f>
        <v/>
      </c>
      <c r="F430" s="398"/>
      <c r="G430" s="398"/>
      <c r="H430" s="398"/>
      <c r="I430" s="398"/>
      <c r="J430" s="398"/>
      <c r="K430" s="403"/>
      <c r="L430" s="404"/>
      <c r="M430" s="404"/>
      <c r="N430" s="399"/>
      <c r="O430" s="400" t="str">
        <f t="shared" si="27"/>
        <v/>
      </c>
      <c r="P430" s="400" t="str">
        <f t="shared" si="28"/>
        <v/>
      </c>
      <c r="Q430" s="400">
        <f t="shared" si="30"/>
        <v>0</v>
      </c>
      <c r="R430" s="401" t="e">
        <f ca="1">MATCH(R$2,OFFSET(Diário!O$4,R429,0,ROW(Diário!$N$5003)-R429,1),0)+R429</f>
        <v>#N/A</v>
      </c>
    </row>
    <row r="431" spans="1:18" x14ac:dyDescent="0.2">
      <c r="A431" s="402" t="str">
        <f t="shared" ca="1" si="29"/>
        <v/>
      </c>
      <c r="B431" s="397" t="str">
        <f ca="1">IF($A431="","",INDEX(Diário!B$4:B$5000,MATCH(Rateio!$A431,Diário!$A$4:$A$5000,FALSE)))</f>
        <v/>
      </c>
      <c r="C431" s="413" t="str">
        <f ca="1">IF($A431="","",INDEX(Diário!C$4:C$5000,MATCH(Rateio!$A431,Diário!$A$4:$A$5000,FALSE)))</f>
        <v/>
      </c>
      <c r="D431" s="412" t="str">
        <f ca="1">IF($A431="","",INDEX(Diário!D$4:D$5000,MATCH(Rateio!$A431,Diário!$A$4:$A$5000,FALSE)))</f>
        <v/>
      </c>
      <c r="E431" s="412" t="str">
        <f ca="1">IF($A431="","",INDEX(Diário!E$4:E$5000,MATCH(Rateio!$A431,Diário!$A$4:$A$5000,FALSE)))</f>
        <v/>
      </c>
      <c r="F431" s="398"/>
      <c r="G431" s="398"/>
      <c r="H431" s="398"/>
      <c r="I431" s="398"/>
      <c r="J431" s="398"/>
      <c r="K431" s="403"/>
      <c r="L431" s="404"/>
      <c r="M431" s="404"/>
      <c r="N431" s="399"/>
      <c r="O431" s="400" t="str">
        <f t="shared" si="27"/>
        <v/>
      </c>
      <c r="P431" s="400" t="str">
        <f t="shared" si="28"/>
        <v/>
      </c>
      <c r="Q431" s="400">
        <f t="shared" si="30"/>
        <v>0</v>
      </c>
      <c r="R431" s="401" t="e">
        <f ca="1">MATCH(R$2,OFFSET(Diário!O$4,R430,0,ROW(Diário!$N$5003)-R430,1),0)+R430</f>
        <v>#N/A</v>
      </c>
    </row>
    <row r="432" spans="1:18" x14ac:dyDescent="0.2">
      <c r="A432" s="402" t="str">
        <f t="shared" ca="1" si="29"/>
        <v/>
      </c>
      <c r="B432" s="397" t="str">
        <f ca="1">IF($A432="","",INDEX(Diário!B$4:B$5000,MATCH(Rateio!$A432,Diário!$A$4:$A$5000,FALSE)))</f>
        <v/>
      </c>
      <c r="C432" s="413" t="str">
        <f ca="1">IF($A432="","",INDEX(Diário!C$4:C$5000,MATCH(Rateio!$A432,Diário!$A$4:$A$5000,FALSE)))</f>
        <v/>
      </c>
      <c r="D432" s="412" t="str">
        <f ca="1">IF($A432="","",INDEX(Diário!D$4:D$5000,MATCH(Rateio!$A432,Diário!$A$4:$A$5000,FALSE)))</f>
        <v/>
      </c>
      <c r="E432" s="412" t="str">
        <f ca="1">IF($A432="","",INDEX(Diário!E$4:E$5000,MATCH(Rateio!$A432,Diário!$A$4:$A$5000,FALSE)))</f>
        <v/>
      </c>
      <c r="F432" s="398"/>
      <c r="G432" s="398"/>
      <c r="H432" s="398"/>
      <c r="I432" s="398"/>
      <c r="J432" s="398"/>
      <c r="K432" s="403"/>
      <c r="L432" s="404"/>
      <c r="M432" s="404"/>
      <c r="N432" s="399"/>
      <c r="O432" s="400" t="str">
        <f t="shared" si="27"/>
        <v/>
      </c>
      <c r="P432" s="400" t="str">
        <f t="shared" si="28"/>
        <v/>
      </c>
      <c r="Q432" s="400">
        <f t="shared" si="30"/>
        <v>0</v>
      </c>
      <c r="R432" s="401" t="e">
        <f ca="1">MATCH(R$2,OFFSET(Diário!O$4,R431,0,ROW(Diário!$N$5003)-R431,1),0)+R431</f>
        <v>#N/A</v>
      </c>
    </row>
    <row r="433" spans="1:18" x14ac:dyDescent="0.2">
      <c r="A433" s="402" t="str">
        <f t="shared" ca="1" si="29"/>
        <v/>
      </c>
      <c r="B433" s="397" t="str">
        <f ca="1">IF($A433="","",INDEX(Diário!B$4:B$5000,MATCH(Rateio!$A433,Diário!$A$4:$A$5000,FALSE)))</f>
        <v/>
      </c>
      <c r="C433" s="413" t="str">
        <f ca="1">IF($A433="","",INDEX(Diário!C$4:C$5000,MATCH(Rateio!$A433,Diário!$A$4:$A$5000,FALSE)))</f>
        <v/>
      </c>
      <c r="D433" s="412" t="str">
        <f ca="1">IF($A433="","",INDEX(Diário!D$4:D$5000,MATCH(Rateio!$A433,Diário!$A$4:$A$5000,FALSE)))</f>
        <v/>
      </c>
      <c r="E433" s="412" t="str">
        <f ca="1">IF($A433="","",INDEX(Diário!E$4:E$5000,MATCH(Rateio!$A433,Diário!$A$4:$A$5000,FALSE)))</f>
        <v/>
      </c>
      <c r="F433" s="398"/>
      <c r="G433" s="398"/>
      <c r="H433" s="398"/>
      <c r="I433" s="398"/>
      <c r="J433" s="398"/>
      <c r="K433" s="403"/>
      <c r="L433" s="404"/>
      <c r="M433" s="404"/>
      <c r="N433" s="399"/>
      <c r="O433" s="400" t="str">
        <f t="shared" si="27"/>
        <v/>
      </c>
      <c r="P433" s="400" t="str">
        <f t="shared" si="28"/>
        <v/>
      </c>
      <c r="Q433" s="400">
        <f t="shared" si="30"/>
        <v>0</v>
      </c>
      <c r="R433" s="401" t="e">
        <f ca="1">MATCH(R$2,OFFSET(Diário!O$4,R432,0,ROW(Diário!$N$5003)-R432,1),0)+R432</f>
        <v>#N/A</v>
      </c>
    </row>
    <row r="434" spans="1:18" x14ac:dyDescent="0.2">
      <c r="A434" s="402" t="str">
        <f t="shared" ca="1" si="29"/>
        <v/>
      </c>
      <c r="B434" s="397" t="str">
        <f ca="1">IF($A434="","",INDEX(Diário!B$4:B$5000,MATCH(Rateio!$A434,Diário!$A$4:$A$5000,FALSE)))</f>
        <v/>
      </c>
      <c r="C434" s="413" t="str">
        <f ca="1">IF($A434="","",INDEX(Diário!C$4:C$5000,MATCH(Rateio!$A434,Diário!$A$4:$A$5000,FALSE)))</f>
        <v/>
      </c>
      <c r="D434" s="412" t="str">
        <f ca="1">IF($A434="","",INDEX(Diário!D$4:D$5000,MATCH(Rateio!$A434,Diário!$A$4:$A$5000,FALSE)))</f>
        <v/>
      </c>
      <c r="E434" s="412" t="str">
        <f ca="1">IF($A434="","",INDEX(Diário!E$4:E$5000,MATCH(Rateio!$A434,Diário!$A$4:$A$5000,FALSE)))</f>
        <v/>
      </c>
      <c r="F434" s="398"/>
      <c r="G434" s="398"/>
      <c r="H434" s="398"/>
      <c r="I434" s="398"/>
      <c r="J434" s="398"/>
      <c r="K434" s="403"/>
      <c r="L434" s="404"/>
      <c r="M434" s="404"/>
      <c r="N434" s="399"/>
      <c r="O434" s="400" t="str">
        <f t="shared" si="27"/>
        <v/>
      </c>
      <c r="P434" s="400" t="str">
        <f t="shared" si="28"/>
        <v/>
      </c>
      <c r="Q434" s="400">
        <f t="shared" si="30"/>
        <v>0</v>
      </c>
      <c r="R434" s="401" t="e">
        <f ca="1">MATCH(R$2,OFFSET(Diário!O$4,R433,0,ROW(Diário!$N$5003)-R433,1),0)+R433</f>
        <v>#N/A</v>
      </c>
    </row>
    <row r="435" spans="1:18" x14ac:dyDescent="0.2">
      <c r="A435" s="402" t="str">
        <f t="shared" ca="1" si="29"/>
        <v/>
      </c>
      <c r="B435" s="397" t="str">
        <f ca="1">IF($A435="","",INDEX(Diário!B$4:B$5000,MATCH(Rateio!$A435,Diário!$A$4:$A$5000,FALSE)))</f>
        <v/>
      </c>
      <c r="C435" s="413" t="str">
        <f ca="1">IF($A435="","",INDEX(Diário!C$4:C$5000,MATCH(Rateio!$A435,Diário!$A$4:$A$5000,FALSE)))</f>
        <v/>
      </c>
      <c r="D435" s="412" t="str">
        <f ca="1">IF($A435="","",INDEX(Diário!D$4:D$5000,MATCH(Rateio!$A435,Diário!$A$4:$A$5000,FALSE)))</f>
        <v/>
      </c>
      <c r="E435" s="412" t="str">
        <f ca="1">IF($A435="","",INDEX(Diário!E$4:E$5000,MATCH(Rateio!$A435,Diário!$A$4:$A$5000,FALSE)))</f>
        <v/>
      </c>
      <c r="F435" s="398"/>
      <c r="G435" s="398"/>
      <c r="H435" s="398"/>
      <c r="I435" s="398"/>
      <c r="J435" s="398"/>
      <c r="K435" s="403"/>
      <c r="L435" s="404"/>
      <c r="M435" s="404"/>
      <c r="N435" s="399"/>
      <c r="O435" s="400" t="str">
        <f t="shared" si="27"/>
        <v/>
      </c>
      <c r="P435" s="400" t="str">
        <f t="shared" si="28"/>
        <v/>
      </c>
      <c r="Q435" s="400">
        <f t="shared" si="30"/>
        <v>0</v>
      </c>
      <c r="R435" s="401" t="e">
        <f ca="1">MATCH(R$2,OFFSET(Diário!O$4,R434,0,ROW(Diário!$N$5003)-R434,1),0)+R434</f>
        <v>#N/A</v>
      </c>
    </row>
    <row r="436" spans="1:18" x14ac:dyDescent="0.2">
      <c r="A436" s="402" t="str">
        <f t="shared" ca="1" si="29"/>
        <v/>
      </c>
      <c r="B436" s="397" t="str">
        <f ca="1">IF($A436="","",INDEX(Diário!B$4:B$5000,MATCH(Rateio!$A436,Diário!$A$4:$A$5000,FALSE)))</f>
        <v/>
      </c>
      <c r="C436" s="413" t="str">
        <f ca="1">IF($A436="","",INDEX(Diário!C$4:C$5000,MATCH(Rateio!$A436,Diário!$A$4:$A$5000,FALSE)))</f>
        <v/>
      </c>
      <c r="D436" s="412" t="str">
        <f ca="1">IF($A436="","",INDEX(Diário!D$4:D$5000,MATCH(Rateio!$A436,Diário!$A$4:$A$5000,FALSE)))</f>
        <v/>
      </c>
      <c r="E436" s="412" t="str">
        <f ca="1">IF($A436="","",INDEX(Diário!E$4:E$5000,MATCH(Rateio!$A436,Diário!$A$4:$A$5000,FALSE)))</f>
        <v/>
      </c>
      <c r="F436" s="398"/>
      <c r="G436" s="398"/>
      <c r="H436" s="398"/>
      <c r="I436" s="398"/>
      <c r="J436" s="398"/>
      <c r="K436" s="403"/>
      <c r="L436" s="404"/>
      <c r="M436" s="404"/>
      <c r="N436" s="399"/>
      <c r="O436" s="400" t="str">
        <f t="shared" si="27"/>
        <v/>
      </c>
      <c r="P436" s="400" t="str">
        <f t="shared" si="28"/>
        <v/>
      </c>
      <c r="Q436" s="400">
        <f t="shared" si="30"/>
        <v>0</v>
      </c>
      <c r="R436" s="401" t="e">
        <f ca="1">MATCH(R$2,OFFSET(Diário!O$4,R435,0,ROW(Diário!$N$5003)-R435,1),0)+R435</f>
        <v>#N/A</v>
      </c>
    </row>
    <row r="437" spans="1:18" x14ac:dyDescent="0.2">
      <c r="A437" s="402" t="str">
        <f t="shared" ca="1" si="29"/>
        <v/>
      </c>
      <c r="B437" s="397" t="str">
        <f ca="1">IF($A437="","",INDEX(Diário!B$4:B$5000,MATCH(Rateio!$A437,Diário!$A$4:$A$5000,FALSE)))</f>
        <v/>
      </c>
      <c r="C437" s="413" t="str">
        <f ca="1">IF($A437="","",INDEX(Diário!C$4:C$5000,MATCH(Rateio!$A437,Diário!$A$4:$A$5000,FALSE)))</f>
        <v/>
      </c>
      <c r="D437" s="412" t="str">
        <f ca="1">IF($A437="","",INDEX(Diário!D$4:D$5000,MATCH(Rateio!$A437,Diário!$A$4:$A$5000,FALSE)))</f>
        <v/>
      </c>
      <c r="E437" s="412" t="str">
        <f ca="1">IF($A437="","",INDEX(Diário!E$4:E$5000,MATCH(Rateio!$A437,Diário!$A$4:$A$5000,FALSE)))</f>
        <v/>
      </c>
      <c r="F437" s="398"/>
      <c r="G437" s="398"/>
      <c r="H437" s="398"/>
      <c r="I437" s="398"/>
      <c r="J437" s="398"/>
      <c r="K437" s="403"/>
      <c r="L437" s="404"/>
      <c r="M437" s="404"/>
      <c r="N437" s="399"/>
      <c r="O437" s="400" t="str">
        <f t="shared" si="27"/>
        <v/>
      </c>
      <c r="P437" s="400" t="str">
        <f t="shared" si="28"/>
        <v/>
      </c>
      <c r="Q437" s="400">
        <f t="shared" si="30"/>
        <v>0</v>
      </c>
      <c r="R437" s="401" t="e">
        <f ca="1">MATCH(R$2,OFFSET(Diário!O$4,R436,0,ROW(Diário!$N$5003)-R436,1),0)+R436</f>
        <v>#N/A</v>
      </c>
    </row>
    <row r="438" spans="1:18" x14ac:dyDescent="0.2">
      <c r="A438" s="402" t="str">
        <f t="shared" ca="1" si="29"/>
        <v/>
      </c>
      <c r="B438" s="397" t="str">
        <f ca="1">IF($A438="","",INDEX(Diário!B$4:B$5000,MATCH(Rateio!$A438,Diário!$A$4:$A$5000,FALSE)))</f>
        <v/>
      </c>
      <c r="C438" s="413" t="str">
        <f ca="1">IF($A438="","",INDEX(Diário!C$4:C$5000,MATCH(Rateio!$A438,Diário!$A$4:$A$5000,FALSE)))</f>
        <v/>
      </c>
      <c r="D438" s="412" t="str">
        <f ca="1">IF($A438="","",INDEX(Diário!D$4:D$5000,MATCH(Rateio!$A438,Diário!$A$4:$A$5000,FALSE)))</f>
        <v/>
      </c>
      <c r="E438" s="412" t="str">
        <f ca="1">IF($A438="","",INDEX(Diário!E$4:E$5000,MATCH(Rateio!$A438,Diário!$A$4:$A$5000,FALSE)))</f>
        <v/>
      </c>
      <c r="F438" s="398"/>
      <c r="G438" s="398"/>
      <c r="H438" s="398"/>
      <c r="I438" s="398"/>
      <c r="J438" s="398"/>
      <c r="K438" s="403"/>
      <c r="L438" s="404"/>
      <c r="M438" s="404"/>
      <c r="N438" s="399"/>
      <c r="O438" s="400" t="str">
        <f t="shared" si="27"/>
        <v/>
      </c>
      <c r="P438" s="400" t="str">
        <f t="shared" si="28"/>
        <v/>
      </c>
      <c r="Q438" s="400">
        <f t="shared" si="30"/>
        <v>0</v>
      </c>
      <c r="R438" s="401" t="e">
        <f ca="1">MATCH(R$2,OFFSET(Diário!O$4,R437,0,ROW(Diário!$N$5003)-R437,1),0)+R437</f>
        <v>#N/A</v>
      </c>
    </row>
    <row r="439" spans="1:18" x14ac:dyDescent="0.2">
      <c r="A439" s="402" t="str">
        <f t="shared" ca="1" si="29"/>
        <v/>
      </c>
      <c r="B439" s="397" t="str">
        <f ca="1">IF($A439="","",INDEX(Diário!B$4:B$5000,MATCH(Rateio!$A439,Diário!$A$4:$A$5000,FALSE)))</f>
        <v/>
      </c>
      <c r="C439" s="413" t="str">
        <f ca="1">IF($A439="","",INDEX(Diário!C$4:C$5000,MATCH(Rateio!$A439,Diário!$A$4:$A$5000,FALSE)))</f>
        <v/>
      </c>
      <c r="D439" s="412" t="str">
        <f ca="1">IF($A439="","",INDEX(Diário!D$4:D$5000,MATCH(Rateio!$A439,Diário!$A$4:$A$5000,FALSE)))</f>
        <v/>
      </c>
      <c r="E439" s="412" t="str">
        <f ca="1">IF($A439="","",INDEX(Diário!E$4:E$5000,MATCH(Rateio!$A439,Diário!$A$4:$A$5000,FALSE)))</f>
        <v/>
      </c>
      <c r="F439" s="398"/>
      <c r="G439" s="398"/>
      <c r="H439" s="398"/>
      <c r="I439" s="398"/>
      <c r="J439" s="398"/>
      <c r="K439" s="403"/>
      <c r="L439" s="404"/>
      <c r="M439" s="404"/>
      <c r="N439" s="399"/>
      <c r="O439" s="400" t="str">
        <f t="shared" si="27"/>
        <v/>
      </c>
      <c r="P439" s="400" t="str">
        <f t="shared" si="28"/>
        <v/>
      </c>
      <c r="Q439" s="400">
        <f t="shared" si="30"/>
        <v>0</v>
      </c>
      <c r="R439" s="401" t="e">
        <f ca="1">MATCH(R$2,OFFSET(Diário!O$4,R438,0,ROW(Diário!$N$5003)-R438,1),0)+R438</f>
        <v>#N/A</v>
      </c>
    </row>
    <row r="440" spans="1:18" x14ac:dyDescent="0.2">
      <c r="A440" s="402" t="str">
        <f t="shared" ca="1" si="29"/>
        <v/>
      </c>
      <c r="B440" s="397" t="str">
        <f ca="1">IF($A440="","",INDEX(Diário!B$4:B$5000,MATCH(Rateio!$A440,Diário!$A$4:$A$5000,FALSE)))</f>
        <v/>
      </c>
      <c r="C440" s="413" t="str">
        <f ca="1">IF($A440="","",INDEX(Diário!C$4:C$5000,MATCH(Rateio!$A440,Diário!$A$4:$A$5000,FALSE)))</f>
        <v/>
      </c>
      <c r="D440" s="412" t="str">
        <f ca="1">IF($A440="","",INDEX(Diário!D$4:D$5000,MATCH(Rateio!$A440,Diário!$A$4:$A$5000,FALSE)))</f>
        <v/>
      </c>
      <c r="E440" s="412" t="str">
        <f ca="1">IF($A440="","",INDEX(Diário!E$4:E$5000,MATCH(Rateio!$A440,Diário!$A$4:$A$5000,FALSE)))</f>
        <v/>
      </c>
      <c r="F440" s="398"/>
      <c r="G440" s="398"/>
      <c r="H440" s="398"/>
      <c r="I440" s="398"/>
      <c r="J440" s="398"/>
      <c r="K440" s="403"/>
      <c r="L440" s="404"/>
      <c r="M440" s="404"/>
      <c r="N440" s="399"/>
      <c r="O440" s="400" t="str">
        <f t="shared" si="27"/>
        <v/>
      </c>
      <c r="P440" s="400" t="str">
        <f t="shared" si="28"/>
        <v/>
      </c>
      <c r="Q440" s="400">
        <f t="shared" si="30"/>
        <v>0</v>
      </c>
      <c r="R440" s="401" t="e">
        <f ca="1">MATCH(R$2,OFFSET(Diário!O$4,R439,0,ROW(Diário!$N$5003)-R439,1),0)+R439</f>
        <v>#N/A</v>
      </c>
    </row>
    <row r="441" spans="1:18" x14ac:dyDescent="0.2">
      <c r="A441" s="402" t="str">
        <f t="shared" ca="1" si="29"/>
        <v/>
      </c>
      <c r="B441" s="397" t="str">
        <f ca="1">IF($A441="","",INDEX(Diário!B$4:B$5000,MATCH(Rateio!$A441,Diário!$A$4:$A$5000,FALSE)))</f>
        <v/>
      </c>
      <c r="C441" s="413" t="str">
        <f ca="1">IF($A441="","",INDEX(Diário!C$4:C$5000,MATCH(Rateio!$A441,Diário!$A$4:$A$5000,FALSE)))</f>
        <v/>
      </c>
      <c r="D441" s="412" t="str">
        <f ca="1">IF($A441="","",INDEX(Diário!D$4:D$5000,MATCH(Rateio!$A441,Diário!$A$4:$A$5000,FALSE)))</f>
        <v/>
      </c>
      <c r="E441" s="412" t="str">
        <f ca="1">IF($A441="","",INDEX(Diário!E$4:E$5000,MATCH(Rateio!$A441,Diário!$A$4:$A$5000,FALSE)))</f>
        <v/>
      </c>
      <c r="F441" s="398"/>
      <c r="G441" s="398"/>
      <c r="H441" s="398"/>
      <c r="I441" s="398"/>
      <c r="J441" s="398"/>
      <c r="K441" s="403"/>
      <c r="L441" s="404"/>
      <c r="M441" s="404"/>
      <c r="N441" s="399"/>
      <c r="O441" s="400" t="str">
        <f t="shared" si="27"/>
        <v/>
      </c>
      <c r="P441" s="400" t="str">
        <f t="shared" si="28"/>
        <v/>
      </c>
      <c r="Q441" s="400">
        <f t="shared" si="30"/>
        <v>0</v>
      </c>
      <c r="R441" s="401" t="e">
        <f ca="1">MATCH(R$2,OFFSET(Diário!O$4,R440,0,ROW(Diário!$N$5003)-R440,1),0)+R440</f>
        <v>#N/A</v>
      </c>
    </row>
    <row r="442" spans="1:18" x14ac:dyDescent="0.2">
      <c r="A442" s="402" t="str">
        <f t="shared" ca="1" si="29"/>
        <v/>
      </c>
      <c r="B442" s="397" t="str">
        <f ca="1">IF($A442="","",INDEX(Diário!B$4:B$5000,MATCH(Rateio!$A442,Diário!$A$4:$A$5000,FALSE)))</f>
        <v/>
      </c>
      <c r="C442" s="413" t="str">
        <f ca="1">IF($A442="","",INDEX(Diário!C$4:C$5000,MATCH(Rateio!$A442,Diário!$A$4:$A$5000,FALSE)))</f>
        <v/>
      </c>
      <c r="D442" s="412" t="str">
        <f ca="1">IF($A442="","",INDEX(Diário!D$4:D$5000,MATCH(Rateio!$A442,Diário!$A$4:$A$5000,FALSE)))</f>
        <v/>
      </c>
      <c r="E442" s="412" t="str">
        <f ca="1">IF($A442="","",INDEX(Diário!E$4:E$5000,MATCH(Rateio!$A442,Diário!$A$4:$A$5000,FALSE)))</f>
        <v/>
      </c>
      <c r="F442" s="398"/>
      <c r="G442" s="398"/>
      <c r="H442" s="398"/>
      <c r="I442" s="398"/>
      <c r="J442" s="398"/>
      <c r="K442" s="403"/>
      <c r="L442" s="404"/>
      <c r="M442" s="404"/>
      <c r="N442" s="399"/>
      <c r="O442" s="400" t="str">
        <f t="shared" si="27"/>
        <v/>
      </c>
      <c r="P442" s="400" t="str">
        <f t="shared" si="28"/>
        <v/>
      </c>
      <c r="Q442" s="400">
        <f t="shared" si="30"/>
        <v>0</v>
      </c>
      <c r="R442" s="401" t="e">
        <f ca="1">MATCH(R$2,OFFSET(Diário!O$4,R441,0,ROW(Diário!$N$5003)-R441,1),0)+R441</f>
        <v>#N/A</v>
      </c>
    </row>
    <row r="443" spans="1:18" x14ac:dyDescent="0.2">
      <c r="A443" s="402" t="str">
        <f t="shared" ca="1" si="29"/>
        <v/>
      </c>
      <c r="B443" s="397" t="str">
        <f ca="1">IF($A443="","",INDEX(Diário!B$4:B$5000,MATCH(Rateio!$A443,Diário!$A$4:$A$5000,FALSE)))</f>
        <v/>
      </c>
      <c r="C443" s="413" t="str">
        <f ca="1">IF($A443="","",INDEX(Diário!C$4:C$5000,MATCH(Rateio!$A443,Diário!$A$4:$A$5000,FALSE)))</f>
        <v/>
      </c>
      <c r="D443" s="412" t="str">
        <f ca="1">IF($A443="","",INDEX(Diário!D$4:D$5000,MATCH(Rateio!$A443,Diário!$A$4:$A$5000,FALSE)))</f>
        <v/>
      </c>
      <c r="E443" s="412" t="str">
        <f ca="1">IF($A443="","",INDEX(Diário!E$4:E$5000,MATCH(Rateio!$A443,Diário!$A$4:$A$5000,FALSE)))</f>
        <v/>
      </c>
      <c r="F443" s="398"/>
      <c r="G443" s="398"/>
      <c r="H443" s="398"/>
      <c r="I443" s="398"/>
      <c r="J443" s="398"/>
      <c r="K443" s="403"/>
      <c r="L443" s="404"/>
      <c r="M443" s="404"/>
      <c r="N443" s="399"/>
      <c r="O443" s="400" t="str">
        <f t="shared" si="27"/>
        <v/>
      </c>
      <c r="P443" s="400" t="str">
        <f t="shared" si="28"/>
        <v/>
      </c>
      <c r="Q443" s="400">
        <f t="shared" si="30"/>
        <v>0</v>
      </c>
      <c r="R443" s="401" t="e">
        <f ca="1">MATCH(R$2,OFFSET(Diário!O$4,R442,0,ROW(Diário!$N$5003)-R442,1),0)+R442</f>
        <v>#N/A</v>
      </c>
    </row>
    <row r="444" spans="1:18" x14ac:dyDescent="0.2">
      <c r="A444" s="402" t="str">
        <f t="shared" ca="1" si="29"/>
        <v/>
      </c>
      <c r="B444" s="397" t="str">
        <f ca="1">IF($A444="","",INDEX(Diário!B$4:B$5000,MATCH(Rateio!$A444,Diário!$A$4:$A$5000,FALSE)))</f>
        <v/>
      </c>
      <c r="C444" s="413" t="str">
        <f ca="1">IF($A444="","",INDEX(Diário!C$4:C$5000,MATCH(Rateio!$A444,Diário!$A$4:$A$5000,FALSE)))</f>
        <v/>
      </c>
      <c r="D444" s="412" t="str">
        <f ca="1">IF($A444="","",INDEX(Diário!D$4:D$5000,MATCH(Rateio!$A444,Diário!$A$4:$A$5000,FALSE)))</f>
        <v/>
      </c>
      <c r="E444" s="412" t="str">
        <f ca="1">IF($A444="","",INDEX(Diário!E$4:E$5000,MATCH(Rateio!$A444,Diário!$A$4:$A$5000,FALSE)))</f>
        <v/>
      </c>
      <c r="F444" s="398"/>
      <c r="G444" s="398"/>
      <c r="H444" s="398"/>
      <c r="I444" s="398"/>
      <c r="J444" s="398"/>
      <c r="K444" s="403"/>
      <c r="L444" s="404"/>
      <c r="M444" s="404"/>
      <c r="N444" s="399"/>
      <c r="O444" s="400" t="str">
        <f t="shared" si="27"/>
        <v/>
      </c>
      <c r="P444" s="400" t="str">
        <f t="shared" si="28"/>
        <v/>
      </c>
      <c r="Q444" s="400">
        <f t="shared" si="30"/>
        <v>0</v>
      </c>
      <c r="R444" s="401" t="e">
        <f ca="1">MATCH(R$2,OFFSET(Diário!O$4,R443,0,ROW(Diário!$N$5003)-R443,1),0)+R443</f>
        <v>#N/A</v>
      </c>
    </row>
    <row r="445" spans="1:18" x14ac:dyDescent="0.2">
      <c r="A445" s="402" t="str">
        <f t="shared" ca="1" si="29"/>
        <v/>
      </c>
      <c r="B445" s="397" t="str">
        <f ca="1">IF($A445="","",INDEX(Diário!B$4:B$5000,MATCH(Rateio!$A445,Diário!$A$4:$A$5000,FALSE)))</f>
        <v/>
      </c>
      <c r="C445" s="413" t="str">
        <f ca="1">IF($A445="","",INDEX(Diário!C$4:C$5000,MATCH(Rateio!$A445,Diário!$A$4:$A$5000,FALSE)))</f>
        <v/>
      </c>
      <c r="D445" s="412" t="str">
        <f ca="1">IF($A445="","",INDEX(Diário!D$4:D$5000,MATCH(Rateio!$A445,Diário!$A$4:$A$5000,FALSE)))</f>
        <v/>
      </c>
      <c r="E445" s="412" t="str">
        <f ca="1">IF($A445="","",INDEX(Diário!E$4:E$5000,MATCH(Rateio!$A445,Diário!$A$4:$A$5000,FALSE)))</f>
        <v/>
      </c>
      <c r="F445" s="398"/>
      <c r="G445" s="398"/>
      <c r="H445" s="398"/>
      <c r="I445" s="398"/>
      <c r="J445" s="398"/>
      <c r="K445" s="403"/>
      <c r="L445" s="404"/>
      <c r="M445" s="404"/>
      <c r="N445" s="399"/>
      <c r="O445" s="400" t="str">
        <f t="shared" si="27"/>
        <v/>
      </c>
      <c r="P445" s="400" t="str">
        <f t="shared" si="28"/>
        <v/>
      </c>
      <c r="Q445" s="400">
        <f t="shared" si="30"/>
        <v>0</v>
      </c>
      <c r="R445" s="401" t="e">
        <f ca="1">MATCH(R$2,OFFSET(Diário!O$4,R444,0,ROW(Diário!$N$5003)-R444,1),0)+R444</f>
        <v>#N/A</v>
      </c>
    </row>
    <row r="446" spans="1:18" x14ac:dyDescent="0.2">
      <c r="A446" s="402" t="str">
        <f t="shared" ca="1" si="29"/>
        <v/>
      </c>
      <c r="B446" s="397" t="str">
        <f ca="1">IF($A446="","",INDEX(Diário!B$4:B$5000,MATCH(Rateio!$A446,Diário!$A$4:$A$5000,FALSE)))</f>
        <v/>
      </c>
      <c r="C446" s="413" t="str">
        <f ca="1">IF($A446="","",INDEX(Diário!C$4:C$5000,MATCH(Rateio!$A446,Diário!$A$4:$A$5000,FALSE)))</f>
        <v/>
      </c>
      <c r="D446" s="412" t="str">
        <f ca="1">IF($A446="","",INDEX(Diário!D$4:D$5000,MATCH(Rateio!$A446,Diário!$A$4:$A$5000,FALSE)))</f>
        <v/>
      </c>
      <c r="E446" s="412" t="str">
        <f ca="1">IF($A446="","",INDEX(Diário!E$4:E$5000,MATCH(Rateio!$A446,Diário!$A$4:$A$5000,FALSE)))</f>
        <v/>
      </c>
      <c r="F446" s="398"/>
      <c r="G446" s="398"/>
      <c r="H446" s="398"/>
      <c r="I446" s="398"/>
      <c r="J446" s="398"/>
      <c r="K446" s="403"/>
      <c r="L446" s="404"/>
      <c r="M446" s="404"/>
      <c r="N446" s="399"/>
      <c r="O446" s="400" t="str">
        <f t="shared" si="27"/>
        <v/>
      </c>
      <c r="P446" s="400" t="str">
        <f t="shared" si="28"/>
        <v/>
      </c>
      <c r="Q446" s="400">
        <f t="shared" si="30"/>
        <v>0</v>
      </c>
      <c r="R446" s="401" t="e">
        <f ca="1">MATCH(R$2,OFFSET(Diário!O$4,R445,0,ROW(Diário!$N$5003)-R445,1),0)+R445</f>
        <v>#N/A</v>
      </c>
    </row>
    <row r="447" spans="1:18" x14ac:dyDescent="0.2">
      <c r="A447" s="402" t="str">
        <f t="shared" ca="1" si="29"/>
        <v/>
      </c>
      <c r="B447" s="397" t="str">
        <f ca="1">IF($A447="","",INDEX(Diário!B$4:B$5000,MATCH(Rateio!$A447,Diário!$A$4:$A$5000,FALSE)))</f>
        <v/>
      </c>
      <c r="C447" s="413" t="str">
        <f ca="1">IF($A447="","",INDEX(Diário!C$4:C$5000,MATCH(Rateio!$A447,Diário!$A$4:$A$5000,FALSE)))</f>
        <v/>
      </c>
      <c r="D447" s="412" t="str">
        <f ca="1">IF($A447="","",INDEX(Diário!D$4:D$5000,MATCH(Rateio!$A447,Diário!$A$4:$A$5000,FALSE)))</f>
        <v/>
      </c>
      <c r="E447" s="412" t="str">
        <f ca="1">IF($A447="","",INDEX(Diário!E$4:E$5000,MATCH(Rateio!$A447,Diário!$A$4:$A$5000,FALSE)))</f>
        <v/>
      </c>
      <c r="F447" s="398"/>
      <c r="G447" s="398"/>
      <c r="H447" s="398"/>
      <c r="I447" s="398"/>
      <c r="J447" s="398"/>
      <c r="K447" s="403"/>
      <c r="L447" s="404"/>
      <c r="M447" s="404"/>
      <c r="N447" s="399"/>
      <c r="O447" s="400" t="str">
        <f t="shared" si="27"/>
        <v/>
      </c>
      <c r="P447" s="400" t="str">
        <f t="shared" si="28"/>
        <v/>
      </c>
      <c r="Q447" s="400">
        <f t="shared" si="30"/>
        <v>0</v>
      </c>
      <c r="R447" s="401" t="e">
        <f ca="1">MATCH(R$2,OFFSET(Diário!O$4,R446,0,ROW(Diário!$N$5003)-R446,1),0)+R446</f>
        <v>#N/A</v>
      </c>
    </row>
    <row r="448" spans="1:18" x14ac:dyDescent="0.2">
      <c r="A448" s="402" t="str">
        <f t="shared" ca="1" si="29"/>
        <v/>
      </c>
      <c r="B448" s="397" t="str">
        <f ca="1">IF($A448="","",INDEX(Diário!B$4:B$5000,MATCH(Rateio!$A448,Diário!$A$4:$A$5000,FALSE)))</f>
        <v/>
      </c>
      <c r="C448" s="413" t="str">
        <f ca="1">IF($A448="","",INDEX(Diário!C$4:C$5000,MATCH(Rateio!$A448,Diário!$A$4:$A$5000,FALSE)))</f>
        <v/>
      </c>
      <c r="D448" s="412" t="str">
        <f ca="1">IF($A448="","",INDEX(Diário!D$4:D$5000,MATCH(Rateio!$A448,Diário!$A$4:$A$5000,FALSE)))</f>
        <v/>
      </c>
      <c r="E448" s="412" t="str">
        <f ca="1">IF($A448="","",INDEX(Diário!E$4:E$5000,MATCH(Rateio!$A448,Diário!$A$4:$A$5000,FALSE)))</f>
        <v/>
      </c>
      <c r="F448" s="398"/>
      <c r="G448" s="398"/>
      <c r="H448" s="398"/>
      <c r="I448" s="398"/>
      <c r="J448" s="398"/>
      <c r="K448" s="403"/>
      <c r="L448" s="404"/>
      <c r="M448" s="404"/>
      <c r="N448" s="399"/>
      <c r="O448" s="400" t="str">
        <f t="shared" si="27"/>
        <v/>
      </c>
      <c r="P448" s="400" t="str">
        <f t="shared" si="28"/>
        <v/>
      </c>
      <c r="Q448" s="400">
        <f t="shared" si="30"/>
        <v>0</v>
      </c>
      <c r="R448" s="401" t="e">
        <f ca="1">MATCH(R$2,OFFSET(Diário!O$4,R447,0,ROW(Diário!$N$5003)-R447,1),0)+R447</f>
        <v>#N/A</v>
      </c>
    </row>
    <row r="449" spans="1:18" x14ac:dyDescent="0.2">
      <c r="A449" s="402" t="str">
        <f t="shared" ca="1" si="29"/>
        <v/>
      </c>
      <c r="B449" s="397" t="str">
        <f ca="1">IF($A449="","",INDEX(Diário!B$4:B$5000,MATCH(Rateio!$A449,Diário!$A$4:$A$5000,FALSE)))</f>
        <v/>
      </c>
      <c r="C449" s="413" t="str">
        <f ca="1">IF($A449="","",INDEX(Diário!C$4:C$5000,MATCH(Rateio!$A449,Diário!$A$4:$A$5000,FALSE)))</f>
        <v/>
      </c>
      <c r="D449" s="412" t="str">
        <f ca="1">IF($A449="","",INDEX(Diário!D$4:D$5000,MATCH(Rateio!$A449,Diário!$A$4:$A$5000,FALSE)))</f>
        <v/>
      </c>
      <c r="E449" s="412" t="str">
        <f ca="1">IF($A449="","",INDEX(Diário!E$4:E$5000,MATCH(Rateio!$A449,Diário!$A$4:$A$5000,FALSE)))</f>
        <v/>
      </c>
      <c r="F449" s="398"/>
      <c r="G449" s="398"/>
      <c r="H449" s="398"/>
      <c r="I449" s="398"/>
      <c r="J449" s="398"/>
      <c r="K449" s="403"/>
      <c r="L449" s="404"/>
      <c r="M449" s="404"/>
      <c r="N449" s="399"/>
      <c r="O449" s="400" t="str">
        <f t="shared" si="27"/>
        <v/>
      </c>
      <c r="P449" s="400" t="str">
        <f t="shared" si="28"/>
        <v/>
      </c>
      <c r="Q449" s="400">
        <f t="shared" si="30"/>
        <v>0</v>
      </c>
      <c r="R449" s="401" t="e">
        <f ca="1">MATCH(R$2,OFFSET(Diário!O$4,R448,0,ROW(Diário!$N$5003)-R448,1),0)+R448</f>
        <v>#N/A</v>
      </c>
    </row>
    <row r="450" spans="1:18" x14ac:dyDescent="0.2">
      <c r="A450" s="402" t="str">
        <f t="shared" ca="1" si="29"/>
        <v/>
      </c>
      <c r="B450" s="397" t="str">
        <f ca="1">IF($A450="","",INDEX(Diário!B$4:B$5000,MATCH(Rateio!$A450,Diário!$A$4:$A$5000,FALSE)))</f>
        <v/>
      </c>
      <c r="C450" s="413" t="str">
        <f ca="1">IF($A450="","",INDEX(Diário!C$4:C$5000,MATCH(Rateio!$A450,Diário!$A$4:$A$5000,FALSE)))</f>
        <v/>
      </c>
      <c r="D450" s="412" t="str">
        <f ca="1">IF($A450="","",INDEX(Diário!D$4:D$5000,MATCH(Rateio!$A450,Diário!$A$4:$A$5000,FALSE)))</f>
        <v/>
      </c>
      <c r="E450" s="412" t="str">
        <f ca="1">IF($A450="","",INDEX(Diário!E$4:E$5000,MATCH(Rateio!$A450,Diário!$A$4:$A$5000,FALSE)))</f>
        <v/>
      </c>
      <c r="F450" s="398"/>
      <c r="G450" s="398"/>
      <c r="H450" s="398"/>
      <c r="I450" s="398"/>
      <c r="J450" s="398"/>
      <c r="K450" s="403"/>
      <c r="L450" s="404"/>
      <c r="M450" s="404"/>
      <c r="N450" s="399"/>
      <c r="O450" s="400" t="str">
        <f t="shared" si="27"/>
        <v/>
      </c>
      <c r="P450" s="400" t="str">
        <f t="shared" si="28"/>
        <v/>
      </c>
      <c r="Q450" s="400">
        <f t="shared" si="30"/>
        <v>0</v>
      </c>
      <c r="R450" s="401" t="e">
        <f ca="1">MATCH(R$2,OFFSET(Diário!O$4,R449,0,ROW(Diário!$N$5003)-R449,1),0)+R449</f>
        <v>#N/A</v>
      </c>
    </row>
    <row r="451" spans="1:18" x14ac:dyDescent="0.2">
      <c r="A451" s="402" t="str">
        <f t="shared" ca="1" si="29"/>
        <v/>
      </c>
      <c r="B451" s="397" t="str">
        <f ca="1">IF($A451="","",INDEX(Diário!B$4:B$5000,MATCH(Rateio!$A451,Diário!$A$4:$A$5000,FALSE)))</f>
        <v/>
      </c>
      <c r="C451" s="413" t="str">
        <f ca="1">IF($A451="","",INDEX(Diário!C$4:C$5000,MATCH(Rateio!$A451,Diário!$A$4:$A$5000,FALSE)))</f>
        <v/>
      </c>
      <c r="D451" s="412" t="str">
        <f ca="1">IF($A451="","",INDEX(Diário!D$4:D$5000,MATCH(Rateio!$A451,Diário!$A$4:$A$5000,FALSE)))</f>
        <v/>
      </c>
      <c r="E451" s="412" t="str">
        <f ca="1">IF($A451="","",INDEX(Diário!E$4:E$5000,MATCH(Rateio!$A451,Diário!$A$4:$A$5000,FALSE)))</f>
        <v/>
      </c>
      <c r="F451" s="398"/>
      <c r="G451" s="398"/>
      <c r="H451" s="398"/>
      <c r="I451" s="398"/>
      <c r="J451" s="398"/>
      <c r="K451" s="403"/>
      <c r="L451" s="404"/>
      <c r="M451" s="404"/>
      <c r="N451" s="399"/>
      <c r="O451" s="400" t="str">
        <f t="shared" si="27"/>
        <v/>
      </c>
      <c r="P451" s="400" t="str">
        <f t="shared" si="28"/>
        <v/>
      </c>
      <c r="Q451" s="400">
        <f t="shared" si="30"/>
        <v>0</v>
      </c>
      <c r="R451" s="401" t="e">
        <f ca="1">MATCH(R$2,OFFSET(Diário!O$4,R450,0,ROW(Diário!$N$5003)-R450,1),0)+R450</f>
        <v>#N/A</v>
      </c>
    </row>
    <row r="452" spans="1:18" x14ac:dyDescent="0.2">
      <c r="A452" s="402" t="str">
        <f t="shared" ca="1" si="29"/>
        <v/>
      </c>
      <c r="B452" s="397" t="str">
        <f ca="1">IF($A452="","",INDEX(Diário!B$4:B$5000,MATCH(Rateio!$A452,Diário!$A$4:$A$5000,FALSE)))</f>
        <v/>
      </c>
      <c r="C452" s="413" t="str">
        <f ca="1">IF($A452="","",INDEX(Diário!C$4:C$5000,MATCH(Rateio!$A452,Diário!$A$4:$A$5000,FALSE)))</f>
        <v/>
      </c>
      <c r="D452" s="412" t="str">
        <f ca="1">IF($A452="","",INDEX(Diário!D$4:D$5000,MATCH(Rateio!$A452,Diário!$A$4:$A$5000,FALSE)))</f>
        <v/>
      </c>
      <c r="E452" s="412" t="str">
        <f ca="1">IF($A452="","",INDEX(Diário!E$4:E$5000,MATCH(Rateio!$A452,Diário!$A$4:$A$5000,FALSE)))</f>
        <v/>
      </c>
      <c r="F452" s="398"/>
      <c r="G452" s="398"/>
      <c r="H452" s="398"/>
      <c r="I452" s="398"/>
      <c r="J452" s="398"/>
      <c r="K452" s="403"/>
      <c r="L452" s="404"/>
      <c r="M452" s="404"/>
      <c r="N452" s="399"/>
      <c r="O452" s="400" t="str">
        <f t="shared" si="27"/>
        <v/>
      </c>
      <c r="P452" s="400" t="str">
        <f t="shared" si="28"/>
        <v/>
      </c>
      <c r="Q452" s="400">
        <f t="shared" si="30"/>
        <v>0</v>
      </c>
      <c r="R452" s="401" t="e">
        <f ca="1">MATCH(R$2,OFFSET(Diário!O$4,R451,0,ROW(Diário!$N$5003)-R451,1),0)+R451</f>
        <v>#N/A</v>
      </c>
    </row>
    <row r="453" spans="1:18" x14ac:dyDescent="0.2">
      <c r="A453" s="402" t="str">
        <f t="shared" ca="1" si="29"/>
        <v/>
      </c>
      <c r="B453" s="397" t="str">
        <f ca="1">IF($A453="","",INDEX(Diário!B$4:B$5000,MATCH(Rateio!$A453,Diário!$A$4:$A$5000,FALSE)))</f>
        <v/>
      </c>
      <c r="C453" s="413" t="str">
        <f ca="1">IF($A453="","",INDEX(Diário!C$4:C$5000,MATCH(Rateio!$A453,Diário!$A$4:$A$5000,FALSE)))</f>
        <v/>
      </c>
      <c r="D453" s="412" t="str">
        <f ca="1">IF($A453="","",INDEX(Diário!D$4:D$5000,MATCH(Rateio!$A453,Diário!$A$4:$A$5000,FALSE)))</f>
        <v/>
      </c>
      <c r="E453" s="412" t="str">
        <f ca="1">IF($A453="","",INDEX(Diário!E$4:E$5000,MATCH(Rateio!$A453,Diário!$A$4:$A$5000,FALSE)))</f>
        <v/>
      </c>
      <c r="F453" s="398"/>
      <c r="G453" s="398"/>
      <c r="H453" s="398"/>
      <c r="I453" s="398"/>
      <c r="J453" s="398"/>
      <c r="K453" s="403"/>
      <c r="L453" s="404"/>
      <c r="M453" s="404"/>
      <c r="N453" s="399"/>
      <c r="O453" s="400" t="str">
        <f t="shared" ref="O453:O516" si="31">IFERROR(M453/L453,"")</f>
        <v/>
      </c>
      <c r="P453" s="400" t="str">
        <f t="shared" ref="P453:P516" si="32">IFERROR(N453/L453,"")</f>
        <v/>
      </c>
      <c r="Q453" s="400">
        <f t="shared" si="30"/>
        <v>0</v>
      </c>
      <c r="R453" s="401" t="e">
        <f ca="1">MATCH(R$2,OFFSET(Diário!O$4,R452,0,ROW(Diário!$N$5003)-R452,1),0)+R452</f>
        <v>#N/A</v>
      </c>
    </row>
    <row r="454" spans="1:18" x14ac:dyDescent="0.2">
      <c r="A454" s="402" t="str">
        <f t="shared" ref="A454:A517" ca="1" si="33">IF(ISNA(R454),"",R454)</f>
        <v/>
      </c>
      <c r="B454" s="397" t="str">
        <f ca="1">IF($A454="","",INDEX(Diário!B$4:B$5000,MATCH(Rateio!$A454,Diário!$A$4:$A$5000,FALSE)))</f>
        <v/>
      </c>
      <c r="C454" s="413" t="str">
        <f ca="1">IF($A454="","",INDEX(Diário!C$4:C$5000,MATCH(Rateio!$A454,Diário!$A$4:$A$5000,FALSE)))</f>
        <v/>
      </c>
      <c r="D454" s="412" t="str">
        <f ca="1">IF($A454="","",INDEX(Diário!D$4:D$5000,MATCH(Rateio!$A454,Diário!$A$4:$A$5000,FALSE)))</f>
        <v/>
      </c>
      <c r="E454" s="412" t="str">
        <f ca="1">IF($A454="","",INDEX(Diário!E$4:E$5000,MATCH(Rateio!$A454,Diário!$A$4:$A$5000,FALSE)))</f>
        <v/>
      </c>
      <c r="F454" s="398"/>
      <c r="G454" s="398"/>
      <c r="H454" s="398"/>
      <c r="I454" s="398"/>
      <c r="J454" s="398"/>
      <c r="K454" s="403"/>
      <c r="L454" s="404"/>
      <c r="M454" s="404"/>
      <c r="N454" s="399"/>
      <c r="O454" s="400" t="str">
        <f t="shared" si="31"/>
        <v/>
      </c>
      <c r="P454" s="400" t="str">
        <f t="shared" si="32"/>
        <v/>
      </c>
      <c r="Q454" s="400">
        <f t="shared" ref="Q454:Q517" si="34">SUM(O454:P454)</f>
        <v>0</v>
      </c>
      <c r="R454" s="401" t="e">
        <f ca="1">MATCH(R$2,OFFSET(Diário!O$4,R453,0,ROW(Diário!$N$5003)-R453,1),0)+R453</f>
        <v>#N/A</v>
      </c>
    </row>
    <row r="455" spans="1:18" x14ac:dyDescent="0.2">
      <c r="A455" s="402" t="str">
        <f t="shared" ca="1" si="33"/>
        <v/>
      </c>
      <c r="B455" s="397" t="str">
        <f ca="1">IF($A455="","",INDEX(Diário!B$4:B$5000,MATCH(Rateio!$A455,Diário!$A$4:$A$5000,FALSE)))</f>
        <v/>
      </c>
      <c r="C455" s="413" t="str">
        <f ca="1">IF($A455="","",INDEX(Diário!C$4:C$5000,MATCH(Rateio!$A455,Diário!$A$4:$A$5000,FALSE)))</f>
        <v/>
      </c>
      <c r="D455" s="412" t="str">
        <f ca="1">IF($A455="","",INDEX(Diário!D$4:D$5000,MATCH(Rateio!$A455,Diário!$A$4:$A$5000,FALSE)))</f>
        <v/>
      </c>
      <c r="E455" s="412" t="str">
        <f ca="1">IF($A455="","",INDEX(Diário!E$4:E$5000,MATCH(Rateio!$A455,Diário!$A$4:$A$5000,FALSE)))</f>
        <v/>
      </c>
      <c r="F455" s="398"/>
      <c r="G455" s="398"/>
      <c r="H455" s="398"/>
      <c r="I455" s="398"/>
      <c r="J455" s="398"/>
      <c r="K455" s="403"/>
      <c r="L455" s="404"/>
      <c r="M455" s="404"/>
      <c r="N455" s="399"/>
      <c r="O455" s="400" t="str">
        <f t="shared" si="31"/>
        <v/>
      </c>
      <c r="P455" s="400" t="str">
        <f t="shared" si="32"/>
        <v/>
      </c>
      <c r="Q455" s="400">
        <f t="shared" si="34"/>
        <v>0</v>
      </c>
      <c r="R455" s="401" t="e">
        <f ca="1">MATCH(R$2,OFFSET(Diário!O$4,R454,0,ROW(Diário!$N$5003)-R454,1),0)+R454</f>
        <v>#N/A</v>
      </c>
    </row>
    <row r="456" spans="1:18" x14ac:dyDescent="0.2">
      <c r="A456" s="402" t="str">
        <f t="shared" ca="1" si="33"/>
        <v/>
      </c>
      <c r="B456" s="397" t="str">
        <f ca="1">IF($A456="","",INDEX(Diário!B$4:B$5000,MATCH(Rateio!$A456,Diário!$A$4:$A$5000,FALSE)))</f>
        <v/>
      </c>
      <c r="C456" s="413" t="str">
        <f ca="1">IF($A456="","",INDEX(Diário!C$4:C$5000,MATCH(Rateio!$A456,Diário!$A$4:$A$5000,FALSE)))</f>
        <v/>
      </c>
      <c r="D456" s="412" t="str">
        <f ca="1">IF($A456="","",INDEX(Diário!D$4:D$5000,MATCH(Rateio!$A456,Diário!$A$4:$A$5000,FALSE)))</f>
        <v/>
      </c>
      <c r="E456" s="412" t="str">
        <f ca="1">IF($A456="","",INDEX(Diário!E$4:E$5000,MATCH(Rateio!$A456,Diário!$A$4:$A$5000,FALSE)))</f>
        <v/>
      </c>
      <c r="F456" s="398"/>
      <c r="G456" s="398"/>
      <c r="H456" s="398"/>
      <c r="I456" s="398"/>
      <c r="J456" s="398"/>
      <c r="K456" s="403"/>
      <c r="L456" s="404"/>
      <c r="M456" s="404"/>
      <c r="N456" s="399"/>
      <c r="O456" s="400" t="str">
        <f t="shared" si="31"/>
        <v/>
      </c>
      <c r="P456" s="400" t="str">
        <f t="shared" si="32"/>
        <v/>
      </c>
      <c r="Q456" s="400">
        <f t="shared" si="34"/>
        <v>0</v>
      </c>
      <c r="R456" s="401" t="e">
        <f ca="1">MATCH(R$2,OFFSET(Diário!O$4,R455,0,ROW(Diário!$N$5003)-R455,1),0)+R455</f>
        <v>#N/A</v>
      </c>
    </row>
    <row r="457" spans="1:18" x14ac:dyDescent="0.2">
      <c r="A457" s="402" t="str">
        <f t="shared" ca="1" si="33"/>
        <v/>
      </c>
      <c r="B457" s="397" t="str">
        <f ca="1">IF($A457="","",INDEX(Diário!B$4:B$5000,MATCH(Rateio!$A457,Diário!$A$4:$A$5000,FALSE)))</f>
        <v/>
      </c>
      <c r="C457" s="413" t="str">
        <f ca="1">IF($A457="","",INDEX(Diário!C$4:C$5000,MATCH(Rateio!$A457,Diário!$A$4:$A$5000,FALSE)))</f>
        <v/>
      </c>
      <c r="D457" s="412" t="str">
        <f ca="1">IF($A457="","",INDEX(Diário!D$4:D$5000,MATCH(Rateio!$A457,Diário!$A$4:$A$5000,FALSE)))</f>
        <v/>
      </c>
      <c r="E457" s="412" t="str">
        <f ca="1">IF($A457="","",INDEX(Diário!E$4:E$5000,MATCH(Rateio!$A457,Diário!$A$4:$A$5000,FALSE)))</f>
        <v/>
      </c>
      <c r="F457" s="398"/>
      <c r="G457" s="398"/>
      <c r="H457" s="398"/>
      <c r="I457" s="398"/>
      <c r="J457" s="398"/>
      <c r="K457" s="403"/>
      <c r="L457" s="404"/>
      <c r="M457" s="404"/>
      <c r="N457" s="399"/>
      <c r="O457" s="400" t="str">
        <f t="shared" si="31"/>
        <v/>
      </c>
      <c r="P457" s="400" t="str">
        <f t="shared" si="32"/>
        <v/>
      </c>
      <c r="Q457" s="400">
        <f t="shared" si="34"/>
        <v>0</v>
      </c>
      <c r="R457" s="401" t="e">
        <f ca="1">MATCH(R$2,OFFSET(Diário!O$4,R456,0,ROW(Diário!$N$5003)-R456,1),0)+R456</f>
        <v>#N/A</v>
      </c>
    </row>
    <row r="458" spans="1:18" x14ac:dyDescent="0.2">
      <c r="A458" s="402" t="str">
        <f t="shared" ca="1" si="33"/>
        <v/>
      </c>
      <c r="B458" s="397" t="str">
        <f ca="1">IF($A458="","",INDEX(Diário!B$4:B$5000,MATCH(Rateio!$A458,Diário!$A$4:$A$5000,FALSE)))</f>
        <v/>
      </c>
      <c r="C458" s="413" t="str">
        <f ca="1">IF($A458="","",INDEX(Diário!C$4:C$5000,MATCH(Rateio!$A458,Diário!$A$4:$A$5000,FALSE)))</f>
        <v/>
      </c>
      <c r="D458" s="412" t="str">
        <f ca="1">IF($A458="","",INDEX(Diário!D$4:D$5000,MATCH(Rateio!$A458,Diário!$A$4:$A$5000,FALSE)))</f>
        <v/>
      </c>
      <c r="E458" s="412" t="str">
        <f ca="1">IF($A458="","",INDEX(Diário!E$4:E$5000,MATCH(Rateio!$A458,Diário!$A$4:$A$5000,FALSE)))</f>
        <v/>
      </c>
      <c r="F458" s="398"/>
      <c r="G458" s="398"/>
      <c r="H458" s="398"/>
      <c r="I458" s="398"/>
      <c r="J458" s="398"/>
      <c r="K458" s="403"/>
      <c r="L458" s="404"/>
      <c r="M458" s="404"/>
      <c r="N458" s="399"/>
      <c r="O458" s="400" t="str">
        <f t="shared" si="31"/>
        <v/>
      </c>
      <c r="P458" s="400" t="str">
        <f t="shared" si="32"/>
        <v/>
      </c>
      <c r="Q458" s="400">
        <f t="shared" si="34"/>
        <v>0</v>
      </c>
      <c r="R458" s="401" t="e">
        <f ca="1">MATCH(R$2,OFFSET(Diário!O$4,R457,0,ROW(Diário!$N$5003)-R457,1),0)+R457</f>
        <v>#N/A</v>
      </c>
    </row>
    <row r="459" spans="1:18" x14ac:dyDescent="0.2">
      <c r="A459" s="402" t="str">
        <f t="shared" ca="1" si="33"/>
        <v/>
      </c>
      <c r="B459" s="397" t="str">
        <f ca="1">IF($A459="","",INDEX(Diário!B$4:B$5000,MATCH(Rateio!$A459,Diário!$A$4:$A$5000,FALSE)))</f>
        <v/>
      </c>
      <c r="C459" s="413" t="str">
        <f ca="1">IF($A459="","",INDEX(Diário!C$4:C$5000,MATCH(Rateio!$A459,Diário!$A$4:$A$5000,FALSE)))</f>
        <v/>
      </c>
      <c r="D459" s="412" t="str">
        <f ca="1">IF($A459="","",INDEX(Diário!D$4:D$5000,MATCH(Rateio!$A459,Diário!$A$4:$A$5000,FALSE)))</f>
        <v/>
      </c>
      <c r="E459" s="412" t="str">
        <f ca="1">IF($A459="","",INDEX(Diário!E$4:E$5000,MATCH(Rateio!$A459,Diário!$A$4:$A$5000,FALSE)))</f>
        <v/>
      </c>
      <c r="F459" s="398"/>
      <c r="G459" s="398"/>
      <c r="H459" s="398"/>
      <c r="I459" s="398"/>
      <c r="J459" s="398"/>
      <c r="K459" s="403"/>
      <c r="L459" s="404"/>
      <c r="M459" s="404"/>
      <c r="N459" s="399"/>
      <c r="O459" s="400" t="str">
        <f t="shared" si="31"/>
        <v/>
      </c>
      <c r="P459" s="400" t="str">
        <f t="shared" si="32"/>
        <v/>
      </c>
      <c r="Q459" s="400">
        <f t="shared" si="34"/>
        <v>0</v>
      </c>
      <c r="R459" s="401" t="e">
        <f ca="1">MATCH(R$2,OFFSET(Diário!O$4,R458,0,ROW(Diário!$N$5003)-R458,1),0)+R458</f>
        <v>#N/A</v>
      </c>
    </row>
    <row r="460" spans="1:18" x14ac:dyDescent="0.2">
      <c r="A460" s="402" t="str">
        <f t="shared" ca="1" si="33"/>
        <v/>
      </c>
      <c r="B460" s="397" t="str">
        <f ca="1">IF($A460="","",INDEX(Diário!B$4:B$5000,MATCH(Rateio!$A460,Diário!$A$4:$A$5000,FALSE)))</f>
        <v/>
      </c>
      <c r="C460" s="413" t="str">
        <f ca="1">IF($A460="","",INDEX(Diário!C$4:C$5000,MATCH(Rateio!$A460,Diário!$A$4:$A$5000,FALSE)))</f>
        <v/>
      </c>
      <c r="D460" s="412" t="str">
        <f ca="1">IF($A460="","",INDEX(Diário!D$4:D$5000,MATCH(Rateio!$A460,Diário!$A$4:$A$5000,FALSE)))</f>
        <v/>
      </c>
      <c r="E460" s="412" t="str">
        <f ca="1">IF($A460="","",INDEX(Diário!E$4:E$5000,MATCH(Rateio!$A460,Diário!$A$4:$A$5000,FALSE)))</f>
        <v/>
      </c>
      <c r="F460" s="398"/>
      <c r="G460" s="398"/>
      <c r="H460" s="398"/>
      <c r="I460" s="398"/>
      <c r="J460" s="398"/>
      <c r="K460" s="403"/>
      <c r="L460" s="404"/>
      <c r="M460" s="404"/>
      <c r="N460" s="399"/>
      <c r="O460" s="400" t="str">
        <f t="shared" si="31"/>
        <v/>
      </c>
      <c r="P460" s="400" t="str">
        <f t="shared" si="32"/>
        <v/>
      </c>
      <c r="Q460" s="400">
        <f t="shared" si="34"/>
        <v>0</v>
      </c>
      <c r="R460" s="401" t="e">
        <f ca="1">MATCH(R$2,OFFSET(Diário!O$4,R459,0,ROW(Diário!$N$5003)-R459,1),0)+R459</f>
        <v>#N/A</v>
      </c>
    </row>
    <row r="461" spans="1:18" x14ac:dyDescent="0.2">
      <c r="A461" s="402" t="str">
        <f t="shared" ca="1" si="33"/>
        <v/>
      </c>
      <c r="B461" s="397" t="str">
        <f ca="1">IF($A461="","",INDEX(Diário!B$4:B$5000,MATCH(Rateio!$A461,Diário!$A$4:$A$5000,FALSE)))</f>
        <v/>
      </c>
      <c r="C461" s="413" t="str">
        <f ca="1">IF($A461="","",INDEX(Diário!C$4:C$5000,MATCH(Rateio!$A461,Diário!$A$4:$A$5000,FALSE)))</f>
        <v/>
      </c>
      <c r="D461" s="412" t="str">
        <f ca="1">IF($A461="","",INDEX(Diário!D$4:D$5000,MATCH(Rateio!$A461,Diário!$A$4:$A$5000,FALSE)))</f>
        <v/>
      </c>
      <c r="E461" s="412" t="str">
        <f ca="1">IF($A461="","",INDEX(Diário!E$4:E$5000,MATCH(Rateio!$A461,Diário!$A$4:$A$5000,FALSE)))</f>
        <v/>
      </c>
      <c r="F461" s="398"/>
      <c r="G461" s="398"/>
      <c r="H461" s="398"/>
      <c r="I461" s="398"/>
      <c r="J461" s="398"/>
      <c r="K461" s="403"/>
      <c r="L461" s="404"/>
      <c r="M461" s="404"/>
      <c r="N461" s="399"/>
      <c r="O461" s="400" t="str">
        <f t="shared" si="31"/>
        <v/>
      </c>
      <c r="P461" s="400" t="str">
        <f t="shared" si="32"/>
        <v/>
      </c>
      <c r="Q461" s="400">
        <f t="shared" si="34"/>
        <v>0</v>
      </c>
      <c r="R461" s="401" t="e">
        <f ca="1">MATCH(R$2,OFFSET(Diário!O$4,R460,0,ROW(Diário!$N$5003)-R460,1),0)+R460</f>
        <v>#N/A</v>
      </c>
    </row>
    <row r="462" spans="1:18" x14ac:dyDescent="0.2">
      <c r="A462" s="402" t="str">
        <f t="shared" ca="1" si="33"/>
        <v/>
      </c>
      <c r="B462" s="397" t="str">
        <f ca="1">IF($A462="","",INDEX(Diário!B$4:B$5000,MATCH(Rateio!$A462,Diário!$A$4:$A$5000,FALSE)))</f>
        <v/>
      </c>
      <c r="C462" s="413" t="str">
        <f ca="1">IF($A462="","",INDEX(Diário!C$4:C$5000,MATCH(Rateio!$A462,Diário!$A$4:$A$5000,FALSE)))</f>
        <v/>
      </c>
      <c r="D462" s="412" t="str">
        <f ca="1">IF($A462="","",INDEX(Diário!D$4:D$5000,MATCH(Rateio!$A462,Diário!$A$4:$A$5000,FALSE)))</f>
        <v/>
      </c>
      <c r="E462" s="412" t="str">
        <f ca="1">IF($A462="","",INDEX(Diário!E$4:E$5000,MATCH(Rateio!$A462,Diário!$A$4:$A$5000,FALSE)))</f>
        <v/>
      </c>
      <c r="F462" s="398"/>
      <c r="G462" s="398"/>
      <c r="H462" s="398"/>
      <c r="I462" s="398"/>
      <c r="J462" s="398"/>
      <c r="K462" s="403"/>
      <c r="L462" s="404"/>
      <c r="M462" s="404"/>
      <c r="N462" s="399"/>
      <c r="O462" s="400" t="str">
        <f t="shared" si="31"/>
        <v/>
      </c>
      <c r="P462" s="400" t="str">
        <f t="shared" si="32"/>
        <v/>
      </c>
      <c r="Q462" s="400">
        <f t="shared" si="34"/>
        <v>0</v>
      </c>
      <c r="R462" s="401" t="e">
        <f ca="1">MATCH(R$2,OFFSET(Diário!O$4,R461,0,ROW(Diário!$N$5003)-R461,1),0)+R461</f>
        <v>#N/A</v>
      </c>
    </row>
    <row r="463" spans="1:18" x14ac:dyDescent="0.2">
      <c r="A463" s="402" t="str">
        <f t="shared" ca="1" si="33"/>
        <v/>
      </c>
      <c r="B463" s="397" t="str">
        <f ca="1">IF($A463="","",INDEX(Diário!B$4:B$5000,MATCH(Rateio!$A463,Diário!$A$4:$A$5000,FALSE)))</f>
        <v/>
      </c>
      <c r="C463" s="413" t="str">
        <f ca="1">IF($A463="","",INDEX(Diário!C$4:C$5000,MATCH(Rateio!$A463,Diário!$A$4:$A$5000,FALSE)))</f>
        <v/>
      </c>
      <c r="D463" s="412" t="str">
        <f ca="1">IF($A463="","",INDEX(Diário!D$4:D$5000,MATCH(Rateio!$A463,Diário!$A$4:$A$5000,FALSE)))</f>
        <v/>
      </c>
      <c r="E463" s="412" t="str">
        <f ca="1">IF($A463="","",INDEX(Diário!E$4:E$5000,MATCH(Rateio!$A463,Diário!$A$4:$A$5000,FALSE)))</f>
        <v/>
      </c>
      <c r="F463" s="398"/>
      <c r="G463" s="398"/>
      <c r="H463" s="398"/>
      <c r="I463" s="398"/>
      <c r="J463" s="398"/>
      <c r="K463" s="403"/>
      <c r="L463" s="404"/>
      <c r="M463" s="404"/>
      <c r="N463" s="399"/>
      <c r="O463" s="400" t="str">
        <f t="shared" si="31"/>
        <v/>
      </c>
      <c r="P463" s="400" t="str">
        <f t="shared" si="32"/>
        <v/>
      </c>
      <c r="Q463" s="400">
        <f t="shared" si="34"/>
        <v>0</v>
      </c>
      <c r="R463" s="401" t="e">
        <f ca="1">MATCH(R$2,OFFSET(Diário!O$4,R462,0,ROW(Diário!$N$5003)-R462,1),0)+R462</f>
        <v>#N/A</v>
      </c>
    </row>
    <row r="464" spans="1:18" x14ac:dyDescent="0.2">
      <c r="A464" s="402" t="str">
        <f t="shared" ca="1" si="33"/>
        <v/>
      </c>
      <c r="B464" s="397" t="str">
        <f ca="1">IF($A464="","",INDEX(Diário!B$4:B$5000,MATCH(Rateio!$A464,Diário!$A$4:$A$5000,FALSE)))</f>
        <v/>
      </c>
      <c r="C464" s="413" t="str">
        <f ca="1">IF($A464="","",INDEX(Diário!C$4:C$5000,MATCH(Rateio!$A464,Diário!$A$4:$A$5000,FALSE)))</f>
        <v/>
      </c>
      <c r="D464" s="412" t="str">
        <f ca="1">IF($A464="","",INDEX(Diário!D$4:D$5000,MATCH(Rateio!$A464,Diário!$A$4:$A$5000,FALSE)))</f>
        <v/>
      </c>
      <c r="E464" s="412" t="str">
        <f ca="1">IF($A464="","",INDEX(Diário!E$4:E$5000,MATCH(Rateio!$A464,Diário!$A$4:$A$5000,FALSE)))</f>
        <v/>
      </c>
      <c r="F464" s="398"/>
      <c r="G464" s="398"/>
      <c r="H464" s="398"/>
      <c r="I464" s="398"/>
      <c r="J464" s="398"/>
      <c r="K464" s="403"/>
      <c r="L464" s="404"/>
      <c r="M464" s="404"/>
      <c r="N464" s="399"/>
      <c r="O464" s="400" t="str">
        <f t="shared" si="31"/>
        <v/>
      </c>
      <c r="P464" s="400" t="str">
        <f t="shared" si="32"/>
        <v/>
      </c>
      <c r="Q464" s="400">
        <f t="shared" si="34"/>
        <v>0</v>
      </c>
      <c r="R464" s="401" t="e">
        <f ca="1">MATCH(R$2,OFFSET(Diário!O$4,R463,0,ROW(Diário!$N$5003)-R463,1),0)+R463</f>
        <v>#N/A</v>
      </c>
    </row>
    <row r="465" spans="1:18" x14ac:dyDescent="0.2">
      <c r="A465" s="402" t="str">
        <f t="shared" ca="1" si="33"/>
        <v/>
      </c>
      <c r="B465" s="397" t="str">
        <f ca="1">IF($A465="","",INDEX(Diário!B$4:B$5000,MATCH(Rateio!$A465,Diário!$A$4:$A$5000,FALSE)))</f>
        <v/>
      </c>
      <c r="C465" s="413" t="str">
        <f ca="1">IF($A465="","",INDEX(Diário!C$4:C$5000,MATCH(Rateio!$A465,Diário!$A$4:$A$5000,FALSE)))</f>
        <v/>
      </c>
      <c r="D465" s="412" t="str">
        <f ca="1">IF($A465="","",INDEX(Diário!D$4:D$5000,MATCH(Rateio!$A465,Diário!$A$4:$A$5000,FALSE)))</f>
        <v/>
      </c>
      <c r="E465" s="412" t="str">
        <f ca="1">IF($A465="","",INDEX(Diário!E$4:E$5000,MATCH(Rateio!$A465,Diário!$A$4:$A$5000,FALSE)))</f>
        <v/>
      </c>
      <c r="F465" s="398"/>
      <c r="G465" s="398"/>
      <c r="H465" s="398"/>
      <c r="I465" s="398"/>
      <c r="J465" s="398"/>
      <c r="K465" s="403"/>
      <c r="L465" s="404"/>
      <c r="M465" s="404"/>
      <c r="N465" s="399"/>
      <c r="O465" s="400" t="str">
        <f t="shared" si="31"/>
        <v/>
      </c>
      <c r="P465" s="400" t="str">
        <f t="shared" si="32"/>
        <v/>
      </c>
      <c r="Q465" s="400">
        <f t="shared" si="34"/>
        <v>0</v>
      </c>
      <c r="R465" s="401" t="e">
        <f ca="1">MATCH(R$2,OFFSET(Diário!O$4,R464,0,ROW(Diário!$N$5003)-R464,1),0)+R464</f>
        <v>#N/A</v>
      </c>
    </row>
    <row r="466" spans="1:18" x14ac:dyDescent="0.2">
      <c r="A466" s="402" t="str">
        <f t="shared" ca="1" si="33"/>
        <v/>
      </c>
      <c r="B466" s="397" t="str">
        <f ca="1">IF($A466="","",INDEX(Diário!B$4:B$5000,MATCH(Rateio!$A466,Diário!$A$4:$A$5000,FALSE)))</f>
        <v/>
      </c>
      <c r="C466" s="413" t="str">
        <f ca="1">IF($A466="","",INDEX(Diário!C$4:C$5000,MATCH(Rateio!$A466,Diário!$A$4:$A$5000,FALSE)))</f>
        <v/>
      </c>
      <c r="D466" s="412" t="str">
        <f ca="1">IF($A466="","",INDEX(Diário!D$4:D$5000,MATCH(Rateio!$A466,Diário!$A$4:$A$5000,FALSE)))</f>
        <v/>
      </c>
      <c r="E466" s="412" t="str">
        <f ca="1">IF($A466="","",INDEX(Diário!E$4:E$5000,MATCH(Rateio!$A466,Diário!$A$4:$A$5000,FALSE)))</f>
        <v/>
      </c>
      <c r="F466" s="398"/>
      <c r="G466" s="398"/>
      <c r="H466" s="398"/>
      <c r="I466" s="398"/>
      <c r="J466" s="398"/>
      <c r="K466" s="403"/>
      <c r="L466" s="404"/>
      <c r="M466" s="404"/>
      <c r="N466" s="399"/>
      <c r="O466" s="400" t="str">
        <f t="shared" si="31"/>
        <v/>
      </c>
      <c r="P466" s="400" t="str">
        <f t="shared" si="32"/>
        <v/>
      </c>
      <c r="Q466" s="400">
        <f t="shared" si="34"/>
        <v>0</v>
      </c>
      <c r="R466" s="401" t="e">
        <f ca="1">MATCH(R$2,OFFSET(Diário!O$4,R465,0,ROW(Diário!$N$5003)-R465,1),0)+R465</f>
        <v>#N/A</v>
      </c>
    </row>
    <row r="467" spans="1:18" x14ac:dyDescent="0.2">
      <c r="A467" s="402" t="str">
        <f t="shared" ca="1" si="33"/>
        <v/>
      </c>
      <c r="B467" s="397" t="str">
        <f ca="1">IF($A467="","",INDEX(Diário!B$4:B$5000,MATCH(Rateio!$A467,Diário!$A$4:$A$5000,FALSE)))</f>
        <v/>
      </c>
      <c r="C467" s="413" t="str">
        <f ca="1">IF($A467="","",INDEX(Diário!C$4:C$5000,MATCH(Rateio!$A467,Diário!$A$4:$A$5000,FALSE)))</f>
        <v/>
      </c>
      <c r="D467" s="412" t="str">
        <f ca="1">IF($A467="","",INDEX(Diário!D$4:D$5000,MATCH(Rateio!$A467,Diário!$A$4:$A$5000,FALSE)))</f>
        <v/>
      </c>
      <c r="E467" s="412" t="str">
        <f ca="1">IF($A467="","",INDEX(Diário!E$4:E$5000,MATCH(Rateio!$A467,Diário!$A$4:$A$5000,FALSE)))</f>
        <v/>
      </c>
      <c r="F467" s="398"/>
      <c r="G467" s="398"/>
      <c r="H467" s="398"/>
      <c r="I467" s="398"/>
      <c r="J467" s="398"/>
      <c r="K467" s="403"/>
      <c r="L467" s="404"/>
      <c r="M467" s="404"/>
      <c r="N467" s="399"/>
      <c r="O467" s="400" t="str">
        <f t="shared" si="31"/>
        <v/>
      </c>
      <c r="P467" s="400" t="str">
        <f t="shared" si="32"/>
        <v/>
      </c>
      <c r="Q467" s="400">
        <f t="shared" si="34"/>
        <v>0</v>
      </c>
      <c r="R467" s="401" t="e">
        <f ca="1">MATCH(R$2,OFFSET(Diário!O$4,R466,0,ROW(Diário!$N$5003)-R466,1),0)+R466</f>
        <v>#N/A</v>
      </c>
    </row>
    <row r="468" spans="1:18" x14ac:dyDescent="0.2">
      <c r="A468" s="402" t="str">
        <f t="shared" ca="1" si="33"/>
        <v/>
      </c>
      <c r="B468" s="397" t="str">
        <f ca="1">IF($A468="","",INDEX(Diário!B$4:B$5000,MATCH(Rateio!$A468,Diário!$A$4:$A$5000,FALSE)))</f>
        <v/>
      </c>
      <c r="C468" s="413" t="str">
        <f ca="1">IF($A468="","",INDEX(Diário!C$4:C$5000,MATCH(Rateio!$A468,Diário!$A$4:$A$5000,FALSE)))</f>
        <v/>
      </c>
      <c r="D468" s="412" t="str">
        <f ca="1">IF($A468="","",INDEX(Diário!D$4:D$5000,MATCH(Rateio!$A468,Diário!$A$4:$A$5000,FALSE)))</f>
        <v/>
      </c>
      <c r="E468" s="412" t="str">
        <f ca="1">IF($A468="","",INDEX(Diário!E$4:E$5000,MATCH(Rateio!$A468,Diário!$A$4:$A$5000,FALSE)))</f>
        <v/>
      </c>
      <c r="F468" s="398"/>
      <c r="G468" s="398"/>
      <c r="H468" s="398"/>
      <c r="I468" s="398"/>
      <c r="J468" s="398"/>
      <c r="K468" s="403"/>
      <c r="L468" s="404"/>
      <c r="M468" s="404"/>
      <c r="N468" s="399"/>
      <c r="O468" s="400" t="str">
        <f t="shared" si="31"/>
        <v/>
      </c>
      <c r="P468" s="400" t="str">
        <f t="shared" si="32"/>
        <v/>
      </c>
      <c r="Q468" s="400">
        <f t="shared" si="34"/>
        <v>0</v>
      </c>
      <c r="R468" s="401" t="e">
        <f ca="1">MATCH(R$2,OFFSET(Diário!O$4,R467,0,ROW(Diário!$N$5003)-R467,1),0)+R467</f>
        <v>#N/A</v>
      </c>
    </row>
    <row r="469" spans="1:18" x14ac:dyDescent="0.2">
      <c r="A469" s="402" t="str">
        <f t="shared" ca="1" si="33"/>
        <v/>
      </c>
      <c r="B469" s="397" t="str">
        <f ca="1">IF($A469="","",INDEX(Diário!B$4:B$5000,MATCH(Rateio!$A469,Diário!$A$4:$A$5000,FALSE)))</f>
        <v/>
      </c>
      <c r="C469" s="413" t="str">
        <f ca="1">IF($A469="","",INDEX(Diário!C$4:C$5000,MATCH(Rateio!$A469,Diário!$A$4:$A$5000,FALSE)))</f>
        <v/>
      </c>
      <c r="D469" s="412" t="str">
        <f ca="1">IF($A469="","",INDEX(Diário!D$4:D$5000,MATCH(Rateio!$A469,Diário!$A$4:$A$5000,FALSE)))</f>
        <v/>
      </c>
      <c r="E469" s="412" t="str">
        <f ca="1">IF($A469="","",INDEX(Diário!E$4:E$5000,MATCH(Rateio!$A469,Diário!$A$4:$A$5000,FALSE)))</f>
        <v/>
      </c>
      <c r="F469" s="398"/>
      <c r="G469" s="398"/>
      <c r="H469" s="398"/>
      <c r="I469" s="398"/>
      <c r="J469" s="398"/>
      <c r="K469" s="403"/>
      <c r="L469" s="404"/>
      <c r="M469" s="404"/>
      <c r="N469" s="399"/>
      <c r="O469" s="400" t="str">
        <f t="shared" si="31"/>
        <v/>
      </c>
      <c r="P469" s="400" t="str">
        <f t="shared" si="32"/>
        <v/>
      </c>
      <c r="Q469" s="400">
        <f t="shared" si="34"/>
        <v>0</v>
      </c>
      <c r="R469" s="401" t="e">
        <f ca="1">MATCH(R$2,OFFSET(Diário!O$4,R468,0,ROW(Diário!$N$5003)-R468,1),0)+R468</f>
        <v>#N/A</v>
      </c>
    </row>
    <row r="470" spans="1:18" x14ac:dyDescent="0.2">
      <c r="A470" s="402" t="str">
        <f t="shared" ca="1" si="33"/>
        <v/>
      </c>
      <c r="B470" s="397" t="str">
        <f ca="1">IF($A470="","",INDEX(Diário!B$4:B$5000,MATCH(Rateio!$A470,Diário!$A$4:$A$5000,FALSE)))</f>
        <v/>
      </c>
      <c r="C470" s="413" t="str">
        <f ca="1">IF($A470="","",INDEX(Diário!C$4:C$5000,MATCH(Rateio!$A470,Diário!$A$4:$A$5000,FALSE)))</f>
        <v/>
      </c>
      <c r="D470" s="412" t="str">
        <f ca="1">IF($A470="","",INDEX(Diário!D$4:D$5000,MATCH(Rateio!$A470,Diário!$A$4:$A$5000,FALSE)))</f>
        <v/>
      </c>
      <c r="E470" s="412" t="str">
        <f ca="1">IF($A470="","",INDEX(Diário!E$4:E$5000,MATCH(Rateio!$A470,Diário!$A$4:$A$5000,FALSE)))</f>
        <v/>
      </c>
      <c r="F470" s="398"/>
      <c r="G470" s="398"/>
      <c r="H470" s="398"/>
      <c r="I470" s="398"/>
      <c r="J470" s="398"/>
      <c r="K470" s="403"/>
      <c r="L470" s="404"/>
      <c r="M470" s="404"/>
      <c r="N470" s="399"/>
      <c r="O470" s="400" t="str">
        <f t="shared" si="31"/>
        <v/>
      </c>
      <c r="P470" s="400" t="str">
        <f t="shared" si="32"/>
        <v/>
      </c>
      <c r="Q470" s="400">
        <f t="shared" si="34"/>
        <v>0</v>
      </c>
      <c r="R470" s="401" t="e">
        <f ca="1">MATCH(R$2,OFFSET(Diário!O$4,R469,0,ROW(Diário!$N$5003)-R469,1),0)+R469</f>
        <v>#N/A</v>
      </c>
    </row>
    <row r="471" spans="1:18" x14ac:dyDescent="0.2">
      <c r="A471" s="402" t="str">
        <f t="shared" ca="1" si="33"/>
        <v/>
      </c>
      <c r="B471" s="397" t="str">
        <f ca="1">IF($A471="","",INDEX(Diário!B$4:B$5000,MATCH(Rateio!$A471,Diário!$A$4:$A$5000,FALSE)))</f>
        <v/>
      </c>
      <c r="C471" s="413" t="str">
        <f ca="1">IF($A471="","",INDEX(Diário!C$4:C$5000,MATCH(Rateio!$A471,Diário!$A$4:$A$5000,FALSE)))</f>
        <v/>
      </c>
      <c r="D471" s="412" t="str">
        <f ca="1">IF($A471="","",INDEX(Diário!D$4:D$5000,MATCH(Rateio!$A471,Diário!$A$4:$A$5000,FALSE)))</f>
        <v/>
      </c>
      <c r="E471" s="412" t="str">
        <f ca="1">IF($A471="","",INDEX(Diário!E$4:E$5000,MATCH(Rateio!$A471,Diário!$A$4:$A$5000,FALSE)))</f>
        <v/>
      </c>
      <c r="F471" s="398"/>
      <c r="G471" s="398"/>
      <c r="H471" s="398"/>
      <c r="I471" s="398"/>
      <c r="J471" s="398"/>
      <c r="K471" s="403"/>
      <c r="L471" s="404"/>
      <c r="M471" s="404"/>
      <c r="N471" s="399"/>
      <c r="O471" s="400" t="str">
        <f t="shared" si="31"/>
        <v/>
      </c>
      <c r="P471" s="400" t="str">
        <f t="shared" si="32"/>
        <v/>
      </c>
      <c r="Q471" s="400">
        <f t="shared" si="34"/>
        <v>0</v>
      </c>
      <c r="R471" s="401" t="e">
        <f ca="1">MATCH(R$2,OFFSET(Diário!O$4,R470,0,ROW(Diário!$N$5003)-R470,1),0)+R470</f>
        <v>#N/A</v>
      </c>
    </row>
    <row r="472" spans="1:18" x14ac:dyDescent="0.2">
      <c r="A472" s="402" t="str">
        <f t="shared" ca="1" si="33"/>
        <v/>
      </c>
      <c r="B472" s="397" t="str">
        <f ca="1">IF($A472="","",INDEX(Diário!B$4:B$5000,MATCH(Rateio!$A472,Diário!$A$4:$A$5000,FALSE)))</f>
        <v/>
      </c>
      <c r="C472" s="413" t="str">
        <f ca="1">IF($A472="","",INDEX(Diário!C$4:C$5000,MATCH(Rateio!$A472,Diário!$A$4:$A$5000,FALSE)))</f>
        <v/>
      </c>
      <c r="D472" s="412" t="str">
        <f ca="1">IF($A472="","",INDEX(Diário!D$4:D$5000,MATCH(Rateio!$A472,Diário!$A$4:$A$5000,FALSE)))</f>
        <v/>
      </c>
      <c r="E472" s="412" t="str">
        <f ca="1">IF($A472="","",INDEX(Diário!E$4:E$5000,MATCH(Rateio!$A472,Diário!$A$4:$A$5000,FALSE)))</f>
        <v/>
      </c>
      <c r="F472" s="398"/>
      <c r="G472" s="398"/>
      <c r="H472" s="398"/>
      <c r="I472" s="398"/>
      <c r="J472" s="398"/>
      <c r="K472" s="403"/>
      <c r="L472" s="404"/>
      <c r="M472" s="404"/>
      <c r="N472" s="399"/>
      <c r="O472" s="400" t="str">
        <f t="shared" si="31"/>
        <v/>
      </c>
      <c r="P472" s="400" t="str">
        <f t="shared" si="32"/>
        <v/>
      </c>
      <c r="Q472" s="400">
        <f t="shared" si="34"/>
        <v>0</v>
      </c>
      <c r="R472" s="401" t="e">
        <f ca="1">MATCH(R$2,OFFSET(Diário!O$4,R471,0,ROW(Diário!$N$5003)-R471,1),0)+R471</f>
        <v>#N/A</v>
      </c>
    </row>
    <row r="473" spans="1:18" x14ac:dyDescent="0.2">
      <c r="A473" s="402" t="str">
        <f t="shared" ca="1" si="33"/>
        <v/>
      </c>
      <c r="B473" s="397" t="str">
        <f ca="1">IF($A473="","",INDEX(Diário!B$4:B$5000,MATCH(Rateio!$A473,Diário!$A$4:$A$5000,FALSE)))</f>
        <v/>
      </c>
      <c r="C473" s="413" t="str">
        <f ca="1">IF($A473="","",INDEX(Diário!C$4:C$5000,MATCH(Rateio!$A473,Diário!$A$4:$A$5000,FALSE)))</f>
        <v/>
      </c>
      <c r="D473" s="412" t="str">
        <f ca="1">IF($A473="","",INDEX(Diário!D$4:D$5000,MATCH(Rateio!$A473,Diário!$A$4:$A$5000,FALSE)))</f>
        <v/>
      </c>
      <c r="E473" s="412" t="str">
        <f ca="1">IF($A473="","",INDEX(Diário!E$4:E$5000,MATCH(Rateio!$A473,Diário!$A$4:$A$5000,FALSE)))</f>
        <v/>
      </c>
      <c r="F473" s="398"/>
      <c r="G473" s="398"/>
      <c r="H473" s="398"/>
      <c r="I473" s="398"/>
      <c r="J473" s="398"/>
      <c r="K473" s="403"/>
      <c r="L473" s="404"/>
      <c r="M473" s="404"/>
      <c r="N473" s="399"/>
      <c r="O473" s="400" t="str">
        <f t="shared" si="31"/>
        <v/>
      </c>
      <c r="P473" s="400" t="str">
        <f t="shared" si="32"/>
        <v/>
      </c>
      <c r="Q473" s="400">
        <f t="shared" si="34"/>
        <v>0</v>
      </c>
      <c r="R473" s="401" t="e">
        <f ca="1">MATCH(R$2,OFFSET(Diário!O$4,R472,0,ROW(Diário!$N$5003)-R472,1),0)+R472</f>
        <v>#N/A</v>
      </c>
    </row>
    <row r="474" spans="1:18" x14ac:dyDescent="0.2">
      <c r="A474" s="402" t="str">
        <f t="shared" ca="1" si="33"/>
        <v/>
      </c>
      <c r="B474" s="397" t="str">
        <f ca="1">IF($A474="","",INDEX(Diário!B$4:B$5000,MATCH(Rateio!$A474,Diário!$A$4:$A$5000,FALSE)))</f>
        <v/>
      </c>
      <c r="C474" s="413" t="str">
        <f ca="1">IF($A474="","",INDEX(Diário!C$4:C$5000,MATCH(Rateio!$A474,Diário!$A$4:$A$5000,FALSE)))</f>
        <v/>
      </c>
      <c r="D474" s="412" t="str">
        <f ca="1">IF($A474="","",INDEX(Diário!D$4:D$5000,MATCH(Rateio!$A474,Diário!$A$4:$A$5000,FALSE)))</f>
        <v/>
      </c>
      <c r="E474" s="412" t="str">
        <f ca="1">IF($A474="","",INDEX(Diário!E$4:E$5000,MATCH(Rateio!$A474,Diário!$A$4:$A$5000,FALSE)))</f>
        <v/>
      </c>
      <c r="F474" s="398"/>
      <c r="G474" s="398"/>
      <c r="H474" s="398"/>
      <c r="I474" s="398"/>
      <c r="J474" s="398"/>
      <c r="K474" s="403"/>
      <c r="L474" s="404"/>
      <c r="M474" s="404"/>
      <c r="N474" s="399"/>
      <c r="O474" s="400" t="str">
        <f t="shared" si="31"/>
        <v/>
      </c>
      <c r="P474" s="400" t="str">
        <f t="shared" si="32"/>
        <v/>
      </c>
      <c r="Q474" s="400">
        <f t="shared" si="34"/>
        <v>0</v>
      </c>
      <c r="R474" s="401" t="e">
        <f ca="1">MATCH(R$2,OFFSET(Diário!O$4,R473,0,ROW(Diário!$N$5003)-R473,1),0)+R473</f>
        <v>#N/A</v>
      </c>
    </row>
    <row r="475" spans="1:18" x14ac:dyDescent="0.2">
      <c r="A475" s="402" t="str">
        <f t="shared" ca="1" si="33"/>
        <v/>
      </c>
      <c r="B475" s="397" t="str">
        <f ca="1">IF($A475="","",INDEX(Diário!B$4:B$5000,MATCH(Rateio!$A475,Diário!$A$4:$A$5000,FALSE)))</f>
        <v/>
      </c>
      <c r="C475" s="413" t="str">
        <f ca="1">IF($A475="","",INDEX(Diário!C$4:C$5000,MATCH(Rateio!$A475,Diário!$A$4:$A$5000,FALSE)))</f>
        <v/>
      </c>
      <c r="D475" s="412" t="str">
        <f ca="1">IF($A475="","",INDEX(Diário!D$4:D$5000,MATCH(Rateio!$A475,Diário!$A$4:$A$5000,FALSE)))</f>
        <v/>
      </c>
      <c r="E475" s="412" t="str">
        <f ca="1">IF($A475="","",INDEX(Diário!E$4:E$5000,MATCH(Rateio!$A475,Diário!$A$4:$A$5000,FALSE)))</f>
        <v/>
      </c>
      <c r="F475" s="398"/>
      <c r="G475" s="398"/>
      <c r="H475" s="398"/>
      <c r="I475" s="398"/>
      <c r="J475" s="398"/>
      <c r="K475" s="403"/>
      <c r="L475" s="404"/>
      <c r="M475" s="404"/>
      <c r="N475" s="399"/>
      <c r="O475" s="400" t="str">
        <f t="shared" si="31"/>
        <v/>
      </c>
      <c r="P475" s="400" t="str">
        <f t="shared" si="32"/>
        <v/>
      </c>
      <c r="Q475" s="400">
        <f t="shared" si="34"/>
        <v>0</v>
      </c>
      <c r="R475" s="401" t="e">
        <f ca="1">MATCH(R$2,OFFSET(Diário!O$4,R474,0,ROW(Diário!$N$5003)-R474,1),0)+R474</f>
        <v>#N/A</v>
      </c>
    </row>
    <row r="476" spans="1:18" x14ac:dyDescent="0.2">
      <c r="A476" s="402" t="str">
        <f t="shared" ca="1" si="33"/>
        <v/>
      </c>
      <c r="B476" s="397" t="str">
        <f ca="1">IF($A476="","",INDEX(Diário!B$4:B$5000,MATCH(Rateio!$A476,Diário!$A$4:$A$5000,FALSE)))</f>
        <v/>
      </c>
      <c r="C476" s="413" t="str">
        <f ca="1">IF($A476="","",INDEX(Diário!C$4:C$5000,MATCH(Rateio!$A476,Diário!$A$4:$A$5000,FALSE)))</f>
        <v/>
      </c>
      <c r="D476" s="412" t="str">
        <f ca="1">IF($A476="","",INDEX(Diário!D$4:D$5000,MATCH(Rateio!$A476,Diário!$A$4:$A$5000,FALSE)))</f>
        <v/>
      </c>
      <c r="E476" s="412" t="str">
        <f ca="1">IF($A476="","",INDEX(Diário!E$4:E$5000,MATCH(Rateio!$A476,Diário!$A$4:$A$5000,FALSE)))</f>
        <v/>
      </c>
      <c r="F476" s="398"/>
      <c r="G476" s="398"/>
      <c r="H476" s="398"/>
      <c r="I476" s="398"/>
      <c r="J476" s="398"/>
      <c r="K476" s="403"/>
      <c r="L476" s="404"/>
      <c r="M476" s="404"/>
      <c r="N476" s="399"/>
      <c r="O476" s="400" t="str">
        <f t="shared" si="31"/>
        <v/>
      </c>
      <c r="P476" s="400" t="str">
        <f t="shared" si="32"/>
        <v/>
      </c>
      <c r="Q476" s="400">
        <f t="shared" si="34"/>
        <v>0</v>
      </c>
      <c r="R476" s="401" t="e">
        <f ca="1">MATCH(R$2,OFFSET(Diário!O$4,R475,0,ROW(Diário!$N$5003)-R475,1),0)+R475</f>
        <v>#N/A</v>
      </c>
    </row>
    <row r="477" spans="1:18" x14ac:dyDescent="0.2">
      <c r="A477" s="402" t="str">
        <f t="shared" ca="1" si="33"/>
        <v/>
      </c>
      <c r="B477" s="397" t="str">
        <f ca="1">IF($A477="","",INDEX(Diário!B$4:B$5000,MATCH(Rateio!$A477,Diário!$A$4:$A$5000,FALSE)))</f>
        <v/>
      </c>
      <c r="C477" s="413" t="str">
        <f ca="1">IF($A477="","",INDEX(Diário!C$4:C$5000,MATCH(Rateio!$A477,Diário!$A$4:$A$5000,FALSE)))</f>
        <v/>
      </c>
      <c r="D477" s="412" t="str">
        <f ca="1">IF($A477="","",INDEX(Diário!D$4:D$5000,MATCH(Rateio!$A477,Diário!$A$4:$A$5000,FALSE)))</f>
        <v/>
      </c>
      <c r="E477" s="412" t="str">
        <f ca="1">IF($A477="","",INDEX(Diário!E$4:E$5000,MATCH(Rateio!$A477,Diário!$A$4:$A$5000,FALSE)))</f>
        <v/>
      </c>
      <c r="F477" s="398"/>
      <c r="G477" s="398"/>
      <c r="H477" s="398"/>
      <c r="I477" s="398"/>
      <c r="J477" s="398"/>
      <c r="K477" s="403"/>
      <c r="L477" s="404"/>
      <c r="M477" s="404"/>
      <c r="N477" s="399"/>
      <c r="O477" s="400" t="str">
        <f t="shared" si="31"/>
        <v/>
      </c>
      <c r="P477" s="400" t="str">
        <f t="shared" si="32"/>
        <v/>
      </c>
      <c r="Q477" s="400">
        <f t="shared" si="34"/>
        <v>0</v>
      </c>
      <c r="R477" s="401" t="e">
        <f ca="1">MATCH(R$2,OFFSET(Diário!O$4,R476,0,ROW(Diário!$N$5003)-R476,1),0)+R476</f>
        <v>#N/A</v>
      </c>
    </row>
    <row r="478" spans="1:18" x14ac:dyDescent="0.2">
      <c r="A478" s="402" t="str">
        <f t="shared" ca="1" si="33"/>
        <v/>
      </c>
      <c r="B478" s="397" t="str">
        <f ca="1">IF($A478="","",INDEX(Diário!B$4:B$5000,MATCH(Rateio!$A478,Diário!$A$4:$A$5000,FALSE)))</f>
        <v/>
      </c>
      <c r="C478" s="413" t="str">
        <f ca="1">IF($A478="","",INDEX(Diário!C$4:C$5000,MATCH(Rateio!$A478,Diário!$A$4:$A$5000,FALSE)))</f>
        <v/>
      </c>
      <c r="D478" s="412" t="str">
        <f ca="1">IF($A478="","",INDEX(Diário!D$4:D$5000,MATCH(Rateio!$A478,Diário!$A$4:$A$5000,FALSE)))</f>
        <v/>
      </c>
      <c r="E478" s="412" t="str">
        <f ca="1">IF($A478="","",INDEX(Diário!E$4:E$5000,MATCH(Rateio!$A478,Diário!$A$4:$A$5000,FALSE)))</f>
        <v/>
      </c>
      <c r="F478" s="398"/>
      <c r="G478" s="398"/>
      <c r="H478" s="398"/>
      <c r="I478" s="398"/>
      <c r="J478" s="398"/>
      <c r="K478" s="403"/>
      <c r="L478" s="404"/>
      <c r="M478" s="404"/>
      <c r="N478" s="399"/>
      <c r="O478" s="400" t="str">
        <f t="shared" si="31"/>
        <v/>
      </c>
      <c r="P478" s="400" t="str">
        <f t="shared" si="32"/>
        <v/>
      </c>
      <c r="Q478" s="400">
        <f t="shared" si="34"/>
        <v>0</v>
      </c>
      <c r="R478" s="401" t="e">
        <f ca="1">MATCH(R$2,OFFSET(Diário!O$4,R477,0,ROW(Diário!$N$5003)-R477,1),0)+R477</f>
        <v>#N/A</v>
      </c>
    </row>
    <row r="479" spans="1:18" x14ac:dyDescent="0.2">
      <c r="A479" s="402" t="str">
        <f t="shared" ca="1" si="33"/>
        <v/>
      </c>
      <c r="B479" s="397" t="str">
        <f ca="1">IF($A479="","",INDEX(Diário!B$4:B$5000,MATCH(Rateio!$A479,Diário!$A$4:$A$5000,FALSE)))</f>
        <v/>
      </c>
      <c r="C479" s="413" t="str">
        <f ca="1">IF($A479="","",INDEX(Diário!C$4:C$5000,MATCH(Rateio!$A479,Diário!$A$4:$A$5000,FALSE)))</f>
        <v/>
      </c>
      <c r="D479" s="412" t="str">
        <f ca="1">IF($A479="","",INDEX(Diário!D$4:D$5000,MATCH(Rateio!$A479,Diário!$A$4:$A$5000,FALSE)))</f>
        <v/>
      </c>
      <c r="E479" s="412" t="str">
        <f ca="1">IF($A479="","",INDEX(Diário!E$4:E$5000,MATCH(Rateio!$A479,Diário!$A$4:$A$5000,FALSE)))</f>
        <v/>
      </c>
      <c r="F479" s="398"/>
      <c r="G479" s="398"/>
      <c r="H479" s="398"/>
      <c r="I479" s="398"/>
      <c r="J479" s="398"/>
      <c r="K479" s="403"/>
      <c r="L479" s="404"/>
      <c r="M479" s="404"/>
      <c r="N479" s="399"/>
      <c r="O479" s="400" t="str">
        <f t="shared" si="31"/>
        <v/>
      </c>
      <c r="P479" s="400" t="str">
        <f t="shared" si="32"/>
        <v/>
      </c>
      <c r="Q479" s="400">
        <f t="shared" si="34"/>
        <v>0</v>
      </c>
      <c r="R479" s="401" t="e">
        <f ca="1">MATCH(R$2,OFFSET(Diário!O$4,R478,0,ROW(Diário!$N$5003)-R478,1),0)+R478</f>
        <v>#N/A</v>
      </c>
    </row>
    <row r="480" spans="1:18" x14ac:dyDescent="0.2">
      <c r="A480" s="402" t="str">
        <f t="shared" ca="1" si="33"/>
        <v/>
      </c>
      <c r="B480" s="397" t="str">
        <f ca="1">IF($A480="","",INDEX(Diário!B$4:B$5000,MATCH(Rateio!$A480,Diário!$A$4:$A$5000,FALSE)))</f>
        <v/>
      </c>
      <c r="C480" s="413" t="str">
        <f ca="1">IF($A480="","",INDEX(Diário!C$4:C$5000,MATCH(Rateio!$A480,Diário!$A$4:$A$5000,FALSE)))</f>
        <v/>
      </c>
      <c r="D480" s="412" t="str">
        <f ca="1">IF($A480="","",INDEX(Diário!D$4:D$5000,MATCH(Rateio!$A480,Diário!$A$4:$A$5000,FALSE)))</f>
        <v/>
      </c>
      <c r="E480" s="412" t="str">
        <f ca="1">IF($A480="","",INDEX(Diário!E$4:E$5000,MATCH(Rateio!$A480,Diário!$A$4:$A$5000,FALSE)))</f>
        <v/>
      </c>
      <c r="F480" s="398"/>
      <c r="G480" s="398"/>
      <c r="H480" s="398"/>
      <c r="I480" s="398"/>
      <c r="J480" s="398"/>
      <c r="K480" s="403"/>
      <c r="L480" s="404"/>
      <c r="M480" s="404"/>
      <c r="N480" s="399"/>
      <c r="O480" s="400" t="str">
        <f t="shared" si="31"/>
        <v/>
      </c>
      <c r="P480" s="400" t="str">
        <f t="shared" si="32"/>
        <v/>
      </c>
      <c r="Q480" s="400">
        <f t="shared" si="34"/>
        <v>0</v>
      </c>
      <c r="R480" s="401" t="e">
        <f ca="1">MATCH(R$2,OFFSET(Diário!O$4,R479,0,ROW(Diário!$N$5003)-R479,1),0)+R479</f>
        <v>#N/A</v>
      </c>
    </row>
    <row r="481" spans="1:18" x14ac:dyDescent="0.2">
      <c r="A481" s="402" t="str">
        <f t="shared" ca="1" si="33"/>
        <v/>
      </c>
      <c r="B481" s="397" t="str">
        <f ca="1">IF($A481="","",INDEX(Diário!B$4:B$5000,MATCH(Rateio!$A481,Diário!$A$4:$A$5000,FALSE)))</f>
        <v/>
      </c>
      <c r="C481" s="413" t="str">
        <f ca="1">IF($A481="","",INDEX(Diário!C$4:C$5000,MATCH(Rateio!$A481,Diário!$A$4:$A$5000,FALSE)))</f>
        <v/>
      </c>
      <c r="D481" s="412" t="str">
        <f ca="1">IF($A481="","",INDEX(Diário!D$4:D$5000,MATCH(Rateio!$A481,Diário!$A$4:$A$5000,FALSE)))</f>
        <v/>
      </c>
      <c r="E481" s="412" t="str">
        <f ca="1">IF($A481="","",INDEX(Diário!E$4:E$5000,MATCH(Rateio!$A481,Diário!$A$4:$A$5000,FALSE)))</f>
        <v/>
      </c>
      <c r="F481" s="398"/>
      <c r="G481" s="398"/>
      <c r="H481" s="398"/>
      <c r="I481" s="398"/>
      <c r="J481" s="398"/>
      <c r="K481" s="403"/>
      <c r="L481" s="404"/>
      <c r="M481" s="404"/>
      <c r="N481" s="399"/>
      <c r="O481" s="400" t="str">
        <f t="shared" si="31"/>
        <v/>
      </c>
      <c r="P481" s="400" t="str">
        <f t="shared" si="32"/>
        <v/>
      </c>
      <c r="Q481" s="400">
        <f t="shared" si="34"/>
        <v>0</v>
      </c>
      <c r="R481" s="401" t="e">
        <f ca="1">MATCH(R$2,OFFSET(Diário!O$4,R480,0,ROW(Diário!$N$5003)-R480,1),0)+R480</f>
        <v>#N/A</v>
      </c>
    </row>
    <row r="482" spans="1:18" x14ac:dyDescent="0.2">
      <c r="A482" s="402" t="str">
        <f t="shared" ca="1" si="33"/>
        <v/>
      </c>
      <c r="B482" s="397" t="str">
        <f ca="1">IF($A482="","",INDEX(Diário!B$4:B$5000,MATCH(Rateio!$A482,Diário!$A$4:$A$5000,FALSE)))</f>
        <v/>
      </c>
      <c r="C482" s="413" t="str">
        <f ca="1">IF($A482="","",INDEX(Diário!C$4:C$5000,MATCH(Rateio!$A482,Diário!$A$4:$A$5000,FALSE)))</f>
        <v/>
      </c>
      <c r="D482" s="412" t="str">
        <f ca="1">IF($A482="","",INDEX(Diário!D$4:D$5000,MATCH(Rateio!$A482,Diário!$A$4:$A$5000,FALSE)))</f>
        <v/>
      </c>
      <c r="E482" s="412" t="str">
        <f ca="1">IF($A482="","",INDEX(Diário!E$4:E$5000,MATCH(Rateio!$A482,Diário!$A$4:$A$5000,FALSE)))</f>
        <v/>
      </c>
      <c r="F482" s="398"/>
      <c r="G482" s="398"/>
      <c r="H482" s="398"/>
      <c r="I482" s="398"/>
      <c r="J482" s="398"/>
      <c r="K482" s="403"/>
      <c r="L482" s="404"/>
      <c r="M482" s="404"/>
      <c r="N482" s="399"/>
      <c r="O482" s="400" t="str">
        <f t="shared" si="31"/>
        <v/>
      </c>
      <c r="P482" s="400" t="str">
        <f t="shared" si="32"/>
        <v/>
      </c>
      <c r="Q482" s="400">
        <f t="shared" si="34"/>
        <v>0</v>
      </c>
      <c r="R482" s="401" t="e">
        <f ca="1">MATCH(R$2,OFFSET(Diário!O$4,R481,0,ROW(Diário!$N$5003)-R481,1),0)+R481</f>
        <v>#N/A</v>
      </c>
    </row>
    <row r="483" spans="1:18" x14ac:dyDescent="0.2">
      <c r="A483" s="402" t="str">
        <f t="shared" ca="1" si="33"/>
        <v/>
      </c>
      <c r="B483" s="397" t="str">
        <f ca="1">IF($A483="","",INDEX(Diário!B$4:B$5000,MATCH(Rateio!$A483,Diário!$A$4:$A$5000,FALSE)))</f>
        <v/>
      </c>
      <c r="C483" s="413" t="str">
        <f ca="1">IF($A483="","",INDEX(Diário!C$4:C$5000,MATCH(Rateio!$A483,Diário!$A$4:$A$5000,FALSE)))</f>
        <v/>
      </c>
      <c r="D483" s="412" t="str">
        <f ca="1">IF($A483="","",INDEX(Diário!D$4:D$5000,MATCH(Rateio!$A483,Diário!$A$4:$A$5000,FALSE)))</f>
        <v/>
      </c>
      <c r="E483" s="412" t="str">
        <f ca="1">IF($A483="","",INDEX(Diário!E$4:E$5000,MATCH(Rateio!$A483,Diário!$A$4:$A$5000,FALSE)))</f>
        <v/>
      </c>
      <c r="F483" s="398"/>
      <c r="G483" s="398"/>
      <c r="H483" s="398"/>
      <c r="I483" s="398"/>
      <c r="J483" s="398"/>
      <c r="K483" s="403"/>
      <c r="L483" s="404"/>
      <c r="M483" s="404"/>
      <c r="N483" s="399"/>
      <c r="O483" s="400" t="str">
        <f t="shared" si="31"/>
        <v/>
      </c>
      <c r="P483" s="400" t="str">
        <f t="shared" si="32"/>
        <v/>
      </c>
      <c r="Q483" s="400">
        <f t="shared" si="34"/>
        <v>0</v>
      </c>
      <c r="R483" s="401" t="e">
        <f ca="1">MATCH(R$2,OFFSET(Diário!O$4,R482,0,ROW(Diário!$N$5003)-R482,1),0)+R482</f>
        <v>#N/A</v>
      </c>
    </row>
    <row r="484" spans="1:18" x14ac:dyDescent="0.2">
      <c r="A484" s="402" t="str">
        <f t="shared" ca="1" si="33"/>
        <v/>
      </c>
      <c r="B484" s="397" t="str">
        <f ca="1">IF($A484="","",INDEX(Diário!B$4:B$5000,MATCH(Rateio!$A484,Diário!$A$4:$A$5000,FALSE)))</f>
        <v/>
      </c>
      <c r="C484" s="413" t="str">
        <f ca="1">IF($A484="","",INDEX(Diário!C$4:C$5000,MATCH(Rateio!$A484,Diário!$A$4:$A$5000,FALSE)))</f>
        <v/>
      </c>
      <c r="D484" s="412" t="str">
        <f ca="1">IF($A484="","",INDEX(Diário!D$4:D$5000,MATCH(Rateio!$A484,Diário!$A$4:$A$5000,FALSE)))</f>
        <v/>
      </c>
      <c r="E484" s="412" t="str">
        <f ca="1">IF($A484="","",INDEX(Diário!E$4:E$5000,MATCH(Rateio!$A484,Diário!$A$4:$A$5000,FALSE)))</f>
        <v/>
      </c>
      <c r="F484" s="398"/>
      <c r="G484" s="398"/>
      <c r="H484" s="398"/>
      <c r="I484" s="398"/>
      <c r="J484" s="398"/>
      <c r="K484" s="403"/>
      <c r="L484" s="404"/>
      <c r="M484" s="404"/>
      <c r="N484" s="399"/>
      <c r="O484" s="400" t="str">
        <f t="shared" si="31"/>
        <v/>
      </c>
      <c r="P484" s="400" t="str">
        <f t="shared" si="32"/>
        <v/>
      </c>
      <c r="Q484" s="400">
        <f t="shared" si="34"/>
        <v>0</v>
      </c>
      <c r="R484" s="401" t="e">
        <f ca="1">MATCH(R$2,OFFSET(Diário!O$4,R483,0,ROW(Diário!$N$5003)-R483,1),0)+R483</f>
        <v>#N/A</v>
      </c>
    </row>
    <row r="485" spans="1:18" x14ac:dyDescent="0.2">
      <c r="A485" s="402" t="str">
        <f t="shared" ca="1" si="33"/>
        <v/>
      </c>
      <c r="B485" s="397" t="str">
        <f ca="1">IF($A485="","",INDEX(Diário!B$4:B$5000,MATCH(Rateio!$A485,Diário!$A$4:$A$5000,FALSE)))</f>
        <v/>
      </c>
      <c r="C485" s="413" t="str">
        <f ca="1">IF($A485="","",INDEX(Diário!C$4:C$5000,MATCH(Rateio!$A485,Diário!$A$4:$A$5000,FALSE)))</f>
        <v/>
      </c>
      <c r="D485" s="412" t="str">
        <f ca="1">IF($A485="","",INDEX(Diário!D$4:D$5000,MATCH(Rateio!$A485,Diário!$A$4:$A$5000,FALSE)))</f>
        <v/>
      </c>
      <c r="E485" s="412" t="str">
        <f ca="1">IF($A485="","",INDEX(Diário!E$4:E$5000,MATCH(Rateio!$A485,Diário!$A$4:$A$5000,FALSE)))</f>
        <v/>
      </c>
      <c r="F485" s="398"/>
      <c r="G485" s="398"/>
      <c r="H485" s="398"/>
      <c r="I485" s="398"/>
      <c r="J485" s="398"/>
      <c r="K485" s="403"/>
      <c r="L485" s="404"/>
      <c r="M485" s="404"/>
      <c r="N485" s="399"/>
      <c r="O485" s="400" t="str">
        <f t="shared" si="31"/>
        <v/>
      </c>
      <c r="P485" s="400" t="str">
        <f t="shared" si="32"/>
        <v/>
      </c>
      <c r="Q485" s="400">
        <f t="shared" si="34"/>
        <v>0</v>
      </c>
      <c r="R485" s="401" t="e">
        <f ca="1">MATCH(R$2,OFFSET(Diário!O$4,R484,0,ROW(Diário!$N$5003)-R484,1),0)+R484</f>
        <v>#N/A</v>
      </c>
    </row>
    <row r="486" spans="1:18" x14ac:dyDescent="0.2">
      <c r="A486" s="402" t="str">
        <f t="shared" ca="1" si="33"/>
        <v/>
      </c>
      <c r="B486" s="397" t="str">
        <f ca="1">IF($A486="","",INDEX(Diário!B$4:B$5000,MATCH(Rateio!$A486,Diário!$A$4:$A$5000,FALSE)))</f>
        <v/>
      </c>
      <c r="C486" s="413" t="str">
        <f ca="1">IF($A486="","",INDEX(Diário!C$4:C$5000,MATCH(Rateio!$A486,Diário!$A$4:$A$5000,FALSE)))</f>
        <v/>
      </c>
      <c r="D486" s="412" t="str">
        <f ca="1">IF($A486="","",INDEX(Diário!D$4:D$5000,MATCH(Rateio!$A486,Diário!$A$4:$A$5000,FALSE)))</f>
        <v/>
      </c>
      <c r="E486" s="412" t="str">
        <f ca="1">IF($A486="","",INDEX(Diário!E$4:E$5000,MATCH(Rateio!$A486,Diário!$A$4:$A$5000,FALSE)))</f>
        <v/>
      </c>
      <c r="F486" s="398"/>
      <c r="G486" s="398"/>
      <c r="H486" s="398"/>
      <c r="I486" s="398"/>
      <c r="J486" s="398"/>
      <c r="K486" s="403"/>
      <c r="L486" s="404"/>
      <c r="M486" s="404"/>
      <c r="N486" s="399"/>
      <c r="O486" s="400" t="str">
        <f t="shared" si="31"/>
        <v/>
      </c>
      <c r="P486" s="400" t="str">
        <f t="shared" si="32"/>
        <v/>
      </c>
      <c r="Q486" s="400">
        <f t="shared" si="34"/>
        <v>0</v>
      </c>
      <c r="R486" s="401" t="e">
        <f ca="1">MATCH(R$2,OFFSET(Diário!O$4,R485,0,ROW(Diário!$N$5003)-R485,1),0)+R485</f>
        <v>#N/A</v>
      </c>
    </row>
    <row r="487" spans="1:18" x14ac:dyDescent="0.2">
      <c r="A487" s="402" t="str">
        <f t="shared" ca="1" si="33"/>
        <v/>
      </c>
      <c r="B487" s="397" t="str">
        <f ca="1">IF($A487="","",INDEX(Diário!B$4:B$5000,MATCH(Rateio!$A487,Diário!$A$4:$A$5000,FALSE)))</f>
        <v/>
      </c>
      <c r="C487" s="413" t="str">
        <f ca="1">IF($A487="","",INDEX(Diário!C$4:C$5000,MATCH(Rateio!$A487,Diário!$A$4:$A$5000,FALSE)))</f>
        <v/>
      </c>
      <c r="D487" s="412" t="str">
        <f ca="1">IF($A487="","",INDEX(Diário!D$4:D$5000,MATCH(Rateio!$A487,Diário!$A$4:$A$5000,FALSE)))</f>
        <v/>
      </c>
      <c r="E487" s="412" t="str">
        <f ca="1">IF($A487="","",INDEX(Diário!E$4:E$5000,MATCH(Rateio!$A487,Diário!$A$4:$A$5000,FALSE)))</f>
        <v/>
      </c>
      <c r="F487" s="398"/>
      <c r="G487" s="398"/>
      <c r="H487" s="398"/>
      <c r="I487" s="398"/>
      <c r="J487" s="398"/>
      <c r="K487" s="403"/>
      <c r="L487" s="404"/>
      <c r="M487" s="404"/>
      <c r="N487" s="399"/>
      <c r="O487" s="400" t="str">
        <f t="shared" si="31"/>
        <v/>
      </c>
      <c r="P487" s="400" t="str">
        <f t="shared" si="32"/>
        <v/>
      </c>
      <c r="Q487" s="400">
        <f t="shared" si="34"/>
        <v>0</v>
      </c>
      <c r="R487" s="401" t="e">
        <f ca="1">MATCH(R$2,OFFSET(Diário!O$4,R486,0,ROW(Diário!$N$5003)-R486,1),0)+R486</f>
        <v>#N/A</v>
      </c>
    </row>
    <row r="488" spans="1:18" x14ac:dyDescent="0.2">
      <c r="A488" s="402" t="str">
        <f t="shared" ca="1" si="33"/>
        <v/>
      </c>
      <c r="B488" s="397" t="str">
        <f ca="1">IF($A488="","",INDEX(Diário!B$4:B$5000,MATCH(Rateio!$A488,Diário!$A$4:$A$5000,FALSE)))</f>
        <v/>
      </c>
      <c r="C488" s="413" t="str">
        <f ca="1">IF($A488="","",INDEX(Diário!C$4:C$5000,MATCH(Rateio!$A488,Diário!$A$4:$A$5000,FALSE)))</f>
        <v/>
      </c>
      <c r="D488" s="412" t="str">
        <f ca="1">IF($A488="","",INDEX(Diário!D$4:D$5000,MATCH(Rateio!$A488,Diário!$A$4:$A$5000,FALSE)))</f>
        <v/>
      </c>
      <c r="E488" s="412" t="str">
        <f ca="1">IF($A488="","",INDEX(Diário!E$4:E$5000,MATCH(Rateio!$A488,Diário!$A$4:$A$5000,FALSE)))</f>
        <v/>
      </c>
      <c r="F488" s="398"/>
      <c r="G488" s="398"/>
      <c r="H488" s="398"/>
      <c r="I488" s="398"/>
      <c r="J488" s="398"/>
      <c r="K488" s="403"/>
      <c r="L488" s="404"/>
      <c r="M488" s="404"/>
      <c r="N488" s="399"/>
      <c r="O488" s="400" t="str">
        <f t="shared" si="31"/>
        <v/>
      </c>
      <c r="P488" s="400" t="str">
        <f t="shared" si="32"/>
        <v/>
      </c>
      <c r="Q488" s="400">
        <f t="shared" si="34"/>
        <v>0</v>
      </c>
      <c r="R488" s="401" t="e">
        <f ca="1">MATCH(R$2,OFFSET(Diário!O$4,R487,0,ROW(Diário!$N$5003)-R487,1),0)+R487</f>
        <v>#N/A</v>
      </c>
    </row>
    <row r="489" spans="1:18" x14ac:dyDescent="0.2">
      <c r="A489" s="402" t="str">
        <f t="shared" ca="1" si="33"/>
        <v/>
      </c>
      <c r="B489" s="397" t="str">
        <f ca="1">IF($A489="","",INDEX(Diário!B$4:B$5000,MATCH(Rateio!$A489,Diário!$A$4:$A$5000,FALSE)))</f>
        <v/>
      </c>
      <c r="C489" s="413" t="str">
        <f ca="1">IF($A489="","",INDEX(Diário!C$4:C$5000,MATCH(Rateio!$A489,Diário!$A$4:$A$5000,FALSE)))</f>
        <v/>
      </c>
      <c r="D489" s="412" t="str">
        <f ca="1">IF($A489="","",INDEX(Diário!D$4:D$5000,MATCH(Rateio!$A489,Diário!$A$4:$A$5000,FALSE)))</f>
        <v/>
      </c>
      <c r="E489" s="412" t="str">
        <f ca="1">IF($A489="","",INDEX(Diário!E$4:E$5000,MATCH(Rateio!$A489,Diário!$A$4:$A$5000,FALSE)))</f>
        <v/>
      </c>
      <c r="F489" s="398"/>
      <c r="G489" s="398"/>
      <c r="H489" s="398"/>
      <c r="I489" s="398"/>
      <c r="J489" s="398"/>
      <c r="K489" s="403"/>
      <c r="L489" s="404"/>
      <c r="M489" s="404"/>
      <c r="N489" s="399"/>
      <c r="O489" s="400" t="str">
        <f t="shared" si="31"/>
        <v/>
      </c>
      <c r="P489" s="400" t="str">
        <f t="shared" si="32"/>
        <v/>
      </c>
      <c r="Q489" s="400">
        <f t="shared" si="34"/>
        <v>0</v>
      </c>
      <c r="R489" s="401" t="e">
        <f ca="1">MATCH(R$2,OFFSET(Diário!O$4,R488,0,ROW(Diário!$N$5003)-R488,1),0)+R488</f>
        <v>#N/A</v>
      </c>
    </row>
    <row r="490" spans="1:18" x14ac:dyDescent="0.2">
      <c r="A490" s="402" t="str">
        <f t="shared" ca="1" si="33"/>
        <v/>
      </c>
      <c r="B490" s="397" t="str">
        <f ca="1">IF($A490="","",INDEX(Diário!B$4:B$5000,MATCH(Rateio!$A490,Diário!$A$4:$A$5000,FALSE)))</f>
        <v/>
      </c>
      <c r="C490" s="413" t="str">
        <f ca="1">IF($A490="","",INDEX(Diário!C$4:C$5000,MATCH(Rateio!$A490,Diário!$A$4:$A$5000,FALSE)))</f>
        <v/>
      </c>
      <c r="D490" s="412" t="str">
        <f ca="1">IF($A490="","",INDEX(Diário!D$4:D$5000,MATCH(Rateio!$A490,Diário!$A$4:$A$5000,FALSE)))</f>
        <v/>
      </c>
      <c r="E490" s="412" t="str">
        <f ca="1">IF($A490="","",INDEX(Diário!E$4:E$5000,MATCH(Rateio!$A490,Diário!$A$4:$A$5000,FALSE)))</f>
        <v/>
      </c>
      <c r="F490" s="398"/>
      <c r="G490" s="398"/>
      <c r="H490" s="398"/>
      <c r="I490" s="398"/>
      <c r="J490" s="398"/>
      <c r="K490" s="403"/>
      <c r="L490" s="404"/>
      <c r="M490" s="404"/>
      <c r="N490" s="399"/>
      <c r="O490" s="400" t="str">
        <f t="shared" si="31"/>
        <v/>
      </c>
      <c r="P490" s="400" t="str">
        <f t="shared" si="32"/>
        <v/>
      </c>
      <c r="Q490" s="400">
        <f t="shared" si="34"/>
        <v>0</v>
      </c>
      <c r="R490" s="401" t="e">
        <f ca="1">MATCH(R$2,OFFSET(Diário!O$4,R489,0,ROW(Diário!$N$5003)-R489,1),0)+R489</f>
        <v>#N/A</v>
      </c>
    </row>
    <row r="491" spans="1:18" x14ac:dyDescent="0.2">
      <c r="A491" s="402" t="str">
        <f t="shared" ca="1" si="33"/>
        <v/>
      </c>
      <c r="B491" s="397" t="str">
        <f ca="1">IF($A491="","",INDEX(Diário!B$4:B$5000,MATCH(Rateio!$A491,Diário!$A$4:$A$5000,FALSE)))</f>
        <v/>
      </c>
      <c r="C491" s="413" t="str">
        <f ca="1">IF($A491="","",INDEX(Diário!C$4:C$5000,MATCH(Rateio!$A491,Diário!$A$4:$A$5000,FALSE)))</f>
        <v/>
      </c>
      <c r="D491" s="412" t="str">
        <f ca="1">IF($A491="","",INDEX(Diário!D$4:D$5000,MATCH(Rateio!$A491,Diário!$A$4:$A$5000,FALSE)))</f>
        <v/>
      </c>
      <c r="E491" s="412" t="str">
        <f ca="1">IF($A491="","",INDEX(Diário!E$4:E$5000,MATCH(Rateio!$A491,Diário!$A$4:$A$5000,FALSE)))</f>
        <v/>
      </c>
      <c r="F491" s="398"/>
      <c r="G491" s="398"/>
      <c r="H491" s="398"/>
      <c r="I491" s="398"/>
      <c r="J491" s="398"/>
      <c r="K491" s="403"/>
      <c r="L491" s="404"/>
      <c r="M491" s="404"/>
      <c r="N491" s="399"/>
      <c r="O491" s="400" t="str">
        <f t="shared" si="31"/>
        <v/>
      </c>
      <c r="P491" s="400" t="str">
        <f t="shared" si="32"/>
        <v/>
      </c>
      <c r="Q491" s="400">
        <f t="shared" si="34"/>
        <v>0</v>
      </c>
      <c r="R491" s="401" t="e">
        <f ca="1">MATCH(R$2,OFFSET(Diário!O$4,R490,0,ROW(Diário!$N$5003)-R490,1),0)+R490</f>
        <v>#N/A</v>
      </c>
    </row>
    <row r="492" spans="1:18" x14ac:dyDescent="0.2">
      <c r="A492" s="402" t="str">
        <f t="shared" ca="1" si="33"/>
        <v/>
      </c>
      <c r="B492" s="397" t="str">
        <f ca="1">IF($A492="","",INDEX(Diário!B$4:B$5000,MATCH(Rateio!$A492,Diário!$A$4:$A$5000,FALSE)))</f>
        <v/>
      </c>
      <c r="C492" s="413" t="str">
        <f ca="1">IF($A492="","",INDEX(Diário!C$4:C$5000,MATCH(Rateio!$A492,Diário!$A$4:$A$5000,FALSE)))</f>
        <v/>
      </c>
      <c r="D492" s="412" t="str">
        <f ca="1">IF($A492="","",INDEX(Diário!D$4:D$5000,MATCH(Rateio!$A492,Diário!$A$4:$A$5000,FALSE)))</f>
        <v/>
      </c>
      <c r="E492" s="412" t="str">
        <f ca="1">IF($A492="","",INDEX(Diário!E$4:E$5000,MATCH(Rateio!$A492,Diário!$A$4:$A$5000,FALSE)))</f>
        <v/>
      </c>
      <c r="F492" s="398"/>
      <c r="G492" s="398"/>
      <c r="H492" s="398"/>
      <c r="I492" s="398"/>
      <c r="J492" s="398"/>
      <c r="K492" s="403"/>
      <c r="L492" s="404"/>
      <c r="M492" s="404"/>
      <c r="N492" s="399"/>
      <c r="O492" s="400" t="str">
        <f t="shared" si="31"/>
        <v/>
      </c>
      <c r="P492" s="400" t="str">
        <f t="shared" si="32"/>
        <v/>
      </c>
      <c r="Q492" s="400">
        <f t="shared" si="34"/>
        <v>0</v>
      </c>
      <c r="R492" s="401" t="e">
        <f ca="1">MATCH(R$2,OFFSET(Diário!O$4,R491,0,ROW(Diário!$N$5003)-R491,1),0)+R491</f>
        <v>#N/A</v>
      </c>
    </row>
    <row r="493" spans="1:18" x14ac:dyDescent="0.2">
      <c r="A493" s="402" t="str">
        <f t="shared" ca="1" si="33"/>
        <v/>
      </c>
      <c r="B493" s="397" t="str">
        <f ca="1">IF($A493="","",INDEX(Diário!B$4:B$5000,MATCH(Rateio!$A493,Diário!$A$4:$A$5000,FALSE)))</f>
        <v/>
      </c>
      <c r="C493" s="413" t="str">
        <f ca="1">IF($A493="","",INDEX(Diário!C$4:C$5000,MATCH(Rateio!$A493,Diário!$A$4:$A$5000,FALSE)))</f>
        <v/>
      </c>
      <c r="D493" s="412" t="str">
        <f ca="1">IF($A493="","",INDEX(Diário!D$4:D$5000,MATCH(Rateio!$A493,Diário!$A$4:$A$5000,FALSE)))</f>
        <v/>
      </c>
      <c r="E493" s="412" t="str">
        <f ca="1">IF($A493="","",INDEX(Diário!E$4:E$5000,MATCH(Rateio!$A493,Diário!$A$4:$A$5000,FALSE)))</f>
        <v/>
      </c>
      <c r="F493" s="398"/>
      <c r="G493" s="398"/>
      <c r="H493" s="398"/>
      <c r="I493" s="398"/>
      <c r="J493" s="398"/>
      <c r="K493" s="403"/>
      <c r="L493" s="404"/>
      <c r="M493" s="404"/>
      <c r="N493" s="399"/>
      <c r="O493" s="400" t="str">
        <f t="shared" si="31"/>
        <v/>
      </c>
      <c r="P493" s="400" t="str">
        <f t="shared" si="32"/>
        <v/>
      </c>
      <c r="Q493" s="400">
        <f t="shared" si="34"/>
        <v>0</v>
      </c>
      <c r="R493" s="401" t="e">
        <f ca="1">MATCH(R$2,OFFSET(Diário!O$4,R492,0,ROW(Diário!$N$5003)-R492,1),0)+R492</f>
        <v>#N/A</v>
      </c>
    </row>
    <row r="494" spans="1:18" x14ac:dyDescent="0.2">
      <c r="A494" s="402" t="str">
        <f t="shared" ca="1" si="33"/>
        <v/>
      </c>
      <c r="B494" s="397" t="str">
        <f ca="1">IF($A494="","",INDEX(Diário!B$4:B$5000,MATCH(Rateio!$A494,Diário!$A$4:$A$5000,FALSE)))</f>
        <v/>
      </c>
      <c r="C494" s="413" t="str">
        <f ca="1">IF($A494="","",INDEX(Diário!C$4:C$5000,MATCH(Rateio!$A494,Diário!$A$4:$A$5000,FALSE)))</f>
        <v/>
      </c>
      <c r="D494" s="412" t="str">
        <f ca="1">IF($A494="","",INDEX(Diário!D$4:D$5000,MATCH(Rateio!$A494,Diário!$A$4:$A$5000,FALSE)))</f>
        <v/>
      </c>
      <c r="E494" s="412" t="str">
        <f ca="1">IF($A494="","",INDEX(Diário!E$4:E$5000,MATCH(Rateio!$A494,Diário!$A$4:$A$5000,FALSE)))</f>
        <v/>
      </c>
      <c r="F494" s="398"/>
      <c r="G494" s="398"/>
      <c r="H494" s="398"/>
      <c r="I494" s="398"/>
      <c r="J494" s="398"/>
      <c r="K494" s="403"/>
      <c r="L494" s="404"/>
      <c r="M494" s="404"/>
      <c r="N494" s="399"/>
      <c r="O494" s="400" t="str">
        <f t="shared" si="31"/>
        <v/>
      </c>
      <c r="P494" s="400" t="str">
        <f t="shared" si="32"/>
        <v/>
      </c>
      <c r="Q494" s="400">
        <f t="shared" si="34"/>
        <v>0</v>
      </c>
      <c r="R494" s="401" t="e">
        <f ca="1">MATCH(R$2,OFFSET(Diário!O$4,R493,0,ROW(Diário!$N$5003)-R493,1),0)+R493</f>
        <v>#N/A</v>
      </c>
    </row>
    <row r="495" spans="1:18" x14ac:dyDescent="0.2">
      <c r="A495" s="402" t="str">
        <f t="shared" ca="1" si="33"/>
        <v/>
      </c>
      <c r="B495" s="397" t="str">
        <f ca="1">IF($A495="","",INDEX(Diário!B$4:B$5000,MATCH(Rateio!$A495,Diário!$A$4:$A$5000,FALSE)))</f>
        <v/>
      </c>
      <c r="C495" s="413" t="str">
        <f ca="1">IF($A495="","",INDEX(Diário!C$4:C$5000,MATCH(Rateio!$A495,Diário!$A$4:$A$5000,FALSE)))</f>
        <v/>
      </c>
      <c r="D495" s="412" t="str">
        <f ca="1">IF($A495="","",INDEX(Diário!D$4:D$5000,MATCH(Rateio!$A495,Diário!$A$4:$A$5000,FALSE)))</f>
        <v/>
      </c>
      <c r="E495" s="412" t="str">
        <f ca="1">IF($A495="","",INDEX(Diário!E$4:E$5000,MATCH(Rateio!$A495,Diário!$A$4:$A$5000,FALSE)))</f>
        <v/>
      </c>
      <c r="F495" s="398"/>
      <c r="G495" s="398"/>
      <c r="H495" s="398"/>
      <c r="I495" s="398"/>
      <c r="J495" s="398"/>
      <c r="K495" s="403"/>
      <c r="L495" s="404"/>
      <c r="M495" s="404"/>
      <c r="N495" s="399"/>
      <c r="O495" s="400" t="str">
        <f t="shared" si="31"/>
        <v/>
      </c>
      <c r="P495" s="400" t="str">
        <f t="shared" si="32"/>
        <v/>
      </c>
      <c r="Q495" s="400">
        <f t="shared" si="34"/>
        <v>0</v>
      </c>
      <c r="R495" s="401" t="e">
        <f ca="1">MATCH(R$2,OFFSET(Diário!O$4,R494,0,ROW(Diário!$N$5003)-R494,1),0)+R494</f>
        <v>#N/A</v>
      </c>
    </row>
    <row r="496" spans="1:18" x14ac:dyDescent="0.2">
      <c r="A496" s="402" t="str">
        <f t="shared" ca="1" si="33"/>
        <v/>
      </c>
      <c r="B496" s="397" t="str">
        <f ca="1">IF($A496="","",INDEX(Diário!B$4:B$5000,MATCH(Rateio!$A496,Diário!$A$4:$A$5000,FALSE)))</f>
        <v/>
      </c>
      <c r="C496" s="413" t="str">
        <f ca="1">IF($A496="","",INDEX(Diário!C$4:C$5000,MATCH(Rateio!$A496,Diário!$A$4:$A$5000,FALSE)))</f>
        <v/>
      </c>
      <c r="D496" s="412" t="str">
        <f ca="1">IF($A496="","",INDEX(Diário!D$4:D$5000,MATCH(Rateio!$A496,Diário!$A$4:$A$5000,FALSE)))</f>
        <v/>
      </c>
      <c r="E496" s="412" t="str">
        <f ca="1">IF($A496="","",INDEX(Diário!E$4:E$5000,MATCH(Rateio!$A496,Diário!$A$4:$A$5000,FALSE)))</f>
        <v/>
      </c>
      <c r="F496" s="398"/>
      <c r="G496" s="398"/>
      <c r="H496" s="398"/>
      <c r="I496" s="398"/>
      <c r="J496" s="398"/>
      <c r="K496" s="403"/>
      <c r="L496" s="404"/>
      <c r="M496" s="404"/>
      <c r="N496" s="399"/>
      <c r="O496" s="400" t="str">
        <f t="shared" si="31"/>
        <v/>
      </c>
      <c r="P496" s="400" t="str">
        <f t="shared" si="32"/>
        <v/>
      </c>
      <c r="Q496" s="400">
        <f t="shared" si="34"/>
        <v>0</v>
      </c>
      <c r="R496" s="401" t="e">
        <f ca="1">MATCH(R$2,OFFSET(Diário!O$4,R495,0,ROW(Diário!$N$5003)-R495,1),0)+R495</f>
        <v>#N/A</v>
      </c>
    </row>
    <row r="497" spans="1:18" x14ac:dyDescent="0.2">
      <c r="A497" s="402" t="str">
        <f t="shared" ca="1" si="33"/>
        <v/>
      </c>
      <c r="B497" s="397" t="str">
        <f ca="1">IF($A497="","",INDEX(Diário!B$4:B$5000,MATCH(Rateio!$A497,Diário!$A$4:$A$5000,FALSE)))</f>
        <v/>
      </c>
      <c r="C497" s="413" t="str">
        <f ca="1">IF($A497="","",INDEX(Diário!C$4:C$5000,MATCH(Rateio!$A497,Diário!$A$4:$A$5000,FALSE)))</f>
        <v/>
      </c>
      <c r="D497" s="412" t="str">
        <f ca="1">IF($A497="","",INDEX(Diário!D$4:D$5000,MATCH(Rateio!$A497,Diário!$A$4:$A$5000,FALSE)))</f>
        <v/>
      </c>
      <c r="E497" s="412" t="str">
        <f ca="1">IF($A497="","",INDEX(Diário!E$4:E$5000,MATCH(Rateio!$A497,Diário!$A$4:$A$5000,FALSE)))</f>
        <v/>
      </c>
      <c r="F497" s="398"/>
      <c r="G497" s="398"/>
      <c r="H497" s="398"/>
      <c r="I497" s="398"/>
      <c r="J497" s="398"/>
      <c r="K497" s="403"/>
      <c r="L497" s="404"/>
      <c r="M497" s="404"/>
      <c r="N497" s="399"/>
      <c r="O497" s="400" t="str">
        <f t="shared" si="31"/>
        <v/>
      </c>
      <c r="P497" s="400" t="str">
        <f t="shared" si="32"/>
        <v/>
      </c>
      <c r="Q497" s="400">
        <f t="shared" si="34"/>
        <v>0</v>
      </c>
      <c r="R497" s="401" t="e">
        <f ca="1">MATCH(R$2,OFFSET(Diário!O$4,R496,0,ROW(Diário!$N$5003)-R496,1),0)+R496</f>
        <v>#N/A</v>
      </c>
    </row>
    <row r="498" spans="1:18" x14ac:dyDescent="0.2">
      <c r="A498" s="402" t="str">
        <f t="shared" ca="1" si="33"/>
        <v/>
      </c>
      <c r="B498" s="397" t="str">
        <f ca="1">IF($A498="","",INDEX(Diário!B$4:B$5000,MATCH(Rateio!$A498,Diário!$A$4:$A$5000,FALSE)))</f>
        <v/>
      </c>
      <c r="C498" s="413" t="str">
        <f ca="1">IF($A498="","",INDEX(Diário!C$4:C$5000,MATCH(Rateio!$A498,Diário!$A$4:$A$5000,FALSE)))</f>
        <v/>
      </c>
      <c r="D498" s="412" t="str">
        <f ca="1">IF($A498="","",INDEX(Diário!D$4:D$5000,MATCH(Rateio!$A498,Diário!$A$4:$A$5000,FALSE)))</f>
        <v/>
      </c>
      <c r="E498" s="412" t="str">
        <f ca="1">IF($A498="","",INDEX(Diário!E$4:E$5000,MATCH(Rateio!$A498,Diário!$A$4:$A$5000,FALSE)))</f>
        <v/>
      </c>
      <c r="F498" s="398"/>
      <c r="G498" s="398"/>
      <c r="H498" s="398"/>
      <c r="I498" s="398"/>
      <c r="J498" s="398"/>
      <c r="K498" s="403"/>
      <c r="L498" s="404"/>
      <c r="M498" s="404"/>
      <c r="N498" s="399"/>
      <c r="O498" s="400" t="str">
        <f t="shared" si="31"/>
        <v/>
      </c>
      <c r="P498" s="400" t="str">
        <f t="shared" si="32"/>
        <v/>
      </c>
      <c r="Q498" s="400">
        <f t="shared" si="34"/>
        <v>0</v>
      </c>
      <c r="R498" s="401" t="e">
        <f ca="1">MATCH(R$2,OFFSET(Diário!O$4,R497,0,ROW(Diário!$N$5003)-R497,1),0)+R497</f>
        <v>#N/A</v>
      </c>
    </row>
    <row r="499" spans="1:18" x14ac:dyDescent="0.2">
      <c r="A499" s="402" t="str">
        <f t="shared" ca="1" si="33"/>
        <v/>
      </c>
      <c r="B499" s="397" t="str">
        <f ca="1">IF($A499="","",INDEX(Diário!B$4:B$5000,MATCH(Rateio!$A499,Diário!$A$4:$A$5000,FALSE)))</f>
        <v/>
      </c>
      <c r="C499" s="413" t="str">
        <f ca="1">IF($A499="","",INDEX(Diário!C$4:C$5000,MATCH(Rateio!$A499,Diário!$A$4:$A$5000,FALSE)))</f>
        <v/>
      </c>
      <c r="D499" s="412" t="str">
        <f ca="1">IF($A499="","",INDEX(Diário!D$4:D$5000,MATCH(Rateio!$A499,Diário!$A$4:$A$5000,FALSE)))</f>
        <v/>
      </c>
      <c r="E499" s="412" t="str">
        <f ca="1">IF($A499="","",INDEX(Diário!E$4:E$5000,MATCH(Rateio!$A499,Diário!$A$4:$A$5000,FALSE)))</f>
        <v/>
      </c>
      <c r="F499" s="398"/>
      <c r="G499" s="398"/>
      <c r="H499" s="398"/>
      <c r="I499" s="398"/>
      <c r="J499" s="398"/>
      <c r="K499" s="403"/>
      <c r="L499" s="404"/>
      <c r="M499" s="404"/>
      <c r="N499" s="399"/>
      <c r="O499" s="400" t="str">
        <f t="shared" si="31"/>
        <v/>
      </c>
      <c r="P499" s="400" t="str">
        <f t="shared" si="32"/>
        <v/>
      </c>
      <c r="Q499" s="400">
        <f t="shared" si="34"/>
        <v>0</v>
      </c>
      <c r="R499" s="401" t="e">
        <f ca="1">MATCH(R$2,OFFSET(Diário!O$4,R498,0,ROW(Diário!$N$5003)-R498,1),0)+R498</f>
        <v>#N/A</v>
      </c>
    </row>
    <row r="500" spans="1:18" x14ac:dyDescent="0.2">
      <c r="A500" s="402" t="str">
        <f t="shared" ca="1" si="33"/>
        <v/>
      </c>
      <c r="B500" s="397" t="str">
        <f ca="1">IF($A500="","",INDEX(Diário!B$4:B$5000,MATCH(Rateio!$A500,Diário!$A$4:$A$5000,FALSE)))</f>
        <v/>
      </c>
      <c r="C500" s="413" t="str">
        <f ca="1">IF($A500="","",INDEX(Diário!C$4:C$5000,MATCH(Rateio!$A500,Diário!$A$4:$A$5000,FALSE)))</f>
        <v/>
      </c>
      <c r="D500" s="412" t="str">
        <f ca="1">IF($A500="","",INDEX(Diário!D$4:D$5000,MATCH(Rateio!$A500,Diário!$A$4:$A$5000,FALSE)))</f>
        <v/>
      </c>
      <c r="E500" s="412" t="str">
        <f ca="1">IF($A500="","",INDEX(Diário!E$4:E$5000,MATCH(Rateio!$A500,Diário!$A$4:$A$5000,FALSE)))</f>
        <v/>
      </c>
      <c r="F500" s="398"/>
      <c r="G500" s="398"/>
      <c r="H500" s="398"/>
      <c r="I500" s="398"/>
      <c r="J500" s="398"/>
      <c r="K500" s="403"/>
      <c r="L500" s="404"/>
      <c r="M500" s="404"/>
      <c r="N500" s="399"/>
      <c r="O500" s="400" t="str">
        <f t="shared" si="31"/>
        <v/>
      </c>
      <c r="P500" s="400" t="str">
        <f t="shared" si="32"/>
        <v/>
      </c>
      <c r="Q500" s="400">
        <f t="shared" si="34"/>
        <v>0</v>
      </c>
      <c r="R500" s="401" t="e">
        <f ca="1">MATCH(R$2,OFFSET(Diário!O$4,R499,0,ROW(Diário!$N$5003)-R499,1),0)+R499</f>
        <v>#N/A</v>
      </c>
    </row>
    <row r="501" spans="1:18" x14ac:dyDescent="0.2">
      <c r="A501" s="402" t="str">
        <f t="shared" ca="1" si="33"/>
        <v/>
      </c>
      <c r="B501" s="397" t="str">
        <f ca="1">IF($A501="","",INDEX(Diário!B$4:B$5000,MATCH(Rateio!$A501,Diário!$A$4:$A$5000,FALSE)))</f>
        <v/>
      </c>
      <c r="C501" s="413" t="str">
        <f ca="1">IF($A501="","",INDEX(Diário!C$4:C$5000,MATCH(Rateio!$A501,Diário!$A$4:$A$5000,FALSE)))</f>
        <v/>
      </c>
      <c r="D501" s="412" t="str">
        <f ca="1">IF($A501="","",INDEX(Diário!D$4:D$5000,MATCH(Rateio!$A501,Diário!$A$4:$A$5000,FALSE)))</f>
        <v/>
      </c>
      <c r="E501" s="412" t="str">
        <f ca="1">IF($A501="","",INDEX(Diário!E$4:E$5000,MATCH(Rateio!$A501,Diário!$A$4:$A$5000,FALSE)))</f>
        <v/>
      </c>
      <c r="F501" s="398"/>
      <c r="G501" s="398"/>
      <c r="H501" s="398"/>
      <c r="I501" s="398"/>
      <c r="J501" s="398"/>
      <c r="K501" s="403"/>
      <c r="L501" s="404"/>
      <c r="M501" s="404"/>
      <c r="N501" s="399"/>
      <c r="O501" s="400" t="str">
        <f t="shared" si="31"/>
        <v/>
      </c>
      <c r="P501" s="400" t="str">
        <f t="shared" si="32"/>
        <v/>
      </c>
      <c r="Q501" s="400">
        <f t="shared" si="34"/>
        <v>0</v>
      </c>
      <c r="R501" s="401" t="e">
        <f ca="1">MATCH(R$2,OFFSET(Diário!O$4,R500,0,ROW(Diário!$N$5003)-R500,1),0)+R500</f>
        <v>#N/A</v>
      </c>
    </row>
    <row r="502" spans="1:18" x14ac:dyDescent="0.2">
      <c r="A502" s="402" t="str">
        <f t="shared" ca="1" si="33"/>
        <v/>
      </c>
      <c r="B502" s="397" t="str">
        <f ca="1">IF($A502="","",INDEX(Diário!B$4:B$5000,MATCH(Rateio!$A502,Diário!$A$4:$A$5000,FALSE)))</f>
        <v/>
      </c>
      <c r="C502" s="413" t="str">
        <f ca="1">IF($A502="","",INDEX(Diário!C$4:C$5000,MATCH(Rateio!$A502,Diário!$A$4:$A$5000,FALSE)))</f>
        <v/>
      </c>
      <c r="D502" s="412" t="str">
        <f ca="1">IF($A502="","",INDEX(Diário!D$4:D$5000,MATCH(Rateio!$A502,Diário!$A$4:$A$5000,FALSE)))</f>
        <v/>
      </c>
      <c r="E502" s="412" t="str">
        <f ca="1">IF($A502="","",INDEX(Diário!E$4:E$5000,MATCH(Rateio!$A502,Diário!$A$4:$A$5000,FALSE)))</f>
        <v/>
      </c>
      <c r="F502" s="398"/>
      <c r="G502" s="398"/>
      <c r="H502" s="398"/>
      <c r="I502" s="398"/>
      <c r="J502" s="398"/>
      <c r="K502" s="403"/>
      <c r="L502" s="404"/>
      <c r="M502" s="404"/>
      <c r="N502" s="399"/>
      <c r="O502" s="400" t="str">
        <f t="shared" si="31"/>
        <v/>
      </c>
      <c r="P502" s="400" t="str">
        <f t="shared" si="32"/>
        <v/>
      </c>
      <c r="Q502" s="400">
        <f t="shared" si="34"/>
        <v>0</v>
      </c>
      <c r="R502" s="401" t="e">
        <f ca="1">MATCH(R$2,OFFSET(Diário!O$4,R501,0,ROW(Diário!$N$5003)-R501,1),0)+R501</f>
        <v>#N/A</v>
      </c>
    </row>
    <row r="503" spans="1:18" x14ac:dyDescent="0.2">
      <c r="A503" s="402" t="str">
        <f t="shared" ca="1" si="33"/>
        <v/>
      </c>
      <c r="B503" s="397" t="str">
        <f ca="1">IF($A503="","",INDEX(Diário!B$4:B$5000,MATCH(Rateio!$A503,Diário!$A$4:$A$5000,FALSE)))</f>
        <v/>
      </c>
      <c r="C503" s="413" t="str">
        <f ca="1">IF($A503="","",INDEX(Diário!C$4:C$5000,MATCH(Rateio!$A503,Diário!$A$4:$A$5000,FALSE)))</f>
        <v/>
      </c>
      <c r="D503" s="412" t="str">
        <f ca="1">IF($A503="","",INDEX(Diário!D$4:D$5000,MATCH(Rateio!$A503,Diário!$A$4:$A$5000,FALSE)))</f>
        <v/>
      </c>
      <c r="E503" s="412" t="str">
        <f ca="1">IF($A503="","",INDEX(Diário!E$4:E$5000,MATCH(Rateio!$A503,Diário!$A$4:$A$5000,FALSE)))</f>
        <v/>
      </c>
      <c r="F503" s="398"/>
      <c r="G503" s="398"/>
      <c r="H503" s="398"/>
      <c r="I503" s="398"/>
      <c r="J503" s="398"/>
      <c r="K503" s="403"/>
      <c r="L503" s="404"/>
      <c r="M503" s="404"/>
      <c r="N503" s="399"/>
      <c r="O503" s="400" t="str">
        <f t="shared" si="31"/>
        <v/>
      </c>
      <c r="P503" s="400" t="str">
        <f t="shared" si="32"/>
        <v/>
      </c>
      <c r="Q503" s="400">
        <f t="shared" si="34"/>
        <v>0</v>
      </c>
      <c r="R503" s="401" t="e">
        <f ca="1">MATCH(R$2,OFFSET(Diário!O$4,R502,0,ROW(Diário!$N$5003)-R502,1),0)+R502</f>
        <v>#N/A</v>
      </c>
    </row>
    <row r="504" spans="1:18" x14ac:dyDescent="0.2">
      <c r="A504" s="402" t="str">
        <f t="shared" ca="1" si="33"/>
        <v/>
      </c>
      <c r="B504" s="397" t="str">
        <f ca="1">IF($A504="","",INDEX(Diário!B$4:B$5000,MATCH(Rateio!$A504,Diário!$A$4:$A$5000,FALSE)))</f>
        <v/>
      </c>
      <c r="C504" s="413" t="str">
        <f ca="1">IF($A504="","",INDEX(Diário!C$4:C$5000,MATCH(Rateio!$A504,Diário!$A$4:$A$5000,FALSE)))</f>
        <v/>
      </c>
      <c r="D504" s="412" t="str">
        <f ca="1">IF($A504="","",INDEX(Diário!D$4:D$5000,MATCH(Rateio!$A504,Diário!$A$4:$A$5000,FALSE)))</f>
        <v/>
      </c>
      <c r="E504" s="412" t="str">
        <f ca="1">IF($A504="","",INDEX(Diário!E$4:E$5000,MATCH(Rateio!$A504,Diário!$A$4:$A$5000,FALSE)))</f>
        <v/>
      </c>
      <c r="F504" s="398"/>
      <c r="G504" s="398"/>
      <c r="H504" s="398"/>
      <c r="I504" s="398"/>
      <c r="J504" s="398"/>
      <c r="K504" s="403"/>
      <c r="L504" s="404"/>
      <c r="M504" s="404"/>
      <c r="N504" s="399"/>
      <c r="O504" s="400" t="str">
        <f t="shared" si="31"/>
        <v/>
      </c>
      <c r="P504" s="400" t="str">
        <f t="shared" si="32"/>
        <v/>
      </c>
      <c r="Q504" s="400">
        <f t="shared" si="34"/>
        <v>0</v>
      </c>
      <c r="R504" s="401" t="e">
        <f ca="1">MATCH(R$2,OFFSET(Diário!O$4,R503,0,ROW(Diário!$N$5003)-R503,1),0)+R503</f>
        <v>#N/A</v>
      </c>
    </row>
    <row r="505" spans="1:18" x14ac:dyDescent="0.2">
      <c r="A505" s="402" t="str">
        <f t="shared" ca="1" si="33"/>
        <v/>
      </c>
      <c r="B505" s="397" t="str">
        <f ca="1">IF($A505="","",INDEX(Diário!B$4:B$5000,MATCH(Rateio!$A505,Diário!$A$4:$A$5000,FALSE)))</f>
        <v/>
      </c>
      <c r="C505" s="413" t="str">
        <f ca="1">IF($A505="","",INDEX(Diário!C$4:C$5000,MATCH(Rateio!$A505,Diário!$A$4:$A$5000,FALSE)))</f>
        <v/>
      </c>
      <c r="D505" s="412" t="str">
        <f ca="1">IF($A505="","",INDEX(Diário!D$4:D$5000,MATCH(Rateio!$A505,Diário!$A$4:$A$5000,FALSE)))</f>
        <v/>
      </c>
      <c r="E505" s="412" t="str">
        <f ca="1">IF($A505="","",INDEX(Diário!E$4:E$5000,MATCH(Rateio!$A505,Diário!$A$4:$A$5000,FALSE)))</f>
        <v/>
      </c>
      <c r="F505" s="398"/>
      <c r="G505" s="398"/>
      <c r="H505" s="398"/>
      <c r="I505" s="398"/>
      <c r="J505" s="398"/>
      <c r="K505" s="403"/>
      <c r="L505" s="404"/>
      <c r="M505" s="404"/>
      <c r="N505" s="399"/>
      <c r="O505" s="400" t="str">
        <f t="shared" si="31"/>
        <v/>
      </c>
      <c r="P505" s="400" t="str">
        <f t="shared" si="32"/>
        <v/>
      </c>
      <c r="Q505" s="400">
        <f t="shared" si="34"/>
        <v>0</v>
      </c>
      <c r="R505" s="401" t="e">
        <f ca="1">MATCH(R$2,OFFSET(Diário!O$4,R504,0,ROW(Diário!$N$5003)-R504,1),0)+R504</f>
        <v>#N/A</v>
      </c>
    </row>
    <row r="506" spans="1:18" x14ac:dyDescent="0.2">
      <c r="A506" s="402" t="str">
        <f t="shared" ca="1" si="33"/>
        <v/>
      </c>
      <c r="B506" s="397" t="str">
        <f ca="1">IF($A506="","",INDEX(Diário!B$4:B$5000,MATCH(Rateio!$A506,Diário!$A$4:$A$5000,FALSE)))</f>
        <v/>
      </c>
      <c r="C506" s="413" t="str">
        <f ca="1">IF($A506="","",INDEX(Diário!C$4:C$5000,MATCH(Rateio!$A506,Diário!$A$4:$A$5000,FALSE)))</f>
        <v/>
      </c>
      <c r="D506" s="412" t="str">
        <f ca="1">IF($A506="","",INDEX(Diário!D$4:D$5000,MATCH(Rateio!$A506,Diário!$A$4:$A$5000,FALSE)))</f>
        <v/>
      </c>
      <c r="E506" s="412" t="str">
        <f ca="1">IF($A506="","",INDEX(Diário!E$4:E$5000,MATCH(Rateio!$A506,Diário!$A$4:$A$5000,FALSE)))</f>
        <v/>
      </c>
      <c r="F506" s="398"/>
      <c r="G506" s="398"/>
      <c r="H506" s="398"/>
      <c r="I506" s="398"/>
      <c r="J506" s="398"/>
      <c r="K506" s="403"/>
      <c r="L506" s="404"/>
      <c r="M506" s="404"/>
      <c r="N506" s="399"/>
      <c r="O506" s="400" t="str">
        <f t="shared" si="31"/>
        <v/>
      </c>
      <c r="P506" s="400" t="str">
        <f t="shared" si="32"/>
        <v/>
      </c>
      <c r="Q506" s="400">
        <f t="shared" si="34"/>
        <v>0</v>
      </c>
      <c r="R506" s="401" t="e">
        <f ca="1">MATCH(R$2,OFFSET(Diário!O$4,R505,0,ROW(Diário!$N$5003)-R505,1),0)+R505</f>
        <v>#N/A</v>
      </c>
    </row>
    <row r="507" spans="1:18" x14ac:dyDescent="0.2">
      <c r="A507" s="402" t="str">
        <f t="shared" ca="1" si="33"/>
        <v/>
      </c>
      <c r="B507" s="397" t="str">
        <f ca="1">IF($A507="","",INDEX(Diário!B$4:B$5000,MATCH(Rateio!$A507,Diário!$A$4:$A$5000,FALSE)))</f>
        <v/>
      </c>
      <c r="C507" s="413" t="str">
        <f ca="1">IF($A507="","",INDEX(Diário!C$4:C$5000,MATCH(Rateio!$A507,Diário!$A$4:$A$5000,FALSE)))</f>
        <v/>
      </c>
      <c r="D507" s="412" t="str">
        <f ca="1">IF($A507="","",INDEX(Diário!D$4:D$5000,MATCH(Rateio!$A507,Diário!$A$4:$A$5000,FALSE)))</f>
        <v/>
      </c>
      <c r="E507" s="412" t="str">
        <f ca="1">IF($A507="","",INDEX(Diário!E$4:E$5000,MATCH(Rateio!$A507,Diário!$A$4:$A$5000,FALSE)))</f>
        <v/>
      </c>
      <c r="F507" s="398"/>
      <c r="G507" s="398"/>
      <c r="H507" s="398"/>
      <c r="I507" s="398"/>
      <c r="J507" s="398"/>
      <c r="K507" s="403"/>
      <c r="L507" s="404"/>
      <c r="M507" s="404"/>
      <c r="N507" s="399"/>
      <c r="O507" s="400" t="str">
        <f t="shared" si="31"/>
        <v/>
      </c>
      <c r="P507" s="400" t="str">
        <f t="shared" si="32"/>
        <v/>
      </c>
      <c r="Q507" s="400">
        <f t="shared" si="34"/>
        <v>0</v>
      </c>
      <c r="R507" s="401" t="e">
        <f ca="1">MATCH(R$2,OFFSET(Diário!O$4,R506,0,ROW(Diário!$N$5003)-R506,1),0)+R506</f>
        <v>#N/A</v>
      </c>
    </row>
    <row r="508" spans="1:18" x14ac:dyDescent="0.2">
      <c r="A508" s="402" t="str">
        <f t="shared" ca="1" si="33"/>
        <v/>
      </c>
      <c r="B508" s="397" t="str">
        <f ca="1">IF($A508="","",INDEX(Diário!B$4:B$5000,MATCH(Rateio!$A508,Diário!$A$4:$A$5000,FALSE)))</f>
        <v/>
      </c>
      <c r="C508" s="413" t="str">
        <f ca="1">IF($A508="","",INDEX(Diário!C$4:C$5000,MATCH(Rateio!$A508,Diário!$A$4:$A$5000,FALSE)))</f>
        <v/>
      </c>
      <c r="D508" s="412" t="str">
        <f ca="1">IF($A508="","",INDEX(Diário!D$4:D$5000,MATCH(Rateio!$A508,Diário!$A$4:$A$5000,FALSE)))</f>
        <v/>
      </c>
      <c r="E508" s="412" t="str">
        <f ca="1">IF($A508="","",INDEX(Diário!E$4:E$5000,MATCH(Rateio!$A508,Diário!$A$4:$A$5000,FALSE)))</f>
        <v/>
      </c>
      <c r="F508" s="398"/>
      <c r="G508" s="398"/>
      <c r="H508" s="398"/>
      <c r="I508" s="398"/>
      <c r="J508" s="398"/>
      <c r="K508" s="403"/>
      <c r="L508" s="404"/>
      <c r="M508" s="404"/>
      <c r="N508" s="399"/>
      <c r="O508" s="400" t="str">
        <f t="shared" si="31"/>
        <v/>
      </c>
      <c r="P508" s="400" t="str">
        <f t="shared" si="32"/>
        <v/>
      </c>
      <c r="Q508" s="400">
        <f t="shared" si="34"/>
        <v>0</v>
      </c>
      <c r="R508" s="401" t="e">
        <f ca="1">MATCH(R$2,OFFSET(Diário!O$4,R507,0,ROW(Diário!$N$5003)-R507,1),0)+R507</f>
        <v>#N/A</v>
      </c>
    </row>
    <row r="509" spans="1:18" x14ac:dyDescent="0.2">
      <c r="A509" s="402" t="str">
        <f t="shared" ca="1" si="33"/>
        <v/>
      </c>
      <c r="B509" s="397" t="str">
        <f ca="1">IF($A509="","",INDEX(Diário!B$4:B$5000,MATCH(Rateio!$A509,Diário!$A$4:$A$5000,FALSE)))</f>
        <v/>
      </c>
      <c r="C509" s="413" t="str">
        <f ca="1">IF($A509="","",INDEX(Diário!C$4:C$5000,MATCH(Rateio!$A509,Diário!$A$4:$A$5000,FALSE)))</f>
        <v/>
      </c>
      <c r="D509" s="412" t="str">
        <f ca="1">IF($A509="","",INDEX(Diário!D$4:D$5000,MATCH(Rateio!$A509,Diário!$A$4:$A$5000,FALSE)))</f>
        <v/>
      </c>
      <c r="E509" s="412" t="str">
        <f ca="1">IF($A509="","",INDEX(Diário!E$4:E$5000,MATCH(Rateio!$A509,Diário!$A$4:$A$5000,FALSE)))</f>
        <v/>
      </c>
      <c r="F509" s="398"/>
      <c r="G509" s="398"/>
      <c r="H509" s="398"/>
      <c r="I509" s="398"/>
      <c r="J509" s="398"/>
      <c r="K509" s="403"/>
      <c r="L509" s="404"/>
      <c r="M509" s="404"/>
      <c r="N509" s="399"/>
      <c r="O509" s="400" t="str">
        <f t="shared" si="31"/>
        <v/>
      </c>
      <c r="P509" s="400" t="str">
        <f t="shared" si="32"/>
        <v/>
      </c>
      <c r="Q509" s="400">
        <f t="shared" si="34"/>
        <v>0</v>
      </c>
      <c r="R509" s="401" t="e">
        <f ca="1">MATCH(R$2,OFFSET(Diário!O$4,R508,0,ROW(Diário!$N$5003)-R508,1),0)+R508</f>
        <v>#N/A</v>
      </c>
    </row>
    <row r="510" spans="1:18" x14ac:dyDescent="0.2">
      <c r="A510" s="402" t="str">
        <f t="shared" ca="1" si="33"/>
        <v/>
      </c>
      <c r="B510" s="397" t="str">
        <f ca="1">IF($A510="","",INDEX(Diário!B$4:B$5000,MATCH(Rateio!$A510,Diário!$A$4:$A$5000,FALSE)))</f>
        <v/>
      </c>
      <c r="C510" s="413" t="str">
        <f ca="1">IF($A510="","",INDEX(Diário!C$4:C$5000,MATCH(Rateio!$A510,Diário!$A$4:$A$5000,FALSE)))</f>
        <v/>
      </c>
      <c r="D510" s="412" t="str">
        <f ca="1">IF($A510="","",INDEX(Diário!D$4:D$5000,MATCH(Rateio!$A510,Diário!$A$4:$A$5000,FALSE)))</f>
        <v/>
      </c>
      <c r="E510" s="412" t="str">
        <f ca="1">IF($A510="","",INDEX(Diário!E$4:E$5000,MATCH(Rateio!$A510,Diário!$A$4:$A$5000,FALSE)))</f>
        <v/>
      </c>
      <c r="F510" s="398"/>
      <c r="G510" s="398"/>
      <c r="H510" s="398"/>
      <c r="I510" s="398"/>
      <c r="J510" s="398"/>
      <c r="K510" s="403"/>
      <c r="L510" s="404"/>
      <c r="M510" s="404"/>
      <c r="N510" s="399"/>
      <c r="O510" s="400" t="str">
        <f t="shared" si="31"/>
        <v/>
      </c>
      <c r="P510" s="400" t="str">
        <f t="shared" si="32"/>
        <v/>
      </c>
      <c r="Q510" s="400">
        <f t="shared" si="34"/>
        <v>0</v>
      </c>
      <c r="R510" s="401" t="e">
        <f ca="1">MATCH(R$2,OFFSET(Diário!O$4,R509,0,ROW(Diário!$N$5003)-R509,1),0)+R509</f>
        <v>#N/A</v>
      </c>
    </row>
    <row r="511" spans="1:18" x14ac:dyDescent="0.2">
      <c r="A511" s="402" t="str">
        <f t="shared" ca="1" si="33"/>
        <v/>
      </c>
      <c r="B511" s="397" t="str">
        <f ca="1">IF($A511="","",INDEX(Diário!B$4:B$5000,MATCH(Rateio!$A511,Diário!$A$4:$A$5000,FALSE)))</f>
        <v/>
      </c>
      <c r="C511" s="413" t="str">
        <f ca="1">IF($A511="","",INDEX(Diário!C$4:C$5000,MATCH(Rateio!$A511,Diário!$A$4:$A$5000,FALSE)))</f>
        <v/>
      </c>
      <c r="D511" s="412" t="str">
        <f ca="1">IF($A511="","",INDEX(Diário!D$4:D$5000,MATCH(Rateio!$A511,Diário!$A$4:$A$5000,FALSE)))</f>
        <v/>
      </c>
      <c r="E511" s="412" t="str">
        <f ca="1">IF($A511="","",INDEX(Diário!E$4:E$5000,MATCH(Rateio!$A511,Diário!$A$4:$A$5000,FALSE)))</f>
        <v/>
      </c>
      <c r="F511" s="398"/>
      <c r="G511" s="398"/>
      <c r="H511" s="398"/>
      <c r="I511" s="398"/>
      <c r="J511" s="398"/>
      <c r="K511" s="403"/>
      <c r="L511" s="404"/>
      <c r="M511" s="404"/>
      <c r="N511" s="399"/>
      <c r="O511" s="400" t="str">
        <f t="shared" si="31"/>
        <v/>
      </c>
      <c r="P511" s="400" t="str">
        <f t="shared" si="32"/>
        <v/>
      </c>
      <c r="Q511" s="400">
        <f t="shared" si="34"/>
        <v>0</v>
      </c>
      <c r="R511" s="401" t="e">
        <f ca="1">MATCH(R$2,OFFSET(Diário!O$4,R510,0,ROW(Diário!$N$5003)-R510,1),0)+R510</f>
        <v>#N/A</v>
      </c>
    </row>
    <row r="512" spans="1:18" x14ac:dyDescent="0.2">
      <c r="A512" s="402" t="str">
        <f t="shared" ca="1" si="33"/>
        <v/>
      </c>
      <c r="B512" s="397" t="str">
        <f ca="1">IF($A512="","",INDEX(Diário!B$4:B$5000,MATCH(Rateio!$A512,Diário!$A$4:$A$5000,FALSE)))</f>
        <v/>
      </c>
      <c r="C512" s="413" t="str">
        <f ca="1">IF($A512="","",INDEX(Diário!C$4:C$5000,MATCH(Rateio!$A512,Diário!$A$4:$A$5000,FALSE)))</f>
        <v/>
      </c>
      <c r="D512" s="412" t="str">
        <f ca="1">IF($A512="","",INDEX(Diário!D$4:D$5000,MATCH(Rateio!$A512,Diário!$A$4:$A$5000,FALSE)))</f>
        <v/>
      </c>
      <c r="E512" s="412" t="str">
        <f ca="1">IF($A512="","",INDEX(Diário!E$4:E$5000,MATCH(Rateio!$A512,Diário!$A$4:$A$5000,FALSE)))</f>
        <v/>
      </c>
      <c r="F512" s="398"/>
      <c r="G512" s="398"/>
      <c r="H512" s="398"/>
      <c r="I512" s="398"/>
      <c r="J512" s="398"/>
      <c r="K512" s="403"/>
      <c r="L512" s="404"/>
      <c r="M512" s="404"/>
      <c r="N512" s="399"/>
      <c r="O512" s="400" t="str">
        <f t="shared" si="31"/>
        <v/>
      </c>
      <c r="P512" s="400" t="str">
        <f t="shared" si="32"/>
        <v/>
      </c>
      <c r="Q512" s="400">
        <f t="shared" si="34"/>
        <v>0</v>
      </c>
      <c r="R512" s="401" t="e">
        <f ca="1">MATCH(R$2,OFFSET(Diário!O$4,R511,0,ROW(Diário!$N$5003)-R511,1),0)+R511</f>
        <v>#N/A</v>
      </c>
    </row>
    <row r="513" spans="1:18" x14ac:dyDescent="0.2">
      <c r="A513" s="402" t="str">
        <f t="shared" ca="1" si="33"/>
        <v/>
      </c>
      <c r="B513" s="397" t="str">
        <f ca="1">IF($A513="","",INDEX(Diário!B$4:B$5000,MATCH(Rateio!$A513,Diário!$A$4:$A$5000,FALSE)))</f>
        <v/>
      </c>
      <c r="C513" s="413" t="str">
        <f ca="1">IF($A513="","",INDEX(Diário!C$4:C$5000,MATCH(Rateio!$A513,Diário!$A$4:$A$5000,FALSE)))</f>
        <v/>
      </c>
      <c r="D513" s="412" t="str">
        <f ca="1">IF($A513="","",INDEX(Diário!D$4:D$5000,MATCH(Rateio!$A513,Diário!$A$4:$A$5000,FALSE)))</f>
        <v/>
      </c>
      <c r="E513" s="412" t="str">
        <f ca="1">IF($A513="","",INDEX(Diário!E$4:E$5000,MATCH(Rateio!$A513,Diário!$A$4:$A$5000,FALSE)))</f>
        <v/>
      </c>
      <c r="F513" s="398"/>
      <c r="G513" s="398"/>
      <c r="H513" s="398"/>
      <c r="I513" s="398"/>
      <c r="J513" s="398"/>
      <c r="K513" s="403"/>
      <c r="L513" s="404"/>
      <c r="M513" s="404"/>
      <c r="N513" s="399"/>
      <c r="O513" s="400" t="str">
        <f t="shared" si="31"/>
        <v/>
      </c>
      <c r="P513" s="400" t="str">
        <f t="shared" si="32"/>
        <v/>
      </c>
      <c r="Q513" s="400">
        <f t="shared" si="34"/>
        <v>0</v>
      </c>
      <c r="R513" s="401" t="e">
        <f ca="1">MATCH(R$2,OFFSET(Diário!O$4,R512,0,ROW(Diário!$N$5003)-R512,1),0)+R512</f>
        <v>#N/A</v>
      </c>
    </row>
    <row r="514" spans="1:18" x14ac:dyDescent="0.2">
      <c r="A514" s="402" t="str">
        <f t="shared" ca="1" si="33"/>
        <v/>
      </c>
      <c r="B514" s="397" t="str">
        <f ca="1">IF($A514="","",INDEX(Diário!B$4:B$5000,MATCH(Rateio!$A514,Diário!$A$4:$A$5000,FALSE)))</f>
        <v/>
      </c>
      <c r="C514" s="413" t="str">
        <f ca="1">IF($A514="","",INDEX(Diário!C$4:C$5000,MATCH(Rateio!$A514,Diário!$A$4:$A$5000,FALSE)))</f>
        <v/>
      </c>
      <c r="D514" s="412" t="str">
        <f ca="1">IF($A514="","",INDEX(Diário!D$4:D$5000,MATCH(Rateio!$A514,Diário!$A$4:$A$5000,FALSE)))</f>
        <v/>
      </c>
      <c r="E514" s="412" t="str">
        <f ca="1">IF($A514="","",INDEX(Diário!E$4:E$5000,MATCH(Rateio!$A514,Diário!$A$4:$A$5000,FALSE)))</f>
        <v/>
      </c>
      <c r="F514" s="398"/>
      <c r="G514" s="398"/>
      <c r="H514" s="398"/>
      <c r="I514" s="398"/>
      <c r="J514" s="398"/>
      <c r="K514" s="403"/>
      <c r="L514" s="404"/>
      <c r="M514" s="404"/>
      <c r="N514" s="399"/>
      <c r="O514" s="400" t="str">
        <f t="shared" si="31"/>
        <v/>
      </c>
      <c r="P514" s="400" t="str">
        <f t="shared" si="32"/>
        <v/>
      </c>
      <c r="Q514" s="400">
        <f t="shared" si="34"/>
        <v>0</v>
      </c>
      <c r="R514" s="401" t="e">
        <f ca="1">MATCH(R$2,OFFSET(Diário!O$4,R513,0,ROW(Diário!$N$5003)-R513,1),0)+R513</f>
        <v>#N/A</v>
      </c>
    </row>
    <row r="515" spans="1:18" x14ac:dyDescent="0.2">
      <c r="A515" s="402" t="str">
        <f t="shared" ca="1" si="33"/>
        <v/>
      </c>
      <c r="B515" s="397" t="str">
        <f ca="1">IF($A515="","",INDEX(Diário!B$4:B$5000,MATCH(Rateio!$A515,Diário!$A$4:$A$5000,FALSE)))</f>
        <v/>
      </c>
      <c r="C515" s="413" t="str">
        <f ca="1">IF($A515="","",INDEX(Diário!C$4:C$5000,MATCH(Rateio!$A515,Diário!$A$4:$A$5000,FALSE)))</f>
        <v/>
      </c>
      <c r="D515" s="412" t="str">
        <f ca="1">IF($A515="","",INDEX(Diário!D$4:D$5000,MATCH(Rateio!$A515,Diário!$A$4:$A$5000,FALSE)))</f>
        <v/>
      </c>
      <c r="E515" s="412" t="str">
        <f ca="1">IF($A515="","",INDEX(Diário!E$4:E$5000,MATCH(Rateio!$A515,Diário!$A$4:$A$5000,FALSE)))</f>
        <v/>
      </c>
      <c r="F515" s="398"/>
      <c r="G515" s="398"/>
      <c r="H515" s="398"/>
      <c r="I515" s="398"/>
      <c r="J515" s="398"/>
      <c r="K515" s="403"/>
      <c r="L515" s="404"/>
      <c r="M515" s="404"/>
      <c r="N515" s="399"/>
      <c r="O515" s="400" t="str">
        <f t="shared" si="31"/>
        <v/>
      </c>
      <c r="P515" s="400" t="str">
        <f t="shared" si="32"/>
        <v/>
      </c>
      <c r="Q515" s="400">
        <f t="shared" si="34"/>
        <v>0</v>
      </c>
      <c r="R515" s="401" t="e">
        <f ca="1">MATCH(R$2,OFFSET(Diário!O$4,R514,0,ROW(Diário!$N$5003)-R514,1),0)+R514</f>
        <v>#N/A</v>
      </c>
    </row>
    <row r="516" spans="1:18" x14ac:dyDescent="0.2">
      <c r="A516" s="402" t="str">
        <f t="shared" ca="1" si="33"/>
        <v/>
      </c>
      <c r="B516" s="397" t="str">
        <f ca="1">IF($A516="","",INDEX(Diário!B$4:B$5000,MATCH(Rateio!$A516,Diário!$A$4:$A$5000,FALSE)))</f>
        <v/>
      </c>
      <c r="C516" s="413" t="str">
        <f ca="1">IF($A516="","",INDEX(Diário!C$4:C$5000,MATCH(Rateio!$A516,Diário!$A$4:$A$5000,FALSE)))</f>
        <v/>
      </c>
      <c r="D516" s="412" t="str">
        <f ca="1">IF($A516="","",INDEX(Diário!D$4:D$5000,MATCH(Rateio!$A516,Diário!$A$4:$A$5000,FALSE)))</f>
        <v/>
      </c>
      <c r="E516" s="412" t="str">
        <f ca="1">IF($A516="","",INDEX(Diário!E$4:E$5000,MATCH(Rateio!$A516,Diário!$A$4:$A$5000,FALSE)))</f>
        <v/>
      </c>
      <c r="F516" s="398"/>
      <c r="G516" s="398"/>
      <c r="H516" s="398"/>
      <c r="I516" s="398"/>
      <c r="J516" s="398"/>
      <c r="K516" s="403"/>
      <c r="L516" s="404"/>
      <c r="M516" s="404"/>
      <c r="N516" s="399"/>
      <c r="O516" s="400" t="str">
        <f t="shared" si="31"/>
        <v/>
      </c>
      <c r="P516" s="400" t="str">
        <f t="shared" si="32"/>
        <v/>
      </c>
      <c r="Q516" s="400">
        <f t="shared" si="34"/>
        <v>0</v>
      </c>
      <c r="R516" s="401" t="e">
        <f ca="1">MATCH(R$2,OFFSET(Diário!O$4,R515,0,ROW(Diário!$N$5003)-R515,1),0)+R515</f>
        <v>#N/A</v>
      </c>
    </row>
    <row r="517" spans="1:18" x14ac:dyDescent="0.2">
      <c r="A517" s="402" t="str">
        <f t="shared" ca="1" si="33"/>
        <v/>
      </c>
      <c r="B517" s="397" t="str">
        <f ca="1">IF($A517="","",INDEX(Diário!B$4:B$5000,MATCH(Rateio!$A517,Diário!$A$4:$A$5000,FALSE)))</f>
        <v/>
      </c>
      <c r="C517" s="413" t="str">
        <f ca="1">IF($A517="","",INDEX(Diário!C$4:C$5000,MATCH(Rateio!$A517,Diário!$A$4:$A$5000,FALSE)))</f>
        <v/>
      </c>
      <c r="D517" s="412" t="str">
        <f ca="1">IF($A517="","",INDEX(Diário!D$4:D$5000,MATCH(Rateio!$A517,Diário!$A$4:$A$5000,FALSE)))</f>
        <v/>
      </c>
      <c r="E517" s="412" t="str">
        <f ca="1">IF($A517="","",INDEX(Diário!E$4:E$5000,MATCH(Rateio!$A517,Diário!$A$4:$A$5000,FALSE)))</f>
        <v/>
      </c>
      <c r="F517" s="398"/>
      <c r="G517" s="398"/>
      <c r="H517" s="398"/>
      <c r="I517" s="398"/>
      <c r="J517" s="398"/>
      <c r="K517" s="403"/>
      <c r="L517" s="404"/>
      <c r="M517" s="404"/>
      <c r="N517" s="399"/>
      <c r="O517" s="400" t="str">
        <f t="shared" ref="O517:O580" si="35">IFERROR(M517/L517,"")</f>
        <v/>
      </c>
      <c r="P517" s="400" t="str">
        <f t="shared" ref="P517:P580" si="36">IFERROR(N517/L517,"")</f>
        <v/>
      </c>
      <c r="Q517" s="400">
        <f t="shared" si="34"/>
        <v>0</v>
      </c>
      <c r="R517" s="401" t="e">
        <f ca="1">MATCH(R$2,OFFSET(Diário!O$4,R516,0,ROW(Diário!$N$5003)-R516,1),0)+R516</f>
        <v>#N/A</v>
      </c>
    </row>
    <row r="518" spans="1:18" x14ac:dyDescent="0.2">
      <c r="A518" s="402" t="str">
        <f t="shared" ref="A518:A581" ca="1" si="37">IF(ISNA(R518),"",R518)</f>
        <v/>
      </c>
      <c r="B518" s="397" t="str">
        <f ca="1">IF($A518="","",INDEX(Diário!B$4:B$5000,MATCH(Rateio!$A518,Diário!$A$4:$A$5000,FALSE)))</f>
        <v/>
      </c>
      <c r="C518" s="413" t="str">
        <f ca="1">IF($A518="","",INDEX(Diário!C$4:C$5000,MATCH(Rateio!$A518,Diário!$A$4:$A$5000,FALSE)))</f>
        <v/>
      </c>
      <c r="D518" s="412" t="str">
        <f ca="1">IF($A518="","",INDEX(Diário!D$4:D$5000,MATCH(Rateio!$A518,Diário!$A$4:$A$5000,FALSE)))</f>
        <v/>
      </c>
      <c r="E518" s="412" t="str">
        <f ca="1">IF($A518="","",INDEX(Diário!E$4:E$5000,MATCH(Rateio!$A518,Diário!$A$4:$A$5000,FALSE)))</f>
        <v/>
      </c>
      <c r="F518" s="398"/>
      <c r="G518" s="398"/>
      <c r="H518" s="398"/>
      <c r="I518" s="398"/>
      <c r="J518" s="398"/>
      <c r="K518" s="403"/>
      <c r="L518" s="404"/>
      <c r="M518" s="404"/>
      <c r="N518" s="399"/>
      <c r="O518" s="400" t="str">
        <f t="shared" si="35"/>
        <v/>
      </c>
      <c r="P518" s="400" t="str">
        <f t="shared" si="36"/>
        <v/>
      </c>
      <c r="Q518" s="400">
        <f t="shared" ref="Q518:Q581" si="38">SUM(O518:P518)</f>
        <v>0</v>
      </c>
      <c r="R518" s="401" t="e">
        <f ca="1">MATCH(R$2,OFFSET(Diário!O$4,R517,0,ROW(Diário!$N$5003)-R517,1),0)+R517</f>
        <v>#N/A</v>
      </c>
    </row>
    <row r="519" spans="1:18" x14ac:dyDescent="0.2">
      <c r="A519" s="402" t="str">
        <f t="shared" ca="1" si="37"/>
        <v/>
      </c>
      <c r="B519" s="397" t="str">
        <f ca="1">IF($A519="","",INDEX(Diário!B$4:B$5000,MATCH(Rateio!$A519,Diário!$A$4:$A$5000,FALSE)))</f>
        <v/>
      </c>
      <c r="C519" s="413" t="str">
        <f ca="1">IF($A519="","",INDEX(Diário!C$4:C$5000,MATCH(Rateio!$A519,Diário!$A$4:$A$5000,FALSE)))</f>
        <v/>
      </c>
      <c r="D519" s="412" t="str">
        <f ca="1">IF($A519="","",INDEX(Diário!D$4:D$5000,MATCH(Rateio!$A519,Diário!$A$4:$A$5000,FALSE)))</f>
        <v/>
      </c>
      <c r="E519" s="412" t="str">
        <f ca="1">IF($A519="","",INDEX(Diário!E$4:E$5000,MATCH(Rateio!$A519,Diário!$A$4:$A$5000,FALSE)))</f>
        <v/>
      </c>
      <c r="F519" s="398"/>
      <c r="G519" s="398"/>
      <c r="H519" s="398"/>
      <c r="I519" s="398"/>
      <c r="J519" s="398"/>
      <c r="K519" s="403"/>
      <c r="L519" s="404"/>
      <c r="M519" s="404"/>
      <c r="N519" s="399"/>
      <c r="O519" s="400" t="str">
        <f t="shared" si="35"/>
        <v/>
      </c>
      <c r="P519" s="400" t="str">
        <f t="shared" si="36"/>
        <v/>
      </c>
      <c r="Q519" s="400">
        <f t="shared" si="38"/>
        <v>0</v>
      </c>
      <c r="R519" s="401" t="e">
        <f ca="1">MATCH(R$2,OFFSET(Diário!O$4,R518,0,ROW(Diário!$N$5003)-R518,1),0)+R518</f>
        <v>#N/A</v>
      </c>
    </row>
    <row r="520" spans="1:18" x14ac:dyDescent="0.2">
      <c r="A520" s="402" t="str">
        <f t="shared" ca="1" si="37"/>
        <v/>
      </c>
      <c r="B520" s="397" t="str">
        <f ca="1">IF($A520="","",INDEX(Diário!B$4:B$5000,MATCH(Rateio!$A520,Diário!$A$4:$A$5000,FALSE)))</f>
        <v/>
      </c>
      <c r="C520" s="413" t="str">
        <f ca="1">IF($A520="","",INDEX(Diário!C$4:C$5000,MATCH(Rateio!$A520,Diário!$A$4:$A$5000,FALSE)))</f>
        <v/>
      </c>
      <c r="D520" s="412" t="str">
        <f ca="1">IF($A520="","",INDEX(Diário!D$4:D$5000,MATCH(Rateio!$A520,Diário!$A$4:$A$5000,FALSE)))</f>
        <v/>
      </c>
      <c r="E520" s="412" t="str">
        <f ca="1">IF($A520="","",INDEX(Diário!E$4:E$5000,MATCH(Rateio!$A520,Diário!$A$4:$A$5000,FALSE)))</f>
        <v/>
      </c>
      <c r="F520" s="398"/>
      <c r="G520" s="398"/>
      <c r="H520" s="398"/>
      <c r="I520" s="398"/>
      <c r="J520" s="398"/>
      <c r="K520" s="403"/>
      <c r="L520" s="404"/>
      <c r="M520" s="404"/>
      <c r="N520" s="399"/>
      <c r="O520" s="400" t="str">
        <f t="shared" si="35"/>
        <v/>
      </c>
      <c r="P520" s="400" t="str">
        <f t="shared" si="36"/>
        <v/>
      </c>
      <c r="Q520" s="400">
        <f t="shared" si="38"/>
        <v>0</v>
      </c>
      <c r="R520" s="401" t="e">
        <f ca="1">MATCH(R$2,OFFSET(Diário!O$4,R519,0,ROW(Diário!$N$5003)-R519,1),0)+R519</f>
        <v>#N/A</v>
      </c>
    </row>
    <row r="521" spans="1:18" x14ac:dyDescent="0.2">
      <c r="A521" s="402" t="str">
        <f t="shared" ca="1" si="37"/>
        <v/>
      </c>
      <c r="B521" s="397" t="str">
        <f ca="1">IF($A521="","",INDEX(Diário!B$4:B$5000,MATCH(Rateio!$A521,Diário!$A$4:$A$5000,FALSE)))</f>
        <v/>
      </c>
      <c r="C521" s="413" t="str">
        <f ca="1">IF($A521="","",INDEX(Diário!C$4:C$5000,MATCH(Rateio!$A521,Diário!$A$4:$A$5000,FALSE)))</f>
        <v/>
      </c>
      <c r="D521" s="412" t="str">
        <f ca="1">IF($A521="","",INDEX(Diário!D$4:D$5000,MATCH(Rateio!$A521,Diário!$A$4:$A$5000,FALSE)))</f>
        <v/>
      </c>
      <c r="E521" s="412" t="str">
        <f ca="1">IF($A521="","",INDEX(Diário!E$4:E$5000,MATCH(Rateio!$A521,Diário!$A$4:$A$5000,FALSE)))</f>
        <v/>
      </c>
      <c r="F521" s="398"/>
      <c r="G521" s="398"/>
      <c r="H521" s="398"/>
      <c r="I521" s="398"/>
      <c r="J521" s="398"/>
      <c r="K521" s="403"/>
      <c r="L521" s="404"/>
      <c r="M521" s="404"/>
      <c r="N521" s="399"/>
      <c r="O521" s="400" t="str">
        <f t="shared" si="35"/>
        <v/>
      </c>
      <c r="P521" s="400" t="str">
        <f t="shared" si="36"/>
        <v/>
      </c>
      <c r="Q521" s="400">
        <f t="shared" si="38"/>
        <v>0</v>
      </c>
      <c r="R521" s="401" t="e">
        <f ca="1">MATCH(R$2,OFFSET(Diário!O$4,R520,0,ROW(Diário!$N$5003)-R520,1),0)+R520</f>
        <v>#N/A</v>
      </c>
    </row>
    <row r="522" spans="1:18" x14ac:dyDescent="0.2">
      <c r="A522" s="402" t="str">
        <f t="shared" ca="1" si="37"/>
        <v/>
      </c>
      <c r="B522" s="397" t="str">
        <f ca="1">IF($A522="","",INDEX(Diário!B$4:B$5000,MATCH(Rateio!$A522,Diário!$A$4:$A$5000,FALSE)))</f>
        <v/>
      </c>
      <c r="C522" s="413" t="str">
        <f ca="1">IF($A522="","",INDEX(Diário!C$4:C$5000,MATCH(Rateio!$A522,Diário!$A$4:$A$5000,FALSE)))</f>
        <v/>
      </c>
      <c r="D522" s="412" t="str">
        <f ca="1">IF($A522="","",INDEX(Diário!D$4:D$5000,MATCH(Rateio!$A522,Diário!$A$4:$A$5000,FALSE)))</f>
        <v/>
      </c>
      <c r="E522" s="412" t="str">
        <f ca="1">IF($A522="","",INDEX(Diário!E$4:E$5000,MATCH(Rateio!$A522,Diário!$A$4:$A$5000,FALSE)))</f>
        <v/>
      </c>
      <c r="F522" s="398"/>
      <c r="G522" s="398"/>
      <c r="H522" s="398"/>
      <c r="I522" s="398"/>
      <c r="J522" s="398"/>
      <c r="K522" s="403"/>
      <c r="L522" s="404"/>
      <c r="M522" s="404"/>
      <c r="N522" s="399"/>
      <c r="O522" s="400" t="str">
        <f t="shared" si="35"/>
        <v/>
      </c>
      <c r="P522" s="400" t="str">
        <f t="shared" si="36"/>
        <v/>
      </c>
      <c r="Q522" s="400">
        <f t="shared" si="38"/>
        <v>0</v>
      </c>
      <c r="R522" s="401" t="e">
        <f ca="1">MATCH(R$2,OFFSET(Diário!O$4,R521,0,ROW(Diário!$N$5003)-R521,1),0)+R521</f>
        <v>#N/A</v>
      </c>
    </row>
    <row r="523" spans="1:18" x14ac:dyDescent="0.2">
      <c r="A523" s="402" t="str">
        <f t="shared" ca="1" si="37"/>
        <v/>
      </c>
      <c r="B523" s="397" t="str">
        <f ca="1">IF($A523="","",INDEX(Diário!B$4:B$5000,MATCH(Rateio!$A523,Diário!$A$4:$A$5000,FALSE)))</f>
        <v/>
      </c>
      <c r="C523" s="413" t="str">
        <f ca="1">IF($A523="","",INDEX(Diário!C$4:C$5000,MATCH(Rateio!$A523,Diário!$A$4:$A$5000,FALSE)))</f>
        <v/>
      </c>
      <c r="D523" s="412" t="str">
        <f ca="1">IF($A523="","",INDEX(Diário!D$4:D$5000,MATCH(Rateio!$A523,Diário!$A$4:$A$5000,FALSE)))</f>
        <v/>
      </c>
      <c r="E523" s="412" t="str">
        <f ca="1">IF($A523="","",INDEX(Diário!E$4:E$5000,MATCH(Rateio!$A523,Diário!$A$4:$A$5000,FALSE)))</f>
        <v/>
      </c>
      <c r="F523" s="398"/>
      <c r="G523" s="398"/>
      <c r="H523" s="398"/>
      <c r="I523" s="398"/>
      <c r="J523" s="398"/>
      <c r="K523" s="403"/>
      <c r="L523" s="404"/>
      <c r="M523" s="404"/>
      <c r="N523" s="399"/>
      <c r="O523" s="400" t="str">
        <f t="shared" si="35"/>
        <v/>
      </c>
      <c r="P523" s="400" t="str">
        <f t="shared" si="36"/>
        <v/>
      </c>
      <c r="Q523" s="400">
        <f t="shared" si="38"/>
        <v>0</v>
      </c>
      <c r="R523" s="401" t="e">
        <f ca="1">MATCH(R$2,OFFSET(Diário!O$4,R522,0,ROW(Diário!$N$5003)-R522,1),0)+R522</f>
        <v>#N/A</v>
      </c>
    </row>
    <row r="524" spans="1:18" x14ac:dyDescent="0.2">
      <c r="A524" s="402" t="str">
        <f t="shared" ca="1" si="37"/>
        <v/>
      </c>
      <c r="B524" s="397" t="str">
        <f ca="1">IF($A524="","",INDEX(Diário!B$4:B$5000,MATCH(Rateio!$A524,Diário!$A$4:$A$5000,FALSE)))</f>
        <v/>
      </c>
      <c r="C524" s="413" t="str">
        <f ca="1">IF($A524="","",INDEX(Diário!C$4:C$5000,MATCH(Rateio!$A524,Diário!$A$4:$A$5000,FALSE)))</f>
        <v/>
      </c>
      <c r="D524" s="412" t="str">
        <f ca="1">IF($A524="","",INDEX(Diário!D$4:D$5000,MATCH(Rateio!$A524,Diário!$A$4:$A$5000,FALSE)))</f>
        <v/>
      </c>
      <c r="E524" s="412" t="str">
        <f ca="1">IF($A524="","",INDEX(Diário!E$4:E$5000,MATCH(Rateio!$A524,Diário!$A$4:$A$5000,FALSE)))</f>
        <v/>
      </c>
      <c r="F524" s="398"/>
      <c r="G524" s="398"/>
      <c r="H524" s="398"/>
      <c r="I524" s="398"/>
      <c r="J524" s="398"/>
      <c r="K524" s="403"/>
      <c r="L524" s="404"/>
      <c r="M524" s="404"/>
      <c r="N524" s="399"/>
      <c r="O524" s="400" t="str">
        <f t="shared" si="35"/>
        <v/>
      </c>
      <c r="P524" s="400" t="str">
        <f t="shared" si="36"/>
        <v/>
      </c>
      <c r="Q524" s="400">
        <f t="shared" si="38"/>
        <v>0</v>
      </c>
      <c r="R524" s="401" t="e">
        <f ca="1">MATCH(R$2,OFFSET(Diário!O$4,R523,0,ROW(Diário!$N$5003)-R523,1),0)+R523</f>
        <v>#N/A</v>
      </c>
    </row>
    <row r="525" spans="1:18" x14ac:dyDescent="0.2">
      <c r="A525" s="402" t="str">
        <f t="shared" ca="1" si="37"/>
        <v/>
      </c>
      <c r="B525" s="397" t="str">
        <f ca="1">IF($A525="","",INDEX(Diário!B$4:B$5000,MATCH(Rateio!$A525,Diário!$A$4:$A$5000,FALSE)))</f>
        <v/>
      </c>
      <c r="C525" s="413" t="str">
        <f ca="1">IF($A525="","",INDEX(Diário!C$4:C$5000,MATCH(Rateio!$A525,Diário!$A$4:$A$5000,FALSE)))</f>
        <v/>
      </c>
      <c r="D525" s="412" t="str">
        <f ca="1">IF($A525="","",INDEX(Diário!D$4:D$5000,MATCH(Rateio!$A525,Diário!$A$4:$A$5000,FALSE)))</f>
        <v/>
      </c>
      <c r="E525" s="412" t="str">
        <f ca="1">IF($A525="","",INDEX(Diário!E$4:E$5000,MATCH(Rateio!$A525,Diário!$A$4:$A$5000,FALSE)))</f>
        <v/>
      </c>
      <c r="F525" s="398"/>
      <c r="G525" s="398"/>
      <c r="H525" s="398"/>
      <c r="I525" s="398"/>
      <c r="J525" s="398"/>
      <c r="K525" s="403"/>
      <c r="L525" s="404"/>
      <c r="M525" s="404"/>
      <c r="N525" s="399"/>
      <c r="O525" s="400" t="str">
        <f t="shared" si="35"/>
        <v/>
      </c>
      <c r="P525" s="400" t="str">
        <f t="shared" si="36"/>
        <v/>
      </c>
      <c r="Q525" s="400">
        <f t="shared" si="38"/>
        <v>0</v>
      </c>
      <c r="R525" s="401" t="e">
        <f ca="1">MATCH(R$2,OFFSET(Diário!O$4,R524,0,ROW(Diário!$N$5003)-R524,1),0)+R524</f>
        <v>#N/A</v>
      </c>
    </row>
    <row r="526" spans="1:18" x14ac:dyDescent="0.2">
      <c r="A526" s="402" t="str">
        <f t="shared" ca="1" si="37"/>
        <v/>
      </c>
      <c r="B526" s="397" t="str">
        <f ca="1">IF($A526="","",INDEX(Diário!B$4:B$5000,MATCH(Rateio!$A526,Diário!$A$4:$A$5000,FALSE)))</f>
        <v/>
      </c>
      <c r="C526" s="413" t="str">
        <f ca="1">IF($A526="","",INDEX(Diário!C$4:C$5000,MATCH(Rateio!$A526,Diário!$A$4:$A$5000,FALSE)))</f>
        <v/>
      </c>
      <c r="D526" s="412" t="str">
        <f ca="1">IF($A526="","",INDEX(Diário!D$4:D$5000,MATCH(Rateio!$A526,Diário!$A$4:$A$5000,FALSE)))</f>
        <v/>
      </c>
      <c r="E526" s="412" t="str">
        <f ca="1">IF($A526="","",INDEX(Diário!E$4:E$5000,MATCH(Rateio!$A526,Diário!$A$4:$A$5000,FALSE)))</f>
        <v/>
      </c>
      <c r="F526" s="398"/>
      <c r="G526" s="398"/>
      <c r="H526" s="398"/>
      <c r="I526" s="398"/>
      <c r="J526" s="398"/>
      <c r="K526" s="403"/>
      <c r="L526" s="404"/>
      <c r="M526" s="404"/>
      <c r="N526" s="399"/>
      <c r="O526" s="400" t="str">
        <f t="shared" si="35"/>
        <v/>
      </c>
      <c r="P526" s="400" t="str">
        <f t="shared" si="36"/>
        <v/>
      </c>
      <c r="Q526" s="400">
        <f t="shared" si="38"/>
        <v>0</v>
      </c>
      <c r="R526" s="401" t="e">
        <f ca="1">MATCH(R$2,OFFSET(Diário!O$4,R525,0,ROW(Diário!$N$5003)-R525,1),0)+R525</f>
        <v>#N/A</v>
      </c>
    </row>
    <row r="527" spans="1:18" x14ac:dyDescent="0.2">
      <c r="A527" s="402" t="str">
        <f t="shared" ca="1" si="37"/>
        <v/>
      </c>
      <c r="B527" s="397" t="str">
        <f ca="1">IF($A527="","",INDEX(Diário!B$4:B$5000,MATCH(Rateio!$A527,Diário!$A$4:$A$5000,FALSE)))</f>
        <v/>
      </c>
      <c r="C527" s="413" t="str">
        <f ca="1">IF($A527="","",INDEX(Diário!C$4:C$5000,MATCH(Rateio!$A527,Diário!$A$4:$A$5000,FALSE)))</f>
        <v/>
      </c>
      <c r="D527" s="412" t="str">
        <f ca="1">IF($A527="","",INDEX(Diário!D$4:D$5000,MATCH(Rateio!$A527,Diário!$A$4:$A$5000,FALSE)))</f>
        <v/>
      </c>
      <c r="E527" s="412" t="str">
        <f ca="1">IF($A527="","",INDEX(Diário!E$4:E$5000,MATCH(Rateio!$A527,Diário!$A$4:$A$5000,FALSE)))</f>
        <v/>
      </c>
      <c r="F527" s="398"/>
      <c r="G527" s="398"/>
      <c r="H527" s="398"/>
      <c r="I527" s="398"/>
      <c r="J527" s="398"/>
      <c r="K527" s="403"/>
      <c r="L527" s="404"/>
      <c r="M527" s="404"/>
      <c r="N527" s="399"/>
      <c r="O527" s="400" t="str">
        <f t="shared" si="35"/>
        <v/>
      </c>
      <c r="P527" s="400" t="str">
        <f t="shared" si="36"/>
        <v/>
      </c>
      <c r="Q527" s="400">
        <f t="shared" si="38"/>
        <v>0</v>
      </c>
      <c r="R527" s="401" t="e">
        <f ca="1">MATCH(R$2,OFFSET(Diário!O$4,R526,0,ROW(Diário!$N$5003)-R526,1),0)+R526</f>
        <v>#N/A</v>
      </c>
    </row>
    <row r="528" spans="1:18" x14ac:dyDescent="0.2">
      <c r="A528" s="402" t="str">
        <f t="shared" ca="1" si="37"/>
        <v/>
      </c>
      <c r="B528" s="397" t="str">
        <f ca="1">IF($A528="","",INDEX(Diário!B$4:B$5000,MATCH(Rateio!$A528,Diário!$A$4:$A$5000,FALSE)))</f>
        <v/>
      </c>
      <c r="C528" s="413" t="str">
        <f ca="1">IF($A528="","",INDEX(Diário!C$4:C$5000,MATCH(Rateio!$A528,Diário!$A$4:$A$5000,FALSE)))</f>
        <v/>
      </c>
      <c r="D528" s="412" t="str">
        <f ca="1">IF($A528="","",INDEX(Diário!D$4:D$5000,MATCH(Rateio!$A528,Diário!$A$4:$A$5000,FALSE)))</f>
        <v/>
      </c>
      <c r="E528" s="412" t="str">
        <f ca="1">IF($A528="","",INDEX(Diário!E$4:E$5000,MATCH(Rateio!$A528,Diário!$A$4:$A$5000,FALSE)))</f>
        <v/>
      </c>
      <c r="F528" s="398"/>
      <c r="G528" s="398"/>
      <c r="H528" s="398"/>
      <c r="I528" s="398"/>
      <c r="J528" s="398"/>
      <c r="K528" s="403"/>
      <c r="L528" s="404"/>
      <c r="M528" s="404"/>
      <c r="N528" s="399"/>
      <c r="O528" s="400" t="str">
        <f t="shared" si="35"/>
        <v/>
      </c>
      <c r="P528" s="400" t="str">
        <f t="shared" si="36"/>
        <v/>
      </c>
      <c r="Q528" s="400">
        <f t="shared" si="38"/>
        <v>0</v>
      </c>
      <c r="R528" s="401" t="e">
        <f ca="1">MATCH(R$2,OFFSET(Diário!O$4,R527,0,ROW(Diário!$N$5003)-R527,1),0)+R527</f>
        <v>#N/A</v>
      </c>
    </row>
    <row r="529" spans="1:18" x14ac:dyDescent="0.2">
      <c r="A529" s="402" t="str">
        <f t="shared" ca="1" si="37"/>
        <v/>
      </c>
      <c r="B529" s="397" t="str">
        <f ca="1">IF($A529="","",INDEX(Diário!B$4:B$5000,MATCH(Rateio!$A529,Diário!$A$4:$A$5000,FALSE)))</f>
        <v/>
      </c>
      <c r="C529" s="413" t="str">
        <f ca="1">IF($A529="","",INDEX(Diário!C$4:C$5000,MATCH(Rateio!$A529,Diário!$A$4:$A$5000,FALSE)))</f>
        <v/>
      </c>
      <c r="D529" s="412" t="str">
        <f ca="1">IF($A529="","",INDEX(Diário!D$4:D$5000,MATCH(Rateio!$A529,Diário!$A$4:$A$5000,FALSE)))</f>
        <v/>
      </c>
      <c r="E529" s="412" t="str">
        <f ca="1">IF($A529="","",INDEX(Diário!E$4:E$5000,MATCH(Rateio!$A529,Diário!$A$4:$A$5000,FALSE)))</f>
        <v/>
      </c>
      <c r="F529" s="398"/>
      <c r="G529" s="398"/>
      <c r="H529" s="398"/>
      <c r="I529" s="398"/>
      <c r="J529" s="398"/>
      <c r="K529" s="403"/>
      <c r="L529" s="404"/>
      <c r="M529" s="404"/>
      <c r="N529" s="399"/>
      <c r="O529" s="400" t="str">
        <f t="shared" si="35"/>
        <v/>
      </c>
      <c r="P529" s="400" t="str">
        <f t="shared" si="36"/>
        <v/>
      </c>
      <c r="Q529" s="400">
        <f t="shared" si="38"/>
        <v>0</v>
      </c>
      <c r="R529" s="401" t="e">
        <f ca="1">MATCH(R$2,OFFSET(Diário!O$4,R528,0,ROW(Diário!$N$5003)-R528,1),0)+R528</f>
        <v>#N/A</v>
      </c>
    </row>
    <row r="530" spans="1:18" x14ac:dyDescent="0.2">
      <c r="A530" s="402" t="str">
        <f t="shared" ca="1" si="37"/>
        <v/>
      </c>
      <c r="B530" s="397" t="str">
        <f ca="1">IF($A530="","",INDEX(Diário!B$4:B$5000,MATCH(Rateio!$A530,Diário!$A$4:$A$5000,FALSE)))</f>
        <v/>
      </c>
      <c r="C530" s="413" t="str">
        <f ca="1">IF($A530="","",INDEX(Diário!C$4:C$5000,MATCH(Rateio!$A530,Diário!$A$4:$A$5000,FALSE)))</f>
        <v/>
      </c>
      <c r="D530" s="412" t="str">
        <f ca="1">IF($A530="","",INDEX(Diário!D$4:D$5000,MATCH(Rateio!$A530,Diário!$A$4:$A$5000,FALSE)))</f>
        <v/>
      </c>
      <c r="E530" s="412" t="str">
        <f ca="1">IF($A530="","",INDEX(Diário!E$4:E$5000,MATCH(Rateio!$A530,Diário!$A$4:$A$5000,FALSE)))</f>
        <v/>
      </c>
      <c r="F530" s="398"/>
      <c r="G530" s="398"/>
      <c r="H530" s="398"/>
      <c r="I530" s="398"/>
      <c r="J530" s="398"/>
      <c r="K530" s="403"/>
      <c r="L530" s="404"/>
      <c r="M530" s="404"/>
      <c r="N530" s="399"/>
      <c r="O530" s="400" t="str">
        <f t="shared" si="35"/>
        <v/>
      </c>
      <c r="P530" s="400" t="str">
        <f t="shared" si="36"/>
        <v/>
      </c>
      <c r="Q530" s="400">
        <f t="shared" si="38"/>
        <v>0</v>
      </c>
      <c r="R530" s="401" t="e">
        <f ca="1">MATCH(R$2,OFFSET(Diário!O$4,R529,0,ROW(Diário!$N$5003)-R529,1),0)+R529</f>
        <v>#N/A</v>
      </c>
    </row>
    <row r="531" spans="1:18" x14ac:dyDescent="0.2">
      <c r="A531" s="402" t="str">
        <f t="shared" ca="1" si="37"/>
        <v/>
      </c>
      <c r="B531" s="397" t="str">
        <f ca="1">IF($A531="","",INDEX(Diário!B$4:B$5000,MATCH(Rateio!$A531,Diário!$A$4:$A$5000,FALSE)))</f>
        <v/>
      </c>
      <c r="C531" s="413" t="str">
        <f ca="1">IF($A531="","",INDEX(Diário!C$4:C$5000,MATCH(Rateio!$A531,Diário!$A$4:$A$5000,FALSE)))</f>
        <v/>
      </c>
      <c r="D531" s="412" t="str">
        <f ca="1">IF($A531="","",INDEX(Diário!D$4:D$5000,MATCH(Rateio!$A531,Diário!$A$4:$A$5000,FALSE)))</f>
        <v/>
      </c>
      <c r="E531" s="412" t="str">
        <f ca="1">IF($A531="","",INDEX(Diário!E$4:E$5000,MATCH(Rateio!$A531,Diário!$A$4:$A$5000,FALSE)))</f>
        <v/>
      </c>
      <c r="F531" s="398"/>
      <c r="G531" s="398"/>
      <c r="H531" s="398"/>
      <c r="I531" s="398"/>
      <c r="J531" s="398"/>
      <c r="K531" s="403"/>
      <c r="L531" s="404"/>
      <c r="M531" s="404"/>
      <c r="N531" s="399"/>
      <c r="O531" s="400" t="str">
        <f t="shared" si="35"/>
        <v/>
      </c>
      <c r="P531" s="400" t="str">
        <f t="shared" si="36"/>
        <v/>
      </c>
      <c r="Q531" s="400">
        <f t="shared" si="38"/>
        <v>0</v>
      </c>
      <c r="R531" s="401" t="e">
        <f ca="1">MATCH(R$2,OFFSET(Diário!O$4,R530,0,ROW(Diário!$N$5003)-R530,1),0)+R530</f>
        <v>#N/A</v>
      </c>
    </row>
    <row r="532" spans="1:18" x14ac:dyDescent="0.2">
      <c r="A532" s="402" t="str">
        <f t="shared" ca="1" si="37"/>
        <v/>
      </c>
      <c r="B532" s="397" t="str">
        <f ca="1">IF($A532="","",INDEX(Diário!B$4:B$5000,MATCH(Rateio!$A532,Diário!$A$4:$A$5000,FALSE)))</f>
        <v/>
      </c>
      <c r="C532" s="413" t="str">
        <f ca="1">IF($A532="","",INDEX(Diário!C$4:C$5000,MATCH(Rateio!$A532,Diário!$A$4:$A$5000,FALSE)))</f>
        <v/>
      </c>
      <c r="D532" s="412" t="str">
        <f ca="1">IF($A532="","",INDEX(Diário!D$4:D$5000,MATCH(Rateio!$A532,Diário!$A$4:$A$5000,FALSE)))</f>
        <v/>
      </c>
      <c r="E532" s="412" t="str">
        <f ca="1">IF($A532="","",INDEX(Diário!E$4:E$5000,MATCH(Rateio!$A532,Diário!$A$4:$A$5000,FALSE)))</f>
        <v/>
      </c>
      <c r="F532" s="398"/>
      <c r="G532" s="398"/>
      <c r="H532" s="398"/>
      <c r="I532" s="398"/>
      <c r="J532" s="398"/>
      <c r="K532" s="403"/>
      <c r="L532" s="404"/>
      <c r="M532" s="404"/>
      <c r="N532" s="399"/>
      <c r="O532" s="400" t="str">
        <f t="shared" si="35"/>
        <v/>
      </c>
      <c r="P532" s="400" t="str">
        <f t="shared" si="36"/>
        <v/>
      </c>
      <c r="Q532" s="400">
        <f t="shared" si="38"/>
        <v>0</v>
      </c>
      <c r="R532" s="401" t="e">
        <f ca="1">MATCH(R$2,OFFSET(Diário!O$4,R531,0,ROW(Diário!$N$5003)-R531,1),0)+R531</f>
        <v>#N/A</v>
      </c>
    </row>
    <row r="533" spans="1:18" x14ac:dyDescent="0.2">
      <c r="A533" s="402" t="str">
        <f t="shared" ca="1" si="37"/>
        <v/>
      </c>
      <c r="B533" s="397" t="str">
        <f ca="1">IF($A533="","",INDEX(Diário!B$4:B$5000,MATCH(Rateio!$A533,Diário!$A$4:$A$5000,FALSE)))</f>
        <v/>
      </c>
      <c r="C533" s="413" t="str">
        <f ca="1">IF($A533="","",INDEX(Diário!C$4:C$5000,MATCH(Rateio!$A533,Diário!$A$4:$A$5000,FALSE)))</f>
        <v/>
      </c>
      <c r="D533" s="412" t="str">
        <f ca="1">IF($A533="","",INDEX(Diário!D$4:D$5000,MATCH(Rateio!$A533,Diário!$A$4:$A$5000,FALSE)))</f>
        <v/>
      </c>
      <c r="E533" s="412" t="str">
        <f ca="1">IF($A533="","",INDEX(Diário!E$4:E$5000,MATCH(Rateio!$A533,Diário!$A$4:$A$5000,FALSE)))</f>
        <v/>
      </c>
      <c r="F533" s="398"/>
      <c r="G533" s="398"/>
      <c r="H533" s="398"/>
      <c r="I533" s="398"/>
      <c r="J533" s="398"/>
      <c r="K533" s="403"/>
      <c r="L533" s="404"/>
      <c r="M533" s="404"/>
      <c r="N533" s="399"/>
      <c r="O533" s="400" t="str">
        <f t="shared" si="35"/>
        <v/>
      </c>
      <c r="P533" s="400" t="str">
        <f t="shared" si="36"/>
        <v/>
      </c>
      <c r="Q533" s="400">
        <f t="shared" si="38"/>
        <v>0</v>
      </c>
      <c r="R533" s="401" t="e">
        <f ca="1">MATCH(R$2,OFFSET(Diário!O$4,R532,0,ROW(Diário!$N$5003)-R532,1),0)+R532</f>
        <v>#N/A</v>
      </c>
    </row>
    <row r="534" spans="1:18" x14ac:dyDescent="0.2">
      <c r="A534" s="402" t="str">
        <f t="shared" ca="1" si="37"/>
        <v/>
      </c>
      <c r="B534" s="397" t="str">
        <f ca="1">IF($A534="","",INDEX(Diário!B$4:B$5000,MATCH(Rateio!$A534,Diário!$A$4:$A$5000,FALSE)))</f>
        <v/>
      </c>
      <c r="C534" s="413" t="str">
        <f ca="1">IF($A534="","",INDEX(Diário!C$4:C$5000,MATCH(Rateio!$A534,Diário!$A$4:$A$5000,FALSE)))</f>
        <v/>
      </c>
      <c r="D534" s="412" t="str">
        <f ca="1">IF($A534="","",INDEX(Diário!D$4:D$5000,MATCH(Rateio!$A534,Diário!$A$4:$A$5000,FALSE)))</f>
        <v/>
      </c>
      <c r="E534" s="412" t="str">
        <f ca="1">IF($A534="","",INDEX(Diário!E$4:E$5000,MATCH(Rateio!$A534,Diário!$A$4:$A$5000,FALSE)))</f>
        <v/>
      </c>
      <c r="F534" s="398"/>
      <c r="G534" s="398"/>
      <c r="H534" s="398"/>
      <c r="I534" s="398"/>
      <c r="J534" s="398"/>
      <c r="K534" s="403"/>
      <c r="L534" s="404"/>
      <c r="M534" s="404"/>
      <c r="N534" s="399"/>
      <c r="O534" s="400" t="str">
        <f t="shared" si="35"/>
        <v/>
      </c>
      <c r="P534" s="400" t="str">
        <f t="shared" si="36"/>
        <v/>
      </c>
      <c r="Q534" s="400">
        <f t="shared" si="38"/>
        <v>0</v>
      </c>
      <c r="R534" s="401" t="e">
        <f ca="1">MATCH(R$2,OFFSET(Diário!O$4,R533,0,ROW(Diário!$N$5003)-R533,1),0)+R533</f>
        <v>#N/A</v>
      </c>
    </row>
    <row r="535" spans="1:18" x14ac:dyDescent="0.2">
      <c r="A535" s="402" t="str">
        <f t="shared" ca="1" si="37"/>
        <v/>
      </c>
      <c r="B535" s="397" t="str">
        <f ca="1">IF($A535="","",INDEX(Diário!B$4:B$5000,MATCH(Rateio!$A535,Diário!$A$4:$A$5000,FALSE)))</f>
        <v/>
      </c>
      <c r="C535" s="413" t="str">
        <f ca="1">IF($A535="","",INDEX(Diário!C$4:C$5000,MATCH(Rateio!$A535,Diário!$A$4:$A$5000,FALSE)))</f>
        <v/>
      </c>
      <c r="D535" s="412" t="str">
        <f ca="1">IF($A535="","",INDEX(Diário!D$4:D$5000,MATCH(Rateio!$A535,Diário!$A$4:$A$5000,FALSE)))</f>
        <v/>
      </c>
      <c r="E535" s="412" t="str">
        <f ca="1">IF($A535="","",INDEX(Diário!E$4:E$5000,MATCH(Rateio!$A535,Diário!$A$4:$A$5000,FALSE)))</f>
        <v/>
      </c>
      <c r="F535" s="398"/>
      <c r="G535" s="398"/>
      <c r="H535" s="398"/>
      <c r="I535" s="398"/>
      <c r="J535" s="398"/>
      <c r="K535" s="403"/>
      <c r="L535" s="404"/>
      <c r="M535" s="404"/>
      <c r="N535" s="399"/>
      <c r="O535" s="400" t="str">
        <f t="shared" si="35"/>
        <v/>
      </c>
      <c r="P535" s="400" t="str">
        <f t="shared" si="36"/>
        <v/>
      </c>
      <c r="Q535" s="400">
        <f t="shared" si="38"/>
        <v>0</v>
      </c>
      <c r="R535" s="401" t="e">
        <f ca="1">MATCH(R$2,OFFSET(Diário!O$4,R534,0,ROW(Diário!$N$5003)-R534,1),0)+R534</f>
        <v>#N/A</v>
      </c>
    </row>
    <row r="536" spans="1:18" x14ac:dyDescent="0.2">
      <c r="A536" s="402" t="str">
        <f t="shared" ca="1" si="37"/>
        <v/>
      </c>
      <c r="B536" s="397" t="str">
        <f ca="1">IF($A536="","",INDEX(Diário!B$4:B$5000,MATCH(Rateio!$A536,Diário!$A$4:$A$5000,FALSE)))</f>
        <v/>
      </c>
      <c r="C536" s="413" t="str">
        <f ca="1">IF($A536="","",INDEX(Diário!C$4:C$5000,MATCH(Rateio!$A536,Diário!$A$4:$A$5000,FALSE)))</f>
        <v/>
      </c>
      <c r="D536" s="412" t="str">
        <f ca="1">IF($A536="","",INDEX(Diário!D$4:D$5000,MATCH(Rateio!$A536,Diário!$A$4:$A$5000,FALSE)))</f>
        <v/>
      </c>
      <c r="E536" s="412" t="str">
        <f ca="1">IF($A536="","",INDEX(Diário!E$4:E$5000,MATCH(Rateio!$A536,Diário!$A$4:$A$5000,FALSE)))</f>
        <v/>
      </c>
      <c r="F536" s="398"/>
      <c r="G536" s="398"/>
      <c r="H536" s="398"/>
      <c r="I536" s="398"/>
      <c r="J536" s="398"/>
      <c r="K536" s="403"/>
      <c r="L536" s="404"/>
      <c r="M536" s="404"/>
      <c r="N536" s="399"/>
      <c r="O536" s="400" t="str">
        <f t="shared" si="35"/>
        <v/>
      </c>
      <c r="P536" s="400" t="str">
        <f t="shared" si="36"/>
        <v/>
      </c>
      <c r="Q536" s="400">
        <f t="shared" si="38"/>
        <v>0</v>
      </c>
      <c r="R536" s="401" t="e">
        <f ca="1">MATCH(R$2,OFFSET(Diário!O$4,R535,0,ROW(Diário!$N$5003)-R535,1),0)+R535</f>
        <v>#N/A</v>
      </c>
    </row>
    <row r="537" spans="1:18" x14ac:dyDescent="0.2">
      <c r="A537" s="402" t="str">
        <f t="shared" ca="1" si="37"/>
        <v/>
      </c>
      <c r="B537" s="397" t="str">
        <f ca="1">IF($A537="","",INDEX(Diário!B$4:B$5000,MATCH(Rateio!$A537,Diário!$A$4:$A$5000,FALSE)))</f>
        <v/>
      </c>
      <c r="C537" s="413" t="str">
        <f ca="1">IF($A537="","",INDEX(Diário!C$4:C$5000,MATCH(Rateio!$A537,Diário!$A$4:$A$5000,FALSE)))</f>
        <v/>
      </c>
      <c r="D537" s="412" t="str">
        <f ca="1">IF($A537="","",INDEX(Diário!D$4:D$5000,MATCH(Rateio!$A537,Diário!$A$4:$A$5000,FALSE)))</f>
        <v/>
      </c>
      <c r="E537" s="412" t="str">
        <f ca="1">IF($A537="","",INDEX(Diário!E$4:E$5000,MATCH(Rateio!$A537,Diário!$A$4:$A$5000,FALSE)))</f>
        <v/>
      </c>
      <c r="F537" s="398"/>
      <c r="G537" s="398"/>
      <c r="H537" s="398"/>
      <c r="I537" s="398"/>
      <c r="J537" s="398"/>
      <c r="K537" s="403"/>
      <c r="L537" s="404"/>
      <c r="M537" s="404"/>
      <c r="N537" s="399"/>
      <c r="O537" s="400" t="str">
        <f t="shared" si="35"/>
        <v/>
      </c>
      <c r="P537" s="400" t="str">
        <f t="shared" si="36"/>
        <v/>
      </c>
      <c r="Q537" s="400">
        <f t="shared" si="38"/>
        <v>0</v>
      </c>
      <c r="R537" s="401" t="e">
        <f ca="1">MATCH(R$2,OFFSET(Diário!O$4,R536,0,ROW(Diário!$N$5003)-R536,1),0)+R536</f>
        <v>#N/A</v>
      </c>
    </row>
    <row r="538" spans="1:18" x14ac:dyDescent="0.2">
      <c r="A538" s="402" t="str">
        <f t="shared" ca="1" si="37"/>
        <v/>
      </c>
      <c r="B538" s="397" t="str">
        <f ca="1">IF($A538="","",INDEX(Diário!B$4:B$5000,MATCH(Rateio!$A538,Diário!$A$4:$A$5000,FALSE)))</f>
        <v/>
      </c>
      <c r="C538" s="413" t="str">
        <f ca="1">IF($A538="","",INDEX(Diário!C$4:C$5000,MATCH(Rateio!$A538,Diário!$A$4:$A$5000,FALSE)))</f>
        <v/>
      </c>
      <c r="D538" s="412" t="str">
        <f ca="1">IF($A538="","",INDEX(Diário!D$4:D$5000,MATCH(Rateio!$A538,Diário!$A$4:$A$5000,FALSE)))</f>
        <v/>
      </c>
      <c r="E538" s="412" t="str">
        <f ca="1">IF($A538="","",INDEX(Diário!E$4:E$5000,MATCH(Rateio!$A538,Diário!$A$4:$A$5000,FALSE)))</f>
        <v/>
      </c>
      <c r="F538" s="398"/>
      <c r="G538" s="398"/>
      <c r="H538" s="398"/>
      <c r="I538" s="398"/>
      <c r="J538" s="398"/>
      <c r="K538" s="403"/>
      <c r="L538" s="404"/>
      <c r="M538" s="404"/>
      <c r="N538" s="399"/>
      <c r="O538" s="400" t="str">
        <f t="shared" si="35"/>
        <v/>
      </c>
      <c r="P538" s="400" t="str">
        <f t="shared" si="36"/>
        <v/>
      </c>
      <c r="Q538" s="400">
        <f t="shared" si="38"/>
        <v>0</v>
      </c>
      <c r="R538" s="401" t="e">
        <f ca="1">MATCH(R$2,OFFSET(Diário!O$4,R537,0,ROW(Diário!$N$5003)-R537,1),0)+R537</f>
        <v>#N/A</v>
      </c>
    </row>
    <row r="539" spans="1:18" x14ac:dyDescent="0.2">
      <c r="A539" s="402" t="str">
        <f t="shared" ca="1" si="37"/>
        <v/>
      </c>
      <c r="B539" s="397" t="str">
        <f ca="1">IF($A539="","",INDEX(Diário!B$4:B$5000,MATCH(Rateio!$A539,Diário!$A$4:$A$5000,FALSE)))</f>
        <v/>
      </c>
      <c r="C539" s="413" t="str">
        <f ca="1">IF($A539="","",INDEX(Diário!C$4:C$5000,MATCH(Rateio!$A539,Diário!$A$4:$A$5000,FALSE)))</f>
        <v/>
      </c>
      <c r="D539" s="412" t="str">
        <f ca="1">IF($A539="","",INDEX(Diário!D$4:D$5000,MATCH(Rateio!$A539,Diário!$A$4:$A$5000,FALSE)))</f>
        <v/>
      </c>
      <c r="E539" s="412" t="str">
        <f ca="1">IF($A539="","",INDEX(Diário!E$4:E$5000,MATCH(Rateio!$A539,Diário!$A$4:$A$5000,FALSE)))</f>
        <v/>
      </c>
      <c r="F539" s="398"/>
      <c r="G539" s="398"/>
      <c r="H539" s="398"/>
      <c r="I539" s="398"/>
      <c r="J539" s="398"/>
      <c r="K539" s="403"/>
      <c r="L539" s="404"/>
      <c r="M539" s="404"/>
      <c r="N539" s="399"/>
      <c r="O539" s="400" t="str">
        <f t="shared" si="35"/>
        <v/>
      </c>
      <c r="P539" s="400" t="str">
        <f t="shared" si="36"/>
        <v/>
      </c>
      <c r="Q539" s="400">
        <f t="shared" si="38"/>
        <v>0</v>
      </c>
      <c r="R539" s="401" t="e">
        <f ca="1">MATCH(R$2,OFFSET(Diário!O$4,R538,0,ROW(Diário!$N$5003)-R538,1),0)+R538</f>
        <v>#N/A</v>
      </c>
    </row>
    <row r="540" spans="1:18" x14ac:dyDescent="0.2">
      <c r="A540" s="402" t="str">
        <f t="shared" ca="1" si="37"/>
        <v/>
      </c>
      <c r="B540" s="397" t="str">
        <f ca="1">IF($A540="","",INDEX(Diário!B$4:B$5000,MATCH(Rateio!$A540,Diário!$A$4:$A$5000,FALSE)))</f>
        <v/>
      </c>
      <c r="C540" s="413" t="str">
        <f ca="1">IF($A540="","",INDEX(Diário!C$4:C$5000,MATCH(Rateio!$A540,Diário!$A$4:$A$5000,FALSE)))</f>
        <v/>
      </c>
      <c r="D540" s="412" t="str">
        <f ca="1">IF($A540="","",INDEX(Diário!D$4:D$5000,MATCH(Rateio!$A540,Diário!$A$4:$A$5000,FALSE)))</f>
        <v/>
      </c>
      <c r="E540" s="412" t="str">
        <f ca="1">IF($A540="","",INDEX(Diário!E$4:E$5000,MATCH(Rateio!$A540,Diário!$A$4:$A$5000,FALSE)))</f>
        <v/>
      </c>
      <c r="F540" s="398"/>
      <c r="G540" s="398"/>
      <c r="H540" s="398"/>
      <c r="I540" s="398"/>
      <c r="J540" s="398"/>
      <c r="K540" s="403"/>
      <c r="L540" s="404"/>
      <c r="M540" s="404"/>
      <c r="N540" s="399"/>
      <c r="O540" s="400" t="str">
        <f t="shared" si="35"/>
        <v/>
      </c>
      <c r="P540" s="400" t="str">
        <f t="shared" si="36"/>
        <v/>
      </c>
      <c r="Q540" s="400">
        <f t="shared" si="38"/>
        <v>0</v>
      </c>
      <c r="R540" s="401" t="e">
        <f ca="1">MATCH(R$2,OFFSET(Diário!O$4,R539,0,ROW(Diário!$N$5003)-R539,1),0)+R539</f>
        <v>#N/A</v>
      </c>
    </row>
    <row r="541" spans="1:18" x14ac:dyDescent="0.2">
      <c r="A541" s="402" t="str">
        <f t="shared" ca="1" si="37"/>
        <v/>
      </c>
      <c r="B541" s="397" t="str">
        <f ca="1">IF($A541="","",INDEX(Diário!B$4:B$5000,MATCH(Rateio!$A541,Diário!$A$4:$A$5000,FALSE)))</f>
        <v/>
      </c>
      <c r="C541" s="413" t="str">
        <f ca="1">IF($A541="","",INDEX(Diário!C$4:C$5000,MATCH(Rateio!$A541,Diário!$A$4:$A$5000,FALSE)))</f>
        <v/>
      </c>
      <c r="D541" s="412" t="str">
        <f ca="1">IF($A541="","",INDEX(Diário!D$4:D$5000,MATCH(Rateio!$A541,Diário!$A$4:$A$5000,FALSE)))</f>
        <v/>
      </c>
      <c r="E541" s="412" t="str">
        <f ca="1">IF($A541="","",INDEX(Diário!E$4:E$5000,MATCH(Rateio!$A541,Diário!$A$4:$A$5000,FALSE)))</f>
        <v/>
      </c>
      <c r="F541" s="398"/>
      <c r="G541" s="398"/>
      <c r="H541" s="398"/>
      <c r="I541" s="398"/>
      <c r="J541" s="398"/>
      <c r="K541" s="403"/>
      <c r="L541" s="404"/>
      <c r="M541" s="404"/>
      <c r="N541" s="399"/>
      <c r="O541" s="400" t="str">
        <f t="shared" si="35"/>
        <v/>
      </c>
      <c r="P541" s="400" t="str">
        <f t="shared" si="36"/>
        <v/>
      </c>
      <c r="Q541" s="400">
        <f t="shared" si="38"/>
        <v>0</v>
      </c>
      <c r="R541" s="401" t="e">
        <f ca="1">MATCH(R$2,OFFSET(Diário!O$4,R540,0,ROW(Diário!$N$5003)-R540,1),0)+R540</f>
        <v>#N/A</v>
      </c>
    </row>
    <row r="542" spans="1:18" x14ac:dyDescent="0.2">
      <c r="A542" s="402" t="str">
        <f t="shared" ca="1" si="37"/>
        <v/>
      </c>
      <c r="B542" s="397" t="str">
        <f ca="1">IF($A542="","",INDEX(Diário!B$4:B$5000,MATCH(Rateio!$A542,Diário!$A$4:$A$5000,FALSE)))</f>
        <v/>
      </c>
      <c r="C542" s="413" t="str">
        <f ca="1">IF($A542="","",INDEX(Diário!C$4:C$5000,MATCH(Rateio!$A542,Diário!$A$4:$A$5000,FALSE)))</f>
        <v/>
      </c>
      <c r="D542" s="412" t="str">
        <f ca="1">IF($A542="","",INDEX(Diário!D$4:D$5000,MATCH(Rateio!$A542,Diário!$A$4:$A$5000,FALSE)))</f>
        <v/>
      </c>
      <c r="E542" s="412" t="str">
        <f ca="1">IF($A542="","",INDEX(Diário!E$4:E$5000,MATCH(Rateio!$A542,Diário!$A$4:$A$5000,FALSE)))</f>
        <v/>
      </c>
      <c r="F542" s="398"/>
      <c r="G542" s="398"/>
      <c r="H542" s="398"/>
      <c r="I542" s="398"/>
      <c r="J542" s="398"/>
      <c r="K542" s="403"/>
      <c r="L542" s="404"/>
      <c r="M542" s="404"/>
      <c r="N542" s="399"/>
      <c r="O542" s="400" t="str">
        <f t="shared" si="35"/>
        <v/>
      </c>
      <c r="P542" s="400" t="str">
        <f t="shared" si="36"/>
        <v/>
      </c>
      <c r="Q542" s="400">
        <f t="shared" si="38"/>
        <v>0</v>
      </c>
      <c r="R542" s="401" t="e">
        <f ca="1">MATCH(R$2,OFFSET(Diário!O$4,R541,0,ROW(Diário!$N$5003)-R541,1),0)+R541</f>
        <v>#N/A</v>
      </c>
    </row>
    <row r="543" spans="1:18" x14ac:dyDescent="0.2">
      <c r="A543" s="402" t="str">
        <f t="shared" ca="1" si="37"/>
        <v/>
      </c>
      <c r="B543" s="397" t="str">
        <f ca="1">IF($A543="","",INDEX(Diário!B$4:B$5000,MATCH(Rateio!$A543,Diário!$A$4:$A$5000,FALSE)))</f>
        <v/>
      </c>
      <c r="C543" s="413" t="str">
        <f ca="1">IF($A543="","",INDEX(Diário!C$4:C$5000,MATCH(Rateio!$A543,Diário!$A$4:$A$5000,FALSE)))</f>
        <v/>
      </c>
      <c r="D543" s="412" t="str">
        <f ca="1">IF($A543="","",INDEX(Diário!D$4:D$5000,MATCH(Rateio!$A543,Diário!$A$4:$A$5000,FALSE)))</f>
        <v/>
      </c>
      <c r="E543" s="412" t="str">
        <f ca="1">IF($A543="","",INDEX(Diário!E$4:E$5000,MATCH(Rateio!$A543,Diário!$A$4:$A$5000,FALSE)))</f>
        <v/>
      </c>
      <c r="F543" s="398"/>
      <c r="G543" s="398"/>
      <c r="H543" s="398"/>
      <c r="I543" s="398"/>
      <c r="J543" s="398"/>
      <c r="K543" s="403"/>
      <c r="L543" s="404"/>
      <c r="M543" s="404"/>
      <c r="N543" s="399"/>
      <c r="O543" s="400" t="str">
        <f t="shared" si="35"/>
        <v/>
      </c>
      <c r="P543" s="400" t="str">
        <f t="shared" si="36"/>
        <v/>
      </c>
      <c r="Q543" s="400">
        <f t="shared" si="38"/>
        <v>0</v>
      </c>
      <c r="R543" s="401" t="e">
        <f ca="1">MATCH(R$2,OFFSET(Diário!O$4,R542,0,ROW(Diário!$N$5003)-R542,1),0)+R542</f>
        <v>#N/A</v>
      </c>
    </row>
    <row r="544" spans="1:18" x14ac:dyDescent="0.2">
      <c r="A544" s="402" t="str">
        <f t="shared" ca="1" si="37"/>
        <v/>
      </c>
      <c r="B544" s="397" t="str">
        <f ca="1">IF($A544="","",INDEX(Diário!B$4:B$5000,MATCH(Rateio!$A544,Diário!$A$4:$A$5000,FALSE)))</f>
        <v/>
      </c>
      <c r="C544" s="413" t="str">
        <f ca="1">IF($A544="","",INDEX(Diário!C$4:C$5000,MATCH(Rateio!$A544,Diário!$A$4:$A$5000,FALSE)))</f>
        <v/>
      </c>
      <c r="D544" s="412" t="str">
        <f ca="1">IF($A544="","",INDEX(Diário!D$4:D$5000,MATCH(Rateio!$A544,Diário!$A$4:$A$5000,FALSE)))</f>
        <v/>
      </c>
      <c r="E544" s="412" t="str">
        <f ca="1">IF($A544="","",INDEX(Diário!E$4:E$5000,MATCH(Rateio!$A544,Diário!$A$4:$A$5000,FALSE)))</f>
        <v/>
      </c>
      <c r="F544" s="398"/>
      <c r="G544" s="398"/>
      <c r="H544" s="398"/>
      <c r="I544" s="398"/>
      <c r="J544" s="398"/>
      <c r="K544" s="403"/>
      <c r="L544" s="404"/>
      <c r="M544" s="404"/>
      <c r="N544" s="399"/>
      <c r="O544" s="400" t="str">
        <f t="shared" si="35"/>
        <v/>
      </c>
      <c r="P544" s="400" t="str">
        <f t="shared" si="36"/>
        <v/>
      </c>
      <c r="Q544" s="400">
        <f t="shared" si="38"/>
        <v>0</v>
      </c>
      <c r="R544" s="401" t="e">
        <f ca="1">MATCH(R$2,OFFSET(Diário!O$4,R543,0,ROW(Diário!$N$5003)-R543,1),0)+R543</f>
        <v>#N/A</v>
      </c>
    </row>
    <row r="545" spans="1:18" x14ac:dyDescent="0.2">
      <c r="A545" s="402" t="str">
        <f t="shared" ca="1" si="37"/>
        <v/>
      </c>
      <c r="B545" s="397" t="str">
        <f ca="1">IF($A545="","",INDEX(Diário!B$4:B$5000,MATCH(Rateio!$A545,Diário!$A$4:$A$5000,FALSE)))</f>
        <v/>
      </c>
      <c r="C545" s="413" t="str">
        <f ca="1">IF($A545="","",INDEX(Diário!C$4:C$5000,MATCH(Rateio!$A545,Diário!$A$4:$A$5000,FALSE)))</f>
        <v/>
      </c>
      <c r="D545" s="412" t="str">
        <f ca="1">IF($A545="","",INDEX(Diário!D$4:D$5000,MATCH(Rateio!$A545,Diário!$A$4:$A$5000,FALSE)))</f>
        <v/>
      </c>
      <c r="E545" s="412" t="str">
        <f ca="1">IF($A545="","",INDEX(Diário!E$4:E$5000,MATCH(Rateio!$A545,Diário!$A$4:$A$5000,FALSE)))</f>
        <v/>
      </c>
      <c r="F545" s="398"/>
      <c r="G545" s="398"/>
      <c r="H545" s="398"/>
      <c r="I545" s="398"/>
      <c r="J545" s="398"/>
      <c r="K545" s="403"/>
      <c r="L545" s="404"/>
      <c r="M545" s="404"/>
      <c r="N545" s="399"/>
      <c r="O545" s="400" t="str">
        <f t="shared" si="35"/>
        <v/>
      </c>
      <c r="P545" s="400" t="str">
        <f t="shared" si="36"/>
        <v/>
      </c>
      <c r="Q545" s="400">
        <f t="shared" si="38"/>
        <v>0</v>
      </c>
      <c r="R545" s="401" t="e">
        <f ca="1">MATCH(R$2,OFFSET(Diário!O$4,R544,0,ROW(Diário!$N$5003)-R544,1),0)+R544</f>
        <v>#N/A</v>
      </c>
    </row>
    <row r="546" spans="1:18" x14ac:dyDescent="0.2">
      <c r="A546" s="402" t="str">
        <f t="shared" ca="1" si="37"/>
        <v/>
      </c>
      <c r="B546" s="397" t="str">
        <f ca="1">IF($A546="","",INDEX(Diário!B$4:B$5000,MATCH(Rateio!$A546,Diário!$A$4:$A$5000,FALSE)))</f>
        <v/>
      </c>
      <c r="C546" s="413" t="str">
        <f ca="1">IF($A546="","",INDEX(Diário!C$4:C$5000,MATCH(Rateio!$A546,Diário!$A$4:$A$5000,FALSE)))</f>
        <v/>
      </c>
      <c r="D546" s="412" t="str">
        <f ca="1">IF($A546="","",INDEX(Diário!D$4:D$5000,MATCH(Rateio!$A546,Diário!$A$4:$A$5000,FALSE)))</f>
        <v/>
      </c>
      <c r="E546" s="412" t="str">
        <f ca="1">IF($A546="","",INDEX(Diário!E$4:E$5000,MATCH(Rateio!$A546,Diário!$A$4:$A$5000,FALSE)))</f>
        <v/>
      </c>
      <c r="F546" s="398"/>
      <c r="G546" s="398"/>
      <c r="H546" s="398"/>
      <c r="I546" s="398"/>
      <c r="J546" s="398"/>
      <c r="K546" s="403"/>
      <c r="L546" s="404"/>
      <c r="M546" s="404"/>
      <c r="N546" s="399"/>
      <c r="O546" s="400" t="str">
        <f t="shared" si="35"/>
        <v/>
      </c>
      <c r="P546" s="400" t="str">
        <f t="shared" si="36"/>
        <v/>
      </c>
      <c r="Q546" s="400">
        <f t="shared" si="38"/>
        <v>0</v>
      </c>
      <c r="R546" s="401" t="e">
        <f ca="1">MATCH(R$2,OFFSET(Diário!O$4,R545,0,ROW(Diário!$N$5003)-R545,1),0)+R545</f>
        <v>#N/A</v>
      </c>
    </row>
    <row r="547" spans="1:18" x14ac:dyDescent="0.2">
      <c r="A547" s="402" t="str">
        <f t="shared" ca="1" si="37"/>
        <v/>
      </c>
      <c r="B547" s="397" t="str">
        <f ca="1">IF($A547="","",INDEX(Diário!B$4:B$5000,MATCH(Rateio!$A547,Diário!$A$4:$A$5000,FALSE)))</f>
        <v/>
      </c>
      <c r="C547" s="413" t="str">
        <f ca="1">IF($A547="","",INDEX(Diário!C$4:C$5000,MATCH(Rateio!$A547,Diário!$A$4:$A$5000,FALSE)))</f>
        <v/>
      </c>
      <c r="D547" s="412" t="str">
        <f ca="1">IF($A547="","",INDEX(Diário!D$4:D$5000,MATCH(Rateio!$A547,Diário!$A$4:$A$5000,FALSE)))</f>
        <v/>
      </c>
      <c r="E547" s="412" t="str">
        <f ca="1">IF($A547="","",INDEX(Diário!E$4:E$5000,MATCH(Rateio!$A547,Diário!$A$4:$A$5000,FALSE)))</f>
        <v/>
      </c>
      <c r="F547" s="398"/>
      <c r="G547" s="398"/>
      <c r="H547" s="398"/>
      <c r="I547" s="398"/>
      <c r="J547" s="398"/>
      <c r="K547" s="403"/>
      <c r="L547" s="404"/>
      <c r="M547" s="404"/>
      <c r="N547" s="399"/>
      <c r="O547" s="400" t="str">
        <f t="shared" si="35"/>
        <v/>
      </c>
      <c r="P547" s="400" t="str">
        <f t="shared" si="36"/>
        <v/>
      </c>
      <c r="Q547" s="400">
        <f t="shared" si="38"/>
        <v>0</v>
      </c>
      <c r="R547" s="401" t="e">
        <f ca="1">MATCH(R$2,OFFSET(Diário!O$4,R546,0,ROW(Diário!$N$5003)-R546,1),0)+R546</f>
        <v>#N/A</v>
      </c>
    </row>
    <row r="548" spans="1:18" x14ac:dyDescent="0.2">
      <c r="A548" s="402" t="str">
        <f t="shared" ca="1" si="37"/>
        <v/>
      </c>
      <c r="B548" s="397" t="str">
        <f ca="1">IF($A548="","",INDEX(Diário!B$4:B$5000,MATCH(Rateio!$A548,Diário!$A$4:$A$5000,FALSE)))</f>
        <v/>
      </c>
      <c r="C548" s="413" t="str">
        <f ca="1">IF($A548="","",INDEX(Diário!C$4:C$5000,MATCH(Rateio!$A548,Diário!$A$4:$A$5000,FALSE)))</f>
        <v/>
      </c>
      <c r="D548" s="412" t="str">
        <f ca="1">IF($A548="","",INDEX(Diário!D$4:D$5000,MATCH(Rateio!$A548,Diário!$A$4:$A$5000,FALSE)))</f>
        <v/>
      </c>
      <c r="E548" s="412" t="str">
        <f ca="1">IF($A548="","",INDEX(Diário!E$4:E$5000,MATCH(Rateio!$A548,Diário!$A$4:$A$5000,FALSE)))</f>
        <v/>
      </c>
      <c r="F548" s="398"/>
      <c r="G548" s="398"/>
      <c r="H548" s="398"/>
      <c r="I548" s="398"/>
      <c r="J548" s="398"/>
      <c r="K548" s="403"/>
      <c r="L548" s="404"/>
      <c r="M548" s="404"/>
      <c r="N548" s="399"/>
      <c r="O548" s="400" t="str">
        <f t="shared" si="35"/>
        <v/>
      </c>
      <c r="P548" s="400" t="str">
        <f t="shared" si="36"/>
        <v/>
      </c>
      <c r="Q548" s="400">
        <f t="shared" si="38"/>
        <v>0</v>
      </c>
      <c r="R548" s="401" t="e">
        <f ca="1">MATCH(R$2,OFFSET(Diário!O$4,R547,0,ROW(Diário!$N$5003)-R547,1),0)+R547</f>
        <v>#N/A</v>
      </c>
    </row>
    <row r="549" spans="1:18" x14ac:dyDescent="0.2">
      <c r="A549" s="402" t="str">
        <f t="shared" ca="1" si="37"/>
        <v/>
      </c>
      <c r="B549" s="397" t="str">
        <f ca="1">IF($A549="","",INDEX(Diário!B$4:B$5000,MATCH(Rateio!$A549,Diário!$A$4:$A$5000,FALSE)))</f>
        <v/>
      </c>
      <c r="C549" s="413" t="str">
        <f ca="1">IF($A549="","",INDEX(Diário!C$4:C$5000,MATCH(Rateio!$A549,Diário!$A$4:$A$5000,FALSE)))</f>
        <v/>
      </c>
      <c r="D549" s="412" t="str">
        <f ca="1">IF($A549="","",INDEX(Diário!D$4:D$5000,MATCH(Rateio!$A549,Diário!$A$4:$A$5000,FALSE)))</f>
        <v/>
      </c>
      <c r="E549" s="412" t="str">
        <f ca="1">IF($A549="","",INDEX(Diário!E$4:E$5000,MATCH(Rateio!$A549,Diário!$A$4:$A$5000,FALSE)))</f>
        <v/>
      </c>
      <c r="F549" s="398"/>
      <c r="G549" s="398"/>
      <c r="H549" s="398"/>
      <c r="I549" s="398"/>
      <c r="J549" s="398"/>
      <c r="K549" s="403"/>
      <c r="L549" s="404"/>
      <c r="M549" s="404"/>
      <c r="N549" s="399"/>
      <c r="O549" s="400" t="str">
        <f t="shared" si="35"/>
        <v/>
      </c>
      <c r="P549" s="400" t="str">
        <f t="shared" si="36"/>
        <v/>
      </c>
      <c r="Q549" s="400">
        <f t="shared" si="38"/>
        <v>0</v>
      </c>
      <c r="R549" s="401" t="e">
        <f ca="1">MATCH(R$2,OFFSET(Diário!O$4,R548,0,ROW(Diário!$N$5003)-R548,1),0)+R548</f>
        <v>#N/A</v>
      </c>
    </row>
    <row r="550" spans="1:18" x14ac:dyDescent="0.2">
      <c r="A550" s="402" t="str">
        <f t="shared" ca="1" si="37"/>
        <v/>
      </c>
      <c r="B550" s="397" t="str">
        <f ca="1">IF($A550="","",INDEX(Diário!B$4:B$5000,MATCH(Rateio!$A550,Diário!$A$4:$A$5000,FALSE)))</f>
        <v/>
      </c>
      <c r="C550" s="413" t="str">
        <f ca="1">IF($A550="","",INDEX(Diário!C$4:C$5000,MATCH(Rateio!$A550,Diário!$A$4:$A$5000,FALSE)))</f>
        <v/>
      </c>
      <c r="D550" s="412" t="str">
        <f ca="1">IF($A550="","",INDEX(Diário!D$4:D$5000,MATCH(Rateio!$A550,Diário!$A$4:$A$5000,FALSE)))</f>
        <v/>
      </c>
      <c r="E550" s="412" t="str">
        <f ca="1">IF($A550="","",INDEX(Diário!E$4:E$5000,MATCH(Rateio!$A550,Diário!$A$4:$A$5000,FALSE)))</f>
        <v/>
      </c>
      <c r="F550" s="398"/>
      <c r="G550" s="398"/>
      <c r="H550" s="398"/>
      <c r="I550" s="398"/>
      <c r="J550" s="398"/>
      <c r="K550" s="403"/>
      <c r="L550" s="404"/>
      <c r="M550" s="404"/>
      <c r="N550" s="399"/>
      <c r="O550" s="400" t="str">
        <f t="shared" si="35"/>
        <v/>
      </c>
      <c r="P550" s="400" t="str">
        <f t="shared" si="36"/>
        <v/>
      </c>
      <c r="Q550" s="400">
        <f t="shared" si="38"/>
        <v>0</v>
      </c>
      <c r="R550" s="401" t="e">
        <f ca="1">MATCH(R$2,OFFSET(Diário!O$4,R549,0,ROW(Diário!$N$5003)-R549,1),0)+R549</f>
        <v>#N/A</v>
      </c>
    </row>
    <row r="551" spans="1:18" x14ac:dyDescent="0.2">
      <c r="A551" s="402" t="str">
        <f t="shared" ca="1" si="37"/>
        <v/>
      </c>
      <c r="B551" s="397" t="str">
        <f ca="1">IF($A551="","",INDEX(Diário!B$4:B$5000,MATCH(Rateio!$A551,Diário!$A$4:$A$5000,FALSE)))</f>
        <v/>
      </c>
      <c r="C551" s="413" t="str">
        <f ca="1">IF($A551="","",INDEX(Diário!C$4:C$5000,MATCH(Rateio!$A551,Diário!$A$4:$A$5000,FALSE)))</f>
        <v/>
      </c>
      <c r="D551" s="412" t="str">
        <f ca="1">IF($A551="","",INDEX(Diário!D$4:D$5000,MATCH(Rateio!$A551,Diário!$A$4:$A$5000,FALSE)))</f>
        <v/>
      </c>
      <c r="E551" s="412" t="str">
        <f ca="1">IF($A551="","",INDEX(Diário!E$4:E$5000,MATCH(Rateio!$A551,Diário!$A$4:$A$5000,FALSE)))</f>
        <v/>
      </c>
      <c r="F551" s="398"/>
      <c r="G551" s="398"/>
      <c r="H551" s="398"/>
      <c r="I551" s="398"/>
      <c r="J551" s="398"/>
      <c r="K551" s="403"/>
      <c r="L551" s="404"/>
      <c r="M551" s="404"/>
      <c r="N551" s="399"/>
      <c r="O551" s="400" t="str">
        <f t="shared" si="35"/>
        <v/>
      </c>
      <c r="P551" s="400" t="str">
        <f t="shared" si="36"/>
        <v/>
      </c>
      <c r="Q551" s="400">
        <f t="shared" si="38"/>
        <v>0</v>
      </c>
      <c r="R551" s="401" t="e">
        <f ca="1">MATCH(R$2,OFFSET(Diário!O$4,R550,0,ROW(Diário!$N$5003)-R550,1),0)+R550</f>
        <v>#N/A</v>
      </c>
    </row>
    <row r="552" spans="1:18" x14ac:dyDescent="0.2">
      <c r="A552" s="402" t="str">
        <f t="shared" ca="1" si="37"/>
        <v/>
      </c>
      <c r="B552" s="397" t="str">
        <f ca="1">IF($A552="","",INDEX(Diário!B$4:B$5000,MATCH(Rateio!$A552,Diário!$A$4:$A$5000,FALSE)))</f>
        <v/>
      </c>
      <c r="C552" s="413" t="str">
        <f ca="1">IF($A552="","",INDEX(Diário!C$4:C$5000,MATCH(Rateio!$A552,Diário!$A$4:$A$5000,FALSE)))</f>
        <v/>
      </c>
      <c r="D552" s="412" t="str">
        <f ca="1">IF($A552="","",INDEX(Diário!D$4:D$5000,MATCH(Rateio!$A552,Diário!$A$4:$A$5000,FALSE)))</f>
        <v/>
      </c>
      <c r="E552" s="412" t="str">
        <f ca="1">IF($A552="","",INDEX(Diário!E$4:E$5000,MATCH(Rateio!$A552,Diário!$A$4:$A$5000,FALSE)))</f>
        <v/>
      </c>
      <c r="F552" s="398"/>
      <c r="G552" s="398"/>
      <c r="H552" s="398"/>
      <c r="I552" s="398"/>
      <c r="J552" s="398"/>
      <c r="K552" s="403"/>
      <c r="L552" s="404"/>
      <c r="M552" s="404"/>
      <c r="N552" s="399"/>
      <c r="O552" s="400" t="str">
        <f t="shared" si="35"/>
        <v/>
      </c>
      <c r="P552" s="400" t="str">
        <f t="shared" si="36"/>
        <v/>
      </c>
      <c r="Q552" s="400">
        <f t="shared" si="38"/>
        <v>0</v>
      </c>
      <c r="R552" s="401" t="e">
        <f ca="1">MATCH(R$2,OFFSET(Diário!O$4,R551,0,ROW(Diário!$N$5003)-R551,1),0)+R551</f>
        <v>#N/A</v>
      </c>
    </row>
    <row r="553" spans="1:18" x14ac:dyDescent="0.2">
      <c r="A553" s="402" t="str">
        <f t="shared" ca="1" si="37"/>
        <v/>
      </c>
      <c r="B553" s="397" t="str">
        <f ca="1">IF($A553="","",INDEX(Diário!B$4:B$5000,MATCH(Rateio!$A553,Diário!$A$4:$A$5000,FALSE)))</f>
        <v/>
      </c>
      <c r="C553" s="413" t="str">
        <f ca="1">IF($A553="","",INDEX(Diário!C$4:C$5000,MATCH(Rateio!$A553,Diário!$A$4:$A$5000,FALSE)))</f>
        <v/>
      </c>
      <c r="D553" s="412" t="str">
        <f ca="1">IF($A553="","",INDEX(Diário!D$4:D$5000,MATCH(Rateio!$A553,Diário!$A$4:$A$5000,FALSE)))</f>
        <v/>
      </c>
      <c r="E553" s="412" t="str">
        <f ca="1">IF($A553="","",INDEX(Diário!E$4:E$5000,MATCH(Rateio!$A553,Diário!$A$4:$A$5000,FALSE)))</f>
        <v/>
      </c>
      <c r="F553" s="398"/>
      <c r="G553" s="398"/>
      <c r="H553" s="398"/>
      <c r="I553" s="398"/>
      <c r="J553" s="398"/>
      <c r="K553" s="403"/>
      <c r="L553" s="404"/>
      <c r="M553" s="404"/>
      <c r="N553" s="399"/>
      <c r="O553" s="400" t="str">
        <f t="shared" si="35"/>
        <v/>
      </c>
      <c r="P553" s="400" t="str">
        <f t="shared" si="36"/>
        <v/>
      </c>
      <c r="Q553" s="400">
        <f t="shared" si="38"/>
        <v>0</v>
      </c>
      <c r="R553" s="401" t="e">
        <f ca="1">MATCH(R$2,OFFSET(Diário!O$4,R552,0,ROW(Diário!$N$5003)-R552,1),0)+R552</f>
        <v>#N/A</v>
      </c>
    </row>
    <row r="554" spans="1:18" x14ac:dyDescent="0.2">
      <c r="A554" s="402" t="str">
        <f t="shared" ca="1" si="37"/>
        <v/>
      </c>
      <c r="B554" s="397" t="str">
        <f ca="1">IF($A554="","",INDEX(Diário!B$4:B$5000,MATCH(Rateio!$A554,Diário!$A$4:$A$5000,FALSE)))</f>
        <v/>
      </c>
      <c r="C554" s="413" t="str">
        <f ca="1">IF($A554="","",INDEX(Diário!C$4:C$5000,MATCH(Rateio!$A554,Diário!$A$4:$A$5000,FALSE)))</f>
        <v/>
      </c>
      <c r="D554" s="412" t="str">
        <f ca="1">IF($A554="","",INDEX(Diário!D$4:D$5000,MATCH(Rateio!$A554,Diário!$A$4:$A$5000,FALSE)))</f>
        <v/>
      </c>
      <c r="E554" s="412" t="str">
        <f ca="1">IF($A554="","",INDEX(Diário!E$4:E$5000,MATCH(Rateio!$A554,Diário!$A$4:$A$5000,FALSE)))</f>
        <v/>
      </c>
      <c r="F554" s="398"/>
      <c r="G554" s="398"/>
      <c r="H554" s="398"/>
      <c r="I554" s="398"/>
      <c r="J554" s="398"/>
      <c r="K554" s="403"/>
      <c r="L554" s="404"/>
      <c r="M554" s="404"/>
      <c r="N554" s="399"/>
      <c r="O554" s="400" t="str">
        <f t="shared" si="35"/>
        <v/>
      </c>
      <c r="P554" s="400" t="str">
        <f t="shared" si="36"/>
        <v/>
      </c>
      <c r="Q554" s="400">
        <f t="shared" si="38"/>
        <v>0</v>
      </c>
      <c r="R554" s="401" t="e">
        <f ca="1">MATCH(R$2,OFFSET(Diário!O$4,R553,0,ROW(Diário!$N$5003)-R553,1),0)+R553</f>
        <v>#N/A</v>
      </c>
    </row>
    <row r="555" spans="1:18" x14ac:dyDescent="0.2">
      <c r="A555" s="402" t="str">
        <f t="shared" ca="1" si="37"/>
        <v/>
      </c>
      <c r="B555" s="397" t="str">
        <f ca="1">IF($A555="","",INDEX(Diário!B$4:B$5000,MATCH(Rateio!$A555,Diário!$A$4:$A$5000,FALSE)))</f>
        <v/>
      </c>
      <c r="C555" s="413" t="str">
        <f ca="1">IF($A555="","",INDEX(Diário!C$4:C$5000,MATCH(Rateio!$A555,Diário!$A$4:$A$5000,FALSE)))</f>
        <v/>
      </c>
      <c r="D555" s="412" t="str">
        <f ca="1">IF($A555="","",INDEX(Diário!D$4:D$5000,MATCH(Rateio!$A555,Diário!$A$4:$A$5000,FALSE)))</f>
        <v/>
      </c>
      <c r="E555" s="412" t="str">
        <f ca="1">IF($A555="","",INDEX(Diário!E$4:E$5000,MATCH(Rateio!$A555,Diário!$A$4:$A$5000,FALSE)))</f>
        <v/>
      </c>
      <c r="F555" s="398"/>
      <c r="G555" s="398"/>
      <c r="H555" s="398"/>
      <c r="I555" s="398"/>
      <c r="J555" s="398"/>
      <c r="K555" s="403"/>
      <c r="L555" s="404"/>
      <c r="M555" s="404"/>
      <c r="N555" s="399"/>
      <c r="O555" s="400" t="str">
        <f t="shared" si="35"/>
        <v/>
      </c>
      <c r="P555" s="400" t="str">
        <f t="shared" si="36"/>
        <v/>
      </c>
      <c r="Q555" s="400">
        <f t="shared" si="38"/>
        <v>0</v>
      </c>
      <c r="R555" s="401" t="e">
        <f ca="1">MATCH(R$2,OFFSET(Diário!O$4,R554,0,ROW(Diário!$N$5003)-R554,1),0)+R554</f>
        <v>#N/A</v>
      </c>
    </row>
    <row r="556" spans="1:18" x14ac:dyDescent="0.2">
      <c r="A556" s="402" t="str">
        <f t="shared" ca="1" si="37"/>
        <v/>
      </c>
      <c r="B556" s="397" t="str">
        <f ca="1">IF($A556="","",INDEX(Diário!B$4:B$5000,MATCH(Rateio!$A556,Diário!$A$4:$A$5000,FALSE)))</f>
        <v/>
      </c>
      <c r="C556" s="413" t="str">
        <f ca="1">IF($A556="","",INDEX(Diário!C$4:C$5000,MATCH(Rateio!$A556,Diário!$A$4:$A$5000,FALSE)))</f>
        <v/>
      </c>
      <c r="D556" s="412" t="str">
        <f ca="1">IF($A556="","",INDEX(Diário!D$4:D$5000,MATCH(Rateio!$A556,Diário!$A$4:$A$5000,FALSE)))</f>
        <v/>
      </c>
      <c r="E556" s="412" t="str">
        <f ca="1">IF($A556="","",INDEX(Diário!E$4:E$5000,MATCH(Rateio!$A556,Diário!$A$4:$A$5000,FALSE)))</f>
        <v/>
      </c>
      <c r="F556" s="398"/>
      <c r="G556" s="398"/>
      <c r="H556" s="398"/>
      <c r="I556" s="398"/>
      <c r="J556" s="398"/>
      <c r="K556" s="403"/>
      <c r="L556" s="404"/>
      <c r="M556" s="404"/>
      <c r="N556" s="399"/>
      <c r="O556" s="400" t="str">
        <f t="shared" si="35"/>
        <v/>
      </c>
      <c r="P556" s="400" t="str">
        <f t="shared" si="36"/>
        <v/>
      </c>
      <c r="Q556" s="400">
        <f t="shared" si="38"/>
        <v>0</v>
      </c>
      <c r="R556" s="401" t="e">
        <f ca="1">MATCH(R$2,OFFSET(Diário!O$4,R555,0,ROW(Diário!$N$5003)-R555,1),0)+R555</f>
        <v>#N/A</v>
      </c>
    </row>
    <row r="557" spans="1:18" x14ac:dyDescent="0.2">
      <c r="A557" s="402" t="str">
        <f t="shared" ca="1" si="37"/>
        <v/>
      </c>
      <c r="B557" s="397" t="str">
        <f ca="1">IF($A557="","",INDEX(Diário!B$4:B$5000,MATCH(Rateio!$A557,Diário!$A$4:$A$5000,FALSE)))</f>
        <v/>
      </c>
      <c r="C557" s="413" t="str">
        <f ca="1">IF($A557="","",INDEX(Diário!C$4:C$5000,MATCH(Rateio!$A557,Diário!$A$4:$A$5000,FALSE)))</f>
        <v/>
      </c>
      <c r="D557" s="412" t="str">
        <f ca="1">IF($A557="","",INDEX(Diário!D$4:D$5000,MATCH(Rateio!$A557,Diário!$A$4:$A$5000,FALSE)))</f>
        <v/>
      </c>
      <c r="E557" s="412" t="str">
        <f ca="1">IF($A557="","",INDEX(Diário!E$4:E$5000,MATCH(Rateio!$A557,Diário!$A$4:$A$5000,FALSE)))</f>
        <v/>
      </c>
      <c r="F557" s="398"/>
      <c r="G557" s="398"/>
      <c r="H557" s="398"/>
      <c r="I557" s="398"/>
      <c r="J557" s="398"/>
      <c r="K557" s="403"/>
      <c r="L557" s="404"/>
      <c r="M557" s="404"/>
      <c r="N557" s="399"/>
      <c r="O557" s="400" t="str">
        <f t="shared" si="35"/>
        <v/>
      </c>
      <c r="P557" s="400" t="str">
        <f t="shared" si="36"/>
        <v/>
      </c>
      <c r="Q557" s="400">
        <f t="shared" si="38"/>
        <v>0</v>
      </c>
      <c r="R557" s="401" t="e">
        <f ca="1">MATCH(R$2,OFFSET(Diário!O$4,R556,0,ROW(Diário!$N$5003)-R556,1),0)+R556</f>
        <v>#N/A</v>
      </c>
    </row>
    <row r="558" spans="1:18" x14ac:dyDescent="0.2">
      <c r="A558" s="402" t="str">
        <f t="shared" ca="1" si="37"/>
        <v/>
      </c>
      <c r="B558" s="397" t="str">
        <f ca="1">IF($A558="","",INDEX(Diário!B$4:B$5000,MATCH(Rateio!$A558,Diário!$A$4:$A$5000,FALSE)))</f>
        <v/>
      </c>
      <c r="C558" s="413" t="str">
        <f ca="1">IF($A558="","",INDEX(Diário!C$4:C$5000,MATCH(Rateio!$A558,Diário!$A$4:$A$5000,FALSE)))</f>
        <v/>
      </c>
      <c r="D558" s="412" t="str">
        <f ca="1">IF($A558="","",INDEX(Diário!D$4:D$5000,MATCH(Rateio!$A558,Diário!$A$4:$A$5000,FALSE)))</f>
        <v/>
      </c>
      <c r="E558" s="412" t="str">
        <f ca="1">IF($A558="","",INDEX(Diário!E$4:E$5000,MATCH(Rateio!$A558,Diário!$A$4:$A$5000,FALSE)))</f>
        <v/>
      </c>
      <c r="F558" s="398"/>
      <c r="G558" s="398"/>
      <c r="H558" s="398"/>
      <c r="I558" s="398"/>
      <c r="J558" s="398"/>
      <c r="K558" s="403"/>
      <c r="L558" s="404"/>
      <c r="M558" s="404"/>
      <c r="N558" s="399"/>
      <c r="O558" s="400" t="str">
        <f t="shared" si="35"/>
        <v/>
      </c>
      <c r="P558" s="400" t="str">
        <f t="shared" si="36"/>
        <v/>
      </c>
      <c r="Q558" s="400">
        <f t="shared" si="38"/>
        <v>0</v>
      </c>
      <c r="R558" s="401" t="e">
        <f ca="1">MATCH(R$2,OFFSET(Diário!O$4,R557,0,ROW(Diário!$N$5003)-R557,1),0)+R557</f>
        <v>#N/A</v>
      </c>
    </row>
    <row r="559" spans="1:18" x14ac:dyDescent="0.2">
      <c r="A559" s="402" t="str">
        <f t="shared" ca="1" si="37"/>
        <v/>
      </c>
      <c r="B559" s="397" t="str">
        <f ca="1">IF($A559="","",INDEX(Diário!B$4:B$5000,MATCH(Rateio!$A559,Diário!$A$4:$A$5000,FALSE)))</f>
        <v/>
      </c>
      <c r="C559" s="413" t="str">
        <f ca="1">IF($A559="","",INDEX(Diário!C$4:C$5000,MATCH(Rateio!$A559,Diário!$A$4:$A$5000,FALSE)))</f>
        <v/>
      </c>
      <c r="D559" s="412" t="str">
        <f ca="1">IF($A559="","",INDEX(Diário!D$4:D$5000,MATCH(Rateio!$A559,Diário!$A$4:$A$5000,FALSE)))</f>
        <v/>
      </c>
      <c r="E559" s="412" t="str">
        <f ca="1">IF($A559="","",INDEX(Diário!E$4:E$5000,MATCH(Rateio!$A559,Diário!$A$4:$A$5000,FALSE)))</f>
        <v/>
      </c>
      <c r="F559" s="398"/>
      <c r="G559" s="398"/>
      <c r="H559" s="398"/>
      <c r="I559" s="398"/>
      <c r="J559" s="398"/>
      <c r="K559" s="403"/>
      <c r="L559" s="404"/>
      <c r="M559" s="404"/>
      <c r="N559" s="399"/>
      <c r="O559" s="400" t="str">
        <f t="shared" si="35"/>
        <v/>
      </c>
      <c r="P559" s="400" t="str">
        <f t="shared" si="36"/>
        <v/>
      </c>
      <c r="Q559" s="400">
        <f t="shared" si="38"/>
        <v>0</v>
      </c>
      <c r="R559" s="401" t="e">
        <f ca="1">MATCH(R$2,OFFSET(Diário!O$4,R558,0,ROW(Diário!$N$5003)-R558,1),0)+R558</f>
        <v>#N/A</v>
      </c>
    </row>
    <row r="560" spans="1:18" x14ac:dyDescent="0.2">
      <c r="A560" s="402" t="str">
        <f t="shared" ca="1" si="37"/>
        <v/>
      </c>
      <c r="B560" s="397" t="str">
        <f ca="1">IF($A560="","",INDEX(Diário!B$4:B$5000,MATCH(Rateio!$A560,Diário!$A$4:$A$5000,FALSE)))</f>
        <v/>
      </c>
      <c r="C560" s="413" t="str">
        <f ca="1">IF($A560="","",INDEX(Diário!C$4:C$5000,MATCH(Rateio!$A560,Diário!$A$4:$A$5000,FALSE)))</f>
        <v/>
      </c>
      <c r="D560" s="412" t="str">
        <f ca="1">IF($A560="","",INDEX(Diário!D$4:D$5000,MATCH(Rateio!$A560,Diário!$A$4:$A$5000,FALSE)))</f>
        <v/>
      </c>
      <c r="E560" s="412" t="str">
        <f ca="1">IF($A560="","",INDEX(Diário!E$4:E$5000,MATCH(Rateio!$A560,Diário!$A$4:$A$5000,FALSE)))</f>
        <v/>
      </c>
      <c r="F560" s="398"/>
      <c r="G560" s="398"/>
      <c r="H560" s="398"/>
      <c r="I560" s="398"/>
      <c r="J560" s="398"/>
      <c r="K560" s="403"/>
      <c r="L560" s="404"/>
      <c r="M560" s="404"/>
      <c r="N560" s="399"/>
      <c r="O560" s="400" t="str">
        <f t="shared" si="35"/>
        <v/>
      </c>
      <c r="P560" s="400" t="str">
        <f t="shared" si="36"/>
        <v/>
      </c>
      <c r="Q560" s="400">
        <f t="shared" si="38"/>
        <v>0</v>
      </c>
      <c r="R560" s="401" t="e">
        <f ca="1">MATCH(R$2,OFFSET(Diário!O$4,R559,0,ROW(Diário!$N$5003)-R559,1),0)+R559</f>
        <v>#N/A</v>
      </c>
    </row>
    <row r="561" spans="1:18" x14ac:dyDescent="0.2">
      <c r="A561" s="402" t="str">
        <f t="shared" ca="1" si="37"/>
        <v/>
      </c>
      <c r="B561" s="397" t="str">
        <f ca="1">IF($A561="","",INDEX(Diário!B$4:B$5000,MATCH(Rateio!$A561,Diário!$A$4:$A$5000,FALSE)))</f>
        <v/>
      </c>
      <c r="C561" s="413" t="str">
        <f ca="1">IF($A561="","",INDEX(Diário!C$4:C$5000,MATCH(Rateio!$A561,Diário!$A$4:$A$5000,FALSE)))</f>
        <v/>
      </c>
      <c r="D561" s="412" t="str">
        <f ca="1">IF($A561="","",INDEX(Diário!D$4:D$5000,MATCH(Rateio!$A561,Diário!$A$4:$A$5000,FALSE)))</f>
        <v/>
      </c>
      <c r="E561" s="412" t="str">
        <f ca="1">IF($A561="","",INDEX(Diário!E$4:E$5000,MATCH(Rateio!$A561,Diário!$A$4:$A$5000,FALSE)))</f>
        <v/>
      </c>
      <c r="F561" s="398"/>
      <c r="G561" s="398"/>
      <c r="H561" s="398"/>
      <c r="I561" s="398"/>
      <c r="J561" s="398"/>
      <c r="K561" s="403"/>
      <c r="L561" s="404"/>
      <c r="M561" s="404"/>
      <c r="N561" s="399"/>
      <c r="O561" s="400" t="str">
        <f t="shared" si="35"/>
        <v/>
      </c>
      <c r="P561" s="400" t="str">
        <f t="shared" si="36"/>
        <v/>
      </c>
      <c r="Q561" s="400">
        <f t="shared" si="38"/>
        <v>0</v>
      </c>
      <c r="R561" s="401" t="e">
        <f ca="1">MATCH(R$2,OFFSET(Diário!O$4,R560,0,ROW(Diário!$N$5003)-R560,1),0)+R560</f>
        <v>#N/A</v>
      </c>
    </row>
    <row r="562" spans="1:18" x14ac:dyDescent="0.2">
      <c r="A562" s="402" t="str">
        <f t="shared" ca="1" si="37"/>
        <v/>
      </c>
      <c r="B562" s="397" t="str">
        <f ca="1">IF($A562="","",INDEX(Diário!B$4:B$5000,MATCH(Rateio!$A562,Diário!$A$4:$A$5000,FALSE)))</f>
        <v/>
      </c>
      <c r="C562" s="413" t="str">
        <f ca="1">IF($A562="","",INDEX(Diário!C$4:C$5000,MATCH(Rateio!$A562,Diário!$A$4:$A$5000,FALSE)))</f>
        <v/>
      </c>
      <c r="D562" s="412" t="str">
        <f ca="1">IF($A562="","",INDEX(Diário!D$4:D$5000,MATCH(Rateio!$A562,Diário!$A$4:$A$5000,FALSE)))</f>
        <v/>
      </c>
      <c r="E562" s="412" t="str">
        <f ca="1">IF($A562="","",INDEX(Diário!E$4:E$5000,MATCH(Rateio!$A562,Diário!$A$4:$A$5000,FALSE)))</f>
        <v/>
      </c>
      <c r="F562" s="398"/>
      <c r="G562" s="398"/>
      <c r="H562" s="398"/>
      <c r="I562" s="398"/>
      <c r="J562" s="398"/>
      <c r="K562" s="403"/>
      <c r="L562" s="404"/>
      <c r="M562" s="404"/>
      <c r="N562" s="399"/>
      <c r="O562" s="400" t="str">
        <f t="shared" si="35"/>
        <v/>
      </c>
      <c r="P562" s="400" t="str">
        <f t="shared" si="36"/>
        <v/>
      </c>
      <c r="Q562" s="400">
        <f t="shared" si="38"/>
        <v>0</v>
      </c>
      <c r="R562" s="401" t="e">
        <f ca="1">MATCH(R$2,OFFSET(Diário!O$4,R561,0,ROW(Diário!$N$5003)-R561,1),0)+R561</f>
        <v>#N/A</v>
      </c>
    </row>
    <row r="563" spans="1:18" x14ac:dyDescent="0.2">
      <c r="A563" s="402" t="str">
        <f t="shared" ca="1" si="37"/>
        <v/>
      </c>
      <c r="B563" s="397" t="str">
        <f ca="1">IF($A563="","",INDEX(Diário!B$4:B$5000,MATCH(Rateio!$A563,Diário!$A$4:$A$5000,FALSE)))</f>
        <v/>
      </c>
      <c r="C563" s="413" t="str">
        <f ca="1">IF($A563="","",INDEX(Diário!C$4:C$5000,MATCH(Rateio!$A563,Diário!$A$4:$A$5000,FALSE)))</f>
        <v/>
      </c>
      <c r="D563" s="412" t="str">
        <f ca="1">IF($A563="","",INDEX(Diário!D$4:D$5000,MATCH(Rateio!$A563,Diário!$A$4:$A$5000,FALSE)))</f>
        <v/>
      </c>
      <c r="E563" s="412" t="str">
        <f ca="1">IF($A563="","",INDEX(Diário!E$4:E$5000,MATCH(Rateio!$A563,Diário!$A$4:$A$5000,FALSE)))</f>
        <v/>
      </c>
      <c r="F563" s="398"/>
      <c r="G563" s="398"/>
      <c r="H563" s="398"/>
      <c r="I563" s="398"/>
      <c r="J563" s="398"/>
      <c r="K563" s="403"/>
      <c r="L563" s="404"/>
      <c r="M563" s="404"/>
      <c r="N563" s="399"/>
      <c r="O563" s="400" t="str">
        <f t="shared" si="35"/>
        <v/>
      </c>
      <c r="P563" s="400" t="str">
        <f t="shared" si="36"/>
        <v/>
      </c>
      <c r="Q563" s="400">
        <f t="shared" si="38"/>
        <v>0</v>
      </c>
      <c r="R563" s="401" t="e">
        <f ca="1">MATCH(R$2,OFFSET(Diário!O$4,R562,0,ROW(Diário!$N$5003)-R562,1),0)+R562</f>
        <v>#N/A</v>
      </c>
    </row>
    <row r="564" spans="1:18" x14ac:dyDescent="0.2">
      <c r="A564" s="402" t="str">
        <f t="shared" ca="1" si="37"/>
        <v/>
      </c>
      <c r="B564" s="397" t="str">
        <f ca="1">IF($A564="","",INDEX(Diário!B$4:B$5000,MATCH(Rateio!$A564,Diário!$A$4:$A$5000,FALSE)))</f>
        <v/>
      </c>
      <c r="C564" s="413" t="str">
        <f ca="1">IF($A564="","",INDEX(Diário!C$4:C$5000,MATCH(Rateio!$A564,Diário!$A$4:$A$5000,FALSE)))</f>
        <v/>
      </c>
      <c r="D564" s="412" t="str">
        <f ca="1">IF($A564="","",INDEX(Diário!D$4:D$5000,MATCH(Rateio!$A564,Diário!$A$4:$A$5000,FALSE)))</f>
        <v/>
      </c>
      <c r="E564" s="412" t="str">
        <f ca="1">IF($A564="","",INDEX(Diário!E$4:E$5000,MATCH(Rateio!$A564,Diário!$A$4:$A$5000,FALSE)))</f>
        <v/>
      </c>
      <c r="F564" s="398"/>
      <c r="G564" s="398"/>
      <c r="H564" s="398"/>
      <c r="I564" s="398"/>
      <c r="J564" s="398"/>
      <c r="K564" s="403"/>
      <c r="L564" s="404"/>
      <c r="M564" s="404"/>
      <c r="N564" s="399"/>
      <c r="O564" s="400" t="str">
        <f t="shared" si="35"/>
        <v/>
      </c>
      <c r="P564" s="400" t="str">
        <f t="shared" si="36"/>
        <v/>
      </c>
      <c r="Q564" s="400">
        <f t="shared" si="38"/>
        <v>0</v>
      </c>
      <c r="R564" s="401" t="e">
        <f ca="1">MATCH(R$2,OFFSET(Diário!O$4,R563,0,ROW(Diário!$N$5003)-R563,1),0)+R563</f>
        <v>#N/A</v>
      </c>
    </row>
    <row r="565" spans="1:18" x14ac:dyDescent="0.2">
      <c r="A565" s="402" t="str">
        <f t="shared" ca="1" si="37"/>
        <v/>
      </c>
      <c r="B565" s="397" t="str">
        <f ca="1">IF($A565="","",INDEX(Diário!B$4:B$5000,MATCH(Rateio!$A565,Diário!$A$4:$A$5000,FALSE)))</f>
        <v/>
      </c>
      <c r="C565" s="413" t="str">
        <f ca="1">IF($A565="","",INDEX(Diário!C$4:C$5000,MATCH(Rateio!$A565,Diário!$A$4:$A$5000,FALSE)))</f>
        <v/>
      </c>
      <c r="D565" s="412" t="str">
        <f ca="1">IF($A565="","",INDEX(Diário!D$4:D$5000,MATCH(Rateio!$A565,Diário!$A$4:$A$5000,FALSE)))</f>
        <v/>
      </c>
      <c r="E565" s="412" t="str">
        <f ca="1">IF($A565="","",INDEX(Diário!E$4:E$5000,MATCH(Rateio!$A565,Diário!$A$4:$A$5000,FALSE)))</f>
        <v/>
      </c>
      <c r="F565" s="398"/>
      <c r="G565" s="398"/>
      <c r="H565" s="398"/>
      <c r="I565" s="398"/>
      <c r="J565" s="398"/>
      <c r="K565" s="403"/>
      <c r="L565" s="404"/>
      <c r="M565" s="404"/>
      <c r="N565" s="399"/>
      <c r="O565" s="400" t="str">
        <f t="shared" si="35"/>
        <v/>
      </c>
      <c r="P565" s="400" t="str">
        <f t="shared" si="36"/>
        <v/>
      </c>
      <c r="Q565" s="400">
        <f t="shared" si="38"/>
        <v>0</v>
      </c>
      <c r="R565" s="401" t="e">
        <f ca="1">MATCH(R$2,OFFSET(Diário!O$4,R564,0,ROW(Diário!$N$5003)-R564,1),0)+R564</f>
        <v>#N/A</v>
      </c>
    </row>
    <row r="566" spans="1:18" x14ac:dyDescent="0.2">
      <c r="A566" s="402" t="str">
        <f t="shared" ca="1" si="37"/>
        <v/>
      </c>
      <c r="B566" s="397" t="str">
        <f ca="1">IF($A566="","",INDEX(Diário!B$4:B$5000,MATCH(Rateio!$A566,Diário!$A$4:$A$5000,FALSE)))</f>
        <v/>
      </c>
      <c r="C566" s="413" t="str">
        <f ca="1">IF($A566="","",INDEX(Diário!C$4:C$5000,MATCH(Rateio!$A566,Diário!$A$4:$A$5000,FALSE)))</f>
        <v/>
      </c>
      <c r="D566" s="412" t="str">
        <f ca="1">IF($A566="","",INDEX(Diário!D$4:D$5000,MATCH(Rateio!$A566,Diário!$A$4:$A$5000,FALSE)))</f>
        <v/>
      </c>
      <c r="E566" s="412" t="str">
        <f ca="1">IF($A566="","",INDEX(Diário!E$4:E$5000,MATCH(Rateio!$A566,Diário!$A$4:$A$5000,FALSE)))</f>
        <v/>
      </c>
      <c r="F566" s="398"/>
      <c r="G566" s="398"/>
      <c r="H566" s="398"/>
      <c r="I566" s="398"/>
      <c r="J566" s="398"/>
      <c r="K566" s="403"/>
      <c r="L566" s="404"/>
      <c r="M566" s="404"/>
      <c r="N566" s="399"/>
      <c r="O566" s="400" t="str">
        <f t="shared" si="35"/>
        <v/>
      </c>
      <c r="P566" s="400" t="str">
        <f t="shared" si="36"/>
        <v/>
      </c>
      <c r="Q566" s="400">
        <f t="shared" si="38"/>
        <v>0</v>
      </c>
      <c r="R566" s="401" t="e">
        <f ca="1">MATCH(R$2,OFFSET(Diário!O$4,R565,0,ROW(Diário!$N$5003)-R565,1),0)+R565</f>
        <v>#N/A</v>
      </c>
    </row>
    <row r="567" spans="1:18" x14ac:dyDescent="0.2">
      <c r="A567" s="402" t="str">
        <f t="shared" ca="1" si="37"/>
        <v/>
      </c>
      <c r="B567" s="397" t="str">
        <f ca="1">IF($A567="","",INDEX(Diário!B$4:B$5000,MATCH(Rateio!$A567,Diário!$A$4:$A$5000,FALSE)))</f>
        <v/>
      </c>
      <c r="C567" s="413" t="str">
        <f ca="1">IF($A567="","",INDEX(Diário!C$4:C$5000,MATCH(Rateio!$A567,Diário!$A$4:$A$5000,FALSE)))</f>
        <v/>
      </c>
      <c r="D567" s="412" t="str">
        <f ca="1">IF($A567="","",INDEX(Diário!D$4:D$5000,MATCH(Rateio!$A567,Diário!$A$4:$A$5000,FALSE)))</f>
        <v/>
      </c>
      <c r="E567" s="412" t="str">
        <f ca="1">IF($A567="","",INDEX(Diário!E$4:E$5000,MATCH(Rateio!$A567,Diário!$A$4:$A$5000,FALSE)))</f>
        <v/>
      </c>
      <c r="F567" s="398"/>
      <c r="G567" s="398"/>
      <c r="H567" s="398"/>
      <c r="I567" s="398"/>
      <c r="J567" s="398"/>
      <c r="K567" s="403"/>
      <c r="L567" s="404"/>
      <c r="M567" s="404"/>
      <c r="N567" s="399"/>
      <c r="O567" s="400" t="str">
        <f t="shared" si="35"/>
        <v/>
      </c>
      <c r="P567" s="400" t="str">
        <f t="shared" si="36"/>
        <v/>
      </c>
      <c r="Q567" s="400">
        <f t="shared" si="38"/>
        <v>0</v>
      </c>
      <c r="R567" s="401" t="e">
        <f ca="1">MATCH(R$2,OFFSET(Diário!O$4,R566,0,ROW(Diário!$N$5003)-R566,1),0)+R566</f>
        <v>#N/A</v>
      </c>
    </row>
    <row r="568" spans="1:18" x14ac:dyDescent="0.2">
      <c r="A568" s="402" t="str">
        <f t="shared" ca="1" si="37"/>
        <v/>
      </c>
      <c r="B568" s="397" t="str">
        <f ca="1">IF($A568="","",INDEX(Diário!B$4:B$5000,MATCH(Rateio!$A568,Diário!$A$4:$A$5000,FALSE)))</f>
        <v/>
      </c>
      <c r="C568" s="413" t="str">
        <f ca="1">IF($A568="","",INDEX(Diário!C$4:C$5000,MATCH(Rateio!$A568,Diário!$A$4:$A$5000,FALSE)))</f>
        <v/>
      </c>
      <c r="D568" s="412" t="str">
        <f ca="1">IF($A568="","",INDEX(Diário!D$4:D$5000,MATCH(Rateio!$A568,Diário!$A$4:$A$5000,FALSE)))</f>
        <v/>
      </c>
      <c r="E568" s="412" t="str">
        <f ca="1">IF($A568="","",INDEX(Diário!E$4:E$5000,MATCH(Rateio!$A568,Diário!$A$4:$A$5000,FALSE)))</f>
        <v/>
      </c>
      <c r="F568" s="398"/>
      <c r="G568" s="398"/>
      <c r="H568" s="398"/>
      <c r="I568" s="398"/>
      <c r="J568" s="398"/>
      <c r="K568" s="403"/>
      <c r="L568" s="404"/>
      <c r="M568" s="404"/>
      <c r="N568" s="399"/>
      <c r="O568" s="400" t="str">
        <f t="shared" si="35"/>
        <v/>
      </c>
      <c r="P568" s="400" t="str">
        <f t="shared" si="36"/>
        <v/>
      </c>
      <c r="Q568" s="400">
        <f t="shared" si="38"/>
        <v>0</v>
      </c>
      <c r="R568" s="401" t="e">
        <f ca="1">MATCH(R$2,OFFSET(Diário!O$4,R567,0,ROW(Diário!$N$5003)-R567,1),0)+R567</f>
        <v>#N/A</v>
      </c>
    </row>
    <row r="569" spans="1:18" x14ac:dyDescent="0.2">
      <c r="A569" s="402" t="str">
        <f t="shared" ca="1" si="37"/>
        <v/>
      </c>
      <c r="B569" s="397" t="str">
        <f ca="1">IF($A569="","",INDEX(Diário!B$4:B$5000,MATCH(Rateio!$A569,Diário!$A$4:$A$5000,FALSE)))</f>
        <v/>
      </c>
      <c r="C569" s="413" t="str">
        <f ca="1">IF($A569="","",INDEX(Diário!C$4:C$5000,MATCH(Rateio!$A569,Diário!$A$4:$A$5000,FALSE)))</f>
        <v/>
      </c>
      <c r="D569" s="412" t="str">
        <f ca="1">IF($A569="","",INDEX(Diário!D$4:D$5000,MATCH(Rateio!$A569,Diário!$A$4:$A$5000,FALSE)))</f>
        <v/>
      </c>
      <c r="E569" s="412" t="str">
        <f ca="1">IF($A569="","",INDEX(Diário!E$4:E$5000,MATCH(Rateio!$A569,Diário!$A$4:$A$5000,FALSE)))</f>
        <v/>
      </c>
      <c r="F569" s="398"/>
      <c r="G569" s="398"/>
      <c r="H569" s="398"/>
      <c r="I569" s="398"/>
      <c r="J569" s="398"/>
      <c r="K569" s="403"/>
      <c r="L569" s="404"/>
      <c r="M569" s="404"/>
      <c r="N569" s="399"/>
      <c r="O569" s="400" t="str">
        <f t="shared" si="35"/>
        <v/>
      </c>
      <c r="P569" s="400" t="str">
        <f t="shared" si="36"/>
        <v/>
      </c>
      <c r="Q569" s="400">
        <f t="shared" si="38"/>
        <v>0</v>
      </c>
      <c r="R569" s="401" t="e">
        <f ca="1">MATCH(R$2,OFFSET(Diário!O$4,R568,0,ROW(Diário!$N$5003)-R568,1),0)+R568</f>
        <v>#N/A</v>
      </c>
    </row>
    <row r="570" spans="1:18" x14ac:dyDescent="0.2">
      <c r="A570" s="402" t="str">
        <f t="shared" ca="1" si="37"/>
        <v/>
      </c>
      <c r="B570" s="397" t="str">
        <f ca="1">IF($A570="","",INDEX(Diário!B$4:B$5000,MATCH(Rateio!$A570,Diário!$A$4:$A$5000,FALSE)))</f>
        <v/>
      </c>
      <c r="C570" s="413" t="str">
        <f ca="1">IF($A570="","",INDEX(Diário!C$4:C$5000,MATCH(Rateio!$A570,Diário!$A$4:$A$5000,FALSE)))</f>
        <v/>
      </c>
      <c r="D570" s="412" t="str">
        <f ca="1">IF($A570="","",INDEX(Diário!D$4:D$5000,MATCH(Rateio!$A570,Diário!$A$4:$A$5000,FALSE)))</f>
        <v/>
      </c>
      <c r="E570" s="412" t="str">
        <f ca="1">IF($A570="","",INDEX(Diário!E$4:E$5000,MATCH(Rateio!$A570,Diário!$A$4:$A$5000,FALSE)))</f>
        <v/>
      </c>
      <c r="F570" s="398"/>
      <c r="G570" s="398"/>
      <c r="H570" s="398"/>
      <c r="I570" s="398"/>
      <c r="J570" s="398"/>
      <c r="K570" s="403"/>
      <c r="L570" s="404"/>
      <c r="M570" s="404"/>
      <c r="N570" s="399"/>
      <c r="O570" s="400" t="str">
        <f t="shared" si="35"/>
        <v/>
      </c>
      <c r="P570" s="400" t="str">
        <f t="shared" si="36"/>
        <v/>
      </c>
      <c r="Q570" s="400">
        <f t="shared" si="38"/>
        <v>0</v>
      </c>
      <c r="R570" s="401" t="e">
        <f ca="1">MATCH(R$2,OFFSET(Diário!O$4,R569,0,ROW(Diário!$N$5003)-R569,1),0)+R569</f>
        <v>#N/A</v>
      </c>
    </row>
    <row r="571" spans="1:18" x14ac:dyDescent="0.2">
      <c r="A571" s="402" t="str">
        <f t="shared" ca="1" si="37"/>
        <v/>
      </c>
      <c r="B571" s="397" t="str">
        <f ca="1">IF($A571="","",INDEX(Diário!B$4:B$5000,MATCH(Rateio!$A571,Diário!$A$4:$A$5000,FALSE)))</f>
        <v/>
      </c>
      <c r="C571" s="413" t="str">
        <f ca="1">IF($A571="","",INDEX(Diário!C$4:C$5000,MATCH(Rateio!$A571,Diário!$A$4:$A$5000,FALSE)))</f>
        <v/>
      </c>
      <c r="D571" s="412" t="str">
        <f ca="1">IF($A571="","",INDEX(Diário!D$4:D$5000,MATCH(Rateio!$A571,Diário!$A$4:$A$5000,FALSE)))</f>
        <v/>
      </c>
      <c r="E571" s="412" t="str">
        <f ca="1">IF($A571="","",INDEX(Diário!E$4:E$5000,MATCH(Rateio!$A571,Diário!$A$4:$A$5000,FALSE)))</f>
        <v/>
      </c>
      <c r="F571" s="398"/>
      <c r="G571" s="398"/>
      <c r="H571" s="398"/>
      <c r="I571" s="398"/>
      <c r="J571" s="398"/>
      <c r="K571" s="403"/>
      <c r="L571" s="404"/>
      <c r="M571" s="404"/>
      <c r="N571" s="399"/>
      <c r="O571" s="400" t="str">
        <f t="shared" si="35"/>
        <v/>
      </c>
      <c r="P571" s="400" t="str">
        <f t="shared" si="36"/>
        <v/>
      </c>
      <c r="Q571" s="400">
        <f t="shared" si="38"/>
        <v>0</v>
      </c>
      <c r="R571" s="401" t="e">
        <f ca="1">MATCH(R$2,OFFSET(Diário!O$4,R570,0,ROW(Diário!$N$5003)-R570,1),0)+R570</f>
        <v>#N/A</v>
      </c>
    </row>
    <row r="572" spans="1:18" x14ac:dyDescent="0.2">
      <c r="A572" s="402" t="str">
        <f t="shared" ca="1" si="37"/>
        <v/>
      </c>
      <c r="B572" s="397" t="str">
        <f ca="1">IF($A572="","",INDEX(Diário!B$4:B$5000,MATCH(Rateio!$A572,Diário!$A$4:$A$5000,FALSE)))</f>
        <v/>
      </c>
      <c r="C572" s="413" t="str">
        <f ca="1">IF($A572="","",INDEX(Diário!C$4:C$5000,MATCH(Rateio!$A572,Diário!$A$4:$A$5000,FALSE)))</f>
        <v/>
      </c>
      <c r="D572" s="412" t="str">
        <f ca="1">IF($A572="","",INDEX(Diário!D$4:D$5000,MATCH(Rateio!$A572,Diário!$A$4:$A$5000,FALSE)))</f>
        <v/>
      </c>
      <c r="E572" s="412" t="str">
        <f ca="1">IF($A572="","",INDEX(Diário!E$4:E$5000,MATCH(Rateio!$A572,Diário!$A$4:$A$5000,FALSE)))</f>
        <v/>
      </c>
      <c r="F572" s="398"/>
      <c r="G572" s="398"/>
      <c r="H572" s="398"/>
      <c r="I572" s="398"/>
      <c r="J572" s="398"/>
      <c r="K572" s="403"/>
      <c r="L572" s="404"/>
      <c r="M572" s="404"/>
      <c r="N572" s="399"/>
      <c r="O572" s="400" t="str">
        <f t="shared" si="35"/>
        <v/>
      </c>
      <c r="P572" s="400" t="str">
        <f t="shared" si="36"/>
        <v/>
      </c>
      <c r="Q572" s="400">
        <f t="shared" si="38"/>
        <v>0</v>
      </c>
      <c r="R572" s="401" t="e">
        <f ca="1">MATCH(R$2,OFFSET(Diário!O$4,R571,0,ROW(Diário!$N$5003)-R571,1),0)+R571</f>
        <v>#N/A</v>
      </c>
    </row>
    <row r="573" spans="1:18" x14ac:dyDescent="0.2">
      <c r="A573" s="402" t="str">
        <f t="shared" ca="1" si="37"/>
        <v/>
      </c>
      <c r="B573" s="397" t="str">
        <f ca="1">IF($A573="","",INDEX(Diário!B$4:B$5000,MATCH(Rateio!$A573,Diário!$A$4:$A$5000,FALSE)))</f>
        <v/>
      </c>
      <c r="C573" s="413" t="str">
        <f ca="1">IF($A573="","",INDEX(Diário!C$4:C$5000,MATCH(Rateio!$A573,Diário!$A$4:$A$5000,FALSE)))</f>
        <v/>
      </c>
      <c r="D573" s="412" t="str">
        <f ca="1">IF($A573="","",INDEX(Diário!D$4:D$5000,MATCH(Rateio!$A573,Diário!$A$4:$A$5000,FALSE)))</f>
        <v/>
      </c>
      <c r="E573" s="412" t="str">
        <f ca="1">IF($A573="","",INDEX(Diário!E$4:E$5000,MATCH(Rateio!$A573,Diário!$A$4:$A$5000,FALSE)))</f>
        <v/>
      </c>
      <c r="F573" s="398"/>
      <c r="G573" s="398"/>
      <c r="H573" s="398"/>
      <c r="I573" s="398"/>
      <c r="J573" s="398"/>
      <c r="K573" s="403"/>
      <c r="L573" s="404"/>
      <c r="M573" s="404"/>
      <c r="N573" s="399"/>
      <c r="O573" s="400" t="str">
        <f t="shared" si="35"/>
        <v/>
      </c>
      <c r="P573" s="400" t="str">
        <f t="shared" si="36"/>
        <v/>
      </c>
      <c r="Q573" s="400">
        <f t="shared" si="38"/>
        <v>0</v>
      </c>
      <c r="R573" s="401" t="e">
        <f ca="1">MATCH(R$2,OFFSET(Diário!O$4,R572,0,ROW(Diário!$N$5003)-R572,1),0)+R572</f>
        <v>#N/A</v>
      </c>
    </row>
    <row r="574" spans="1:18" x14ac:dyDescent="0.2">
      <c r="A574" s="402" t="str">
        <f t="shared" ca="1" si="37"/>
        <v/>
      </c>
      <c r="B574" s="397" t="str">
        <f ca="1">IF($A574="","",INDEX(Diário!B$4:B$5000,MATCH(Rateio!$A574,Diário!$A$4:$A$5000,FALSE)))</f>
        <v/>
      </c>
      <c r="C574" s="413" t="str">
        <f ca="1">IF($A574="","",INDEX(Diário!C$4:C$5000,MATCH(Rateio!$A574,Diário!$A$4:$A$5000,FALSE)))</f>
        <v/>
      </c>
      <c r="D574" s="412" t="str">
        <f ca="1">IF($A574="","",INDEX(Diário!D$4:D$5000,MATCH(Rateio!$A574,Diário!$A$4:$A$5000,FALSE)))</f>
        <v/>
      </c>
      <c r="E574" s="412" t="str">
        <f ca="1">IF($A574="","",INDEX(Diário!E$4:E$5000,MATCH(Rateio!$A574,Diário!$A$4:$A$5000,FALSE)))</f>
        <v/>
      </c>
      <c r="F574" s="398"/>
      <c r="G574" s="398"/>
      <c r="H574" s="398"/>
      <c r="I574" s="398"/>
      <c r="J574" s="398"/>
      <c r="K574" s="403"/>
      <c r="L574" s="404"/>
      <c r="M574" s="404"/>
      <c r="N574" s="399"/>
      <c r="O574" s="400" t="str">
        <f t="shared" si="35"/>
        <v/>
      </c>
      <c r="P574" s="400" t="str">
        <f t="shared" si="36"/>
        <v/>
      </c>
      <c r="Q574" s="400">
        <f t="shared" si="38"/>
        <v>0</v>
      </c>
      <c r="R574" s="401" t="e">
        <f ca="1">MATCH(R$2,OFFSET(Diário!O$4,R573,0,ROW(Diário!$N$5003)-R573,1),0)+R573</f>
        <v>#N/A</v>
      </c>
    </row>
    <row r="575" spans="1:18" x14ac:dyDescent="0.2">
      <c r="A575" s="402" t="str">
        <f t="shared" ca="1" si="37"/>
        <v/>
      </c>
      <c r="B575" s="397" t="str">
        <f ca="1">IF($A575="","",INDEX(Diário!B$4:B$5000,MATCH(Rateio!$A575,Diário!$A$4:$A$5000,FALSE)))</f>
        <v/>
      </c>
      <c r="C575" s="413" t="str">
        <f ca="1">IF($A575="","",INDEX(Diário!C$4:C$5000,MATCH(Rateio!$A575,Diário!$A$4:$A$5000,FALSE)))</f>
        <v/>
      </c>
      <c r="D575" s="412" t="str">
        <f ca="1">IF($A575="","",INDEX(Diário!D$4:D$5000,MATCH(Rateio!$A575,Diário!$A$4:$A$5000,FALSE)))</f>
        <v/>
      </c>
      <c r="E575" s="412" t="str">
        <f ca="1">IF($A575="","",INDEX(Diário!E$4:E$5000,MATCH(Rateio!$A575,Diário!$A$4:$A$5000,FALSE)))</f>
        <v/>
      </c>
      <c r="F575" s="398"/>
      <c r="G575" s="398"/>
      <c r="H575" s="398"/>
      <c r="I575" s="398"/>
      <c r="J575" s="398"/>
      <c r="K575" s="403"/>
      <c r="L575" s="404"/>
      <c r="M575" s="404"/>
      <c r="N575" s="399"/>
      <c r="O575" s="400" t="str">
        <f t="shared" si="35"/>
        <v/>
      </c>
      <c r="P575" s="400" t="str">
        <f t="shared" si="36"/>
        <v/>
      </c>
      <c r="Q575" s="400">
        <f t="shared" si="38"/>
        <v>0</v>
      </c>
      <c r="R575" s="401" t="e">
        <f ca="1">MATCH(R$2,OFFSET(Diário!O$4,R574,0,ROW(Diário!$N$5003)-R574,1),0)+R574</f>
        <v>#N/A</v>
      </c>
    </row>
    <row r="576" spans="1:18" x14ac:dyDescent="0.2">
      <c r="A576" s="402" t="str">
        <f t="shared" ca="1" si="37"/>
        <v/>
      </c>
      <c r="B576" s="397" t="str">
        <f ca="1">IF($A576="","",INDEX(Diário!B$4:B$5000,MATCH(Rateio!$A576,Diário!$A$4:$A$5000,FALSE)))</f>
        <v/>
      </c>
      <c r="C576" s="413" t="str">
        <f ca="1">IF($A576="","",INDEX(Diário!C$4:C$5000,MATCH(Rateio!$A576,Diário!$A$4:$A$5000,FALSE)))</f>
        <v/>
      </c>
      <c r="D576" s="412" t="str">
        <f ca="1">IF($A576="","",INDEX(Diário!D$4:D$5000,MATCH(Rateio!$A576,Diário!$A$4:$A$5000,FALSE)))</f>
        <v/>
      </c>
      <c r="E576" s="412" t="str">
        <f ca="1">IF($A576="","",INDEX(Diário!E$4:E$5000,MATCH(Rateio!$A576,Diário!$A$4:$A$5000,FALSE)))</f>
        <v/>
      </c>
      <c r="F576" s="398"/>
      <c r="G576" s="398"/>
      <c r="H576" s="398"/>
      <c r="I576" s="398"/>
      <c r="J576" s="398"/>
      <c r="K576" s="403"/>
      <c r="L576" s="404"/>
      <c r="M576" s="404"/>
      <c r="N576" s="399"/>
      <c r="O576" s="400" t="str">
        <f t="shared" si="35"/>
        <v/>
      </c>
      <c r="P576" s="400" t="str">
        <f t="shared" si="36"/>
        <v/>
      </c>
      <c r="Q576" s="400">
        <f t="shared" si="38"/>
        <v>0</v>
      </c>
      <c r="R576" s="401" t="e">
        <f ca="1">MATCH(R$2,OFFSET(Diário!O$4,R575,0,ROW(Diário!$N$5003)-R575,1),0)+R575</f>
        <v>#N/A</v>
      </c>
    </row>
    <row r="577" spans="1:18" x14ac:dyDescent="0.2">
      <c r="A577" s="402" t="str">
        <f t="shared" ca="1" si="37"/>
        <v/>
      </c>
      <c r="B577" s="397" t="str">
        <f ca="1">IF($A577="","",INDEX(Diário!B$4:B$5000,MATCH(Rateio!$A577,Diário!$A$4:$A$5000,FALSE)))</f>
        <v/>
      </c>
      <c r="C577" s="413" t="str">
        <f ca="1">IF($A577="","",INDEX(Diário!C$4:C$5000,MATCH(Rateio!$A577,Diário!$A$4:$A$5000,FALSE)))</f>
        <v/>
      </c>
      <c r="D577" s="412" t="str">
        <f ca="1">IF($A577="","",INDEX(Diário!D$4:D$5000,MATCH(Rateio!$A577,Diário!$A$4:$A$5000,FALSE)))</f>
        <v/>
      </c>
      <c r="E577" s="412" t="str">
        <f ca="1">IF($A577="","",INDEX(Diário!E$4:E$5000,MATCH(Rateio!$A577,Diário!$A$4:$A$5000,FALSE)))</f>
        <v/>
      </c>
      <c r="F577" s="398"/>
      <c r="G577" s="398"/>
      <c r="H577" s="398"/>
      <c r="I577" s="398"/>
      <c r="J577" s="398"/>
      <c r="K577" s="403"/>
      <c r="L577" s="404"/>
      <c r="M577" s="404"/>
      <c r="N577" s="399"/>
      <c r="O577" s="400" t="str">
        <f t="shared" si="35"/>
        <v/>
      </c>
      <c r="P577" s="400" t="str">
        <f t="shared" si="36"/>
        <v/>
      </c>
      <c r="Q577" s="400">
        <f t="shared" si="38"/>
        <v>0</v>
      </c>
      <c r="R577" s="401" t="e">
        <f ca="1">MATCH(R$2,OFFSET(Diário!O$4,R576,0,ROW(Diário!$N$5003)-R576,1),0)+R576</f>
        <v>#N/A</v>
      </c>
    </row>
    <row r="578" spans="1:18" x14ac:dyDescent="0.2">
      <c r="A578" s="402" t="str">
        <f t="shared" ca="1" si="37"/>
        <v/>
      </c>
      <c r="B578" s="397" t="str">
        <f ca="1">IF($A578="","",INDEX(Diário!B$4:B$5000,MATCH(Rateio!$A578,Diário!$A$4:$A$5000,FALSE)))</f>
        <v/>
      </c>
      <c r="C578" s="413" t="str">
        <f ca="1">IF($A578="","",INDEX(Diário!C$4:C$5000,MATCH(Rateio!$A578,Diário!$A$4:$A$5000,FALSE)))</f>
        <v/>
      </c>
      <c r="D578" s="412" t="str">
        <f ca="1">IF($A578="","",INDEX(Diário!D$4:D$5000,MATCH(Rateio!$A578,Diário!$A$4:$A$5000,FALSE)))</f>
        <v/>
      </c>
      <c r="E578" s="412" t="str">
        <f ca="1">IF($A578="","",INDEX(Diário!E$4:E$5000,MATCH(Rateio!$A578,Diário!$A$4:$A$5000,FALSE)))</f>
        <v/>
      </c>
      <c r="F578" s="398"/>
      <c r="G578" s="398"/>
      <c r="H578" s="398"/>
      <c r="I578" s="398"/>
      <c r="J578" s="398"/>
      <c r="K578" s="403"/>
      <c r="L578" s="404"/>
      <c r="M578" s="404"/>
      <c r="N578" s="399"/>
      <c r="O578" s="400" t="str">
        <f t="shared" si="35"/>
        <v/>
      </c>
      <c r="P578" s="400" t="str">
        <f t="shared" si="36"/>
        <v/>
      </c>
      <c r="Q578" s="400">
        <f t="shared" si="38"/>
        <v>0</v>
      </c>
      <c r="R578" s="401" t="e">
        <f ca="1">MATCH(R$2,OFFSET(Diário!O$4,R577,0,ROW(Diário!$N$5003)-R577,1),0)+R577</f>
        <v>#N/A</v>
      </c>
    </row>
    <row r="579" spans="1:18" x14ac:dyDescent="0.2">
      <c r="A579" s="402" t="str">
        <f t="shared" ca="1" si="37"/>
        <v/>
      </c>
      <c r="B579" s="397" t="str">
        <f ca="1">IF($A579="","",INDEX(Diário!B$4:B$5000,MATCH(Rateio!$A579,Diário!$A$4:$A$5000,FALSE)))</f>
        <v/>
      </c>
      <c r="C579" s="413" t="str">
        <f ca="1">IF($A579="","",INDEX(Diário!C$4:C$5000,MATCH(Rateio!$A579,Diário!$A$4:$A$5000,FALSE)))</f>
        <v/>
      </c>
      <c r="D579" s="412" t="str">
        <f ca="1">IF($A579="","",INDEX(Diário!D$4:D$5000,MATCH(Rateio!$A579,Diário!$A$4:$A$5000,FALSE)))</f>
        <v/>
      </c>
      <c r="E579" s="412" t="str">
        <f ca="1">IF($A579="","",INDEX(Diário!E$4:E$5000,MATCH(Rateio!$A579,Diário!$A$4:$A$5000,FALSE)))</f>
        <v/>
      </c>
      <c r="F579" s="398"/>
      <c r="G579" s="398"/>
      <c r="H579" s="398"/>
      <c r="I579" s="398"/>
      <c r="J579" s="398"/>
      <c r="K579" s="403"/>
      <c r="L579" s="404"/>
      <c r="M579" s="404"/>
      <c r="N579" s="399"/>
      <c r="O579" s="400" t="str">
        <f t="shared" si="35"/>
        <v/>
      </c>
      <c r="P579" s="400" t="str">
        <f t="shared" si="36"/>
        <v/>
      </c>
      <c r="Q579" s="400">
        <f t="shared" si="38"/>
        <v>0</v>
      </c>
      <c r="R579" s="401" t="e">
        <f ca="1">MATCH(R$2,OFFSET(Diário!O$4,R578,0,ROW(Diário!$N$5003)-R578,1),0)+R578</f>
        <v>#N/A</v>
      </c>
    </row>
    <row r="580" spans="1:18" x14ac:dyDescent="0.2">
      <c r="A580" s="402" t="str">
        <f t="shared" ca="1" si="37"/>
        <v/>
      </c>
      <c r="B580" s="397" t="str">
        <f ca="1">IF($A580="","",INDEX(Diário!B$4:B$5000,MATCH(Rateio!$A580,Diário!$A$4:$A$5000,FALSE)))</f>
        <v/>
      </c>
      <c r="C580" s="413" t="str">
        <f ca="1">IF($A580="","",INDEX(Diário!C$4:C$5000,MATCH(Rateio!$A580,Diário!$A$4:$A$5000,FALSE)))</f>
        <v/>
      </c>
      <c r="D580" s="412" t="str">
        <f ca="1">IF($A580="","",INDEX(Diário!D$4:D$5000,MATCH(Rateio!$A580,Diário!$A$4:$A$5000,FALSE)))</f>
        <v/>
      </c>
      <c r="E580" s="412" t="str">
        <f ca="1">IF($A580="","",INDEX(Diário!E$4:E$5000,MATCH(Rateio!$A580,Diário!$A$4:$A$5000,FALSE)))</f>
        <v/>
      </c>
      <c r="F580" s="398"/>
      <c r="G580" s="398"/>
      <c r="H580" s="398"/>
      <c r="I580" s="398"/>
      <c r="J580" s="398"/>
      <c r="K580" s="403"/>
      <c r="L580" s="404"/>
      <c r="M580" s="404"/>
      <c r="N580" s="399"/>
      <c r="O580" s="400" t="str">
        <f t="shared" si="35"/>
        <v/>
      </c>
      <c r="P580" s="400" t="str">
        <f t="shared" si="36"/>
        <v/>
      </c>
      <c r="Q580" s="400">
        <f t="shared" si="38"/>
        <v>0</v>
      </c>
      <c r="R580" s="401" t="e">
        <f ca="1">MATCH(R$2,OFFSET(Diário!O$4,R579,0,ROW(Diário!$N$5003)-R579,1),0)+R579</f>
        <v>#N/A</v>
      </c>
    </row>
    <row r="581" spans="1:18" x14ac:dyDescent="0.2">
      <c r="A581" s="402" t="str">
        <f t="shared" ca="1" si="37"/>
        <v/>
      </c>
      <c r="B581" s="397" t="str">
        <f ca="1">IF($A581="","",INDEX(Diário!B$4:B$5000,MATCH(Rateio!$A581,Diário!$A$4:$A$5000,FALSE)))</f>
        <v/>
      </c>
      <c r="C581" s="413" t="str">
        <f ca="1">IF($A581="","",INDEX(Diário!C$4:C$5000,MATCH(Rateio!$A581,Diário!$A$4:$A$5000,FALSE)))</f>
        <v/>
      </c>
      <c r="D581" s="412" t="str">
        <f ca="1">IF($A581="","",INDEX(Diário!D$4:D$5000,MATCH(Rateio!$A581,Diário!$A$4:$A$5000,FALSE)))</f>
        <v/>
      </c>
      <c r="E581" s="412" t="str">
        <f ca="1">IF($A581="","",INDEX(Diário!E$4:E$5000,MATCH(Rateio!$A581,Diário!$A$4:$A$5000,FALSE)))</f>
        <v/>
      </c>
      <c r="F581" s="398"/>
      <c r="G581" s="398"/>
      <c r="H581" s="398"/>
      <c r="I581" s="398"/>
      <c r="J581" s="398"/>
      <c r="K581" s="403"/>
      <c r="L581" s="404"/>
      <c r="M581" s="404"/>
      <c r="N581" s="399"/>
      <c r="O581" s="400" t="str">
        <f t="shared" ref="O581:O644" si="39">IFERROR(M581/L581,"")</f>
        <v/>
      </c>
      <c r="P581" s="400" t="str">
        <f t="shared" ref="P581:P644" si="40">IFERROR(N581/L581,"")</f>
        <v/>
      </c>
      <c r="Q581" s="400">
        <f t="shared" si="38"/>
        <v>0</v>
      </c>
      <c r="R581" s="401" t="e">
        <f ca="1">MATCH(R$2,OFFSET(Diário!O$4,R580,0,ROW(Diário!$N$5003)-R580,1),0)+R580</f>
        <v>#N/A</v>
      </c>
    </row>
    <row r="582" spans="1:18" x14ac:dyDescent="0.2">
      <c r="A582" s="402" t="str">
        <f t="shared" ref="A582:A645" ca="1" si="41">IF(ISNA(R582),"",R582)</f>
        <v/>
      </c>
      <c r="B582" s="397" t="str">
        <f ca="1">IF($A582="","",INDEX(Diário!B$4:B$5000,MATCH(Rateio!$A582,Diário!$A$4:$A$5000,FALSE)))</f>
        <v/>
      </c>
      <c r="C582" s="413" t="str">
        <f ca="1">IF($A582="","",INDEX(Diário!C$4:C$5000,MATCH(Rateio!$A582,Diário!$A$4:$A$5000,FALSE)))</f>
        <v/>
      </c>
      <c r="D582" s="412" t="str">
        <f ca="1">IF($A582="","",INDEX(Diário!D$4:D$5000,MATCH(Rateio!$A582,Diário!$A$4:$A$5000,FALSE)))</f>
        <v/>
      </c>
      <c r="E582" s="412" t="str">
        <f ca="1">IF($A582="","",INDEX(Diário!E$4:E$5000,MATCH(Rateio!$A582,Diário!$A$4:$A$5000,FALSE)))</f>
        <v/>
      </c>
      <c r="F582" s="398"/>
      <c r="G582" s="398"/>
      <c r="H582" s="398"/>
      <c r="I582" s="398"/>
      <c r="J582" s="398"/>
      <c r="K582" s="403"/>
      <c r="L582" s="404"/>
      <c r="M582" s="404"/>
      <c r="N582" s="399"/>
      <c r="O582" s="400" t="str">
        <f t="shared" si="39"/>
        <v/>
      </c>
      <c r="P582" s="400" t="str">
        <f t="shared" si="40"/>
        <v/>
      </c>
      <c r="Q582" s="400">
        <f t="shared" ref="Q582:Q645" si="42">SUM(O582:P582)</f>
        <v>0</v>
      </c>
      <c r="R582" s="401" t="e">
        <f ca="1">MATCH(R$2,OFFSET(Diário!O$4,R581,0,ROW(Diário!$N$5003)-R581,1),0)+R581</f>
        <v>#N/A</v>
      </c>
    </row>
    <row r="583" spans="1:18" x14ac:dyDescent="0.2">
      <c r="A583" s="402" t="str">
        <f t="shared" ca="1" si="41"/>
        <v/>
      </c>
      <c r="B583" s="397" t="str">
        <f ca="1">IF($A583="","",INDEX(Diário!B$4:B$5000,MATCH(Rateio!$A583,Diário!$A$4:$A$5000,FALSE)))</f>
        <v/>
      </c>
      <c r="C583" s="413" t="str">
        <f ca="1">IF($A583="","",INDEX(Diário!C$4:C$5000,MATCH(Rateio!$A583,Diário!$A$4:$A$5000,FALSE)))</f>
        <v/>
      </c>
      <c r="D583" s="412" t="str">
        <f ca="1">IF($A583="","",INDEX(Diário!D$4:D$5000,MATCH(Rateio!$A583,Diário!$A$4:$A$5000,FALSE)))</f>
        <v/>
      </c>
      <c r="E583" s="412" t="str">
        <f ca="1">IF($A583="","",INDEX(Diário!E$4:E$5000,MATCH(Rateio!$A583,Diário!$A$4:$A$5000,FALSE)))</f>
        <v/>
      </c>
      <c r="F583" s="398"/>
      <c r="G583" s="398"/>
      <c r="H583" s="398"/>
      <c r="I583" s="398"/>
      <c r="J583" s="398"/>
      <c r="K583" s="403"/>
      <c r="L583" s="404"/>
      <c r="M583" s="404"/>
      <c r="N583" s="399"/>
      <c r="O583" s="400" t="str">
        <f t="shared" si="39"/>
        <v/>
      </c>
      <c r="P583" s="400" t="str">
        <f t="shared" si="40"/>
        <v/>
      </c>
      <c r="Q583" s="400">
        <f t="shared" si="42"/>
        <v>0</v>
      </c>
      <c r="R583" s="401" t="e">
        <f ca="1">MATCH(R$2,OFFSET(Diário!O$4,R582,0,ROW(Diário!$N$5003)-R582,1),0)+R582</f>
        <v>#N/A</v>
      </c>
    </row>
    <row r="584" spans="1:18" x14ac:dyDescent="0.2">
      <c r="A584" s="402" t="str">
        <f t="shared" ca="1" si="41"/>
        <v/>
      </c>
      <c r="B584" s="397" t="str">
        <f ca="1">IF($A584="","",INDEX(Diário!B$4:B$5000,MATCH(Rateio!$A584,Diário!$A$4:$A$5000,FALSE)))</f>
        <v/>
      </c>
      <c r="C584" s="413" t="str">
        <f ca="1">IF($A584="","",INDEX(Diário!C$4:C$5000,MATCH(Rateio!$A584,Diário!$A$4:$A$5000,FALSE)))</f>
        <v/>
      </c>
      <c r="D584" s="412" t="str">
        <f ca="1">IF($A584="","",INDEX(Diário!D$4:D$5000,MATCH(Rateio!$A584,Diário!$A$4:$A$5000,FALSE)))</f>
        <v/>
      </c>
      <c r="E584" s="412" t="str">
        <f ca="1">IF($A584="","",INDEX(Diário!E$4:E$5000,MATCH(Rateio!$A584,Diário!$A$4:$A$5000,FALSE)))</f>
        <v/>
      </c>
      <c r="F584" s="398"/>
      <c r="G584" s="398"/>
      <c r="H584" s="398"/>
      <c r="I584" s="398"/>
      <c r="J584" s="398"/>
      <c r="K584" s="403"/>
      <c r="L584" s="404"/>
      <c r="M584" s="404"/>
      <c r="N584" s="399"/>
      <c r="O584" s="400" t="str">
        <f t="shared" si="39"/>
        <v/>
      </c>
      <c r="P584" s="400" t="str">
        <f t="shared" si="40"/>
        <v/>
      </c>
      <c r="Q584" s="400">
        <f t="shared" si="42"/>
        <v>0</v>
      </c>
      <c r="R584" s="401" t="e">
        <f ca="1">MATCH(R$2,OFFSET(Diário!O$4,R583,0,ROW(Diário!$N$5003)-R583,1),0)+R583</f>
        <v>#N/A</v>
      </c>
    </row>
    <row r="585" spans="1:18" x14ac:dyDescent="0.2">
      <c r="A585" s="402" t="str">
        <f t="shared" ca="1" si="41"/>
        <v/>
      </c>
      <c r="B585" s="397" t="str">
        <f ca="1">IF($A585="","",INDEX(Diário!B$4:B$5000,MATCH(Rateio!$A585,Diário!$A$4:$A$5000,FALSE)))</f>
        <v/>
      </c>
      <c r="C585" s="413" t="str">
        <f ca="1">IF($A585="","",INDEX(Diário!C$4:C$5000,MATCH(Rateio!$A585,Diário!$A$4:$A$5000,FALSE)))</f>
        <v/>
      </c>
      <c r="D585" s="412" t="str">
        <f ca="1">IF($A585="","",INDEX(Diário!D$4:D$5000,MATCH(Rateio!$A585,Diário!$A$4:$A$5000,FALSE)))</f>
        <v/>
      </c>
      <c r="E585" s="412" t="str">
        <f ca="1">IF($A585="","",INDEX(Diário!E$4:E$5000,MATCH(Rateio!$A585,Diário!$A$4:$A$5000,FALSE)))</f>
        <v/>
      </c>
      <c r="F585" s="398"/>
      <c r="G585" s="398"/>
      <c r="H585" s="398"/>
      <c r="I585" s="398"/>
      <c r="J585" s="398"/>
      <c r="K585" s="403"/>
      <c r="L585" s="404"/>
      <c r="M585" s="404"/>
      <c r="N585" s="399"/>
      <c r="O585" s="400" t="str">
        <f t="shared" si="39"/>
        <v/>
      </c>
      <c r="P585" s="400" t="str">
        <f t="shared" si="40"/>
        <v/>
      </c>
      <c r="Q585" s="400">
        <f t="shared" si="42"/>
        <v>0</v>
      </c>
      <c r="R585" s="401" t="e">
        <f ca="1">MATCH(R$2,OFFSET(Diário!O$4,R584,0,ROW(Diário!$N$5003)-R584,1),0)+R584</f>
        <v>#N/A</v>
      </c>
    </row>
    <row r="586" spans="1:18" x14ac:dyDescent="0.2">
      <c r="A586" s="402" t="str">
        <f t="shared" ca="1" si="41"/>
        <v/>
      </c>
      <c r="B586" s="397" t="str">
        <f ca="1">IF($A586="","",INDEX(Diário!B$4:B$5000,MATCH(Rateio!$A586,Diário!$A$4:$A$5000,FALSE)))</f>
        <v/>
      </c>
      <c r="C586" s="413" t="str">
        <f ca="1">IF($A586="","",INDEX(Diário!C$4:C$5000,MATCH(Rateio!$A586,Diário!$A$4:$A$5000,FALSE)))</f>
        <v/>
      </c>
      <c r="D586" s="412" t="str">
        <f ca="1">IF($A586="","",INDEX(Diário!D$4:D$5000,MATCH(Rateio!$A586,Diário!$A$4:$A$5000,FALSE)))</f>
        <v/>
      </c>
      <c r="E586" s="412" t="str">
        <f ca="1">IF($A586="","",INDEX(Diário!E$4:E$5000,MATCH(Rateio!$A586,Diário!$A$4:$A$5000,FALSE)))</f>
        <v/>
      </c>
      <c r="F586" s="398"/>
      <c r="G586" s="398"/>
      <c r="H586" s="398"/>
      <c r="I586" s="398"/>
      <c r="J586" s="398"/>
      <c r="K586" s="403"/>
      <c r="L586" s="404"/>
      <c r="M586" s="404"/>
      <c r="N586" s="399"/>
      <c r="O586" s="400" t="str">
        <f t="shared" si="39"/>
        <v/>
      </c>
      <c r="P586" s="400" t="str">
        <f t="shared" si="40"/>
        <v/>
      </c>
      <c r="Q586" s="400">
        <f t="shared" si="42"/>
        <v>0</v>
      </c>
      <c r="R586" s="401" t="e">
        <f ca="1">MATCH(R$2,OFFSET(Diário!O$4,R585,0,ROW(Diário!$N$5003)-R585,1),0)+R585</f>
        <v>#N/A</v>
      </c>
    </row>
    <row r="587" spans="1:18" x14ac:dyDescent="0.2">
      <c r="A587" s="402" t="str">
        <f t="shared" ca="1" si="41"/>
        <v/>
      </c>
      <c r="B587" s="397" t="str">
        <f ca="1">IF($A587="","",INDEX(Diário!B$4:B$5000,MATCH(Rateio!$A587,Diário!$A$4:$A$5000,FALSE)))</f>
        <v/>
      </c>
      <c r="C587" s="413" t="str">
        <f ca="1">IF($A587="","",INDEX(Diário!C$4:C$5000,MATCH(Rateio!$A587,Diário!$A$4:$A$5000,FALSE)))</f>
        <v/>
      </c>
      <c r="D587" s="412" t="str">
        <f ca="1">IF($A587="","",INDEX(Diário!D$4:D$5000,MATCH(Rateio!$A587,Diário!$A$4:$A$5000,FALSE)))</f>
        <v/>
      </c>
      <c r="E587" s="412" t="str">
        <f ca="1">IF($A587="","",INDEX(Diário!E$4:E$5000,MATCH(Rateio!$A587,Diário!$A$4:$A$5000,FALSE)))</f>
        <v/>
      </c>
      <c r="F587" s="398"/>
      <c r="G587" s="398"/>
      <c r="H587" s="398"/>
      <c r="I587" s="398"/>
      <c r="J587" s="398"/>
      <c r="K587" s="403"/>
      <c r="L587" s="404"/>
      <c r="M587" s="404"/>
      <c r="N587" s="399"/>
      <c r="O587" s="400" t="str">
        <f t="shared" si="39"/>
        <v/>
      </c>
      <c r="P587" s="400" t="str">
        <f t="shared" si="40"/>
        <v/>
      </c>
      <c r="Q587" s="400">
        <f t="shared" si="42"/>
        <v>0</v>
      </c>
      <c r="R587" s="401" t="e">
        <f ca="1">MATCH(R$2,OFFSET(Diário!O$4,R586,0,ROW(Diário!$N$5003)-R586,1),0)+R586</f>
        <v>#N/A</v>
      </c>
    </row>
    <row r="588" spans="1:18" x14ac:dyDescent="0.2">
      <c r="A588" s="402" t="str">
        <f t="shared" ca="1" si="41"/>
        <v/>
      </c>
      <c r="B588" s="397" t="str">
        <f ca="1">IF($A588="","",INDEX(Diário!B$4:B$5000,MATCH(Rateio!$A588,Diário!$A$4:$A$5000,FALSE)))</f>
        <v/>
      </c>
      <c r="C588" s="413" t="str">
        <f ca="1">IF($A588="","",INDEX(Diário!C$4:C$5000,MATCH(Rateio!$A588,Diário!$A$4:$A$5000,FALSE)))</f>
        <v/>
      </c>
      <c r="D588" s="412" t="str">
        <f ca="1">IF($A588="","",INDEX(Diário!D$4:D$5000,MATCH(Rateio!$A588,Diário!$A$4:$A$5000,FALSE)))</f>
        <v/>
      </c>
      <c r="E588" s="412" t="str">
        <f ca="1">IF($A588="","",INDEX(Diário!E$4:E$5000,MATCH(Rateio!$A588,Diário!$A$4:$A$5000,FALSE)))</f>
        <v/>
      </c>
      <c r="F588" s="398"/>
      <c r="G588" s="398"/>
      <c r="H588" s="398"/>
      <c r="I588" s="398"/>
      <c r="J588" s="398"/>
      <c r="K588" s="403"/>
      <c r="L588" s="404"/>
      <c r="M588" s="404"/>
      <c r="N588" s="399"/>
      <c r="O588" s="400" t="str">
        <f t="shared" si="39"/>
        <v/>
      </c>
      <c r="P588" s="400" t="str">
        <f t="shared" si="40"/>
        <v/>
      </c>
      <c r="Q588" s="400">
        <f t="shared" si="42"/>
        <v>0</v>
      </c>
      <c r="R588" s="401" t="e">
        <f ca="1">MATCH(R$2,OFFSET(Diário!O$4,R587,0,ROW(Diário!$N$5003)-R587,1),0)+R587</f>
        <v>#N/A</v>
      </c>
    </row>
    <row r="589" spans="1:18" x14ac:dyDescent="0.2">
      <c r="A589" s="402" t="str">
        <f t="shared" ca="1" si="41"/>
        <v/>
      </c>
      <c r="B589" s="397" t="str">
        <f ca="1">IF($A589="","",INDEX(Diário!B$4:B$5000,MATCH(Rateio!$A589,Diário!$A$4:$A$5000,FALSE)))</f>
        <v/>
      </c>
      <c r="C589" s="413" t="str">
        <f ca="1">IF($A589="","",INDEX(Diário!C$4:C$5000,MATCH(Rateio!$A589,Diário!$A$4:$A$5000,FALSE)))</f>
        <v/>
      </c>
      <c r="D589" s="412" t="str">
        <f ca="1">IF($A589="","",INDEX(Diário!D$4:D$5000,MATCH(Rateio!$A589,Diário!$A$4:$A$5000,FALSE)))</f>
        <v/>
      </c>
      <c r="E589" s="412" t="str">
        <f ca="1">IF($A589="","",INDEX(Diário!E$4:E$5000,MATCH(Rateio!$A589,Diário!$A$4:$A$5000,FALSE)))</f>
        <v/>
      </c>
      <c r="F589" s="398"/>
      <c r="G589" s="398"/>
      <c r="H589" s="398"/>
      <c r="I589" s="398"/>
      <c r="J589" s="398"/>
      <c r="K589" s="403"/>
      <c r="L589" s="404"/>
      <c r="M589" s="404"/>
      <c r="N589" s="399"/>
      <c r="O589" s="400" t="str">
        <f t="shared" si="39"/>
        <v/>
      </c>
      <c r="P589" s="400" t="str">
        <f t="shared" si="40"/>
        <v/>
      </c>
      <c r="Q589" s="400">
        <f t="shared" si="42"/>
        <v>0</v>
      </c>
      <c r="R589" s="401" t="e">
        <f ca="1">MATCH(R$2,OFFSET(Diário!O$4,R588,0,ROW(Diário!$N$5003)-R588,1),0)+R588</f>
        <v>#N/A</v>
      </c>
    </row>
    <row r="590" spans="1:18" x14ac:dyDescent="0.2">
      <c r="A590" s="402" t="str">
        <f t="shared" ca="1" si="41"/>
        <v/>
      </c>
      <c r="B590" s="397" t="str">
        <f ca="1">IF($A590="","",INDEX(Diário!B$4:B$5000,MATCH(Rateio!$A590,Diário!$A$4:$A$5000,FALSE)))</f>
        <v/>
      </c>
      <c r="C590" s="413" t="str">
        <f ca="1">IF($A590="","",INDEX(Diário!C$4:C$5000,MATCH(Rateio!$A590,Diário!$A$4:$A$5000,FALSE)))</f>
        <v/>
      </c>
      <c r="D590" s="412" t="str">
        <f ca="1">IF($A590="","",INDEX(Diário!D$4:D$5000,MATCH(Rateio!$A590,Diário!$A$4:$A$5000,FALSE)))</f>
        <v/>
      </c>
      <c r="E590" s="412" t="str">
        <f ca="1">IF($A590="","",INDEX(Diário!E$4:E$5000,MATCH(Rateio!$A590,Diário!$A$4:$A$5000,FALSE)))</f>
        <v/>
      </c>
      <c r="F590" s="398"/>
      <c r="G590" s="398"/>
      <c r="H590" s="398"/>
      <c r="I590" s="398"/>
      <c r="J590" s="398"/>
      <c r="K590" s="403"/>
      <c r="L590" s="404"/>
      <c r="M590" s="404"/>
      <c r="N590" s="399"/>
      <c r="O590" s="400" t="str">
        <f t="shared" si="39"/>
        <v/>
      </c>
      <c r="P590" s="400" t="str">
        <f t="shared" si="40"/>
        <v/>
      </c>
      <c r="Q590" s="400">
        <f t="shared" si="42"/>
        <v>0</v>
      </c>
      <c r="R590" s="401" t="e">
        <f ca="1">MATCH(R$2,OFFSET(Diário!O$4,R589,0,ROW(Diário!$N$5003)-R589,1),0)+R589</f>
        <v>#N/A</v>
      </c>
    </row>
    <row r="591" spans="1:18" x14ac:dyDescent="0.2">
      <c r="A591" s="402" t="str">
        <f t="shared" ca="1" si="41"/>
        <v/>
      </c>
      <c r="B591" s="397" t="str">
        <f ca="1">IF($A591="","",INDEX(Diário!B$4:B$5000,MATCH(Rateio!$A591,Diário!$A$4:$A$5000,FALSE)))</f>
        <v/>
      </c>
      <c r="C591" s="413" t="str">
        <f ca="1">IF($A591="","",INDEX(Diário!C$4:C$5000,MATCH(Rateio!$A591,Diário!$A$4:$A$5000,FALSE)))</f>
        <v/>
      </c>
      <c r="D591" s="412" t="str">
        <f ca="1">IF($A591="","",INDEX(Diário!D$4:D$5000,MATCH(Rateio!$A591,Diário!$A$4:$A$5000,FALSE)))</f>
        <v/>
      </c>
      <c r="E591" s="412" t="str">
        <f ca="1">IF($A591="","",INDEX(Diário!E$4:E$5000,MATCH(Rateio!$A591,Diário!$A$4:$A$5000,FALSE)))</f>
        <v/>
      </c>
      <c r="F591" s="398"/>
      <c r="G591" s="398"/>
      <c r="H591" s="398"/>
      <c r="I591" s="398"/>
      <c r="J591" s="398"/>
      <c r="K591" s="403"/>
      <c r="L591" s="404"/>
      <c r="M591" s="404"/>
      <c r="N591" s="399"/>
      <c r="O591" s="400" t="str">
        <f t="shared" si="39"/>
        <v/>
      </c>
      <c r="P591" s="400" t="str">
        <f t="shared" si="40"/>
        <v/>
      </c>
      <c r="Q591" s="400">
        <f t="shared" si="42"/>
        <v>0</v>
      </c>
      <c r="R591" s="401" t="e">
        <f ca="1">MATCH(R$2,OFFSET(Diário!O$4,R590,0,ROW(Diário!$N$5003)-R590,1),0)+R590</f>
        <v>#N/A</v>
      </c>
    </row>
    <row r="592" spans="1:18" x14ac:dyDescent="0.2">
      <c r="A592" s="402" t="str">
        <f t="shared" ca="1" si="41"/>
        <v/>
      </c>
      <c r="B592" s="397" t="str">
        <f ca="1">IF($A592="","",INDEX(Diário!B$4:B$5000,MATCH(Rateio!$A592,Diário!$A$4:$A$5000,FALSE)))</f>
        <v/>
      </c>
      <c r="C592" s="413" t="str">
        <f ca="1">IF($A592="","",INDEX(Diário!C$4:C$5000,MATCH(Rateio!$A592,Diário!$A$4:$A$5000,FALSE)))</f>
        <v/>
      </c>
      <c r="D592" s="412" t="str">
        <f ca="1">IF($A592="","",INDEX(Diário!D$4:D$5000,MATCH(Rateio!$A592,Diário!$A$4:$A$5000,FALSE)))</f>
        <v/>
      </c>
      <c r="E592" s="412" t="str">
        <f ca="1">IF($A592="","",INDEX(Diário!E$4:E$5000,MATCH(Rateio!$A592,Diário!$A$4:$A$5000,FALSE)))</f>
        <v/>
      </c>
      <c r="F592" s="398"/>
      <c r="G592" s="398"/>
      <c r="H592" s="398"/>
      <c r="I592" s="398"/>
      <c r="J592" s="398"/>
      <c r="K592" s="403"/>
      <c r="L592" s="404"/>
      <c r="M592" s="404"/>
      <c r="N592" s="399"/>
      <c r="O592" s="400" t="str">
        <f t="shared" si="39"/>
        <v/>
      </c>
      <c r="P592" s="400" t="str">
        <f t="shared" si="40"/>
        <v/>
      </c>
      <c r="Q592" s="400">
        <f t="shared" si="42"/>
        <v>0</v>
      </c>
      <c r="R592" s="401" t="e">
        <f ca="1">MATCH(R$2,OFFSET(Diário!O$4,R591,0,ROW(Diário!$N$5003)-R591,1),0)+R591</f>
        <v>#N/A</v>
      </c>
    </row>
    <row r="593" spans="1:18" x14ac:dyDescent="0.2">
      <c r="A593" s="402" t="str">
        <f t="shared" ca="1" si="41"/>
        <v/>
      </c>
      <c r="B593" s="397" t="str">
        <f ca="1">IF($A593="","",INDEX(Diário!B$4:B$5000,MATCH(Rateio!$A593,Diário!$A$4:$A$5000,FALSE)))</f>
        <v/>
      </c>
      <c r="C593" s="413" t="str">
        <f ca="1">IF($A593="","",INDEX(Diário!C$4:C$5000,MATCH(Rateio!$A593,Diário!$A$4:$A$5000,FALSE)))</f>
        <v/>
      </c>
      <c r="D593" s="412" t="str">
        <f ca="1">IF($A593="","",INDEX(Diário!D$4:D$5000,MATCH(Rateio!$A593,Diário!$A$4:$A$5000,FALSE)))</f>
        <v/>
      </c>
      <c r="E593" s="412" t="str">
        <f ca="1">IF($A593="","",INDEX(Diário!E$4:E$5000,MATCH(Rateio!$A593,Diário!$A$4:$A$5000,FALSE)))</f>
        <v/>
      </c>
      <c r="F593" s="398"/>
      <c r="G593" s="398"/>
      <c r="H593" s="398"/>
      <c r="I593" s="398"/>
      <c r="J593" s="398"/>
      <c r="K593" s="403"/>
      <c r="L593" s="404"/>
      <c r="M593" s="404"/>
      <c r="N593" s="399"/>
      <c r="O593" s="400" t="str">
        <f t="shared" si="39"/>
        <v/>
      </c>
      <c r="P593" s="400" t="str">
        <f t="shared" si="40"/>
        <v/>
      </c>
      <c r="Q593" s="400">
        <f t="shared" si="42"/>
        <v>0</v>
      </c>
      <c r="R593" s="401" t="e">
        <f ca="1">MATCH(R$2,OFFSET(Diário!O$4,R592,0,ROW(Diário!$N$5003)-R592,1),0)+R592</f>
        <v>#N/A</v>
      </c>
    </row>
    <row r="594" spans="1:18" x14ac:dyDescent="0.2">
      <c r="A594" s="402" t="str">
        <f t="shared" ca="1" si="41"/>
        <v/>
      </c>
      <c r="B594" s="397" t="str">
        <f ca="1">IF($A594="","",INDEX(Diário!B$4:B$5000,MATCH(Rateio!$A594,Diário!$A$4:$A$5000,FALSE)))</f>
        <v/>
      </c>
      <c r="C594" s="413" t="str">
        <f ca="1">IF($A594="","",INDEX(Diário!C$4:C$5000,MATCH(Rateio!$A594,Diário!$A$4:$A$5000,FALSE)))</f>
        <v/>
      </c>
      <c r="D594" s="412" t="str">
        <f ca="1">IF($A594="","",INDEX(Diário!D$4:D$5000,MATCH(Rateio!$A594,Diário!$A$4:$A$5000,FALSE)))</f>
        <v/>
      </c>
      <c r="E594" s="412" t="str">
        <f ca="1">IF($A594="","",INDEX(Diário!E$4:E$5000,MATCH(Rateio!$A594,Diário!$A$4:$A$5000,FALSE)))</f>
        <v/>
      </c>
      <c r="F594" s="398"/>
      <c r="G594" s="398"/>
      <c r="H594" s="398"/>
      <c r="I594" s="398"/>
      <c r="J594" s="398"/>
      <c r="K594" s="403"/>
      <c r="L594" s="404"/>
      <c r="M594" s="404"/>
      <c r="N594" s="399"/>
      <c r="O594" s="400" t="str">
        <f t="shared" si="39"/>
        <v/>
      </c>
      <c r="P594" s="400" t="str">
        <f t="shared" si="40"/>
        <v/>
      </c>
      <c r="Q594" s="400">
        <f t="shared" si="42"/>
        <v>0</v>
      </c>
      <c r="R594" s="401" t="e">
        <f ca="1">MATCH(R$2,OFFSET(Diário!O$4,R593,0,ROW(Diário!$N$5003)-R593,1),0)+R593</f>
        <v>#N/A</v>
      </c>
    </row>
    <row r="595" spans="1:18" x14ac:dyDescent="0.2">
      <c r="A595" s="402" t="str">
        <f t="shared" ca="1" si="41"/>
        <v/>
      </c>
      <c r="B595" s="397" t="str">
        <f ca="1">IF($A595="","",INDEX(Diário!B$4:B$5000,MATCH(Rateio!$A595,Diário!$A$4:$A$5000,FALSE)))</f>
        <v/>
      </c>
      <c r="C595" s="413" t="str">
        <f ca="1">IF($A595="","",INDEX(Diário!C$4:C$5000,MATCH(Rateio!$A595,Diário!$A$4:$A$5000,FALSE)))</f>
        <v/>
      </c>
      <c r="D595" s="412" t="str">
        <f ca="1">IF($A595="","",INDEX(Diário!D$4:D$5000,MATCH(Rateio!$A595,Diário!$A$4:$A$5000,FALSE)))</f>
        <v/>
      </c>
      <c r="E595" s="412" t="str">
        <f ca="1">IF($A595="","",INDEX(Diário!E$4:E$5000,MATCH(Rateio!$A595,Diário!$A$4:$A$5000,FALSE)))</f>
        <v/>
      </c>
      <c r="F595" s="398"/>
      <c r="G595" s="398"/>
      <c r="H595" s="398"/>
      <c r="I595" s="398"/>
      <c r="J595" s="398"/>
      <c r="K595" s="403"/>
      <c r="L595" s="404"/>
      <c r="M595" s="404"/>
      <c r="N595" s="399"/>
      <c r="O595" s="400" t="str">
        <f t="shared" si="39"/>
        <v/>
      </c>
      <c r="P595" s="400" t="str">
        <f t="shared" si="40"/>
        <v/>
      </c>
      <c r="Q595" s="400">
        <f t="shared" si="42"/>
        <v>0</v>
      </c>
      <c r="R595" s="401" t="e">
        <f ca="1">MATCH(R$2,OFFSET(Diário!O$4,R594,0,ROW(Diário!$N$5003)-R594,1),0)+R594</f>
        <v>#N/A</v>
      </c>
    </row>
    <row r="596" spans="1:18" x14ac:dyDescent="0.2">
      <c r="A596" s="402" t="str">
        <f t="shared" ca="1" si="41"/>
        <v/>
      </c>
      <c r="B596" s="397" t="str">
        <f ca="1">IF($A596="","",INDEX(Diário!B$4:B$5000,MATCH(Rateio!$A596,Diário!$A$4:$A$5000,FALSE)))</f>
        <v/>
      </c>
      <c r="C596" s="413" t="str">
        <f ca="1">IF($A596="","",INDEX(Diário!C$4:C$5000,MATCH(Rateio!$A596,Diário!$A$4:$A$5000,FALSE)))</f>
        <v/>
      </c>
      <c r="D596" s="412" t="str">
        <f ca="1">IF($A596="","",INDEX(Diário!D$4:D$5000,MATCH(Rateio!$A596,Diário!$A$4:$A$5000,FALSE)))</f>
        <v/>
      </c>
      <c r="E596" s="412" t="str">
        <f ca="1">IF($A596="","",INDEX(Diário!E$4:E$5000,MATCH(Rateio!$A596,Diário!$A$4:$A$5000,FALSE)))</f>
        <v/>
      </c>
      <c r="F596" s="398"/>
      <c r="G596" s="398"/>
      <c r="H596" s="398"/>
      <c r="I596" s="398"/>
      <c r="J596" s="398"/>
      <c r="K596" s="403"/>
      <c r="L596" s="404"/>
      <c r="M596" s="404"/>
      <c r="N596" s="399"/>
      <c r="O596" s="400" t="str">
        <f t="shared" si="39"/>
        <v/>
      </c>
      <c r="P596" s="400" t="str">
        <f t="shared" si="40"/>
        <v/>
      </c>
      <c r="Q596" s="400">
        <f t="shared" si="42"/>
        <v>0</v>
      </c>
      <c r="R596" s="401" t="e">
        <f ca="1">MATCH(R$2,OFFSET(Diário!O$4,R595,0,ROW(Diário!$N$5003)-R595,1),0)+R595</f>
        <v>#N/A</v>
      </c>
    </row>
    <row r="597" spans="1:18" x14ac:dyDescent="0.2">
      <c r="A597" s="402" t="str">
        <f t="shared" ca="1" si="41"/>
        <v/>
      </c>
      <c r="B597" s="397" t="str">
        <f ca="1">IF($A597="","",INDEX(Diário!B$4:B$5000,MATCH(Rateio!$A597,Diário!$A$4:$A$5000,FALSE)))</f>
        <v/>
      </c>
      <c r="C597" s="413" t="str">
        <f ca="1">IF($A597="","",INDEX(Diário!C$4:C$5000,MATCH(Rateio!$A597,Diário!$A$4:$A$5000,FALSE)))</f>
        <v/>
      </c>
      <c r="D597" s="412" t="str">
        <f ca="1">IF($A597="","",INDEX(Diário!D$4:D$5000,MATCH(Rateio!$A597,Diário!$A$4:$A$5000,FALSE)))</f>
        <v/>
      </c>
      <c r="E597" s="412" t="str">
        <f ca="1">IF($A597="","",INDEX(Diário!E$4:E$5000,MATCH(Rateio!$A597,Diário!$A$4:$A$5000,FALSE)))</f>
        <v/>
      </c>
      <c r="F597" s="398"/>
      <c r="G597" s="398"/>
      <c r="H597" s="398"/>
      <c r="I597" s="398"/>
      <c r="J597" s="398"/>
      <c r="K597" s="403"/>
      <c r="L597" s="404"/>
      <c r="M597" s="404"/>
      <c r="N597" s="399"/>
      <c r="O597" s="400" t="str">
        <f t="shared" si="39"/>
        <v/>
      </c>
      <c r="P597" s="400" t="str">
        <f t="shared" si="40"/>
        <v/>
      </c>
      <c r="Q597" s="400">
        <f t="shared" si="42"/>
        <v>0</v>
      </c>
      <c r="R597" s="401" t="e">
        <f ca="1">MATCH(R$2,OFFSET(Diário!O$4,R596,0,ROW(Diário!$N$5003)-R596,1),0)+R596</f>
        <v>#N/A</v>
      </c>
    </row>
    <row r="598" spans="1:18" x14ac:dyDescent="0.2">
      <c r="A598" s="402" t="str">
        <f t="shared" ca="1" si="41"/>
        <v/>
      </c>
      <c r="B598" s="397" t="str">
        <f ca="1">IF($A598="","",INDEX(Diário!B$4:B$5000,MATCH(Rateio!$A598,Diário!$A$4:$A$5000,FALSE)))</f>
        <v/>
      </c>
      <c r="C598" s="413" t="str">
        <f ca="1">IF($A598="","",INDEX(Diário!C$4:C$5000,MATCH(Rateio!$A598,Diário!$A$4:$A$5000,FALSE)))</f>
        <v/>
      </c>
      <c r="D598" s="412" t="str">
        <f ca="1">IF($A598="","",INDEX(Diário!D$4:D$5000,MATCH(Rateio!$A598,Diário!$A$4:$A$5000,FALSE)))</f>
        <v/>
      </c>
      <c r="E598" s="412" t="str">
        <f ca="1">IF($A598="","",INDEX(Diário!E$4:E$5000,MATCH(Rateio!$A598,Diário!$A$4:$A$5000,FALSE)))</f>
        <v/>
      </c>
      <c r="F598" s="398"/>
      <c r="G598" s="398"/>
      <c r="H598" s="398"/>
      <c r="I598" s="398"/>
      <c r="J598" s="398"/>
      <c r="K598" s="403"/>
      <c r="L598" s="404"/>
      <c r="M598" s="404"/>
      <c r="N598" s="399"/>
      <c r="O598" s="400" t="str">
        <f t="shared" si="39"/>
        <v/>
      </c>
      <c r="P598" s="400" t="str">
        <f t="shared" si="40"/>
        <v/>
      </c>
      <c r="Q598" s="400">
        <f t="shared" si="42"/>
        <v>0</v>
      </c>
      <c r="R598" s="401" t="e">
        <f ca="1">MATCH(R$2,OFFSET(Diário!O$4,R597,0,ROW(Diário!$N$5003)-R597,1),0)+R597</f>
        <v>#N/A</v>
      </c>
    </row>
    <row r="599" spans="1:18" x14ac:dyDescent="0.2">
      <c r="A599" s="402" t="str">
        <f t="shared" ca="1" si="41"/>
        <v/>
      </c>
      <c r="B599" s="397" t="str">
        <f ca="1">IF($A599="","",INDEX(Diário!B$4:B$5000,MATCH(Rateio!$A599,Diário!$A$4:$A$5000,FALSE)))</f>
        <v/>
      </c>
      <c r="C599" s="413" t="str">
        <f ca="1">IF($A599="","",INDEX(Diário!C$4:C$5000,MATCH(Rateio!$A599,Diário!$A$4:$A$5000,FALSE)))</f>
        <v/>
      </c>
      <c r="D599" s="412" t="str">
        <f ca="1">IF($A599="","",INDEX(Diário!D$4:D$5000,MATCH(Rateio!$A599,Diário!$A$4:$A$5000,FALSE)))</f>
        <v/>
      </c>
      <c r="E599" s="412" t="str">
        <f ca="1">IF($A599="","",INDEX(Diário!E$4:E$5000,MATCH(Rateio!$A599,Diário!$A$4:$A$5000,FALSE)))</f>
        <v/>
      </c>
      <c r="F599" s="398"/>
      <c r="G599" s="398"/>
      <c r="H599" s="398"/>
      <c r="I599" s="398"/>
      <c r="J599" s="398"/>
      <c r="K599" s="403"/>
      <c r="L599" s="404"/>
      <c r="M599" s="404"/>
      <c r="N599" s="399"/>
      <c r="O599" s="400" t="str">
        <f t="shared" si="39"/>
        <v/>
      </c>
      <c r="P599" s="400" t="str">
        <f t="shared" si="40"/>
        <v/>
      </c>
      <c r="Q599" s="400">
        <f t="shared" si="42"/>
        <v>0</v>
      </c>
      <c r="R599" s="401" t="e">
        <f ca="1">MATCH(R$2,OFFSET(Diário!O$4,R598,0,ROW(Diário!$N$5003)-R598,1),0)+R598</f>
        <v>#N/A</v>
      </c>
    </row>
    <row r="600" spans="1:18" x14ac:dyDescent="0.2">
      <c r="A600" s="402" t="str">
        <f t="shared" ca="1" si="41"/>
        <v/>
      </c>
      <c r="B600" s="397" t="str">
        <f ca="1">IF($A600="","",INDEX(Diário!B$4:B$5000,MATCH(Rateio!$A600,Diário!$A$4:$A$5000,FALSE)))</f>
        <v/>
      </c>
      <c r="C600" s="413" t="str">
        <f ca="1">IF($A600="","",INDEX(Diário!C$4:C$5000,MATCH(Rateio!$A600,Diário!$A$4:$A$5000,FALSE)))</f>
        <v/>
      </c>
      <c r="D600" s="412" t="str">
        <f ca="1">IF($A600="","",INDEX(Diário!D$4:D$5000,MATCH(Rateio!$A600,Diário!$A$4:$A$5000,FALSE)))</f>
        <v/>
      </c>
      <c r="E600" s="412" t="str">
        <f ca="1">IF($A600="","",INDEX(Diário!E$4:E$5000,MATCH(Rateio!$A600,Diário!$A$4:$A$5000,FALSE)))</f>
        <v/>
      </c>
      <c r="F600" s="398"/>
      <c r="G600" s="398"/>
      <c r="H600" s="398"/>
      <c r="I600" s="398"/>
      <c r="J600" s="398"/>
      <c r="K600" s="403"/>
      <c r="L600" s="404"/>
      <c r="M600" s="404"/>
      <c r="N600" s="399"/>
      <c r="O600" s="400" t="str">
        <f t="shared" si="39"/>
        <v/>
      </c>
      <c r="P600" s="400" t="str">
        <f t="shared" si="40"/>
        <v/>
      </c>
      <c r="Q600" s="400">
        <f t="shared" si="42"/>
        <v>0</v>
      </c>
      <c r="R600" s="401" t="e">
        <f ca="1">MATCH(R$2,OFFSET(Diário!O$4,R599,0,ROW(Diário!$N$5003)-R599,1),0)+R599</f>
        <v>#N/A</v>
      </c>
    </row>
    <row r="601" spans="1:18" x14ac:dyDescent="0.2">
      <c r="A601" s="402" t="str">
        <f t="shared" ca="1" si="41"/>
        <v/>
      </c>
      <c r="B601" s="397" t="str">
        <f ca="1">IF($A601="","",INDEX(Diário!B$4:B$5000,MATCH(Rateio!$A601,Diário!$A$4:$A$5000,FALSE)))</f>
        <v/>
      </c>
      <c r="C601" s="413" t="str">
        <f ca="1">IF($A601="","",INDEX(Diário!C$4:C$5000,MATCH(Rateio!$A601,Diário!$A$4:$A$5000,FALSE)))</f>
        <v/>
      </c>
      <c r="D601" s="412" t="str">
        <f ca="1">IF($A601="","",INDEX(Diário!D$4:D$5000,MATCH(Rateio!$A601,Diário!$A$4:$A$5000,FALSE)))</f>
        <v/>
      </c>
      <c r="E601" s="412" t="str">
        <f ca="1">IF($A601="","",INDEX(Diário!E$4:E$5000,MATCH(Rateio!$A601,Diário!$A$4:$A$5000,FALSE)))</f>
        <v/>
      </c>
      <c r="F601" s="398"/>
      <c r="G601" s="398"/>
      <c r="H601" s="398"/>
      <c r="I601" s="398"/>
      <c r="J601" s="398"/>
      <c r="K601" s="403"/>
      <c r="L601" s="404"/>
      <c r="M601" s="404"/>
      <c r="N601" s="399"/>
      <c r="O601" s="400" t="str">
        <f t="shared" si="39"/>
        <v/>
      </c>
      <c r="P601" s="400" t="str">
        <f t="shared" si="40"/>
        <v/>
      </c>
      <c r="Q601" s="400">
        <f t="shared" si="42"/>
        <v>0</v>
      </c>
      <c r="R601" s="401" t="e">
        <f ca="1">MATCH(R$2,OFFSET(Diário!O$4,R600,0,ROW(Diário!$N$5003)-R600,1),0)+R600</f>
        <v>#N/A</v>
      </c>
    </row>
    <row r="602" spans="1:18" x14ac:dyDescent="0.2">
      <c r="A602" s="402" t="str">
        <f t="shared" ca="1" si="41"/>
        <v/>
      </c>
      <c r="B602" s="397" t="str">
        <f ca="1">IF($A602="","",INDEX(Diário!B$4:B$5000,MATCH(Rateio!$A602,Diário!$A$4:$A$5000,FALSE)))</f>
        <v/>
      </c>
      <c r="C602" s="413" t="str">
        <f ca="1">IF($A602="","",INDEX(Diário!C$4:C$5000,MATCH(Rateio!$A602,Diário!$A$4:$A$5000,FALSE)))</f>
        <v/>
      </c>
      <c r="D602" s="412" t="str">
        <f ca="1">IF($A602="","",INDEX(Diário!D$4:D$5000,MATCH(Rateio!$A602,Diário!$A$4:$A$5000,FALSE)))</f>
        <v/>
      </c>
      <c r="E602" s="412" t="str">
        <f ca="1">IF($A602="","",INDEX(Diário!E$4:E$5000,MATCH(Rateio!$A602,Diário!$A$4:$A$5000,FALSE)))</f>
        <v/>
      </c>
      <c r="F602" s="398"/>
      <c r="G602" s="398"/>
      <c r="H602" s="398"/>
      <c r="I602" s="398"/>
      <c r="J602" s="398"/>
      <c r="K602" s="403"/>
      <c r="L602" s="404"/>
      <c r="M602" s="404"/>
      <c r="N602" s="399"/>
      <c r="O602" s="400" t="str">
        <f t="shared" si="39"/>
        <v/>
      </c>
      <c r="P602" s="400" t="str">
        <f t="shared" si="40"/>
        <v/>
      </c>
      <c r="Q602" s="400">
        <f t="shared" si="42"/>
        <v>0</v>
      </c>
      <c r="R602" s="401" t="e">
        <f ca="1">MATCH(R$2,OFFSET(Diário!O$4,R601,0,ROW(Diário!$N$5003)-R601,1),0)+R601</f>
        <v>#N/A</v>
      </c>
    </row>
    <row r="603" spans="1:18" x14ac:dyDescent="0.2">
      <c r="A603" s="402" t="str">
        <f t="shared" ca="1" si="41"/>
        <v/>
      </c>
      <c r="B603" s="397" t="str">
        <f ca="1">IF($A603="","",INDEX(Diário!B$4:B$5000,MATCH(Rateio!$A603,Diário!$A$4:$A$5000,FALSE)))</f>
        <v/>
      </c>
      <c r="C603" s="413" t="str">
        <f ca="1">IF($A603="","",INDEX(Diário!C$4:C$5000,MATCH(Rateio!$A603,Diário!$A$4:$A$5000,FALSE)))</f>
        <v/>
      </c>
      <c r="D603" s="412" t="str">
        <f ca="1">IF($A603="","",INDEX(Diário!D$4:D$5000,MATCH(Rateio!$A603,Diário!$A$4:$A$5000,FALSE)))</f>
        <v/>
      </c>
      <c r="E603" s="412" t="str">
        <f ca="1">IF($A603="","",INDEX(Diário!E$4:E$5000,MATCH(Rateio!$A603,Diário!$A$4:$A$5000,FALSE)))</f>
        <v/>
      </c>
      <c r="F603" s="398"/>
      <c r="G603" s="398"/>
      <c r="H603" s="398"/>
      <c r="I603" s="398"/>
      <c r="J603" s="398"/>
      <c r="K603" s="403"/>
      <c r="L603" s="404"/>
      <c r="M603" s="404"/>
      <c r="N603" s="399"/>
      <c r="O603" s="400" t="str">
        <f t="shared" si="39"/>
        <v/>
      </c>
      <c r="P603" s="400" t="str">
        <f t="shared" si="40"/>
        <v/>
      </c>
      <c r="Q603" s="400">
        <f t="shared" si="42"/>
        <v>0</v>
      </c>
      <c r="R603" s="401" t="e">
        <f ca="1">MATCH(R$2,OFFSET(Diário!O$4,R602,0,ROW(Diário!$N$5003)-R602,1),0)+R602</f>
        <v>#N/A</v>
      </c>
    </row>
    <row r="604" spans="1:18" x14ac:dyDescent="0.2">
      <c r="A604" s="402" t="str">
        <f t="shared" ca="1" si="41"/>
        <v/>
      </c>
      <c r="B604" s="397" t="str">
        <f ca="1">IF($A604="","",INDEX(Diário!B$4:B$5000,MATCH(Rateio!$A604,Diário!$A$4:$A$5000,FALSE)))</f>
        <v/>
      </c>
      <c r="C604" s="413" t="str">
        <f ca="1">IF($A604="","",INDEX(Diário!C$4:C$5000,MATCH(Rateio!$A604,Diário!$A$4:$A$5000,FALSE)))</f>
        <v/>
      </c>
      <c r="D604" s="412" t="str">
        <f ca="1">IF($A604="","",INDEX(Diário!D$4:D$5000,MATCH(Rateio!$A604,Diário!$A$4:$A$5000,FALSE)))</f>
        <v/>
      </c>
      <c r="E604" s="412" t="str">
        <f ca="1">IF($A604="","",INDEX(Diário!E$4:E$5000,MATCH(Rateio!$A604,Diário!$A$4:$A$5000,FALSE)))</f>
        <v/>
      </c>
      <c r="F604" s="398"/>
      <c r="G604" s="398"/>
      <c r="H604" s="398"/>
      <c r="I604" s="398"/>
      <c r="J604" s="398"/>
      <c r="K604" s="403"/>
      <c r="L604" s="404"/>
      <c r="M604" s="404"/>
      <c r="N604" s="399"/>
      <c r="O604" s="400" t="str">
        <f t="shared" si="39"/>
        <v/>
      </c>
      <c r="P604" s="400" t="str">
        <f t="shared" si="40"/>
        <v/>
      </c>
      <c r="Q604" s="400">
        <f t="shared" si="42"/>
        <v>0</v>
      </c>
      <c r="R604" s="401" t="e">
        <f ca="1">MATCH(R$2,OFFSET(Diário!O$4,R603,0,ROW(Diário!$N$5003)-R603,1),0)+R603</f>
        <v>#N/A</v>
      </c>
    </row>
    <row r="605" spans="1:18" x14ac:dyDescent="0.2">
      <c r="A605" s="402" t="str">
        <f t="shared" ca="1" si="41"/>
        <v/>
      </c>
      <c r="B605" s="397" t="str">
        <f ca="1">IF($A605="","",INDEX(Diário!B$4:B$5000,MATCH(Rateio!$A605,Diário!$A$4:$A$5000,FALSE)))</f>
        <v/>
      </c>
      <c r="C605" s="413" t="str">
        <f ca="1">IF($A605="","",INDEX(Diário!C$4:C$5000,MATCH(Rateio!$A605,Diário!$A$4:$A$5000,FALSE)))</f>
        <v/>
      </c>
      <c r="D605" s="412" t="str">
        <f ca="1">IF($A605="","",INDEX(Diário!D$4:D$5000,MATCH(Rateio!$A605,Diário!$A$4:$A$5000,FALSE)))</f>
        <v/>
      </c>
      <c r="E605" s="412" t="str">
        <f ca="1">IF($A605="","",INDEX(Diário!E$4:E$5000,MATCH(Rateio!$A605,Diário!$A$4:$A$5000,FALSE)))</f>
        <v/>
      </c>
      <c r="F605" s="398"/>
      <c r="G605" s="398"/>
      <c r="H605" s="398"/>
      <c r="I605" s="398"/>
      <c r="J605" s="398"/>
      <c r="K605" s="403"/>
      <c r="L605" s="404"/>
      <c r="M605" s="404"/>
      <c r="N605" s="399"/>
      <c r="O605" s="400" t="str">
        <f t="shared" si="39"/>
        <v/>
      </c>
      <c r="P605" s="400" t="str">
        <f t="shared" si="40"/>
        <v/>
      </c>
      <c r="Q605" s="400">
        <f t="shared" si="42"/>
        <v>0</v>
      </c>
      <c r="R605" s="401" t="e">
        <f ca="1">MATCH(R$2,OFFSET(Diário!O$4,R604,0,ROW(Diário!$N$5003)-R604,1),0)+R604</f>
        <v>#N/A</v>
      </c>
    </row>
    <row r="606" spans="1:18" x14ac:dyDescent="0.2">
      <c r="A606" s="402" t="str">
        <f t="shared" ca="1" si="41"/>
        <v/>
      </c>
      <c r="B606" s="397" t="str">
        <f ca="1">IF($A606="","",INDEX(Diário!B$4:B$5000,MATCH(Rateio!$A606,Diário!$A$4:$A$5000,FALSE)))</f>
        <v/>
      </c>
      <c r="C606" s="413" t="str">
        <f ca="1">IF($A606="","",INDEX(Diário!C$4:C$5000,MATCH(Rateio!$A606,Diário!$A$4:$A$5000,FALSE)))</f>
        <v/>
      </c>
      <c r="D606" s="412" t="str">
        <f ca="1">IF($A606="","",INDEX(Diário!D$4:D$5000,MATCH(Rateio!$A606,Diário!$A$4:$A$5000,FALSE)))</f>
        <v/>
      </c>
      <c r="E606" s="412" t="str">
        <f ca="1">IF($A606="","",INDEX(Diário!E$4:E$5000,MATCH(Rateio!$A606,Diário!$A$4:$A$5000,FALSE)))</f>
        <v/>
      </c>
      <c r="F606" s="398"/>
      <c r="G606" s="398"/>
      <c r="H606" s="398"/>
      <c r="I606" s="398"/>
      <c r="J606" s="398"/>
      <c r="K606" s="403"/>
      <c r="L606" s="404"/>
      <c r="M606" s="404"/>
      <c r="N606" s="399"/>
      <c r="O606" s="400" t="str">
        <f t="shared" si="39"/>
        <v/>
      </c>
      <c r="P606" s="400" t="str">
        <f t="shared" si="40"/>
        <v/>
      </c>
      <c r="Q606" s="400">
        <f t="shared" si="42"/>
        <v>0</v>
      </c>
      <c r="R606" s="401" t="e">
        <f ca="1">MATCH(R$2,OFFSET(Diário!O$4,R605,0,ROW(Diário!$N$5003)-R605,1),0)+R605</f>
        <v>#N/A</v>
      </c>
    </row>
    <row r="607" spans="1:18" x14ac:dyDescent="0.2">
      <c r="A607" s="402" t="str">
        <f t="shared" ca="1" si="41"/>
        <v/>
      </c>
      <c r="B607" s="397" t="str">
        <f ca="1">IF($A607="","",INDEX(Diário!B$4:B$5000,MATCH(Rateio!$A607,Diário!$A$4:$A$5000,FALSE)))</f>
        <v/>
      </c>
      <c r="C607" s="413" t="str">
        <f ca="1">IF($A607="","",INDEX(Diário!C$4:C$5000,MATCH(Rateio!$A607,Diário!$A$4:$A$5000,FALSE)))</f>
        <v/>
      </c>
      <c r="D607" s="412" t="str">
        <f ca="1">IF($A607="","",INDEX(Diário!D$4:D$5000,MATCH(Rateio!$A607,Diário!$A$4:$A$5000,FALSE)))</f>
        <v/>
      </c>
      <c r="E607" s="412" t="str">
        <f ca="1">IF($A607="","",INDEX(Diário!E$4:E$5000,MATCH(Rateio!$A607,Diário!$A$4:$A$5000,FALSE)))</f>
        <v/>
      </c>
      <c r="F607" s="398"/>
      <c r="G607" s="398"/>
      <c r="H607" s="398"/>
      <c r="I607" s="398"/>
      <c r="J607" s="398"/>
      <c r="K607" s="403"/>
      <c r="L607" s="404"/>
      <c r="M607" s="404"/>
      <c r="N607" s="399"/>
      <c r="O607" s="400" t="str">
        <f t="shared" si="39"/>
        <v/>
      </c>
      <c r="P607" s="400" t="str">
        <f t="shared" si="40"/>
        <v/>
      </c>
      <c r="Q607" s="400">
        <f t="shared" si="42"/>
        <v>0</v>
      </c>
      <c r="R607" s="401" t="e">
        <f ca="1">MATCH(R$2,OFFSET(Diário!O$4,R606,0,ROW(Diário!$N$5003)-R606,1),0)+R606</f>
        <v>#N/A</v>
      </c>
    </row>
    <row r="608" spans="1:18" x14ac:dyDescent="0.2">
      <c r="A608" s="402" t="str">
        <f t="shared" ca="1" si="41"/>
        <v/>
      </c>
      <c r="B608" s="397" t="str">
        <f ca="1">IF($A608="","",INDEX(Diário!B$4:B$5000,MATCH(Rateio!$A608,Diário!$A$4:$A$5000,FALSE)))</f>
        <v/>
      </c>
      <c r="C608" s="413" t="str">
        <f ca="1">IF($A608="","",INDEX(Diário!C$4:C$5000,MATCH(Rateio!$A608,Diário!$A$4:$A$5000,FALSE)))</f>
        <v/>
      </c>
      <c r="D608" s="412" t="str">
        <f ca="1">IF($A608="","",INDEX(Diário!D$4:D$5000,MATCH(Rateio!$A608,Diário!$A$4:$A$5000,FALSE)))</f>
        <v/>
      </c>
      <c r="E608" s="412" t="str">
        <f ca="1">IF($A608="","",INDEX(Diário!E$4:E$5000,MATCH(Rateio!$A608,Diário!$A$4:$A$5000,FALSE)))</f>
        <v/>
      </c>
      <c r="F608" s="398"/>
      <c r="G608" s="398"/>
      <c r="H608" s="398"/>
      <c r="I608" s="398"/>
      <c r="J608" s="398"/>
      <c r="K608" s="403"/>
      <c r="L608" s="404"/>
      <c r="M608" s="404"/>
      <c r="N608" s="399"/>
      <c r="O608" s="400" t="str">
        <f t="shared" si="39"/>
        <v/>
      </c>
      <c r="P608" s="400" t="str">
        <f t="shared" si="40"/>
        <v/>
      </c>
      <c r="Q608" s="400">
        <f t="shared" si="42"/>
        <v>0</v>
      </c>
      <c r="R608" s="401" t="e">
        <f ca="1">MATCH(R$2,OFFSET(Diário!O$4,R607,0,ROW(Diário!$N$5003)-R607,1),0)+R607</f>
        <v>#N/A</v>
      </c>
    </row>
    <row r="609" spans="1:18" x14ac:dyDescent="0.2">
      <c r="A609" s="402" t="str">
        <f t="shared" ca="1" si="41"/>
        <v/>
      </c>
      <c r="B609" s="397" t="str">
        <f ca="1">IF($A609="","",INDEX(Diário!B$4:B$5000,MATCH(Rateio!$A609,Diário!$A$4:$A$5000,FALSE)))</f>
        <v/>
      </c>
      <c r="C609" s="413" t="str">
        <f ca="1">IF($A609="","",INDEX(Diário!C$4:C$5000,MATCH(Rateio!$A609,Diário!$A$4:$A$5000,FALSE)))</f>
        <v/>
      </c>
      <c r="D609" s="412" t="str">
        <f ca="1">IF($A609="","",INDEX(Diário!D$4:D$5000,MATCH(Rateio!$A609,Diário!$A$4:$A$5000,FALSE)))</f>
        <v/>
      </c>
      <c r="E609" s="412" t="str">
        <f ca="1">IF($A609="","",INDEX(Diário!E$4:E$5000,MATCH(Rateio!$A609,Diário!$A$4:$A$5000,FALSE)))</f>
        <v/>
      </c>
      <c r="F609" s="398"/>
      <c r="G609" s="398"/>
      <c r="H609" s="398"/>
      <c r="I609" s="398"/>
      <c r="J609" s="398"/>
      <c r="K609" s="403"/>
      <c r="L609" s="404"/>
      <c r="M609" s="404"/>
      <c r="N609" s="399"/>
      <c r="O609" s="400" t="str">
        <f t="shared" si="39"/>
        <v/>
      </c>
      <c r="P609" s="400" t="str">
        <f t="shared" si="40"/>
        <v/>
      </c>
      <c r="Q609" s="400">
        <f t="shared" si="42"/>
        <v>0</v>
      </c>
      <c r="R609" s="401" t="e">
        <f ca="1">MATCH(R$2,OFFSET(Diário!O$4,R608,0,ROW(Diário!$N$5003)-R608,1),0)+R608</f>
        <v>#N/A</v>
      </c>
    </row>
    <row r="610" spans="1:18" x14ac:dyDescent="0.2">
      <c r="A610" s="402" t="str">
        <f t="shared" ca="1" si="41"/>
        <v/>
      </c>
      <c r="B610" s="397" t="str">
        <f ca="1">IF($A610="","",INDEX(Diário!B$4:B$5000,MATCH(Rateio!$A610,Diário!$A$4:$A$5000,FALSE)))</f>
        <v/>
      </c>
      <c r="C610" s="413" t="str">
        <f ca="1">IF($A610="","",INDEX(Diário!C$4:C$5000,MATCH(Rateio!$A610,Diário!$A$4:$A$5000,FALSE)))</f>
        <v/>
      </c>
      <c r="D610" s="412" t="str">
        <f ca="1">IF($A610="","",INDEX(Diário!D$4:D$5000,MATCH(Rateio!$A610,Diário!$A$4:$A$5000,FALSE)))</f>
        <v/>
      </c>
      <c r="E610" s="412" t="str">
        <f ca="1">IF($A610="","",INDEX(Diário!E$4:E$5000,MATCH(Rateio!$A610,Diário!$A$4:$A$5000,FALSE)))</f>
        <v/>
      </c>
      <c r="F610" s="398"/>
      <c r="G610" s="398"/>
      <c r="H610" s="398"/>
      <c r="I610" s="398"/>
      <c r="J610" s="398"/>
      <c r="K610" s="403"/>
      <c r="L610" s="404"/>
      <c r="M610" s="404"/>
      <c r="N610" s="399"/>
      <c r="O610" s="400" t="str">
        <f t="shared" si="39"/>
        <v/>
      </c>
      <c r="P610" s="400" t="str">
        <f t="shared" si="40"/>
        <v/>
      </c>
      <c r="Q610" s="400">
        <f t="shared" si="42"/>
        <v>0</v>
      </c>
      <c r="R610" s="401" t="e">
        <f ca="1">MATCH(R$2,OFFSET(Diário!O$4,R609,0,ROW(Diário!$N$5003)-R609,1),0)+R609</f>
        <v>#N/A</v>
      </c>
    </row>
    <row r="611" spans="1:18" x14ac:dyDescent="0.2">
      <c r="A611" s="402" t="str">
        <f t="shared" ca="1" si="41"/>
        <v/>
      </c>
      <c r="B611" s="397" t="str">
        <f ca="1">IF($A611="","",INDEX(Diário!B$4:B$5000,MATCH(Rateio!$A611,Diário!$A$4:$A$5000,FALSE)))</f>
        <v/>
      </c>
      <c r="C611" s="413" t="str">
        <f ca="1">IF($A611="","",INDEX(Diário!C$4:C$5000,MATCH(Rateio!$A611,Diário!$A$4:$A$5000,FALSE)))</f>
        <v/>
      </c>
      <c r="D611" s="412" t="str">
        <f ca="1">IF($A611="","",INDEX(Diário!D$4:D$5000,MATCH(Rateio!$A611,Diário!$A$4:$A$5000,FALSE)))</f>
        <v/>
      </c>
      <c r="E611" s="412" t="str">
        <f ca="1">IF($A611="","",INDEX(Diário!E$4:E$5000,MATCH(Rateio!$A611,Diário!$A$4:$A$5000,FALSE)))</f>
        <v/>
      </c>
      <c r="F611" s="398"/>
      <c r="G611" s="398"/>
      <c r="H611" s="398"/>
      <c r="I611" s="398"/>
      <c r="J611" s="398"/>
      <c r="K611" s="403"/>
      <c r="L611" s="404"/>
      <c r="M611" s="404"/>
      <c r="N611" s="399"/>
      <c r="O611" s="400" t="str">
        <f t="shared" si="39"/>
        <v/>
      </c>
      <c r="P611" s="400" t="str">
        <f t="shared" si="40"/>
        <v/>
      </c>
      <c r="Q611" s="400">
        <f t="shared" si="42"/>
        <v>0</v>
      </c>
      <c r="R611" s="401" t="e">
        <f ca="1">MATCH(R$2,OFFSET(Diário!O$4,R610,0,ROW(Diário!$N$5003)-R610,1),0)+R610</f>
        <v>#N/A</v>
      </c>
    </row>
    <row r="612" spans="1:18" x14ac:dyDescent="0.2">
      <c r="A612" s="402" t="str">
        <f t="shared" ca="1" si="41"/>
        <v/>
      </c>
      <c r="B612" s="397" t="str">
        <f ca="1">IF($A612="","",INDEX(Diário!B$4:B$5000,MATCH(Rateio!$A612,Diário!$A$4:$A$5000,FALSE)))</f>
        <v/>
      </c>
      <c r="C612" s="413" t="str">
        <f ca="1">IF($A612="","",INDEX(Diário!C$4:C$5000,MATCH(Rateio!$A612,Diário!$A$4:$A$5000,FALSE)))</f>
        <v/>
      </c>
      <c r="D612" s="412" t="str">
        <f ca="1">IF($A612="","",INDEX(Diário!D$4:D$5000,MATCH(Rateio!$A612,Diário!$A$4:$A$5000,FALSE)))</f>
        <v/>
      </c>
      <c r="E612" s="412" t="str">
        <f ca="1">IF($A612="","",INDEX(Diário!E$4:E$5000,MATCH(Rateio!$A612,Diário!$A$4:$A$5000,FALSE)))</f>
        <v/>
      </c>
      <c r="F612" s="398"/>
      <c r="G612" s="398"/>
      <c r="H612" s="398"/>
      <c r="I612" s="398"/>
      <c r="J612" s="398"/>
      <c r="K612" s="403"/>
      <c r="L612" s="404"/>
      <c r="M612" s="404"/>
      <c r="N612" s="399"/>
      <c r="O612" s="400" t="str">
        <f t="shared" si="39"/>
        <v/>
      </c>
      <c r="P612" s="400" t="str">
        <f t="shared" si="40"/>
        <v/>
      </c>
      <c r="Q612" s="400">
        <f t="shared" si="42"/>
        <v>0</v>
      </c>
      <c r="R612" s="401" t="e">
        <f ca="1">MATCH(R$2,OFFSET(Diário!O$4,R611,0,ROW(Diário!$N$5003)-R611,1),0)+R611</f>
        <v>#N/A</v>
      </c>
    </row>
    <row r="613" spans="1:18" x14ac:dyDescent="0.2">
      <c r="A613" s="402" t="str">
        <f t="shared" ca="1" si="41"/>
        <v/>
      </c>
      <c r="B613" s="397" t="str">
        <f ca="1">IF($A613="","",INDEX(Diário!B$4:B$5000,MATCH(Rateio!$A613,Diário!$A$4:$A$5000,FALSE)))</f>
        <v/>
      </c>
      <c r="C613" s="413" t="str">
        <f ca="1">IF($A613="","",INDEX(Diário!C$4:C$5000,MATCH(Rateio!$A613,Diário!$A$4:$A$5000,FALSE)))</f>
        <v/>
      </c>
      <c r="D613" s="412" t="str">
        <f ca="1">IF($A613="","",INDEX(Diário!D$4:D$5000,MATCH(Rateio!$A613,Diário!$A$4:$A$5000,FALSE)))</f>
        <v/>
      </c>
      <c r="E613" s="412" t="str">
        <f ca="1">IF($A613="","",INDEX(Diário!E$4:E$5000,MATCH(Rateio!$A613,Diário!$A$4:$A$5000,FALSE)))</f>
        <v/>
      </c>
      <c r="F613" s="398"/>
      <c r="G613" s="398"/>
      <c r="H613" s="398"/>
      <c r="I613" s="398"/>
      <c r="J613" s="398"/>
      <c r="K613" s="403"/>
      <c r="L613" s="404"/>
      <c r="M613" s="404"/>
      <c r="N613" s="399"/>
      <c r="O613" s="400" t="str">
        <f t="shared" si="39"/>
        <v/>
      </c>
      <c r="P613" s="400" t="str">
        <f t="shared" si="40"/>
        <v/>
      </c>
      <c r="Q613" s="400">
        <f t="shared" si="42"/>
        <v>0</v>
      </c>
      <c r="R613" s="401" t="e">
        <f ca="1">MATCH(R$2,OFFSET(Diário!O$4,R612,0,ROW(Diário!$N$5003)-R612,1),0)+R612</f>
        <v>#N/A</v>
      </c>
    </row>
    <row r="614" spans="1:18" x14ac:dyDescent="0.2">
      <c r="A614" s="402" t="str">
        <f t="shared" ca="1" si="41"/>
        <v/>
      </c>
      <c r="B614" s="397" t="str">
        <f ca="1">IF($A614="","",INDEX(Diário!B$4:B$5000,MATCH(Rateio!$A614,Diário!$A$4:$A$5000,FALSE)))</f>
        <v/>
      </c>
      <c r="C614" s="413" t="str">
        <f ca="1">IF($A614="","",INDEX(Diário!C$4:C$5000,MATCH(Rateio!$A614,Diário!$A$4:$A$5000,FALSE)))</f>
        <v/>
      </c>
      <c r="D614" s="412" t="str">
        <f ca="1">IF($A614="","",INDEX(Diário!D$4:D$5000,MATCH(Rateio!$A614,Diário!$A$4:$A$5000,FALSE)))</f>
        <v/>
      </c>
      <c r="E614" s="412" t="str">
        <f ca="1">IF($A614="","",INDEX(Diário!E$4:E$5000,MATCH(Rateio!$A614,Diário!$A$4:$A$5000,FALSE)))</f>
        <v/>
      </c>
      <c r="F614" s="398"/>
      <c r="G614" s="398"/>
      <c r="H614" s="398"/>
      <c r="I614" s="398"/>
      <c r="J614" s="398"/>
      <c r="K614" s="403"/>
      <c r="L614" s="404"/>
      <c r="M614" s="404"/>
      <c r="N614" s="399"/>
      <c r="O614" s="400" t="str">
        <f t="shared" si="39"/>
        <v/>
      </c>
      <c r="P614" s="400" t="str">
        <f t="shared" si="40"/>
        <v/>
      </c>
      <c r="Q614" s="400">
        <f t="shared" si="42"/>
        <v>0</v>
      </c>
      <c r="R614" s="401" t="e">
        <f ca="1">MATCH(R$2,OFFSET(Diário!O$4,R613,0,ROW(Diário!$N$5003)-R613,1),0)+R613</f>
        <v>#N/A</v>
      </c>
    </row>
    <row r="615" spans="1:18" x14ac:dyDescent="0.2">
      <c r="A615" s="402" t="str">
        <f t="shared" ca="1" si="41"/>
        <v/>
      </c>
      <c r="B615" s="397" t="str">
        <f ca="1">IF($A615="","",INDEX(Diário!B$4:B$5000,MATCH(Rateio!$A615,Diário!$A$4:$A$5000,FALSE)))</f>
        <v/>
      </c>
      <c r="C615" s="413" t="str">
        <f ca="1">IF($A615="","",INDEX(Diário!C$4:C$5000,MATCH(Rateio!$A615,Diário!$A$4:$A$5000,FALSE)))</f>
        <v/>
      </c>
      <c r="D615" s="412" t="str">
        <f ca="1">IF($A615="","",INDEX(Diário!D$4:D$5000,MATCH(Rateio!$A615,Diário!$A$4:$A$5000,FALSE)))</f>
        <v/>
      </c>
      <c r="E615" s="412" t="str">
        <f ca="1">IF($A615="","",INDEX(Diário!E$4:E$5000,MATCH(Rateio!$A615,Diário!$A$4:$A$5000,FALSE)))</f>
        <v/>
      </c>
      <c r="F615" s="398"/>
      <c r="G615" s="398"/>
      <c r="H615" s="398"/>
      <c r="I615" s="398"/>
      <c r="J615" s="398"/>
      <c r="K615" s="403"/>
      <c r="L615" s="404"/>
      <c r="M615" s="404"/>
      <c r="N615" s="399"/>
      <c r="O615" s="400" t="str">
        <f t="shared" si="39"/>
        <v/>
      </c>
      <c r="P615" s="400" t="str">
        <f t="shared" si="40"/>
        <v/>
      </c>
      <c r="Q615" s="400">
        <f t="shared" si="42"/>
        <v>0</v>
      </c>
      <c r="R615" s="401" t="e">
        <f ca="1">MATCH(R$2,OFFSET(Diário!O$4,R614,0,ROW(Diário!$N$5003)-R614,1),0)+R614</f>
        <v>#N/A</v>
      </c>
    </row>
    <row r="616" spans="1:18" x14ac:dyDescent="0.2">
      <c r="A616" s="402" t="str">
        <f t="shared" ca="1" si="41"/>
        <v/>
      </c>
      <c r="B616" s="397" t="str">
        <f ca="1">IF($A616="","",INDEX(Diário!B$4:B$5000,MATCH(Rateio!$A616,Diário!$A$4:$A$5000,FALSE)))</f>
        <v/>
      </c>
      <c r="C616" s="413" t="str">
        <f ca="1">IF($A616="","",INDEX(Diário!C$4:C$5000,MATCH(Rateio!$A616,Diário!$A$4:$A$5000,FALSE)))</f>
        <v/>
      </c>
      <c r="D616" s="412" t="str">
        <f ca="1">IF($A616="","",INDEX(Diário!D$4:D$5000,MATCH(Rateio!$A616,Diário!$A$4:$A$5000,FALSE)))</f>
        <v/>
      </c>
      <c r="E616" s="412" t="str">
        <f ca="1">IF($A616="","",INDEX(Diário!E$4:E$5000,MATCH(Rateio!$A616,Diário!$A$4:$A$5000,FALSE)))</f>
        <v/>
      </c>
      <c r="F616" s="398"/>
      <c r="G616" s="398"/>
      <c r="H616" s="398"/>
      <c r="I616" s="398"/>
      <c r="J616" s="398"/>
      <c r="K616" s="403"/>
      <c r="L616" s="404"/>
      <c r="M616" s="404"/>
      <c r="N616" s="399"/>
      <c r="O616" s="400" t="str">
        <f t="shared" si="39"/>
        <v/>
      </c>
      <c r="P616" s="400" t="str">
        <f t="shared" si="40"/>
        <v/>
      </c>
      <c r="Q616" s="400">
        <f t="shared" si="42"/>
        <v>0</v>
      </c>
      <c r="R616" s="401" t="e">
        <f ca="1">MATCH(R$2,OFFSET(Diário!O$4,R615,0,ROW(Diário!$N$5003)-R615,1),0)+R615</f>
        <v>#N/A</v>
      </c>
    </row>
    <row r="617" spans="1:18" x14ac:dyDescent="0.2">
      <c r="A617" s="402" t="str">
        <f t="shared" ca="1" si="41"/>
        <v/>
      </c>
      <c r="B617" s="397" t="str">
        <f ca="1">IF($A617="","",INDEX(Diário!B$4:B$5000,MATCH(Rateio!$A617,Diário!$A$4:$A$5000,FALSE)))</f>
        <v/>
      </c>
      <c r="C617" s="413" t="str">
        <f ca="1">IF($A617="","",INDEX(Diário!C$4:C$5000,MATCH(Rateio!$A617,Diário!$A$4:$A$5000,FALSE)))</f>
        <v/>
      </c>
      <c r="D617" s="412" t="str">
        <f ca="1">IF($A617="","",INDEX(Diário!D$4:D$5000,MATCH(Rateio!$A617,Diário!$A$4:$A$5000,FALSE)))</f>
        <v/>
      </c>
      <c r="E617" s="412" t="str">
        <f ca="1">IF($A617="","",INDEX(Diário!E$4:E$5000,MATCH(Rateio!$A617,Diário!$A$4:$A$5000,FALSE)))</f>
        <v/>
      </c>
      <c r="F617" s="398"/>
      <c r="G617" s="398"/>
      <c r="H617" s="398"/>
      <c r="I617" s="398"/>
      <c r="J617" s="398"/>
      <c r="K617" s="403"/>
      <c r="L617" s="404"/>
      <c r="M617" s="404"/>
      <c r="N617" s="399"/>
      <c r="O617" s="400" t="str">
        <f t="shared" si="39"/>
        <v/>
      </c>
      <c r="P617" s="400" t="str">
        <f t="shared" si="40"/>
        <v/>
      </c>
      <c r="Q617" s="400">
        <f t="shared" si="42"/>
        <v>0</v>
      </c>
      <c r="R617" s="401" t="e">
        <f ca="1">MATCH(R$2,OFFSET(Diário!O$4,R616,0,ROW(Diário!$N$5003)-R616,1),0)+R616</f>
        <v>#N/A</v>
      </c>
    </row>
    <row r="618" spans="1:18" x14ac:dyDescent="0.2">
      <c r="A618" s="402" t="str">
        <f t="shared" ca="1" si="41"/>
        <v/>
      </c>
      <c r="B618" s="397" t="str">
        <f ca="1">IF($A618="","",INDEX(Diário!B$4:B$5000,MATCH(Rateio!$A618,Diário!$A$4:$A$5000,FALSE)))</f>
        <v/>
      </c>
      <c r="C618" s="413" t="str">
        <f ca="1">IF($A618="","",INDEX(Diário!C$4:C$5000,MATCH(Rateio!$A618,Diário!$A$4:$A$5000,FALSE)))</f>
        <v/>
      </c>
      <c r="D618" s="412" t="str">
        <f ca="1">IF($A618="","",INDEX(Diário!D$4:D$5000,MATCH(Rateio!$A618,Diário!$A$4:$A$5000,FALSE)))</f>
        <v/>
      </c>
      <c r="E618" s="412" t="str">
        <f ca="1">IF($A618="","",INDEX(Diário!E$4:E$5000,MATCH(Rateio!$A618,Diário!$A$4:$A$5000,FALSE)))</f>
        <v/>
      </c>
      <c r="F618" s="398"/>
      <c r="G618" s="398"/>
      <c r="H618" s="398"/>
      <c r="I618" s="398"/>
      <c r="J618" s="398"/>
      <c r="K618" s="403"/>
      <c r="L618" s="404"/>
      <c r="M618" s="404"/>
      <c r="N618" s="399"/>
      <c r="O618" s="400" t="str">
        <f t="shared" si="39"/>
        <v/>
      </c>
      <c r="P618" s="400" t="str">
        <f t="shared" si="40"/>
        <v/>
      </c>
      <c r="Q618" s="400">
        <f t="shared" si="42"/>
        <v>0</v>
      </c>
      <c r="R618" s="401" t="e">
        <f ca="1">MATCH(R$2,OFFSET(Diário!O$4,R617,0,ROW(Diário!$N$5003)-R617,1),0)+R617</f>
        <v>#N/A</v>
      </c>
    </row>
    <row r="619" spans="1:18" x14ac:dyDescent="0.2">
      <c r="A619" s="402" t="str">
        <f t="shared" ca="1" si="41"/>
        <v/>
      </c>
      <c r="B619" s="397" t="str">
        <f ca="1">IF($A619="","",INDEX(Diário!B$4:B$5000,MATCH(Rateio!$A619,Diário!$A$4:$A$5000,FALSE)))</f>
        <v/>
      </c>
      <c r="C619" s="413" t="str">
        <f ca="1">IF($A619="","",INDEX(Diário!C$4:C$5000,MATCH(Rateio!$A619,Diário!$A$4:$A$5000,FALSE)))</f>
        <v/>
      </c>
      <c r="D619" s="412" t="str">
        <f ca="1">IF($A619="","",INDEX(Diário!D$4:D$5000,MATCH(Rateio!$A619,Diário!$A$4:$A$5000,FALSE)))</f>
        <v/>
      </c>
      <c r="E619" s="412" t="str">
        <f ca="1">IF($A619="","",INDEX(Diário!E$4:E$5000,MATCH(Rateio!$A619,Diário!$A$4:$A$5000,FALSE)))</f>
        <v/>
      </c>
      <c r="F619" s="398"/>
      <c r="G619" s="398"/>
      <c r="H619" s="398"/>
      <c r="I619" s="398"/>
      <c r="J619" s="398"/>
      <c r="K619" s="403"/>
      <c r="L619" s="404"/>
      <c r="M619" s="404"/>
      <c r="N619" s="399"/>
      <c r="O619" s="400" t="str">
        <f t="shared" si="39"/>
        <v/>
      </c>
      <c r="P619" s="400" t="str">
        <f t="shared" si="40"/>
        <v/>
      </c>
      <c r="Q619" s="400">
        <f t="shared" si="42"/>
        <v>0</v>
      </c>
      <c r="R619" s="401" t="e">
        <f ca="1">MATCH(R$2,OFFSET(Diário!O$4,R618,0,ROW(Diário!$N$5003)-R618,1),0)+R618</f>
        <v>#N/A</v>
      </c>
    </row>
    <row r="620" spans="1:18" x14ac:dyDescent="0.2">
      <c r="A620" s="402" t="str">
        <f t="shared" ca="1" si="41"/>
        <v/>
      </c>
      <c r="B620" s="397" t="str">
        <f ca="1">IF($A620="","",INDEX(Diário!B$4:B$5000,MATCH(Rateio!$A620,Diário!$A$4:$A$5000,FALSE)))</f>
        <v/>
      </c>
      <c r="C620" s="413" t="str">
        <f ca="1">IF($A620="","",INDEX(Diário!C$4:C$5000,MATCH(Rateio!$A620,Diário!$A$4:$A$5000,FALSE)))</f>
        <v/>
      </c>
      <c r="D620" s="412" t="str">
        <f ca="1">IF($A620="","",INDEX(Diário!D$4:D$5000,MATCH(Rateio!$A620,Diário!$A$4:$A$5000,FALSE)))</f>
        <v/>
      </c>
      <c r="E620" s="412" t="str">
        <f ca="1">IF($A620="","",INDEX(Diário!E$4:E$5000,MATCH(Rateio!$A620,Diário!$A$4:$A$5000,FALSE)))</f>
        <v/>
      </c>
      <c r="F620" s="398"/>
      <c r="G620" s="398"/>
      <c r="H620" s="398"/>
      <c r="I620" s="398"/>
      <c r="J620" s="398"/>
      <c r="K620" s="403"/>
      <c r="L620" s="404"/>
      <c r="M620" s="404"/>
      <c r="N620" s="399"/>
      <c r="O620" s="400" t="str">
        <f t="shared" si="39"/>
        <v/>
      </c>
      <c r="P620" s="400" t="str">
        <f t="shared" si="40"/>
        <v/>
      </c>
      <c r="Q620" s="400">
        <f t="shared" si="42"/>
        <v>0</v>
      </c>
      <c r="R620" s="401" t="e">
        <f ca="1">MATCH(R$2,OFFSET(Diário!O$4,R619,0,ROW(Diário!$N$5003)-R619,1),0)+R619</f>
        <v>#N/A</v>
      </c>
    </row>
    <row r="621" spans="1:18" x14ac:dyDescent="0.2">
      <c r="A621" s="402" t="str">
        <f t="shared" ca="1" si="41"/>
        <v/>
      </c>
      <c r="B621" s="397" t="str">
        <f ca="1">IF($A621="","",INDEX(Diário!B$4:B$5000,MATCH(Rateio!$A621,Diário!$A$4:$A$5000,FALSE)))</f>
        <v/>
      </c>
      <c r="C621" s="413" t="str">
        <f ca="1">IF($A621="","",INDEX(Diário!C$4:C$5000,MATCH(Rateio!$A621,Diário!$A$4:$A$5000,FALSE)))</f>
        <v/>
      </c>
      <c r="D621" s="412" t="str">
        <f ca="1">IF($A621="","",INDEX(Diário!D$4:D$5000,MATCH(Rateio!$A621,Diário!$A$4:$A$5000,FALSE)))</f>
        <v/>
      </c>
      <c r="E621" s="412" t="str">
        <f ca="1">IF($A621="","",INDEX(Diário!E$4:E$5000,MATCH(Rateio!$A621,Diário!$A$4:$A$5000,FALSE)))</f>
        <v/>
      </c>
      <c r="F621" s="398"/>
      <c r="G621" s="398"/>
      <c r="H621" s="398"/>
      <c r="I621" s="398"/>
      <c r="J621" s="398"/>
      <c r="K621" s="403"/>
      <c r="L621" s="404"/>
      <c r="M621" s="404"/>
      <c r="N621" s="399"/>
      <c r="O621" s="400" t="str">
        <f t="shared" si="39"/>
        <v/>
      </c>
      <c r="P621" s="400" t="str">
        <f t="shared" si="40"/>
        <v/>
      </c>
      <c r="Q621" s="400">
        <f t="shared" si="42"/>
        <v>0</v>
      </c>
      <c r="R621" s="401" t="e">
        <f ca="1">MATCH(R$2,OFFSET(Diário!O$4,R620,0,ROW(Diário!$N$5003)-R620,1),0)+R620</f>
        <v>#N/A</v>
      </c>
    </row>
    <row r="622" spans="1:18" x14ac:dyDescent="0.2">
      <c r="A622" s="402" t="str">
        <f t="shared" ca="1" si="41"/>
        <v/>
      </c>
      <c r="B622" s="397" t="str">
        <f ca="1">IF($A622="","",INDEX(Diário!B$4:B$5000,MATCH(Rateio!$A622,Diário!$A$4:$A$5000,FALSE)))</f>
        <v/>
      </c>
      <c r="C622" s="413" t="str">
        <f ca="1">IF($A622="","",INDEX(Diário!C$4:C$5000,MATCH(Rateio!$A622,Diário!$A$4:$A$5000,FALSE)))</f>
        <v/>
      </c>
      <c r="D622" s="412" t="str">
        <f ca="1">IF($A622="","",INDEX(Diário!D$4:D$5000,MATCH(Rateio!$A622,Diário!$A$4:$A$5000,FALSE)))</f>
        <v/>
      </c>
      <c r="E622" s="412" t="str">
        <f ca="1">IF($A622="","",INDEX(Diário!E$4:E$5000,MATCH(Rateio!$A622,Diário!$A$4:$A$5000,FALSE)))</f>
        <v/>
      </c>
      <c r="F622" s="398"/>
      <c r="G622" s="398"/>
      <c r="H622" s="398"/>
      <c r="I622" s="398"/>
      <c r="J622" s="398"/>
      <c r="K622" s="403"/>
      <c r="L622" s="404"/>
      <c r="M622" s="404"/>
      <c r="N622" s="399"/>
      <c r="O622" s="400" t="str">
        <f t="shared" si="39"/>
        <v/>
      </c>
      <c r="P622" s="400" t="str">
        <f t="shared" si="40"/>
        <v/>
      </c>
      <c r="Q622" s="400">
        <f t="shared" si="42"/>
        <v>0</v>
      </c>
      <c r="R622" s="401" t="e">
        <f ca="1">MATCH(R$2,OFFSET(Diário!O$4,R621,0,ROW(Diário!$N$5003)-R621,1),0)+R621</f>
        <v>#N/A</v>
      </c>
    </row>
    <row r="623" spans="1:18" x14ac:dyDescent="0.2">
      <c r="A623" s="402" t="str">
        <f t="shared" ca="1" si="41"/>
        <v/>
      </c>
      <c r="B623" s="397" t="str">
        <f ca="1">IF($A623="","",INDEX(Diário!B$4:B$5000,MATCH(Rateio!$A623,Diário!$A$4:$A$5000,FALSE)))</f>
        <v/>
      </c>
      <c r="C623" s="413" t="str">
        <f ca="1">IF($A623="","",INDEX(Diário!C$4:C$5000,MATCH(Rateio!$A623,Diário!$A$4:$A$5000,FALSE)))</f>
        <v/>
      </c>
      <c r="D623" s="412" t="str">
        <f ca="1">IF($A623="","",INDEX(Diário!D$4:D$5000,MATCH(Rateio!$A623,Diário!$A$4:$A$5000,FALSE)))</f>
        <v/>
      </c>
      <c r="E623" s="412" t="str">
        <f ca="1">IF($A623="","",INDEX(Diário!E$4:E$5000,MATCH(Rateio!$A623,Diário!$A$4:$A$5000,FALSE)))</f>
        <v/>
      </c>
      <c r="F623" s="398"/>
      <c r="G623" s="398"/>
      <c r="H623" s="398"/>
      <c r="I623" s="398"/>
      <c r="J623" s="398"/>
      <c r="K623" s="403"/>
      <c r="L623" s="404"/>
      <c r="M623" s="404"/>
      <c r="N623" s="399"/>
      <c r="O623" s="400" t="str">
        <f t="shared" si="39"/>
        <v/>
      </c>
      <c r="P623" s="400" t="str">
        <f t="shared" si="40"/>
        <v/>
      </c>
      <c r="Q623" s="400">
        <f t="shared" si="42"/>
        <v>0</v>
      </c>
      <c r="R623" s="401" t="e">
        <f ca="1">MATCH(R$2,OFFSET(Diário!O$4,R622,0,ROW(Diário!$N$5003)-R622,1),0)+R622</f>
        <v>#N/A</v>
      </c>
    </row>
    <row r="624" spans="1:18" x14ac:dyDescent="0.2">
      <c r="A624" s="402" t="str">
        <f t="shared" ca="1" si="41"/>
        <v/>
      </c>
      <c r="B624" s="397" t="str">
        <f ca="1">IF($A624="","",INDEX(Diário!B$4:B$5000,MATCH(Rateio!$A624,Diário!$A$4:$A$5000,FALSE)))</f>
        <v/>
      </c>
      <c r="C624" s="413" t="str">
        <f ca="1">IF($A624="","",INDEX(Diário!C$4:C$5000,MATCH(Rateio!$A624,Diário!$A$4:$A$5000,FALSE)))</f>
        <v/>
      </c>
      <c r="D624" s="412" t="str">
        <f ca="1">IF($A624="","",INDEX(Diário!D$4:D$5000,MATCH(Rateio!$A624,Diário!$A$4:$A$5000,FALSE)))</f>
        <v/>
      </c>
      <c r="E624" s="412" t="str">
        <f ca="1">IF($A624="","",INDEX(Diário!E$4:E$5000,MATCH(Rateio!$A624,Diário!$A$4:$A$5000,FALSE)))</f>
        <v/>
      </c>
      <c r="F624" s="398"/>
      <c r="G624" s="398"/>
      <c r="H624" s="398"/>
      <c r="I624" s="398"/>
      <c r="J624" s="398"/>
      <c r="K624" s="403"/>
      <c r="L624" s="404"/>
      <c r="M624" s="404"/>
      <c r="N624" s="399"/>
      <c r="O624" s="400" t="str">
        <f t="shared" si="39"/>
        <v/>
      </c>
      <c r="P624" s="400" t="str">
        <f t="shared" si="40"/>
        <v/>
      </c>
      <c r="Q624" s="400">
        <f t="shared" si="42"/>
        <v>0</v>
      </c>
      <c r="R624" s="401" t="e">
        <f ca="1">MATCH(R$2,OFFSET(Diário!O$4,R623,0,ROW(Diário!$N$5003)-R623,1),0)+R623</f>
        <v>#N/A</v>
      </c>
    </row>
    <row r="625" spans="1:18" x14ac:dyDescent="0.2">
      <c r="A625" s="402" t="str">
        <f t="shared" ca="1" si="41"/>
        <v/>
      </c>
      <c r="B625" s="397" t="str">
        <f ca="1">IF($A625="","",INDEX(Diário!B$4:B$5000,MATCH(Rateio!$A625,Diário!$A$4:$A$5000,FALSE)))</f>
        <v/>
      </c>
      <c r="C625" s="413" t="str">
        <f ca="1">IF($A625="","",INDEX(Diário!C$4:C$5000,MATCH(Rateio!$A625,Diário!$A$4:$A$5000,FALSE)))</f>
        <v/>
      </c>
      <c r="D625" s="412" t="str">
        <f ca="1">IF($A625="","",INDEX(Diário!D$4:D$5000,MATCH(Rateio!$A625,Diário!$A$4:$A$5000,FALSE)))</f>
        <v/>
      </c>
      <c r="E625" s="412" t="str">
        <f ca="1">IF($A625="","",INDEX(Diário!E$4:E$5000,MATCH(Rateio!$A625,Diário!$A$4:$A$5000,FALSE)))</f>
        <v/>
      </c>
      <c r="F625" s="398"/>
      <c r="G625" s="398"/>
      <c r="H625" s="398"/>
      <c r="I625" s="398"/>
      <c r="J625" s="398"/>
      <c r="K625" s="403"/>
      <c r="L625" s="404"/>
      <c r="M625" s="404"/>
      <c r="N625" s="399"/>
      <c r="O625" s="400" t="str">
        <f t="shared" si="39"/>
        <v/>
      </c>
      <c r="P625" s="400" t="str">
        <f t="shared" si="40"/>
        <v/>
      </c>
      <c r="Q625" s="400">
        <f t="shared" si="42"/>
        <v>0</v>
      </c>
      <c r="R625" s="401" t="e">
        <f ca="1">MATCH(R$2,OFFSET(Diário!O$4,R624,0,ROW(Diário!$N$5003)-R624,1),0)+R624</f>
        <v>#N/A</v>
      </c>
    </row>
    <row r="626" spans="1:18" x14ac:dyDescent="0.2">
      <c r="A626" s="402" t="str">
        <f t="shared" ca="1" si="41"/>
        <v/>
      </c>
      <c r="B626" s="397" t="str">
        <f ca="1">IF($A626="","",INDEX(Diário!B$4:B$5000,MATCH(Rateio!$A626,Diário!$A$4:$A$5000,FALSE)))</f>
        <v/>
      </c>
      <c r="C626" s="413" t="str">
        <f ca="1">IF($A626="","",INDEX(Diário!C$4:C$5000,MATCH(Rateio!$A626,Diário!$A$4:$A$5000,FALSE)))</f>
        <v/>
      </c>
      <c r="D626" s="412" t="str">
        <f ca="1">IF($A626="","",INDEX(Diário!D$4:D$5000,MATCH(Rateio!$A626,Diário!$A$4:$A$5000,FALSE)))</f>
        <v/>
      </c>
      <c r="E626" s="412" t="str">
        <f ca="1">IF($A626="","",INDEX(Diário!E$4:E$5000,MATCH(Rateio!$A626,Diário!$A$4:$A$5000,FALSE)))</f>
        <v/>
      </c>
      <c r="F626" s="398"/>
      <c r="G626" s="398"/>
      <c r="H626" s="398"/>
      <c r="I626" s="398"/>
      <c r="J626" s="398"/>
      <c r="K626" s="403"/>
      <c r="L626" s="404"/>
      <c r="M626" s="404"/>
      <c r="N626" s="399"/>
      <c r="O626" s="400" t="str">
        <f t="shared" si="39"/>
        <v/>
      </c>
      <c r="P626" s="400" t="str">
        <f t="shared" si="40"/>
        <v/>
      </c>
      <c r="Q626" s="400">
        <f t="shared" si="42"/>
        <v>0</v>
      </c>
      <c r="R626" s="401" t="e">
        <f ca="1">MATCH(R$2,OFFSET(Diário!O$4,R625,0,ROW(Diário!$N$5003)-R625,1),0)+R625</f>
        <v>#N/A</v>
      </c>
    </row>
    <row r="627" spans="1:18" x14ac:dyDescent="0.2">
      <c r="A627" s="402" t="str">
        <f t="shared" ca="1" si="41"/>
        <v/>
      </c>
      <c r="B627" s="397" t="str">
        <f ca="1">IF($A627="","",INDEX(Diário!B$4:B$5000,MATCH(Rateio!$A627,Diário!$A$4:$A$5000,FALSE)))</f>
        <v/>
      </c>
      <c r="C627" s="413" t="str">
        <f ca="1">IF($A627="","",INDEX(Diário!C$4:C$5000,MATCH(Rateio!$A627,Diário!$A$4:$A$5000,FALSE)))</f>
        <v/>
      </c>
      <c r="D627" s="412" t="str">
        <f ca="1">IF($A627="","",INDEX(Diário!D$4:D$5000,MATCH(Rateio!$A627,Diário!$A$4:$A$5000,FALSE)))</f>
        <v/>
      </c>
      <c r="E627" s="412" t="str">
        <f ca="1">IF($A627="","",INDEX(Diário!E$4:E$5000,MATCH(Rateio!$A627,Diário!$A$4:$A$5000,FALSE)))</f>
        <v/>
      </c>
      <c r="F627" s="398"/>
      <c r="G627" s="398"/>
      <c r="H627" s="398"/>
      <c r="I627" s="398"/>
      <c r="J627" s="398"/>
      <c r="K627" s="403"/>
      <c r="L627" s="404"/>
      <c r="M627" s="404"/>
      <c r="N627" s="399"/>
      <c r="O627" s="400" t="str">
        <f t="shared" si="39"/>
        <v/>
      </c>
      <c r="P627" s="400" t="str">
        <f t="shared" si="40"/>
        <v/>
      </c>
      <c r="Q627" s="400">
        <f t="shared" si="42"/>
        <v>0</v>
      </c>
      <c r="R627" s="401" t="e">
        <f ca="1">MATCH(R$2,OFFSET(Diário!O$4,R626,0,ROW(Diário!$N$5003)-R626,1),0)+R626</f>
        <v>#N/A</v>
      </c>
    </row>
    <row r="628" spans="1:18" x14ac:dyDescent="0.2">
      <c r="A628" s="402" t="str">
        <f t="shared" ca="1" si="41"/>
        <v/>
      </c>
      <c r="B628" s="397" t="str">
        <f ca="1">IF($A628="","",INDEX(Diário!B$4:B$5000,MATCH(Rateio!$A628,Diário!$A$4:$A$5000,FALSE)))</f>
        <v/>
      </c>
      <c r="C628" s="413" t="str">
        <f ca="1">IF($A628="","",INDEX(Diário!C$4:C$5000,MATCH(Rateio!$A628,Diário!$A$4:$A$5000,FALSE)))</f>
        <v/>
      </c>
      <c r="D628" s="412" t="str">
        <f ca="1">IF($A628="","",INDEX(Diário!D$4:D$5000,MATCH(Rateio!$A628,Diário!$A$4:$A$5000,FALSE)))</f>
        <v/>
      </c>
      <c r="E628" s="412" t="str">
        <f ca="1">IF($A628="","",INDEX(Diário!E$4:E$5000,MATCH(Rateio!$A628,Diário!$A$4:$A$5000,FALSE)))</f>
        <v/>
      </c>
      <c r="F628" s="398"/>
      <c r="G628" s="398"/>
      <c r="H628" s="398"/>
      <c r="I628" s="398"/>
      <c r="J628" s="398"/>
      <c r="K628" s="403"/>
      <c r="L628" s="404"/>
      <c r="M628" s="404"/>
      <c r="N628" s="399"/>
      <c r="O628" s="400" t="str">
        <f t="shared" si="39"/>
        <v/>
      </c>
      <c r="P628" s="400" t="str">
        <f t="shared" si="40"/>
        <v/>
      </c>
      <c r="Q628" s="400">
        <f t="shared" si="42"/>
        <v>0</v>
      </c>
      <c r="R628" s="401" t="e">
        <f ca="1">MATCH(R$2,OFFSET(Diário!O$4,R627,0,ROW(Diário!$N$5003)-R627,1),0)+R627</f>
        <v>#N/A</v>
      </c>
    </row>
    <row r="629" spans="1:18" x14ac:dyDescent="0.2">
      <c r="A629" s="402" t="str">
        <f t="shared" ca="1" si="41"/>
        <v/>
      </c>
      <c r="B629" s="397" t="str">
        <f ca="1">IF($A629="","",INDEX(Diário!B$4:B$5000,MATCH(Rateio!$A629,Diário!$A$4:$A$5000,FALSE)))</f>
        <v/>
      </c>
      <c r="C629" s="413" t="str">
        <f ca="1">IF($A629="","",INDEX(Diário!C$4:C$5000,MATCH(Rateio!$A629,Diário!$A$4:$A$5000,FALSE)))</f>
        <v/>
      </c>
      <c r="D629" s="412" t="str">
        <f ca="1">IF($A629="","",INDEX(Diário!D$4:D$5000,MATCH(Rateio!$A629,Diário!$A$4:$A$5000,FALSE)))</f>
        <v/>
      </c>
      <c r="E629" s="412" t="str">
        <f ca="1">IF($A629="","",INDEX(Diário!E$4:E$5000,MATCH(Rateio!$A629,Diário!$A$4:$A$5000,FALSE)))</f>
        <v/>
      </c>
      <c r="F629" s="398"/>
      <c r="G629" s="398"/>
      <c r="H629" s="398"/>
      <c r="I629" s="398"/>
      <c r="J629" s="398"/>
      <c r="K629" s="403"/>
      <c r="L629" s="404"/>
      <c r="M629" s="404"/>
      <c r="N629" s="399"/>
      <c r="O629" s="400" t="str">
        <f t="shared" si="39"/>
        <v/>
      </c>
      <c r="P629" s="400" t="str">
        <f t="shared" si="40"/>
        <v/>
      </c>
      <c r="Q629" s="400">
        <f t="shared" si="42"/>
        <v>0</v>
      </c>
      <c r="R629" s="401" t="e">
        <f ca="1">MATCH(R$2,OFFSET(Diário!O$4,R628,0,ROW(Diário!$N$5003)-R628,1),0)+R628</f>
        <v>#N/A</v>
      </c>
    </row>
    <row r="630" spans="1:18" x14ac:dyDescent="0.2">
      <c r="A630" s="402" t="str">
        <f t="shared" ca="1" si="41"/>
        <v/>
      </c>
      <c r="B630" s="397" t="str">
        <f ca="1">IF($A630="","",INDEX(Diário!B$4:B$5000,MATCH(Rateio!$A630,Diário!$A$4:$A$5000,FALSE)))</f>
        <v/>
      </c>
      <c r="C630" s="413" t="str">
        <f ca="1">IF($A630="","",INDEX(Diário!C$4:C$5000,MATCH(Rateio!$A630,Diário!$A$4:$A$5000,FALSE)))</f>
        <v/>
      </c>
      <c r="D630" s="412" t="str">
        <f ca="1">IF($A630="","",INDEX(Diário!D$4:D$5000,MATCH(Rateio!$A630,Diário!$A$4:$A$5000,FALSE)))</f>
        <v/>
      </c>
      <c r="E630" s="412" t="str">
        <f ca="1">IF($A630="","",INDEX(Diário!E$4:E$5000,MATCH(Rateio!$A630,Diário!$A$4:$A$5000,FALSE)))</f>
        <v/>
      </c>
      <c r="F630" s="398"/>
      <c r="G630" s="398"/>
      <c r="H630" s="398"/>
      <c r="I630" s="398"/>
      <c r="J630" s="398"/>
      <c r="K630" s="403"/>
      <c r="L630" s="404"/>
      <c r="M630" s="404"/>
      <c r="N630" s="399"/>
      <c r="O630" s="400" t="str">
        <f t="shared" si="39"/>
        <v/>
      </c>
      <c r="P630" s="400" t="str">
        <f t="shared" si="40"/>
        <v/>
      </c>
      <c r="Q630" s="400">
        <f t="shared" si="42"/>
        <v>0</v>
      </c>
      <c r="R630" s="401" t="e">
        <f ca="1">MATCH(R$2,OFFSET(Diário!O$4,R629,0,ROW(Diário!$N$5003)-R629,1),0)+R629</f>
        <v>#N/A</v>
      </c>
    </row>
    <row r="631" spans="1:18" x14ac:dyDescent="0.2">
      <c r="A631" s="402" t="str">
        <f t="shared" ca="1" si="41"/>
        <v/>
      </c>
      <c r="B631" s="397" t="str">
        <f ca="1">IF($A631="","",INDEX(Diário!B$4:B$5000,MATCH(Rateio!$A631,Diário!$A$4:$A$5000,FALSE)))</f>
        <v/>
      </c>
      <c r="C631" s="413" t="str">
        <f ca="1">IF($A631="","",INDEX(Diário!C$4:C$5000,MATCH(Rateio!$A631,Diário!$A$4:$A$5000,FALSE)))</f>
        <v/>
      </c>
      <c r="D631" s="412" t="str">
        <f ca="1">IF($A631="","",INDEX(Diário!D$4:D$5000,MATCH(Rateio!$A631,Diário!$A$4:$A$5000,FALSE)))</f>
        <v/>
      </c>
      <c r="E631" s="412" t="str">
        <f ca="1">IF($A631="","",INDEX(Diário!E$4:E$5000,MATCH(Rateio!$A631,Diário!$A$4:$A$5000,FALSE)))</f>
        <v/>
      </c>
      <c r="F631" s="398"/>
      <c r="G631" s="398"/>
      <c r="H631" s="398"/>
      <c r="I631" s="398"/>
      <c r="J631" s="398"/>
      <c r="K631" s="403"/>
      <c r="L631" s="404"/>
      <c r="M631" s="404"/>
      <c r="N631" s="399"/>
      <c r="O631" s="400" t="str">
        <f t="shared" si="39"/>
        <v/>
      </c>
      <c r="P631" s="400" t="str">
        <f t="shared" si="40"/>
        <v/>
      </c>
      <c r="Q631" s="400">
        <f t="shared" si="42"/>
        <v>0</v>
      </c>
      <c r="R631" s="401" t="e">
        <f ca="1">MATCH(R$2,OFFSET(Diário!O$4,R630,0,ROW(Diário!$N$5003)-R630,1),0)+R630</f>
        <v>#N/A</v>
      </c>
    </row>
    <row r="632" spans="1:18" x14ac:dyDescent="0.2">
      <c r="A632" s="402" t="str">
        <f t="shared" ca="1" si="41"/>
        <v/>
      </c>
      <c r="B632" s="397" t="str">
        <f ca="1">IF($A632="","",INDEX(Diário!B$4:B$5000,MATCH(Rateio!$A632,Diário!$A$4:$A$5000,FALSE)))</f>
        <v/>
      </c>
      <c r="C632" s="413" t="str">
        <f ca="1">IF($A632="","",INDEX(Diário!C$4:C$5000,MATCH(Rateio!$A632,Diário!$A$4:$A$5000,FALSE)))</f>
        <v/>
      </c>
      <c r="D632" s="412" t="str">
        <f ca="1">IF($A632="","",INDEX(Diário!D$4:D$5000,MATCH(Rateio!$A632,Diário!$A$4:$A$5000,FALSE)))</f>
        <v/>
      </c>
      <c r="E632" s="412" t="str">
        <f ca="1">IF($A632="","",INDEX(Diário!E$4:E$5000,MATCH(Rateio!$A632,Diário!$A$4:$A$5000,FALSE)))</f>
        <v/>
      </c>
      <c r="F632" s="398"/>
      <c r="G632" s="398"/>
      <c r="H632" s="398"/>
      <c r="I632" s="398"/>
      <c r="J632" s="398"/>
      <c r="K632" s="403"/>
      <c r="L632" s="404"/>
      <c r="M632" s="404"/>
      <c r="N632" s="399"/>
      <c r="O632" s="400" t="str">
        <f t="shared" si="39"/>
        <v/>
      </c>
      <c r="P632" s="400" t="str">
        <f t="shared" si="40"/>
        <v/>
      </c>
      <c r="Q632" s="400">
        <f t="shared" si="42"/>
        <v>0</v>
      </c>
      <c r="R632" s="401" t="e">
        <f ca="1">MATCH(R$2,OFFSET(Diário!O$4,R631,0,ROW(Diário!$N$5003)-R631,1),0)+R631</f>
        <v>#N/A</v>
      </c>
    </row>
    <row r="633" spans="1:18" x14ac:dyDescent="0.2">
      <c r="A633" s="402" t="str">
        <f t="shared" ca="1" si="41"/>
        <v/>
      </c>
      <c r="B633" s="397" t="str">
        <f ca="1">IF($A633="","",INDEX(Diário!B$4:B$5000,MATCH(Rateio!$A633,Diário!$A$4:$A$5000,FALSE)))</f>
        <v/>
      </c>
      <c r="C633" s="413" t="str">
        <f ca="1">IF($A633="","",INDEX(Diário!C$4:C$5000,MATCH(Rateio!$A633,Diário!$A$4:$A$5000,FALSE)))</f>
        <v/>
      </c>
      <c r="D633" s="412" t="str">
        <f ca="1">IF($A633="","",INDEX(Diário!D$4:D$5000,MATCH(Rateio!$A633,Diário!$A$4:$A$5000,FALSE)))</f>
        <v/>
      </c>
      <c r="E633" s="412" t="str">
        <f ca="1">IF($A633="","",INDEX(Diário!E$4:E$5000,MATCH(Rateio!$A633,Diário!$A$4:$A$5000,FALSE)))</f>
        <v/>
      </c>
      <c r="F633" s="398"/>
      <c r="G633" s="398"/>
      <c r="H633" s="398"/>
      <c r="I633" s="398"/>
      <c r="J633" s="398"/>
      <c r="K633" s="403"/>
      <c r="L633" s="404"/>
      <c r="M633" s="404"/>
      <c r="N633" s="399"/>
      <c r="O633" s="400" t="str">
        <f t="shared" si="39"/>
        <v/>
      </c>
      <c r="P633" s="400" t="str">
        <f t="shared" si="40"/>
        <v/>
      </c>
      <c r="Q633" s="400">
        <f t="shared" si="42"/>
        <v>0</v>
      </c>
      <c r="R633" s="401" t="e">
        <f ca="1">MATCH(R$2,OFFSET(Diário!O$4,R632,0,ROW(Diário!$N$5003)-R632,1),0)+R632</f>
        <v>#N/A</v>
      </c>
    </row>
    <row r="634" spans="1:18" x14ac:dyDescent="0.2">
      <c r="A634" s="402" t="str">
        <f t="shared" ca="1" si="41"/>
        <v/>
      </c>
      <c r="B634" s="397" t="str">
        <f ca="1">IF($A634="","",INDEX(Diário!B$4:B$5000,MATCH(Rateio!$A634,Diário!$A$4:$A$5000,FALSE)))</f>
        <v/>
      </c>
      <c r="C634" s="413" t="str">
        <f ca="1">IF($A634="","",INDEX(Diário!C$4:C$5000,MATCH(Rateio!$A634,Diário!$A$4:$A$5000,FALSE)))</f>
        <v/>
      </c>
      <c r="D634" s="412" t="str">
        <f ca="1">IF($A634="","",INDEX(Diário!D$4:D$5000,MATCH(Rateio!$A634,Diário!$A$4:$A$5000,FALSE)))</f>
        <v/>
      </c>
      <c r="E634" s="412" t="str">
        <f ca="1">IF($A634="","",INDEX(Diário!E$4:E$5000,MATCH(Rateio!$A634,Diário!$A$4:$A$5000,FALSE)))</f>
        <v/>
      </c>
      <c r="F634" s="398"/>
      <c r="G634" s="398"/>
      <c r="H634" s="398"/>
      <c r="I634" s="398"/>
      <c r="J634" s="398"/>
      <c r="K634" s="403"/>
      <c r="L634" s="404"/>
      <c r="M634" s="404"/>
      <c r="N634" s="399"/>
      <c r="O634" s="400" t="str">
        <f t="shared" si="39"/>
        <v/>
      </c>
      <c r="P634" s="400" t="str">
        <f t="shared" si="40"/>
        <v/>
      </c>
      <c r="Q634" s="400">
        <f t="shared" si="42"/>
        <v>0</v>
      </c>
      <c r="R634" s="401" t="e">
        <f ca="1">MATCH(R$2,OFFSET(Diário!O$4,R633,0,ROW(Diário!$N$5003)-R633,1),0)+R633</f>
        <v>#N/A</v>
      </c>
    </row>
    <row r="635" spans="1:18" x14ac:dyDescent="0.2">
      <c r="A635" s="402" t="str">
        <f t="shared" ca="1" si="41"/>
        <v/>
      </c>
      <c r="B635" s="397" t="str">
        <f ca="1">IF($A635="","",INDEX(Diário!B$4:B$5000,MATCH(Rateio!$A635,Diário!$A$4:$A$5000,FALSE)))</f>
        <v/>
      </c>
      <c r="C635" s="413" t="str">
        <f ca="1">IF($A635="","",INDEX(Diário!C$4:C$5000,MATCH(Rateio!$A635,Diário!$A$4:$A$5000,FALSE)))</f>
        <v/>
      </c>
      <c r="D635" s="412" t="str">
        <f ca="1">IF($A635="","",INDEX(Diário!D$4:D$5000,MATCH(Rateio!$A635,Diário!$A$4:$A$5000,FALSE)))</f>
        <v/>
      </c>
      <c r="E635" s="412" t="str">
        <f ca="1">IF($A635="","",INDEX(Diário!E$4:E$5000,MATCH(Rateio!$A635,Diário!$A$4:$A$5000,FALSE)))</f>
        <v/>
      </c>
      <c r="F635" s="398"/>
      <c r="G635" s="398"/>
      <c r="H635" s="398"/>
      <c r="I635" s="398"/>
      <c r="J635" s="398"/>
      <c r="K635" s="403"/>
      <c r="L635" s="404"/>
      <c r="M635" s="404"/>
      <c r="N635" s="399"/>
      <c r="O635" s="400" t="str">
        <f t="shared" si="39"/>
        <v/>
      </c>
      <c r="P635" s="400" t="str">
        <f t="shared" si="40"/>
        <v/>
      </c>
      <c r="Q635" s="400">
        <f t="shared" si="42"/>
        <v>0</v>
      </c>
      <c r="R635" s="401" t="e">
        <f ca="1">MATCH(R$2,OFFSET(Diário!O$4,R634,0,ROW(Diário!$N$5003)-R634,1),0)+R634</f>
        <v>#N/A</v>
      </c>
    </row>
    <row r="636" spans="1:18" x14ac:dyDescent="0.2">
      <c r="A636" s="402" t="str">
        <f t="shared" ca="1" si="41"/>
        <v/>
      </c>
      <c r="B636" s="397" t="str">
        <f ca="1">IF($A636="","",INDEX(Diário!B$4:B$5000,MATCH(Rateio!$A636,Diário!$A$4:$A$5000,FALSE)))</f>
        <v/>
      </c>
      <c r="C636" s="413" t="str">
        <f ca="1">IF($A636="","",INDEX(Diário!C$4:C$5000,MATCH(Rateio!$A636,Diário!$A$4:$A$5000,FALSE)))</f>
        <v/>
      </c>
      <c r="D636" s="412" t="str">
        <f ca="1">IF($A636="","",INDEX(Diário!D$4:D$5000,MATCH(Rateio!$A636,Diário!$A$4:$A$5000,FALSE)))</f>
        <v/>
      </c>
      <c r="E636" s="412" t="str">
        <f ca="1">IF($A636="","",INDEX(Diário!E$4:E$5000,MATCH(Rateio!$A636,Diário!$A$4:$A$5000,FALSE)))</f>
        <v/>
      </c>
      <c r="F636" s="398"/>
      <c r="G636" s="398"/>
      <c r="H636" s="398"/>
      <c r="I636" s="398"/>
      <c r="J636" s="398"/>
      <c r="K636" s="403"/>
      <c r="L636" s="404"/>
      <c r="M636" s="404"/>
      <c r="N636" s="399"/>
      <c r="O636" s="400" t="str">
        <f t="shared" si="39"/>
        <v/>
      </c>
      <c r="P636" s="400" t="str">
        <f t="shared" si="40"/>
        <v/>
      </c>
      <c r="Q636" s="400">
        <f t="shared" si="42"/>
        <v>0</v>
      </c>
      <c r="R636" s="401" t="e">
        <f ca="1">MATCH(R$2,OFFSET(Diário!O$4,R635,0,ROW(Diário!$N$5003)-R635,1),0)+R635</f>
        <v>#N/A</v>
      </c>
    </row>
    <row r="637" spans="1:18" x14ac:dyDescent="0.2">
      <c r="A637" s="402" t="str">
        <f t="shared" ca="1" si="41"/>
        <v/>
      </c>
      <c r="B637" s="397" t="str">
        <f ca="1">IF($A637="","",INDEX(Diário!B$4:B$5000,MATCH(Rateio!$A637,Diário!$A$4:$A$5000,FALSE)))</f>
        <v/>
      </c>
      <c r="C637" s="413" t="str">
        <f ca="1">IF($A637="","",INDEX(Diário!C$4:C$5000,MATCH(Rateio!$A637,Diário!$A$4:$A$5000,FALSE)))</f>
        <v/>
      </c>
      <c r="D637" s="412" t="str">
        <f ca="1">IF($A637="","",INDEX(Diário!D$4:D$5000,MATCH(Rateio!$A637,Diário!$A$4:$A$5000,FALSE)))</f>
        <v/>
      </c>
      <c r="E637" s="412" t="str">
        <f ca="1">IF($A637="","",INDEX(Diário!E$4:E$5000,MATCH(Rateio!$A637,Diário!$A$4:$A$5000,FALSE)))</f>
        <v/>
      </c>
      <c r="F637" s="398"/>
      <c r="G637" s="398"/>
      <c r="H637" s="398"/>
      <c r="I637" s="398"/>
      <c r="J637" s="398"/>
      <c r="K637" s="403"/>
      <c r="L637" s="404"/>
      <c r="M637" s="404"/>
      <c r="N637" s="399"/>
      <c r="O637" s="400" t="str">
        <f t="shared" si="39"/>
        <v/>
      </c>
      <c r="P637" s="400" t="str">
        <f t="shared" si="40"/>
        <v/>
      </c>
      <c r="Q637" s="400">
        <f t="shared" si="42"/>
        <v>0</v>
      </c>
      <c r="R637" s="401" t="e">
        <f ca="1">MATCH(R$2,OFFSET(Diário!O$4,R636,0,ROW(Diário!$N$5003)-R636,1),0)+R636</f>
        <v>#N/A</v>
      </c>
    </row>
    <row r="638" spans="1:18" x14ac:dyDescent="0.2">
      <c r="A638" s="402" t="str">
        <f t="shared" ca="1" si="41"/>
        <v/>
      </c>
      <c r="B638" s="397" t="str">
        <f ca="1">IF($A638="","",INDEX(Diário!B$4:B$5000,MATCH(Rateio!$A638,Diário!$A$4:$A$5000,FALSE)))</f>
        <v/>
      </c>
      <c r="C638" s="413" t="str">
        <f ca="1">IF($A638="","",INDEX(Diário!C$4:C$5000,MATCH(Rateio!$A638,Diário!$A$4:$A$5000,FALSE)))</f>
        <v/>
      </c>
      <c r="D638" s="412" t="str">
        <f ca="1">IF($A638="","",INDEX(Diário!D$4:D$5000,MATCH(Rateio!$A638,Diário!$A$4:$A$5000,FALSE)))</f>
        <v/>
      </c>
      <c r="E638" s="412" t="str">
        <f ca="1">IF($A638="","",INDEX(Diário!E$4:E$5000,MATCH(Rateio!$A638,Diário!$A$4:$A$5000,FALSE)))</f>
        <v/>
      </c>
      <c r="F638" s="398"/>
      <c r="G638" s="398"/>
      <c r="H638" s="398"/>
      <c r="I638" s="398"/>
      <c r="J638" s="398"/>
      <c r="K638" s="403"/>
      <c r="L638" s="404"/>
      <c r="M638" s="404"/>
      <c r="N638" s="399"/>
      <c r="O638" s="400" t="str">
        <f t="shared" si="39"/>
        <v/>
      </c>
      <c r="P638" s="400" t="str">
        <f t="shared" si="40"/>
        <v/>
      </c>
      <c r="Q638" s="400">
        <f t="shared" si="42"/>
        <v>0</v>
      </c>
      <c r="R638" s="401" t="e">
        <f ca="1">MATCH(R$2,OFFSET(Diário!O$4,R637,0,ROW(Diário!$N$5003)-R637,1),0)+R637</f>
        <v>#N/A</v>
      </c>
    </row>
    <row r="639" spans="1:18" x14ac:dyDescent="0.2">
      <c r="A639" s="402" t="str">
        <f t="shared" ca="1" si="41"/>
        <v/>
      </c>
      <c r="B639" s="397" t="str">
        <f ca="1">IF($A639="","",INDEX(Diário!B$4:B$5000,MATCH(Rateio!$A639,Diário!$A$4:$A$5000,FALSE)))</f>
        <v/>
      </c>
      <c r="C639" s="413" t="str">
        <f ca="1">IF($A639="","",INDEX(Diário!C$4:C$5000,MATCH(Rateio!$A639,Diário!$A$4:$A$5000,FALSE)))</f>
        <v/>
      </c>
      <c r="D639" s="412" t="str">
        <f ca="1">IF($A639="","",INDEX(Diário!D$4:D$5000,MATCH(Rateio!$A639,Diário!$A$4:$A$5000,FALSE)))</f>
        <v/>
      </c>
      <c r="E639" s="412" t="str">
        <f ca="1">IF($A639="","",INDEX(Diário!E$4:E$5000,MATCH(Rateio!$A639,Diário!$A$4:$A$5000,FALSE)))</f>
        <v/>
      </c>
      <c r="F639" s="398"/>
      <c r="G639" s="398"/>
      <c r="H639" s="398"/>
      <c r="I639" s="398"/>
      <c r="J639" s="398"/>
      <c r="K639" s="403"/>
      <c r="L639" s="404"/>
      <c r="M639" s="404"/>
      <c r="N639" s="399"/>
      <c r="O639" s="400" t="str">
        <f t="shared" si="39"/>
        <v/>
      </c>
      <c r="P639" s="400" t="str">
        <f t="shared" si="40"/>
        <v/>
      </c>
      <c r="Q639" s="400">
        <f t="shared" si="42"/>
        <v>0</v>
      </c>
      <c r="R639" s="401" t="e">
        <f ca="1">MATCH(R$2,OFFSET(Diário!O$4,R638,0,ROW(Diário!$N$5003)-R638,1),0)+R638</f>
        <v>#N/A</v>
      </c>
    </row>
    <row r="640" spans="1:18" x14ac:dyDescent="0.2">
      <c r="A640" s="402" t="str">
        <f t="shared" ca="1" si="41"/>
        <v/>
      </c>
      <c r="B640" s="397" t="str">
        <f ca="1">IF($A640="","",INDEX(Diário!B$4:B$5000,MATCH(Rateio!$A640,Diário!$A$4:$A$5000,FALSE)))</f>
        <v/>
      </c>
      <c r="C640" s="413" t="str">
        <f ca="1">IF($A640="","",INDEX(Diário!C$4:C$5000,MATCH(Rateio!$A640,Diário!$A$4:$A$5000,FALSE)))</f>
        <v/>
      </c>
      <c r="D640" s="412" t="str">
        <f ca="1">IF($A640="","",INDEX(Diário!D$4:D$5000,MATCH(Rateio!$A640,Diário!$A$4:$A$5000,FALSE)))</f>
        <v/>
      </c>
      <c r="E640" s="412" t="str">
        <f ca="1">IF($A640="","",INDEX(Diário!E$4:E$5000,MATCH(Rateio!$A640,Diário!$A$4:$A$5000,FALSE)))</f>
        <v/>
      </c>
      <c r="F640" s="398"/>
      <c r="G640" s="398"/>
      <c r="H640" s="398"/>
      <c r="I640" s="398"/>
      <c r="J640" s="398"/>
      <c r="K640" s="403"/>
      <c r="L640" s="404"/>
      <c r="M640" s="404"/>
      <c r="N640" s="399"/>
      <c r="O640" s="400" t="str">
        <f t="shared" si="39"/>
        <v/>
      </c>
      <c r="P640" s="400" t="str">
        <f t="shared" si="40"/>
        <v/>
      </c>
      <c r="Q640" s="400">
        <f t="shared" si="42"/>
        <v>0</v>
      </c>
      <c r="R640" s="401" t="e">
        <f ca="1">MATCH(R$2,OFFSET(Diário!O$4,R639,0,ROW(Diário!$N$5003)-R639,1),0)+R639</f>
        <v>#N/A</v>
      </c>
    </row>
    <row r="641" spans="1:18" x14ac:dyDescent="0.2">
      <c r="A641" s="402" t="str">
        <f t="shared" ca="1" si="41"/>
        <v/>
      </c>
      <c r="B641" s="397" t="str">
        <f ca="1">IF($A641="","",INDEX(Diário!B$4:B$5000,MATCH(Rateio!$A641,Diário!$A$4:$A$5000,FALSE)))</f>
        <v/>
      </c>
      <c r="C641" s="413" t="str">
        <f ca="1">IF($A641="","",INDEX(Diário!C$4:C$5000,MATCH(Rateio!$A641,Diário!$A$4:$A$5000,FALSE)))</f>
        <v/>
      </c>
      <c r="D641" s="412" t="str">
        <f ca="1">IF($A641="","",INDEX(Diário!D$4:D$5000,MATCH(Rateio!$A641,Diário!$A$4:$A$5000,FALSE)))</f>
        <v/>
      </c>
      <c r="E641" s="412" t="str">
        <f ca="1">IF($A641="","",INDEX(Diário!E$4:E$5000,MATCH(Rateio!$A641,Diário!$A$4:$A$5000,FALSE)))</f>
        <v/>
      </c>
      <c r="F641" s="398"/>
      <c r="G641" s="398"/>
      <c r="H641" s="398"/>
      <c r="I641" s="398"/>
      <c r="J641" s="398"/>
      <c r="K641" s="403"/>
      <c r="L641" s="404"/>
      <c r="M641" s="404"/>
      <c r="N641" s="399"/>
      <c r="O641" s="400" t="str">
        <f t="shared" si="39"/>
        <v/>
      </c>
      <c r="P641" s="400" t="str">
        <f t="shared" si="40"/>
        <v/>
      </c>
      <c r="Q641" s="400">
        <f t="shared" si="42"/>
        <v>0</v>
      </c>
      <c r="R641" s="401" t="e">
        <f ca="1">MATCH(R$2,OFFSET(Diário!O$4,R640,0,ROW(Diário!$N$5003)-R640,1),0)+R640</f>
        <v>#N/A</v>
      </c>
    </row>
    <row r="642" spans="1:18" x14ac:dyDescent="0.2">
      <c r="A642" s="402" t="str">
        <f t="shared" ca="1" si="41"/>
        <v/>
      </c>
      <c r="B642" s="397" t="str">
        <f ca="1">IF($A642="","",INDEX(Diário!B$4:B$5000,MATCH(Rateio!$A642,Diário!$A$4:$A$5000,FALSE)))</f>
        <v/>
      </c>
      <c r="C642" s="413" t="str">
        <f ca="1">IF($A642="","",INDEX(Diário!C$4:C$5000,MATCH(Rateio!$A642,Diário!$A$4:$A$5000,FALSE)))</f>
        <v/>
      </c>
      <c r="D642" s="412" t="str">
        <f ca="1">IF($A642="","",INDEX(Diário!D$4:D$5000,MATCH(Rateio!$A642,Diário!$A$4:$A$5000,FALSE)))</f>
        <v/>
      </c>
      <c r="E642" s="412" t="str">
        <f ca="1">IF($A642="","",INDEX(Diário!E$4:E$5000,MATCH(Rateio!$A642,Diário!$A$4:$A$5000,FALSE)))</f>
        <v/>
      </c>
      <c r="F642" s="398"/>
      <c r="G642" s="398"/>
      <c r="H642" s="398"/>
      <c r="I642" s="398"/>
      <c r="J642" s="398"/>
      <c r="K642" s="403"/>
      <c r="L642" s="404"/>
      <c r="M642" s="404"/>
      <c r="N642" s="399"/>
      <c r="O642" s="400" t="str">
        <f t="shared" si="39"/>
        <v/>
      </c>
      <c r="P642" s="400" t="str">
        <f t="shared" si="40"/>
        <v/>
      </c>
      <c r="Q642" s="400">
        <f t="shared" si="42"/>
        <v>0</v>
      </c>
      <c r="R642" s="401" t="e">
        <f ca="1">MATCH(R$2,OFFSET(Diário!O$4,R641,0,ROW(Diário!$N$5003)-R641,1),0)+R641</f>
        <v>#N/A</v>
      </c>
    </row>
    <row r="643" spans="1:18" x14ac:dyDescent="0.2">
      <c r="A643" s="402" t="str">
        <f t="shared" ca="1" si="41"/>
        <v/>
      </c>
      <c r="B643" s="397" t="str">
        <f ca="1">IF($A643="","",INDEX(Diário!B$4:B$5000,MATCH(Rateio!$A643,Diário!$A$4:$A$5000,FALSE)))</f>
        <v/>
      </c>
      <c r="C643" s="413" t="str">
        <f ca="1">IF($A643="","",INDEX(Diário!C$4:C$5000,MATCH(Rateio!$A643,Diário!$A$4:$A$5000,FALSE)))</f>
        <v/>
      </c>
      <c r="D643" s="412" t="str">
        <f ca="1">IF($A643="","",INDEX(Diário!D$4:D$5000,MATCH(Rateio!$A643,Diário!$A$4:$A$5000,FALSE)))</f>
        <v/>
      </c>
      <c r="E643" s="412" t="str">
        <f ca="1">IF($A643="","",INDEX(Diário!E$4:E$5000,MATCH(Rateio!$A643,Diário!$A$4:$A$5000,FALSE)))</f>
        <v/>
      </c>
      <c r="F643" s="398"/>
      <c r="G643" s="398"/>
      <c r="H643" s="398"/>
      <c r="I643" s="398"/>
      <c r="J643" s="398"/>
      <c r="K643" s="403"/>
      <c r="L643" s="404"/>
      <c r="M643" s="404"/>
      <c r="N643" s="399"/>
      <c r="O643" s="400" t="str">
        <f t="shared" si="39"/>
        <v/>
      </c>
      <c r="P643" s="400" t="str">
        <f t="shared" si="40"/>
        <v/>
      </c>
      <c r="Q643" s="400">
        <f t="shared" si="42"/>
        <v>0</v>
      </c>
      <c r="R643" s="401" t="e">
        <f ca="1">MATCH(R$2,OFFSET(Diário!O$4,R642,0,ROW(Diário!$N$5003)-R642,1),0)+R642</f>
        <v>#N/A</v>
      </c>
    </row>
    <row r="644" spans="1:18" x14ac:dyDescent="0.2">
      <c r="A644" s="402" t="str">
        <f t="shared" ca="1" si="41"/>
        <v/>
      </c>
      <c r="B644" s="397" t="str">
        <f ca="1">IF($A644="","",INDEX(Diário!B$4:B$5000,MATCH(Rateio!$A644,Diário!$A$4:$A$5000,FALSE)))</f>
        <v/>
      </c>
      <c r="C644" s="413" t="str">
        <f ca="1">IF($A644="","",INDEX(Diário!C$4:C$5000,MATCH(Rateio!$A644,Diário!$A$4:$A$5000,FALSE)))</f>
        <v/>
      </c>
      <c r="D644" s="412" t="str">
        <f ca="1">IF($A644="","",INDEX(Diário!D$4:D$5000,MATCH(Rateio!$A644,Diário!$A$4:$A$5000,FALSE)))</f>
        <v/>
      </c>
      <c r="E644" s="412" t="str">
        <f ca="1">IF($A644="","",INDEX(Diário!E$4:E$5000,MATCH(Rateio!$A644,Diário!$A$4:$A$5000,FALSE)))</f>
        <v/>
      </c>
      <c r="F644" s="398"/>
      <c r="G644" s="398"/>
      <c r="H644" s="398"/>
      <c r="I644" s="398"/>
      <c r="J644" s="398"/>
      <c r="K644" s="403"/>
      <c r="L644" s="404"/>
      <c r="M644" s="404"/>
      <c r="N644" s="399"/>
      <c r="O644" s="400" t="str">
        <f t="shared" si="39"/>
        <v/>
      </c>
      <c r="P644" s="400" t="str">
        <f t="shared" si="40"/>
        <v/>
      </c>
      <c r="Q644" s="400">
        <f t="shared" si="42"/>
        <v>0</v>
      </c>
      <c r="R644" s="401" t="e">
        <f ca="1">MATCH(R$2,OFFSET(Diário!O$4,R643,0,ROW(Diário!$N$5003)-R643,1),0)+R643</f>
        <v>#N/A</v>
      </c>
    </row>
    <row r="645" spans="1:18" x14ac:dyDescent="0.2">
      <c r="A645" s="402" t="str">
        <f t="shared" ca="1" si="41"/>
        <v/>
      </c>
      <c r="B645" s="397" t="str">
        <f ca="1">IF($A645="","",INDEX(Diário!B$4:B$5000,MATCH(Rateio!$A645,Diário!$A$4:$A$5000,FALSE)))</f>
        <v/>
      </c>
      <c r="C645" s="413" t="str">
        <f ca="1">IF($A645="","",INDEX(Diário!C$4:C$5000,MATCH(Rateio!$A645,Diário!$A$4:$A$5000,FALSE)))</f>
        <v/>
      </c>
      <c r="D645" s="412" t="str">
        <f ca="1">IF($A645="","",INDEX(Diário!D$4:D$5000,MATCH(Rateio!$A645,Diário!$A$4:$A$5000,FALSE)))</f>
        <v/>
      </c>
      <c r="E645" s="412" t="str">
        <f ca="1">IF($A645="","",INDEX(Diário!E$4:E$5000,MATCH(Rateio!$A645,Diário!$A$4:$A$5000,FALSE)))</f>
        <v/>
      </c>
      <c r="F645" s="398"/>
      <c r="G645" s="398"/>
      <c r="H645" s="398"/>
      <c r="I645" s="398"/>
      <c r="J645" s="398"/>
      <c r="K645" s="403"/>
      <c r="L645" s="404"/>
      <c r="M645" s="404"/>
      <c r="N645" s="399"/>
      <c r="O645" s="400" t="str">
        <f t="shared" ref="O645:O708" si="43">IFERROR(M645/L645,"")</f>
        <v/>
      </c>
      <c r="P645" s="400" t="str">
        <f t="shared" ref="P645:P708" si="44">IFERROR(N645/L645,"")</f>
        <v/>
      </c>
      <c r="Q645" s="400">
        <f t="shared" si="42"/>
        <v>0</v>
      </c>
      <c r="R645" s="401" t="e">
        <f ca="1">MATCH(R$2,OFFSET(Diário!O$4,R644,0,ROW(Diário!$N$5003)-R644,1),0)+R644</f>
        <v>#N/A</v>
      </c>
    </row>
    <row r="646" spans="1:18" x14ac:dyDescent="0.2">
      <c r="A646" s="402" t="str">
        <f t="shared" ref="A646:A709" ca="1" si="45">IF(ISNA(R646),"",R646)</f>
        <v/>
      </c>
      <c r="B646" s="397" t="str">
        <f ca="1">IF($A646="","",INDEX(Diário!B$4:B$5000,MATCH(Rateio!$A646,Diário!$A$4:$A$5000,FALSE)))</f>
        <v/>
      </c>
      <c r="C646" s="413" t="str">
        <f ca="1">IF($A646="","",INDEX(Diário!C$4:C$5000,MATCH(Rateio!$A646,Diário!$A$4:$A$5000,FALSE)))</f>
        <v/>
      </c>
      <c r="D646" s="412" t="str">
        <f ca="1">IF($A646="","",INDEX(Diário!D$4:D$5000,MATCH(Rateio!$A646,Diário!$A$4:$A$5000,FALSE)))</f>
        <v/>
      </c>
      <c r="E646" s="412" t="str">
        <f ca="1">IF($A646="","",INDEX(Diário!E$4:E$5000,MATCH(Rateio!$A646,Diário!$A$4:$A$5000,FALSE)))</f>
        <v/>
      </c>
      <c r="F646" s="398"/>
      <c r="G646" s="398"/>
      <c r="H646" s="398"/>
      <c r="I646" s="398"/>
      <c r="J646" s="398"/>
      <c r="K646" s="403"/>
      <c r="L646" s="404"/>
      <c r="M646" s="404"/>
      <c r="N646" s="399"/>
      <c r="O646" s="400" t="str">
        <f t="shared" si="43"/>
        <v/>
      </c>
      <c r="P646" s="400" t="str">
        <f t="shared" si="44"/>
        <v/>
      </c>
      <c r="Q646" s="400">
        <f t="shared" ref="Q646:Q709" si="46">SUM(O646:P646)</f>
        <v>0</v>
      </c>
      <c r="R646" s="401" t="e">
        <f ca="1">MATCH(R$2,OFFSET(Diário!O$4,R645,0,ROW(Diário!$N$5003)-R645,1),0)+R645</f>
        <v>#N/A</v>
      </c>
    </row>
    <row r="647" spans="1:18" x14ac:dyDescent="0.2">
      <c r="A647" s="402" t="str">
        <f t="shared" ca="1" si="45"/>
        <v/>
      </c>
      <c r="B647" s="397" t="str">
        <f ca="1">IF($A647="","",INDEX(Diário!B$4:B$5000,MATCH(Rateio!$A647,Diário!$A$4:$A$5000,FALSE)))</f>
        <v/>
      </c>
      <c r="C647" s="413" t="str">
        <f ca="1">IF($A647="","",INDEX(Diário!C$4:C$5000,MATCH(Rateio!$A647,Diário!$A$4:$A$5000,FALSE)))</f>
        <v/>
      </c>
      <c r="D647" s="412" t="str">
        <f ca="1">IF($A647="","",INDEX(Diário!D$4:D$5000,MATCH(Rateio!$A647,Diário!$A$4:$A$5000,FALSE)))</f>
        <v/>
      </c>
      <c r="E647" s="412" t="str">
        <f ca="1">IF($A647="","",INDEX(Diário!E$4:E$5000,MATCH(Rateio!$A647,Diário!$A$4:$A$5000,FALSE)))</f>
        <v/>
      </c>
      <c r="F647" s="398"/>
      <c r="G647" s="398"/>
      <c r="H647" s="398"/>
      <c r="I647" s="398"/>
      <c r="J647" s="398"/>
      <c r="K647" s="403"/>
      <c r="L647" s="404"/>
      <c r="M647" s="404"/>
      <c r="N647" s="399"/>
      <c r="O647" s="400" t="str">
        <f t="shared" si="43"/>
        <v/>
      </c>
      <c r="P647" s="400" t="str">
        <f t="shared" si="44"/>
        <v/>
      </c>
      <c r="Q647" s="400">
        <f t="shared" si="46"/>
        <v>0</v>
      </c>
      <c r="R647" s="401" t="e">
        <f ca="1">MATCH(R$2,OFFSET(Diário!O$4,R646,0,ROW(Diário!$N$5003)-R646,1),0)+R646</f>
        <v>#N/A</v>
      </c>
    </row>
    <row r="648" spans="1:18" x14ac:dyDescent="0.2">
      <c r="A648" s="402" t="str">
        <f t="shared" ca="1" si="45"/>
        <v/>
      </c>
      <c r="B648" s="397" t="str">
        <f ca="1">IF($A648="","",INDEX(Diário!B$4:B$5000,MATCH(Rateio!$A648,Diário!$A$4:$A$5000,FALSE)))</f>
        <v/>
      </c>
      <c r="C648" s="413" t="str">
        <f ca="1">IF($A648="","",INDEX(Diário!C$4:C$5000,MATCH(Rateio!$A648,Diário!$A$4:$A$5000,FALSE)))</f>
        <v/>
      </c>
      <c r="D648" s="412" t="str">
        <f ca="1">IF($A648="","",INDEX(Diário!D$4:D$5000,MATCH(Rateio!$A648,Diário!$A$4:$A$5000,FALSE)))</f>
        <v/>
      </c>
      <c r="E648" s="412" t="str">
        <f ca="1">IF($A648="","",INDEX(Diário!E$4:E$5000,MATCH(Rateio!$A648,Diário!$A$4:$A$5000,FALSE)))</f>
        <v/>
      </c>
      <c r="F648" s="398"/>
      <c r="G648" s="398"/>
      <c r="H648" s="398"/>
      <c r="I648" s="398"/>
      <c r="J648" s="398"/>
      <c r="K648" s="403"/>
      <c r="L648" s="404"/>
      <c r="M648" s="404"/>
      <c r="N648" s="399"/>
      <c r="O648" s="400" t="str">
        <f t="shared" si="43"/>
        <v/>
      </c>
      <c r="P648" s="400" t="str">
        <f t="shared" si="44"/>
        <v/>
      </c>
      <c r="Q648" s="400">
        <f t="shared" si="46"/>
        <v>0</v>
      </c>
      <c r="R648" s="401" t="e">
        <f ca="1">MATCH(R$2,OFFSET(Diário!O$4,R647,0,ROW(Diário!$N$5003)-R647,1),0)+R647</f>
        <v>#N/A</v>
      </c>
    </row>
    <row r="649" spans="1:18" x14ac:dyDescent="0.2">
      <c r="A649" s="402" t="str">
        <f t="shared" ca="1" si="45"/>
        <v/>
      </c>
      <c r="B649" s="397" t="str">
        <f ca="1">IF($A649="","",INDEX(Diário!B$4:B$5000,MATCH(Rateio!$A649,Diário!$A$4:$A$5000,FALSE)))</f>
        <v/>
      </c>
      <c r="C649" s="413" t="str">
        <f ca="1">IF($A649="","",INDEX(Diário!C$4:C$5000,MATCH(Rateio!$A649,Diário!$A$4:$A$5000,FALSE)))</f>
        <v/>
      </c>
      <c r="D649" s="412" t="str">
        <f ca="1">IF($A649="","",INDEX(Diário!D$4:D$5000,MATCH(Rateio!$A649,Diário!$A$4:$A$5000,FALSE)))</f>
        <v/>
      </c>
      <c r="E649" s="412" t="str">
        <f ca="1">IF($A649="","",INDEX(Diário!E$4:E$5000,MATCH(Rateio!$A649,Diário!$A$4:$A$5000,FALSE)))</f>
        <v/>
      </c>
      <c r="F649" s="398"/>
      <c r="G649" s="398"/>
      <c r="H649" s="398"/>
      <c r="I649" s="398"/>
      <c r="J649" s="398"/>
      <c r="K649" s="403"/>
      <c r="L649" s="404"/>
      <c r="M649" s="404"/>
      <c r="N649" s="399"/>
      <c r="O649" s="400" t="str">
        <f t="shared" si="43"/>
        <v/>
      </c>
      <c r="P649" s="400" t="str">
        <f t="shared" si="44"/>
        <v/>
      </c>
      <c r="Q649" s="400">
        <f t="shared" si="46"/>
        <v>0</v>
      </c>
      <c r="R649" s="401" t="e">
        <f ca="1">MATCH(R$2,OFFSET(Diário!O$4,R648,0,ROW(Diário!$N$5003)-R648,1),0)+R648</f>
        <v>#N/A</v>
      </c>
    </row>
    <row r="650" spans="1:18" x14ac:dyDescent="0.2">
      <c r="A650" s="402" t="str">
        <f t="shared" ca="1" si="45"/>
        <v/>
      </c>
      <c r="B650" s="397" t="str">
        <f ca="1">IF($A650="","",INDEX(Diário!B$4:B$5000,MATCH(Rateio!$A650,Diário!$A$4:$A$5000,FALSE)))</f>
        <v/>
      </c>
      <c r="C650" s="413" t="str">
        <f ca="1">IF($A650="","",INDEX(Diário!C$4:C$5000,MATCH(Rateio!$A650,Diário!$A$4:$A$5000,FALSE)))</f>
        <v/>
      </c>
      <c r="D650" s="412" t="str">
        <f ca="1">IF($A650="","",INDEX(Diário!D$4:D$5000,MATCH(Rateio!$A650,Diário!$A$4:$A$5000,FALSE)))</f>
        <v/>
      </c>
      <c r="E650" s="412" t="str">
        <f ca="1">IF($A650="","",INDEX(Diário!E$4:E$5000,MATCH(Rateio!$A650,Diário!$A$4:$A$5000,FALSE)))</f>
        <v/>
      </c>
      <c r="F650" s="398"/>
      <c r="G650" s="398"/>
      <c r="H650" s="398"/>
      <c r="I650" s="398"/>
      <c r="J650" s="398"/>
      <c r="K650" s="403"/>
      <c r="L650" s="404"/>
      <c r="M650" s="404"/>
      <c r="N650" s="399"/>
      <c r="O650" s="400" t="str">
        <f t="shared" si="43"/>
        <v/>
      </c>
      <c r="P650" s="400" t="str">
        <f t="shared" si="44"/>
        <v/>
      </c>
      <c r="Q650" s="400">
        <f t="shared" si="46"/>
        <v>0</v>
      </c>
      <c r="R650" s="401" t="e">
        <f ca="1">MATCH(R$2,OFFSET(Diário!O$4,R649,0,ROW(Diário!$N$5003)-R649,1),0)+R649</f>
        <v>#N/A</v>
      </c>
    </row>
    <row r="651" spans="1:18" x14ac:dyDescent="0.2">
      <c r="A651" s="402" t="str">
        <f t="shared" ca="1" si="45"/>
        <v/>
      </c>
      <c r="B651" s="397" t="str">
        <f ca="1">IF($A651="","",INDEX(Diário!B$4:B$5000,MATCH(Rateio!$A651,Diário!$A$4:$A$5000,FALSE)))</f>
        <v/>
      </c>
      <c r="C651" s="413" t="str">
        <f ca="1">IF($A651="","",INDEX(Diário!C$4:C$5000,MATCH(Rateio!$A651,Diário!$A$4:$A$5000,FALSE)))</f>
        <v/>
      </c>
      <c r="D651" s="412" t="str">
        <f ca="1">IF($A651="","",INDEX(Diário!D$4:D$5000,MATCH(Rateio!$A651,Diário!$A$4:$A$5000,FALSE)))</f>
        <v/>
      </c>
      <c r="E651" s="412" t="str">
        <f ca="1">IF($A651="","",INDEX(Diário!E$4:E$5000,MATCH(Rateio!$A651,Diário!$A$4:$A$5000,FALSE)))</f>
        <v/>
      </c>
      <c r="F651" s="398"/>
      <c r="G651" s="398"/>
      <c r="H651" s="398"/>
      <c r="I651" s="398"/>
      <c r="J651" s="398"/>
      <c r="K651" s="403"/>
      <c r="L651" s="404"/>
      <c r="M651" s="404"/>
      <c r="N651" s="399"/>
      <c r="O651" s="400" t="str">
        <f t="shared" si="43"/>
        <v/>
      </c>
      <c r="P651" s="400" t="str">
        <f t="shared" si="44"/>
        <v/>
      </c>
      <c r="Q651" s="400">
        <f t="shared" si="46"/>
        <v>0</v>
      </c>
      <c r="R651" s="401" t="e">
        <f ca="1">MATCH(R$2,OFFSET(Diário!O$4,R650,0,ROW(Diário!$N$5003)-R650,1),0)+R650</f>
        <v>#N/A</v>
      </c>
    </row>
    <row r="652" spans="1:18" x14ac:dyDescent="0.2">
      <c r="A652" s="402" t="str">
        <f t="shared" ca="1" si="45"/>
        <v/>
      </c>
      <c r="B652" s="397" t="str">
        <f ca="1">IF($A652="","",INDEX(Diário!B$4:B$5000,MATCH(Rateio!$A652,Diário!$A$4:$A$5000,FALSE)))</f>
        <v/>
      </c>
      <c r="C652" s="413" t="str">
        <f ca="1">IF($A652="","",INDEX(Diário!C$4:C$5000,MATCH(Rateio!$A652,Diário!$A$4:$A$5000,FALSE)))</f>
        <v/>
      </c>
      <c r="D652" s="412" t="str">
        <f ca="1">IF($A652="","",INDEX(Diário!D$4:D$5000,MATCH(Rateio!$A652,Diário!$A$4:$A$5000,FALSE)))</f>
        <v/>
      </c>
      <c r="E652" s="412" t="str">
        <f ca="1">IF($A652="","",INDEX(Diário!E$4:E$5000,MATCH(Rateio!$A652,Diário!$A$4:$A$5000,FALSE)))</f>
        <v/>
      </c>
      <c r="F652" s="398"/>
      <c r="G652" s="398"/>
      <c r="H652" s="398"/>
      <c r="I652" s="398"/>
      <c r="J652" s="398"/>
      <c r="K652" s="403"/>
      <c r="L652" s="404"/>
      <c r="M652" s="404"/>
      <c r="N652" s="399"/>
      <c r="O652" s="400" t="str">
        <f t="shared" si="43"/>
        <v/>
      </c>
      <c r="P652" s="400" t="str">
        <f t="shared" si="44"/>
        <v/>
      </c>
      <c r="Q652" s="400">
        <f t="shared" si="46"/>
        <v>0</v>
      </c>
      <c r="R652" s="401" t="e">
        <f ca="1">MATCH(R$2,OFFSET(Diário!O$4,R651,0,ROW(Diário!$N$5003)-R651,1),0)+R651</f>
        <v>#N/A</v>
      </c>
    </row>
    <row r="653" spans="1:18" x14ac:dyDescent="0.2">
      <c r="A653" s="402" t="str">
        <f t="shared" ca="1" si="45"/>
        <v/>
      </c>
      <c r="B653" s="397" t="str">
        <f ca="1">IF($A653="","",INDEX(Diário!B$4:B$5000,MATCH(Rateio!$A653,Diário!$A$4:$A$5000,FALSE)))</f>
        <v/>
      </c>
      <c r="C653" s="413" t="str">
        <f ca="1">IF($A653="","",INDEX(Diário!C$4:C$5000,MATCH(Rateio!$A653,Diário!$A$4:$A$5000,FALSE)))</f>
        <v/>
      </c>
      <c r="D653" s="412" t="str">
        <f ca="1">IF($A653="","",INDEX(Diário!D$4:D$5000,MATCH(Rateio!$A653,Diário!$A$4:$A$5000,FALSE)))</f>
        <v/>
      </c>
      <c r="E653" s="412" t="str">
        <f ca="1">IF($A653="","",INDEX(Diário!E$4:E$5000,MATCH(Rateio!$A653,Diário!$A$4:$A$5000,FALSE)))</f>
        <v/>
      </c>
      <c r="F653" s="398"/>
      <c r="G653" s="398"/>
      <c r="H653" s="398"/>
      <c r="I653" s="398"/>
      <c r="J653" s="398"/>
      <c r="K653" s="403"/>
      <c r="L653" s="404"/>
      <c r="M653" s="404"/>
      <c r="N653" s="399"/>
      <c r="O653" s="400" t="str">
        <f t="shared" si="43"/>
        <v/>
      </c>
      <c r="P653" s="400" t="str">
        <f t="shared" si="44"/>
        <v/>
      </c>
      <c r="Q653" s="400">
        <f t="shared" si="46"/>
        <v>0</v>
      </c>
      <c r="R653" s="401" t="e">
        <f ca="1">MATCH(R$2,OFFSET(Diário!O$4,R652,0,ROW(Diário!$N$5003)-R652,1),0)+R652</f>
        <v>#N/A</v>
      </c>
    </row>
    <row r="654" spans="1:18" x14ac:dyDescent="0.2">
      <c r="A654" s="402" t="str">
        <f t="shared" ca="1" si="45"/>
        <v/>
      </c>
      <c r="B654" s="397" t="str">
        <f ca="1">IF($A654="","",INDEX(Diário!B$4:B$5000,MATCH(Rateio!$A654,Diário!$A$4:$A$5000,FALSE)))</f>
        <v/>
      </c>
      <c r="C654" s="413" t="str">
        <f ca="1">IF($A654="","",INDEX(Diário!C$4:C$5000,MATCH(Rateio!$A654,Diário!$A$4:$A$5000,FALSE)))</f>
        <v/>
      </c>
      <c r="D654" s="412" t="str">
        <f ca="1">IF($A654="","",INDEX(Diário!D$4:D$5000,MATCH(Rateio!$A654,Diário!$A$4:$A$5000,FALSE)))</f>
        <v/>
      </c>
      <c r="E654" s="412" t="str">
        <f ca="1">IF($A654="","",INDEX(Diário!E$4:E$5000,MATCH(Rateio!$A654,Diário!$A$4:$A$5000,FALSE)))</f>
        <v/>
      </c>
      <c r="F654" s="398"/>
      <c r="G654" s="398"/>
      <c r="H654" s="398"/>
      <c r="I654" s="398"/>
      <c r="J654" s="398"/>
      <c r="K654" s="403"/>
      <c r="L654" s="404"/>
      <c r="M654" s="404"/>
      <c r="N654" s="399"/>
      <c r="O654" s="400" t="str">
        <f t="shared" si="43"/>
        <v/>
      </c>
      <c r="P654" s="400" t="str">
        <f t="shared" si="44"/>
        <v/>
      </c>
      <c r="Q654" s="400">
        <f t="shared" si="46"/>
        <v>0</v>
      </c>
      <c r="R654" s="401" t="e">
        <f ca="1">MATCH(R$2,OFFSET(Diário!O$4,R653,0,ROW(Diário!$N$5003)-R653,1),0)+R653</f>
        <v>#N/A</v>
      </c>
    </row>
    <row r="655" spans="1:18" x14ac:dyDescent="0.2">
      <c r="A655" s="402" t="str">
        <f t="shared" ca="1" si="45"/>
        <v/>
      </c>
      <c r="B655" s="397" t="str">
        <f ca="1">IF($A655="","",INDEX(Diário!B$4:B$5000,MATCH(Rateio!$A655,Diário!$A$4:$A$5000,FALSE)))</f>
        <v/>
      </c>
      <c r="C655" s="413" t="str">
        <f ca="1">IF($A655="","",INDEX(Diário!C$4:C$5000,MATCH(Rateio!$A655,Diário!$A$4:$A$5000,FALSE)))</f>
        <v/>
      </c>
      <c r="D655" s="412" t="str">
        <f ca="1">IF($A655="","",INDEX(Diário!D$4:D$5000,MATCH(Rateio!$A655,Diário!$A$4:$A$5000,FALSE)))</f>
        <v/>
      </c>
      <c r="E655" s="412" t="str">
        <f ca="1">IF($A655="","",INDEX(Diário!E$4:E$5000,MATCH(Rateio!$A655,Diário!$A$4:$A$5000,FALSE)))</f>
        <v/>
      </c>
      <c r="F655" s="398"/>
      <c r="G655" s="398"/>
      <c r="H655" s="398"/>
      <c r="I655" s="398"/>
      <c r="J655" s="398"/>
      <c r="K655" s="403"/>
      <c r="L655" s="404"/>
      <c r="M655" s="404"/>
      <c r="N655" s="399"/>
      <c r="O655" s="400" t="str">
        <f t="shared" si="43"/>
        <v/>
      </c>
      <c r="P655" s="400" t="str">
        <f t="shared" si="44"/>
        <v/>
      </c>
      <c r="Q655" s="400">
        <f t="shared" si="46"/>
        <v>0</v>
      </c>
      <c r="R655" s="401" t="e">
        <f ca="1">MATCH(R$2,OFFSET(Diário!O$4,R654,0,ROW(Diário!$N$5003)-R654,1),0)+R654</f>
        <v>#N/A</v>
      </c>
    </row>
    <row r="656" spans="1:18" x14ac:dyDescent="0.2">
      <c r="A656" s="402" t="str">
        <f t="shared" ca="1" si="45"/>
        <v/>
      </c>
      <c r="B656" s="397" t="str">
        <f ca="1">IF($A656="","",INDEX(Diário!B$4:B$5000,MATCH(Rateio!$A656,Diário!$A$4:$A$5000,FALSE)))</f>
        <v/>
      </c>
      <c r="C656" s="413" t="str">
        <f ca="1">IF($A656="","",INDEX(Diário!C$4:C$5000,MATCH(Rateio!$A656,Diário!$A$4:$A$5000,FALSE)))</f>
        <v/>
      </c>
      <c r="D656" s="412" t="str">
        <f ca="1">IF($A656="","",INDEX(Diário!D$4:D$5000,MATCH(Rateio!$A656,Diário!$A$4:$A$5000,FALSE)))</f>
        <v/>
      </c>
      <c r="E656" s="412" t="str">
        <f ca="1">IF($A656="","",INDEX(Diário!E$4:E$5000,MATCH(Rateio!$A656,Diário!$A$4:$A$5000,FALSE)))</f>
        <v/>
      </c>
      <c r="F656" s="398"/>
      <c r="G656" s="398"/>
      <c r="H656" s="398"/>
      <c r="I656" s="398"/>
      <c r="J656" s="398"/>
      <c r="K656" s="403"/>
      <c r="L656" s="404"/>
      <c r="M656" s="404"/>
      <c r="N656" s="399"/>
      <c r="O656" s="400" t="str">
        <f t="shared" si="43"/>
        <v/>
      </c>
      <c r="P656" s="400" t="str">
        <f t="shared" si="44"/>
        <v/>
      </c>
      <c r="Q656" s="400">
        <f t="shared" si="46"/>
        <v>0</v>
      </c>
      <c r="R656" s="401" t="e">
        <f ca="1">MATCH(R$2,OFFSET(Diário!O$4,R655,0,ROW(Diário!$N$5003)-R655,1),0)+R655</f>
        <v>#N/A</v>
      </c>
    </row>
    <row r="657" spans="1:18" x14ac:dyDescent="0.2">
      <c r="A657" s="402" t="str">
        <f t="shared" ca="1" si="45"/>
        <v/>
      </c>
      <c r="B657" s="397" t="str">
        <f ca="1">IF($A657="","",INDEX(Diário!B$4:B$5000,MATCH(Rateio!$A657,Diário!$A$4:$A$5000,FALSE)))</f>
        <v/>
      </c>
      <c r="C657" s="413" t="str">
        <f ca="1">IF($A657="","",INDEX(Diário!C$4:C$5000,MATCH(Rateio!$A657,Diário!$A$4:$A$5000,FALSE)))</f>
        <v/>
      </c>
      <c r="D657" s="412" t="str">
        <f ca="1">IF($A657="","",INDEX(Diário!D$4:D$5000,MATCH(Rateio!$A657,Diário!$A$4:$A$5000,FALSE)))</f>
        <v/>
      </c>
      <c r="E657" s="412" t="str">
        <f ca="1">IF($A657="","",INDEX(Diário!E$4:E$5000,MATCH(Rateio!$A657,Diário!$A$4:$A$5000,FALSE)))</f>
        <v/>
      </c>
      <c r="F657" s="398"/>
      <c r="G657" s="398"/>
      <c r="H657" s="398"/>
      <c r="I657" s="398"/>
      <c r="J657" s="398"/>
      <c r="K657" s="403"/>
      <c r="L657" s="404"/>
      <c r="M657" s="404"/>
      <c r="N657" s="399"/>
      <c r="O657" s="400" t="str">
        <f t="shared" si="43"/>
        <v/>
      </c>
      <c r="P657" s="400" t="str">
        <f t="shared" si="44"/>
        <v/>
      </c>
      <c r="Q657" s="400">
        <f t="shared" si="46"/>
        <v>0</v>
      </c>
      <c r="R657" s="401" t="e">
        <f ca="1">MATCH(R$2,OFFSET(Diário!O$4,R656,0,ROW(Diário!$N$5003)-R656,1),0)+R656</f>
        <v>#N/A</v>
      </c>
    </row>
    <row r="658" spans="1:18" x14ac:dyDescent="0.2">
      <c r="A658" s="402" t="str">
        <f t="shared" ca="1" si="45"/>
        <v/>
      </c>
      <c r="B658" s="397" t="str">
        <f ca="1">IF($A658="","",INDEX(Diário!B$4:B$5000,MATCH(Rateio!$A658,Diário!$A$4:$A$5000,FALSE)))</f>
        <v/>
      </c>
      <c r="C658" s="413" t="str">
        <f ca="1">IF($A658="","",INDEX(Diário!C$4:C$5000,MATCH(Rateio!$A658,Diário!$A$4:$A$5000,FALSE)))</f>
        <v/>
      </c>
      <c r="D658" s="412" t="str">
        <f ca="1">IF($A658="","",INDEX(Diário!D$4:D$5000,MATCH(Rateio!$A658,Diário!$A$4:$A$5000,FALSE)))</f>
        <v/>
      </c>
      <c r="E658" s="412" t="str">
        <f ca="1">IF($A658="","",INDEX(Diário!E$4:E$5000,MATCH(Rateio!$A658,Diário!$A$4:$A$5000,FALSE)))</f>
        <v/>
      </c>
      <c r="F658" s="398"/>
      <c r="G658" s="398"/>
      <c r="H658" s="398"/>
      <c r="I658" s="398"/>
      <c r="J658" s="398"/>
      <c r="K658" s="403"/>
      <c r="L658" s="404"/>
      <c r="M658" s="404"/>
      <c r="N658" s="399"/>
      <c r="O658" s="400" t="str">
        <f t="shared" si="43"/>
        <v/>
      </c>
      <c r="P658" s="400" t="str">
        <f t="shared" si="44"/>
        <v/>
      </c>
      <c r="Q658" s="400">
        <f t="shared" si="46"/>
        <v>0</v>
      </c>
      <c r="R658" s="401" t="e">
        <f ca="1">MATCH(R$2,OFFSET(Diário!O$4,R657,0,ROW(Diário!$N$5003)-R657,1),0)+R657</f>
        <v>#N/A</v>
      </c>
    </row>
    <row r="659" spans="1:18" x14ac:dyDescent="0.2">
      <c r="A659" s="402" t="str">
        <f t="shared" ca="1" si="45"/>
        <v/>
      </c>
      <c r="B659" s="397" t="str">
        <f ca="1">IF($A659="","",INDEX(Diário!B$4:B$5000,MATCH(Rateio!$A659,Diário!$A$4:$A$5000,FALSE)))</f>
        <v/>
      </c>
      <c r="C659" s="413" t="str">
        <f ca="1">IF($A659="","",INDEX(Diário!C$4:C$5000,MATCH(Rateio!$A659,Diário!$A$4:$A$5000,FALSE)))</f>
        <v/>
      </c>
      <c r="D659" s="412" t="str">
        <f ca="1">IF($A659="","",INDEX(Diário!D$4:D$5000,MATCH(Rateio!$A659,Diário!$A$4:$A$5000,FALSE)))</f>
        <v/>
      </c>
      <c r="E659" s="412" t="str">
        <f ca="1">IF($A659="","",INDEX(Diário!E$4:E$5000,MATCH(Rateio!$A659,Diário!$A$4:$A$5000,FALSE)))</f>
        <v/>
      </c>
      <c r="F659" s="398"/>
      <c r="G659" s="398"/>
      <c r="H659" s="398"/>
      <c r="I659" s="398"/>
      <c r="J659" s="398"/>
      <c r="K659" s="403"/>
      <c r="L659" s="404"/>
      <c r="M659" s="404"/>
      <c r="N659" s="399"/>
      <c r="O659" s="400" t="str">
        <f t="shared" si="43"/>
        <v/>
      </c>
      <c r="P659" s="400" t="str">
        <f t="shared" si="44"/>
        <v/>
      </c>
      <c r="Q659" s="400">
        <f t="shared" si="46"/>
        <v>0</v>
      </c>
      <c r="R659" s="401" t="e">
        <f ca="1">MATCH(R$2,OFFSET(Diário!O$4,R658,0,ROW(Diário!$N$5003)-R658,1),0)+R658</f>
        <v>#N/A</v>
      </c>
    </row>
    <row r="660" spans="1:18" x14ac:dyDescent="0.2">
      <c r="A660" s="402" t="str">
        <f t="shared" ca="1" si="45"/>
        <v/>
      </c>
      <c r="B660" s="397" t="str">
        <f ca="1">IF($A660="","",INDEX(Diário!B$4:B$5000,MATCH(Rateio!$A660,Diário!$A$4:$A$5000,FALSE)))</f>
        <v/>
      </c>
      <c r="C660" s="413" t="str">
        <f ca="1">IF($A660="","",INDEX(Diário!C$4:C$5000,MATCH(Rateio!$A660,Diário!$A$4:$A$5000,FALSE)))</f>
        <v/>
      </c>
      <c r="D660" s="412" t="str">
        <f ca="1">IF($A660="","",INDEX(Diário!D$4:D$5000,MATCH(Rateio!$A660,Diário!$A$4:$A$5000,FALSE)))</f>
        <v/>
      </c>
      <c r="E660" s="412" t="str">
        <f ca="1">IF($A660="","",INDEX(Diário!E$4:E$5000,MATCH(Rateio!$A660,Diário!$A$4:$A$5000,FALSE)))</f>
        <v/>
      </c>
      <c r="F660" s="398"/>
      <c r="G660" s="398"/>
      <c r="H660" s="398"/>
      <c r="I660" s="398"/>
      <c r="J660" s="398"/>
      <c r="K660" s="403"/>
      <c r="L660" s="404"/>
      <c r="M660" s="404"/>
      <c r="N660" s="399"/>
      <c r="O660" s="400" t="str">
        <f t="shared" si="43"/>
        <v/>
      </c>
      <c r="P660" s="400" t="str">
        <f t="shared" si="44"/>
        <v/>
      </c>
      <c r="Q660" s="400">
        <f t="shared" si="46"/>
        <v>0</v>
      </c>
      <c r="R660" s="401" t="e">
        <f ca="1">MATCH(R$2,OFFSET(Diário!O$4,R659,0,ROW(Diário!$N$5003)-R659,1),0)+R659</f>
        <v>#N/A</v>
      </c>
    </row>
    <row r="661" spans="1:18" x14ac:dyDescent="0.2">
      <c r="A661" s="402" t="str">
        <f t="shared" ca="1" si="45"/>
        <v/>
      </c>
      <c r="B661" s="397" t="str">
        <f ca="1">IF($A661="","",INDEX(Diário!B$4:B$5000,MATCH(Rateio!$A661,Diário!$A$4:$A$5000,FALSE)))</f>
        <v/>
      </c>
      <c r="C661" s="413" t="str">
        <f ca="1">IF($A661="","",INDEX(Diário!C$4:C$5000,MATCH(Rateio!$A661,Diário!$A$4:$A$5000,FALSE)))</f>
        <v/>
      </c>
      <c r="D661" s="412" t="str">
        <f ca="1">IF($A661="","",INDEX(Diário!D$4:D$5000,MATCH(Rateio!$A661,Diário!$A$4:$A$5000,FALSE)))</f>
        <v/>
      </c>
      <c r="E661" s="412" t="str">
        <f ca="1">IF($A661="","",INDEX(Diário!E$4:E$5000,MATCH(Rateio!$A661,Diário!$A$4:$A$5000,FALSE)))</f>
        <v/>
      </c>
      <c r="F661" s="398"/>
      <c r="G661" s="398"/>
      <c r="H661" s="398"/>
      <c r="I661" s="398"/>
      <c r="J661" s="398"/>
      <c r="K661" s="403"/>
      <c r="L661" s="404"/>
      <c r="M661" s="404"/>
      <c r="N661" s="399"/>
      <c r="O661" s="400" t="str">
        <f t="shared" si="43"/>
        <v/>
      </c>
      <c r="P661" s="400" t="str">
        <f t="shared" si="44"/>
        <v/>
      </c>
      <c r="Q661" s="400">
        <f t="shared" si="46"/>
        <v>0</v>
      </c>
      <c r="R661" s="401" t="e">
        <f ca="1">MATCH(R$2,OFFSET(Diário!O$4,R660,0,ROW(Diário!$N$5003)-R660,1),0)+R660</f>
        <v>#N/A</v>
      </c>
    </row>
    <row r="662" spans="1:18" x14ac:dyDescent="0.2">
      <c r="A662" s="402" t="str">
        <f t="shared" ca="1" si="45"/>
        <v/>
      </c>
      <c r="B662" s="397" t="str">
        <f ca="1">IF($A662="","",INDEX(Diário!B$4:B$5000,MATCH(Rateio!$A662,Diário!$A$4:$A$5000,FALSE)))</f>
        <v/>
      </c>
      <c r="C662" s="413" t="str">
        <f ca="1">IF($A662="","",INDEX(Diário!C$4:C$5000,MATCH(Rateio!$A662,Diário!$A$4:$A$5000,FALSE)))</f>
        <v/>
      </c>
      <c r="D662" s="412" t="str">
        <f ca="1">IF($A662="","",INDEX(Diário!D$4:D$5000,MATCH(Rateio!$A662,Diário!$A$4:$A$5000,FALSE)))</f>
        <v/>
      </c>
      <c r="E662" s="412" t="str">
        <f ca="1">IF($A662="","",INDEX(Diário!E$4:E$5000,MATCH(Rateio!$A662,Diário!$A$4:$A$5000,FALSE)))</f>
        <v/>
      </c>
      <c r="F662" s="398"/>
      <c r="G662" s="398"/>
      <c r="H662" s="398"/>
      <c r="I662" s="398"/>
      <c r="J662" s="398"/>
      <c r="K662" s="403"/>
      <c r="L662" s="404"/>
      <c r="M662" s="404"/>
      <c r="N662" s="399"/>
      <c r="O662" s="400" t="str">
        <f t="shared" si="43"/>
        <v/>
      </c>
      <c r="P662" s="400" t="str">
        <f t="shared" si="44"/>
        <v/>
      </c>
      <c r="Q662" s="400">
        <f t="shared" si="46"/>
        <v>0</v>
      </c>
      <c r="R662" s="401" t="e">
        <f ca="1">MATCH(R$2,OFFSET(Diário!O$4,R661,0,ROW(Diário!$N$5003)-R661,1),0)+R661</f>
        <v>#N/A</v>
      </c>
    </row>
    <row r="663" spans="1:18" x14ac:dyDescent="0.2">
      <c r="A663" s="402" t="str">
        <f t="shared" ca="1" si="45"/>
        <v/>
      </c>
      <c r="B663" s="397" t="str">
        <f ca="1">IF($A663="","",INDEX(Diário!B$4:B$5000,MATCH(Rateio!$A663,Diário!$A$4:$A$5000,FALSE)))</f>
        <v/>
      </c>
      <c r="C663" s="413" t="str">
        <f ca="1">IF($A663="","",INDEX(Diário!C$4:C$5000,MATCH(Rateio!$A663,Diário!$A$4:$A$5000,FALSE)))</f>
        <v/>
      </c>
      <c r="D663" s="412" t="str">
        <f ca="1">IF($A663="","",INDEX(Diário!D$4:D$5000,MATCH(Rateio!$A663,Diário!$A$4:$A$5000,FALSE)))</f>
        <v/>
      </c>
      <c r="E663" s="412" t="str">
        <f ca="1">IF($A663="","",INDEX(Diário!E$4:E$5000,MATCH(Rateio!$A663,Diário!$A$4:$A$5000,FALSE)))</f>
        <v/>
      </c>
      <c r="F663" s="398"/>
      <c r="G663" s="398"/>
      <c r="H663" s="398"/>
      <c r="I663" s="398"/>
      <c r="J663" s="398"/>
      <c r="K663" s="403"/>
      <c r="L663" s="404"/>
      <c r="M663" s="404"/>
      <c r="N663" s="399"/>
      <c r="O663" s="400" t="str">
        <f t="shared" si="43"/>
        <v/>
      </c>
      <c r="P663" s="400" t="str">
        <f t="shared" si="44"/>
        <v/>
      </c>
      <c r="Q663" s="400">
        <f t="shared" si="46"/>
        <v>0</v>
      </c>
      <c r="R663" s="401" t="e">
        <f ca="1">MATCH(R$2,OFFSET(Diário!O$4,R662,0,ROW(Diário!$N$5003)-R662,1),0)+R662</f>
        <v>#N/A</v>
      </c>
    </row>
    <row r="664" spans="1:18" x14ac:dyDescent="0.2">
      <c r="A664" s="402" t="str">
        <f t="shared" ca="1" si="45"/>
        <v/>
      </c>
      <c r="B664" s="397" t="str">
        <f ca="1">IF($A664="","",INDEX(Diário!B$4:B$5000,MATCH(Rateio!$A664,Diário!$A$4:$A$5000,FALSE)))</f>
        <v/>
      </c>
      <c r="C664" s="413" t="str">
        <f ca="1">IF($A664="","",INDEX(Diário!C$4:C$5000,MATCH(Rateio!$A664,Diário!$A$4:$A$5000,FALSE)))</f>
        <v/>
      </c>
      <c r="D664" s="412" t="str">
        <f ca="1">IF($A664="","",INDEX(Diário!D$4:D$5000,MATCH(Rateio!$A664,Diário!$A$4:$A$5000,FALSE)))</f>
        <v/>
      </c>
      <c r="E664" s="412" t="str">
        <f ca="1">IF($A664="","",INDEX(Diário!E$4:E$5000,MATCH(Rateio!$A664,Diário!$A$4:$A$5000,FALSE)))</f>
        <v/>
      </c>
      <c r="F664" s="398"/>
      <c r="G664" s="398"/>
      <c r="H664" s="398"/>
      <c r="I664" s="398"/>
      <c r="J664" s="398"/>
      <c r="K664" s="403"/>
      <c r="L664" s="404"/>
      <c r="M664" s="404"/>
      <c r="N664" s="399"/>
      <c r="O664" s="400" t="str">
        <f t="shared" si="43"/>
        <v/>
      </c>
      <c r="P664" s="400" t="str">
        <f t="shared" si="44"/>
        <v/>
      </c>
      <c r="Q664" s="400">
        <f t="shared" si="46"/>
        <v>0</v>
      </c>
      <c r="R664" s="401" t="e">
        <f ca="1">MATCH(R$2,OFFSET(Diário!O$4,R663,0,ROW(Diário!$N$5003)-R663,1),0)+R663</f>
        <v>#N/A</v>
      </c>
    </row>
    <row r="665" spans="1:18" x14ac:dyDescent="0.2">
      <c r="A665" s="402" t="str">
        <f t="shared" ca="1" si="45"/>
        <v/>
      </c>
      <c r="B665" s="397" t="str">
        <f ca="1">IF($A665="","",INDEX(Diário!B$4:B$5000,MATCH(Rateio!$A665,Diário!$A$4:$A$5000,FALSE)))</f>
        <v/>
      </c>
      <c r="C665" s="413" t="str">
        <f ca="1">IF($A665="","",INDEX(Diário!C$4:C$5000,MATCH(Rateio!$A665,Diário!$A$4:$A$5000,FALSE)))</f>
        <v/>
      </c>
      <c r="D665" s="412" t="str">
        <f ca="1">IF($A665="","",INDEX(Diário!D$4:D$5000,MATCH(Rateio!$A665,Diário!$A$4:$A$5000,FALSE)))</f>
        <v/>
      </c>
      <c r="E665" s="412" t="str">
        <f ca="1">IF($A665="","",INDEX(Diário!E$4:E$5000,MATCH(Rateio!$A665,Diário!$A$4:$A$5000,FALSE)))</f>
        <v/>
      </c>
      <c r="F665" s="398"/>
      <c r="G665" s="398"/>
      <c r="H665" s="398"/>
      <c r="I665" s="398"/>
      <c r="J665" s="398"/>
      <c r="K665" s="403"/>
      <c r="L665" s="404"/>
      <c r="M665" s="404"/>
      <c r="N665" s="399"/>
      <c r="O665" s="400" t="str">
        <f t="shared" si="43"/>
        <v/>
      </c>
      <c r="P665" s="400" t="str">
        <f t="shared" si="44"/>
        <v/>
      </c>
      <c r="Q665" s="400">
        <f t="shared" si="46"/>
        <v>0</v>
      </c>
      <c r="R665" s="401" t="e">
        <f ca="1">MATCH(R$2,OFFSET(Diário!O$4,R664,0,ROW(Diário!$N$5003)-R664,1),0)+R664</f>
        <v>#N/A</v>
      </c>
    </row>
    <row r="666" spans="1:18" x14ac:dyDescent="0.2">
      <c r="A666" s="402" t="str">
        <f t="shared" ca="1" si="45"/>
        <v/>
      </c>
      <c r="B666" s="397" t="str">
        <f ca="1">IF($A666="","",INDEX(Diário!B$4:B$5000,MATCH(Rateio!$A666,Diário!$A$4:$A$5000,FALSE)))</f>
        <v/>
      </c>
      <c r="C666" s="413" t="str">
        <f ca="1">IF($A666="","",INDEX(Diário!C$4:C$5000,MATCH(Rateio!$A666,Diário!$A$4:$A$5000,FALSE)))</f>
        <v/>
      </c>
      <c r="D666" s="412" t="str">
        <f ca="1">IF($A666="","",INDEX(Diário!D$4:D$5000,MATCH(Rateio!$A666,Diário!$A$4:$A$5000,FALSE)))</f>
        <v/>
      </c>
      <c r="E666" s="412" t="str">
        <f ca="1">IF($A666="","",INDEX(Diário!E$4:E$5000,MATCH(Rateio!$A666,Diário!$A$4:$A$5000,FALSE)))</f>
        <v/>
      </c>
      <c r="F666" s="398"/>
      <c r="G666" s="398"/>
      <c r="H666" s="398"/>
      <c r="I666" s="398"/>
      <c r="J666" s="398"/>
      <c r="K666" s="403"/>
      <c r="L666" s="404"/>
      <c r="M666" s="404"/>
      <c r="N666" s="399"/>
      <c r="O666" s="400" t="str">
        <f t="shared" si="43"/>
        <v/>
      </c>
      <c r="P666" s="400" t="str">
        <f t="shared" si="44"/>
        <v/>
      </c>
      <c r="Q666" s="400">
        <f t="shared" si="46"/>
        <v>0</v>
      </c>
      <c r="R666" s="401" t="e">
        <f ca="1">MATCH(R$2,OFFSET(Diário!O$4,R665,0,ROW(Diário!$N$5003)-R665,1),0)+R665</f>
        <v>#N/A</v>
      </c>
    </row>
    <row r="667" spans="1:18" x14ac:dyDescent="0.2">
      <c r="A667" s="402" t="str">
        <f t="shared" ca="1" si="45"/>
        <v/>
      </c>
      <c r="B667" s="397" t="str">
        <f ca="1">IF($A667="","",INDEX(Diário!B$4:B$5000,MATCH(Rateio!$A667,Diário!$A$4:$A$5000,FALSE)))</f>
        <v/>
      </c>
      <c r="C667" s="413" t="str">
        <f ca="1">IF($A667="","",INDEX(Diário!C$4:C$5000,MATCH(Rateio!$A667,Diário!$A$4:$A$5000,FALSE)))</f>
        <v/>
      </c>
      <c r="D667" s="412" t="str">
        <f ca="1">IF($A667="","",INDEX(Diário!D$4:D$5000,MATCH(Rateio!$A667,Diário!$A$4:$A$5000,FALSE)))</f>
        <v/>
      </c>
      <c r="E667" s="412" t="str">
        <f ca="1">IF($A667="","",INDEX(Diário!E$4:E$5000,MATCH(Rateio!$A667,Diário!$A$4:$A$5000,FALSE)))</f>
        <v/>
      </c>
      <c r="F667" s="398"/>
      <c r="G667" s="398"/>
      <c r="H667" s="398"/>
      <c r="I667" s="398"/>
      <c r="J667" s="398"/>
      <c r="K667" s="403"/>
      <c r="L667" s="404"/>
      <c r="M667" s="404"/>
      <c r="N667" s="399"/>
      <c r="O667" s="400" t="str">
        <f t="shared" si="43"/>
        <v/>
      </c>
      <c r="P667" s="400" t="str">
        <f t="shared" si="44"/>
        <v/>
      </c>
      <c r="Q667" s="400">
        <f t="shared" si="46"/>
        <v>0</v>
      </c>
      <c r="R667" s="401" t="e">
        <f ca="1">MATCH(R$2,OFFSET(Diário!O$4,R666,0,ROW(Diário!$N$5003)-R666,1),0)+R666</f>
        <v>#N/A</v>
      </c>
    </row>
    <row r="668" spans="1:18" x14ac:dyDescent="0.2">
      <c r="A668" s="402" t="str">
        <f t="shared" ca="1" si="45"/>
        <v/>
      </c>
      <c r="B668" s="397" t="str">
        <f ca="1">IF($A668="","",INDEX(Diário!B$4:B$5000,MATCH(Rateio!$A668,Diário!$A$4:$A$5000,FALSE)))</f>
        <v/>
      </c>
      <c r="C668" s="413" t="str">
        <f ca="1">IF($A668="","",INDEX(Diário!C$4:C$5000,MATCH(Rateio!$A668,Diário!$A$4:$A$5000,FALSE)))</f>
        <v/>
      </c>
      <c r="D668" s="412" t="str">
        <f ca="1">IF($A668="","",INDEX(Diário!D$4:D$5000,MATCH(Rateio!$A668,Diário!$A$4:$A$5000,FALSE)))</f>
        <v/>
      </c>
      <c r="E668" s="412" t="str">
        <f ca="1">IF($A668="","",INDEX(Diário!E$4:E$5000,MATCH(Rateio!$A668,Diário!$A$4:$A$5000,FALSE)))</f>
        <v/>
      </c>
      <c r="F668" s="398"/>
      <c r="G668" s="398"/>
      <c r="H668" s="398"/>
      <c r="I668" s="398"/>
      <c r="J668" s="398"/>
      <c r="K668" s="403"/>
      <c r="L668" s="404"/>
      <c r="M668" s="404"/>
      <c r="N668" s="399"/>
      <c r="O668" s="400" t="str">
        <f t="shared" si="43"/>
        <v/>
      </c>
      <c r="P668" s="400" t="str">
        <f t="shared" si="44"/>
        <v/>
      </c>
      <c r="Q668" s="400">
        <f t="shared" si="46"/>
        <v>0</v>
      </c>
      <c r="R668" s="401" t="e">
        <f ca="1">MATCH(R$2,OFFSET(Diário!O$4,R667,0,ROW(Diário!$N$5003)-R667,1),0)+R667</f>
        <v>#N/A</v>
      </c>
    </row>
    <row r="669" spans="1:18" x14ac:dyDescent="0.2">
      <c r="A669" s="402" t="str">
        <f t="shared" ca="1" si="45"/>
        <v/>
      </c>
      <c r="B669" s="397" t="str">
        <f ca="1">IF($A669="","",INDEX(Diário!B$4:B$5000,MATCH(Rateio!$A669,Diário!$A$4:$A$5000,FALSE)))</f>
        <v/>
      </c>
      <c r="C669" s="413" t="str">
        <f ca="1">IF($A669="","",INDEX(Diário!C$4:C$5000,MATCH(Rateio!$A669,Diário!$A$4:$A$5000,FALSE)))</f>
        <v/>
      </c>
      <c r="D669" s="412" t="str">
        <f ca="1">IF($A669="","",INDEX(Diário!D$4:D$5000,MATCH(Rateio!$A669,Diário!$A$4:$A$5000,FALSE)))</f>
        <v/>
      </c>
      <c r="E669" s="412" t="str">
        <f ca="1">IF($A669="","",INDEX(Diário!E$4:E$5000,MATCH(Rateio!$A669,Diário!$A$4:$A$5000,FALSE)))</f>
        <v/>
      </c>
      <c r="F669" s="398"/>
      <c r="G669" s="398"/>
      <c r="H669" s="398"/>
      <c r="I669" s="398"/>
      <c r="J669" s="398"/>
      <c r="K669" s="403"/>
      <c r="L669" s="404"/>
      <c r="M669" s="404"/>
      <c r="N669" s="399"/>
      <c r="O669" s="400" t="str">
        <f t="shared" si="43"/>
        <v/>
      </c>
      <c r="P669" s="400" t="str">
        <f t="shared" si="44"/>
        <v/>
      </c>
      <c r="Q669" s="400">
        <f t="shared" si="46"/>
        <v>0</v>
      </c>
      <c r="R669" s="401" t="e">
        <f ca="1">MATCH(R$2,OFFSET(Diário!O$4,R668,0,ROW(Diário!$N$5003)-R668,1),0)+R668</f>
        <v>#N/A</v>
      </c>
    </row>
    <row r="670" spans="1:18" x14ac:dyDescent="0.2">
      <c r="A670" s="402" t="str">
        <f t="shared" ca="1" si="45"/>
        <v/>
      </c>
      <c r="B670" s="397" t="str">
        <f ca="1">IF($A670="","",INDEX(Diário!B$4:B$5000,MATCH(Rateio!$A670,Diário!$A$4:$A$5000,FALSE)))</f>
        <v/>
      </c>
      <c r="C670" s="413" t="str">
        <f ca="1">IF($A670="","",INDEX(Diário!C$4:C$5000,MATCH(Rateio!$A670,Diário!$A$4:$A$5000,FALSE)))</f>
        <v/>
      </c>
      <c r="D670" s="412" t="str">
        <f ca="1">IF($A670="","",INDEX(Diário!D$4:D$5000,MATCH(Rateio!$A670,Diário!$A$4:$A$5000,FALSE)))</f>
        <v/>
      </c>
      <c r="E670" s="412" t="str">
        <f ca="1">IF($A670="","",INDEX(Diário!E$4:E$5000,MATCH(Rateio!$A670,Diário!$A$4:$A$5000,FALSE)))</f>
        <v/>
      </c>
      <c r="F670" s="398"/>
      <c r="G670" s="398"/>
      <c r="H670" s="398"/>
      <c r="I670" s="398"/>
      <c r="J670" s="398"/>
      <c r="K670" s="403"/>
      <c r="L670" s="404"/>
      <c r="M670" s="404"/>
      <c r="N670" s="399"/>
      <c r="O670" s="400" t="str">
        <f t="shared" si="43"/>
        <v/>
      </c>
      <c r="P670" s="400" t="str">
        <f t="shared" si="44"/>
        <v/>
      </c>
      <c r="Q670" s="400">
        <f t="shared" si="46"/>
        <v>0</v>
      </c>
      <c r="R670" s="401" t="e">
        <f ca="1">MATCH(R$2,OFFSET(Diário!O$4,R669,0,ROW(Diário!$N$5003)-R669,1),0)+R669</f>
        <v>#N/A</v>
      </c>
    </row>
    <row r="671" spans="1:18" x14ac:dyDescent="0.2">
      <c r="A671" s="402" t="str">
        <f t="shared" ca="1" si="45"/>
        <v/>
      </c>
      <c r="B671" s="397" t="str">
        <f ca="1">IF($A671="","",INDEX(Diário!B$4:B$5000,MATCH(Rateio!$A671,Diário!$A$4:$A$5000,FALSE)))</f>
        <v/>
      </c>
      <c r="C671" s="413" t="str">
        <f ca="1">IF($A671="","",INDEX(Diário!C$4:C$5000,MATCH(Rateio!$A671,Diário!$A$4:$A$5000,FALSE)))</f>
        <v/>
      </c>
      <c r="D671" s="412" t="str">
        <f ca="1">IF($A671="","",INDEX(Diário!D$4:D$5000,MATCH(Rateio!$A671,Diário!$A$4:$A$5000,FALSE)))</f>
        <v/>
      </c>
      <c r="E671" s="412" t="str">
        <f ca="1">IF($A671="","",INDEX(Diário!E$4:E$5000,MATCH(Rateio!$A671,Diário!$A$4:$A$5000,FALSE)))</f>
        <v/>
      </c>
      <c r="F671" s="398"/>
      <c r="G671" s="398"/>
      <c r="H671" s="398"/>
      <c r="I671" s="398"/>
      <c r="J671" s="398"/>
      <c r="K671" s="403"/>
      <c r="L671" s="404"/>
      <c r="M671" s="404"/>
      <c r="N671" s="399"/>
      <c r="O671" s="400" t="str">
        <f t="shared" si="43"/>
        <v/>
      </c>
      <c r="P671" s="400" t="str">
        <f t="shared" si="44"/>
        <v/>
      </c>
      <c r="Q671" s="400">
        <f t="shared" si="46"/>
        <v>0</v>
      </c>
      <c r="R671" s="401" t="e">
        <f ca="1">MATCH(R$2,OFFSET(Diário!O$4,R670,0,ROW(Diário!$N$5003)-R670,1),0)+R670</f>
        <v>#N/A</v>
      </c>
    </row>
    <row r="672" spans="1:18" x14ac:dyDescent="0.2">
      <c r="A672" s="402" t="str">
        <f t="shared" ca="1" si="45"/>
        <v/>
      </c>
      <c r="B672" s="397" t="str">
        <f ca="1">IF($A672="","",INDEX(Diário!B$4:B$5000,MATCH(Rateio!$A672,Diário!$A$4:$A$5000,FALSE)))</f>
        <v/>
      </c>
      <c r="C672" s="413" t="str">
        <f ca="1">IF($A672="","",INDEX(Diário!C$4:C$5000,MATCH(Rateio!$A672,Diário!$A$4:$A$5000,FALSE)))</f>
        <v/>
      </c>
      <c r="D672" s="412" t="str">
        <f ca="1">IF($A672="","",INDEX(Diário!D$4:D$5000,MATCH(Rateio!$A672,Diário!$A$4:$A$5000,FALSE)))</f>
        <v/>
      </c>
      <c r="E672" s="412" t="str">
        <f ca="1">IF($A672="","",INDEX(Diário!E$4:E$5000,MATCH(Rateio!$A672,Diário!$A$4:$A$5000,FALSE)))</f>
        <v/>
      </c>
      <c r="F672" s="398"/>
      <c r="G672" s="398"/>
      <c r="H672" s="398"/>
      <c r="I672" s="398"/>
      <c r="J672" s="398"/>
      <c r="K672" s="403"/>
      <c r="L672" s="404"/>
      <c r="M672" s="404"/>
      <c r="N672" s="399"/>
      <c r="O672" s="400" t="str">
        <f t="shared" si="43"/>
        <v/>
      </c>
      <c r="P672" s="400" t="str">
        <f t="shared" si="44"/>
        <v/>
      </c>
      <c r="Q672" s="400">
        <f t="shared" si="46"/>
        <v>0</v>
      </c>
      <c r="R672" s="401" t="e">
        <f ca="1">MATCH(R$2,OFFSET(Diário!O$4,R671,0,ROW(Diário!$N$5003)-R671,1),0)+R671</f>
        <v>#N/A</v>
      </c>
    </row>
    <row r="673" spans="1:18" x14ac:dyDescent="0.2">
      <c r="A673" s="402" t="str">
        <f t="shared" ca="1" si="45"/>
        <v/>
      </c>
      <c r="B673" s="397" t="str">
        <f ca="1">IF($A673="","",INDEX(Diário!B$4:B$5000,MATCH(Rateio!$A673,Diário!$A$4:$A$5000,FALSE)))</f>
        <v/>
      </c>
      <c r="C673" s="413" t="str">
        <f ca="1">IF($A673="","",INDEX(Diário!C$4:C$5000,MATCH(Rateio!$A673,Diário!$A$4:$A$5000,FALSE)))</f>
        <v/>
      </c>
      <c r="D673" s="412" t="str">
        <f ca="1">IF($A673="","",INDEX(Diário!D$4:D$5000,MATCH(Rateio!$A673,Diário!$A$4:$A$5000,FALSE)))</f>
        <v/>
      </c>
      <c r="E673" s="412" t="str">
        <f ca="1">IF($A673="","",INDEX(Diário!E$4:E$5000,MATCH(Rateio!$A673,Diário!$A$4:$A$5000,FALSE)))</f>
        <v/>
      </c>
      <c r="F673" s="398"/>
      <c r="G673" s="398"/>
      <c r="H673" s="398"/>
      <c r="I673" s="398"/>
      <c r="J673" s="398"/>
      <c r="K673" s="403"/>
      <c r="L673" s="404"/>
      <c r="M673" s="404"/>
      <c r="N673" s="399"/>
      <c r="O673" s="400" t="str">
        <f t="shared" si="43"/>
        <v/>
      </c>
      <c r="P673" s="400" t="str">
        <f t="shared" si="44"/>
        <v/>
      </c>
      <c r="Q673" s="400">
        <f t="shared" si="46"/>
        <v>0</v>
      </c>
      <c r="R673" s="401" t="e">
        <f ca="1">MATCH(R$2,OFFSET(Diário!O$4,R672,0,ROW(Diário!$N$5003)-R672,1),0)+R672</f>
        <v>#N/A</v>
      </c>
    </row>
    <row r="674" spans="1:18" x14ac:dyDescent="0.2">
      <c r="A674" s="402" t="str">
        <f t="shared" ca="1" si="45"/>
        <v/>
      </c>
      <c r="B674" s="397" t="str">
        <f ca="1">IF($A674="","",INDEX(Diário!B$4:B$5000,MATCH(Rateio!$A674,Diário!$A$4:$A$5000,FALSE)))</f>
        <v/>
      </c>
      <c r="C674" s="413" t="str">
        <f ca="1">IF($A674="","",INDEX(Diário!C$4:C$5000,MATCH(Rateio!$A674,Diário!$A$4:$A$5000,FALSE)))</f>
        <v/>
      </c>
      <c r="D674" s="412" t="str">
        <f ca="1">IF($A674="","",INDEX(Diário!D$4:D$5000,MATCH(Rateio!$A674,Diário!$A$4:$A$5000,FALSE)))</f>
        <v/>
      </c>
      <c r="E674" s="412" t="str">
        <f ca="1">IF($A674="","",INDEX(Diário!E$4:E$5000,MATCH(Rateio!$A674,Diário!$A$4:$A$5000,FALSE)))</f>
        <v/>
      </c>
      <c r="F674" s="398"/>
      <c r="G674" s="398"/>
      <c r="H674" s="398"/>
      <c r="I674" s="398"/>
      <c r="J674" s="398"/>
      <c r="K674" s="403"/>
      <c r="L674" s="404"/>
      <c r="M674" s="404"/>
      <c r="N674" s="399"/>
      <c r="O674" s="400" t="str">
        <f t="shared" si="43"/>
        <v/>
      </c>
      <c r="P674" s="400" t="str">
        <f t="shared" si="44"/>
        <v/>
      </c>
      <c r="Q674" s="400">
        <f t="shared" si="46"/>
        <v>0</v>
      </c>
      <c r="R674" s="401" t="e">
        <f ca="1">MATCH(R$2,OFFSET(Diário!O$4,R673,0,ROW(Diário!$N$5003)-R673,1),0)+R673</f>
        <v>#N/A</v>
      </c>
    </row>
    <row r="675" spans="1:18" x14ac:dyDescent="0.2">
      <c r="A675" s="402" t="str">
        <f t="shared" ca="1" si="45"/>
        <v/>
      </c>
      <c r="B675" s="397" t="str">
        <f ca="1">IF($A675="","",INDEX(Diário!B$4:B$5000,MATCH(Rateio!$A675,Diário!$A$4:$A$5000,FALSE)))</f>
        <v/>
      </c>
      <c r="C675" s="413" t="str">
        <f ca="1">IF($A675="","",INDEX(Diário!C$4:C$5000,MATCH(Rateio!$A675,Diário!$A$4:$A$5000,FALSE)))</f>
        <v/>
      </c>
      <c r="D675" s="412" t="str">
        <f ca="1">IF($A675="","",INDEX(Diário!D$4:D$5000,MATCH(Rateio!$A675,Diário!$A$4:$A$5000,FALSE)))</f>
        <v/>
      </c>
      <c r="E675" s="412" t="str">
        <f ca="1">IF($A675="","",INDEX(Diário!E$4:E$5000,MATCH(Rateio!$A675,Diário!$A$4:$A$5000,FALSE)))</f>
        <v/>
      </c>
      <c r="F675" s="398"/>
      <c r="G675" s="398"/>
      <c r="H675" s="398"/>
      <c r="I675" s="398"/>
      <c r="J675" s="398"/>
      <c r="K675" s="403"/>
      <c r="L675" s="404"/>
      <c r="M675" s="404"/>
      <c r="N675" s="399"/>
      <c r="O675" s="400" t="str">
        <f t="shared" si="43"/>
        <v/>
      </c>
      <c r="P675" s="400" t="str">
        <f t="shared" si="44"/>
        <v/>
      </c>
      <c r="Q675" s="400">
        <f t="shared" si="46"/>
        <v>0</v>
      </c>
      <c r="R675" s="401" t="e">
        <f ca="1">MATCH(R$2,OFFSET(Diário!O$4,R674,0,ROW(Diário!$N$5003)-R674,1),0)+R674</f>
        <v>#N/A</v>
      </c>
    </row>
    <row r="676" spans="1:18" x14ac:dyDescent="0.2">
      <c r="A676" s="402" t="str">
        <f t="shared" ca="1" si="45"/>
        <v/>
      </c>
      <c r="B676" s="397" t="str">
        <f ca="1">IF($A676="","",INDEX(Diário!B$4:B$5000,MATCH(Rateio!$A676,Diário!$A$4:$A$5000,FALSE)))</f>
        <v/>
      </c>
      <c r="C676" s="413" t="str">
        <f ca="1">IF($A676="","",INDEX(Diário!C$4:C$5000,MATCH(Rateio!$A676,Diário!$A$4:$A$5000,FALSE)))</f>
        <v/>
      </c>
      <c r="D676" s="412" t="str">
        <f ca="1">IF($A676="","",INDEX(Diário!D$4:D$5000,MATCH(Rateio!$A676,Diário!$A$4:$A$5000,FALSE)))</f>
        <v/>
      </c>
      <c r="E676" s="412" t="str">
        <f ca="1">IF($A676="","",INDEX(Diário!E$4:E$5000,MATCH(Rateio!$A676,Diário!$A$4:$A$5000,FALSE)))</f>
        <v/>
      </c>
      <c r="F676" s="398"/>
      <c r="G676" s="398"/>
      <c r="H676" s="398"/>
      <c r="I676" s="398"/>
      <c r="J676" s="398"/>
      <c r="K676" s="403"/>
      <c r="L676" s="404"/>
      <c r="M676" s="404"/>
      <c r="N676" s="399"/>
      <c r="O676" s="400" t="str">
        <f t="shared" si="43"/>
        <v/>
      </c>
      <c r="P676" s="400" t="str">
        <f t="shared" si="44"/>
        <v/>
      </c>
      <c r="Q676" s="400">
        <f t="shared" si="46"/>
        <v>0</v>
      </c>
      <c r="R676" s="401" t="e">
        <f ca="1">MATCH(R$2,OFFSET(Diário!O$4,R675,0,ROW(Diário!$N$5003)-R675,1),0)+R675</f>
        <v>#N/A</v>
      </c>
    </row>
    <row r="677" spans="1:18" x14ac:dyDescent="0.2">
      <c r="A677" s="402" t="str">
        <f t="shared" ca="1" si="45"/>
        <v/>
      </c>
      <c r="B677" s="397" t="str">
        <f ca="1">IF($A677="","",INDEX(Diário!B$4:B$5000,MATCH(Rateio!$A677,Diário!$A$4:$A$5000,FALSE)))</f>
        <v/>
      </c>
      <c r="C677" s="413" t="str">
        <f ca="1">IF($A677="","",INDEX(Diário!C$4:C$5000,MATCH(Rateio!$A677,Diário!$A$4:$A$5000,FALSE)))</f>
        <v/>
      </c>
      <c r="D677" s="412" t="str">
        <f ca="1">IF($A677="","",INDEX(Diário!D$4:D$5000,MATCH(Rateio!$A677,Diário!$A$4:$A$5000,FALSE)))</f>
        <v/>
      </c>
      <c r="E677" s="412" t="str">
        <f ca="1">IF($A677="","",INDEX(Diário!E$4:E$5000,MATCH(Rateio!$A677,Diário!$A$4:$A$5000,FALSE)))</f>
        <v/>
      </c>
      <c r="F677" s="398"/>
      <c r="G677" s="398"/>
      <c r="H677" s="398"/>
      <c r="I677" s="398"/>
      <c r="J677" s="398"/>
      <c r="K677" s="403"/>
      <c r="L677" s="404"/>
      <c r="M677" s="404"/>
      <c r="N677" s="399"/>
      <c r="O677" s="400" t="str">
        <f t="shared" si="43"/>
        <v/>
      </c>
      <c r="P677" s="400" t="str">
        <f t="shared" si="44"/>
        <v/>
      </c>
      <c r="Q677" s="400">
        <f t="shared" si="46"/>
        <v>0</v>
      </c>
      <c r="R677" s="401" t="e">
        <f ca="1">MATCH(R$2,OFFSET(Diário!O$4,R676,0,ROW(Diário!$N$5003)-R676,1),0)+R676</f>
        <v>#N/A</v>
      </c>
    </row>
    <row r="678" spans="1:18" x14ac:dyDescent="0.2">
      <c r="A678" s="402" t="str">
        <f t="shared" ca="1" si="45"/>
        <v/>
      </c>
      <c r="B678" s="397" t="str">
        <f ca="1">IF($A678="","",INDEX(Diário!B$4:B$5000,MATCH(Rateio!$A678,Diário!$A$4:$A$5000,FALSE)))</f>
        <v/>
      </c>
      <c r="C678" s="413" t="str">
        <f ca="1">IF($A678="","",INDEX(Diário!C$4:C$5000,MATCH(Rateio!$A678,Diário!$A$4:$A$5000,FALSE)))</f>
        <v/>
      </c>
      <c r="D678" s="412" t="str">
        <f ca="1">IF($A678="","",INDEX(Diário!D$4:D$5000,MATCH(Rateio!$A678,Diário!$A$4:$A$5000,FALSE)))</f>
        <v/>
      </c>
      <c r="E678" s="412" t="str">
        <f ca="1">IF($A678="","",INDEX(Diário!E$4:E$5000,MATCH(Rateio!$A678,Diário!$A$4:$A$5000,FALSE)))</f>
        <v/>
      </c>
      <c r="F678" s="398"/>
      <c r="G678" s="398"/>
      <c r="H678" s="398"/>
      <c r="I678" s="398"/>
      <c r="J678" s="398"/>
      <c r="K678" s="403"/>
      <c r="L678" s="404"/>
      <c r="M678" s="404"/>
      <c r="N678" s="399"/>
      <c r="O678" s="400" t="str">
        <f t="shared" si="43"/>
        <v/>
      </c>
      <c r="P678" s="400" t="str">
        <f t="shared" si="44"/>
        <v/>
      </c>
      <c r="Q678" s="400">
        <f t="shared" si="46"/>
        <v>0</v>
      </c>
      <c r="R678" s="401" t="e">
        <f ca="1">MATCH(R$2,OFFSET(Diário!O$4,R677,0,ROW(Diário!$N$5003)-R677,1),0)+R677</f>
        <v>#N/A</v>
      </c>
    </row>
    <row r="679" spans="1:18" x14ac:dyDescent="0.2">
      <c r="A679" s="402" t="str">
        <f t="shared" ca="1" si="45"/>
        <v/>
      </c>
      <c r="B679" s="397" t="str">
        <f ca="1">IF($A679="","",INDEX(Diário!B$4:B$5000,MATCH(Rateio!$A679,Diário!$A$4:$A$5000,FALSE)))</f>
        <v/>
      </c>
      <c r="C679" s="413" t="str">
        <f ca="1">IF($A679="","",INDEX(Diário!C$4:C$5000,MATCH(Rateio!$A679,Diário!$A$4:$A$5000,FALSE)))</f>
        <v/>
      </c>
      <c r="D679" s="412" t="str">
        <f ca="1">IF($A679="","",INDEX(Diário!D$4:D$5000,MATCH(Rateio!$A679,Diário!$A$4:$A$5000,FALSE)))</f>
        <v/>
      </c>
      <c r="E679" s="412" t="str">
        <f ca="1">IF($A679="","",INDEX(Diário!E$4:E$5000,MATCH(Rateio!$A679,Diário!$A$4:$A$5000,FALSE)))</f>
        <v/>
      </c>
      <c r="F679" s="398"/>
      <c r="G679" s="398"/>
      <c r="H679" s="398"/>
      <c r="I679" s="398"/>
      <c r="J679" s="398"/>
      <c r="K679" s="403"/>
      <c r="L679" s="404"/>
      <c r="M679" s="404"/>
      <c r="N679" s="399"/>
      <c r="O679" s="400" t="str">
        <f t="shared" si="43"/>
        <v/>
      </c>
      <c r="P679" s="400" t="str">
        <f t="shared" si="44"/>
        <v/>
      </c>
      <c r="Q679" s="400">
        <f t="shared" si="46"/>
        <v>0</v>
      </c>
      <c r="R679" s="401" t="e">
        <f ca="1">MATCH(R$2,OFFSET(Diário!O$4,R678,0,ROW(Diário!$N$5003)-R678,1),0)+R678</f>
        <v>#N/A</v>
      </c>
    </row>
    <row r="680" spans="1:18" x14ac:dyDescent="0.2">
      <c r="A680" s="402" t="str">
        <f t="shared" ca="1" si="45"/>
        <v/>
      </c>
      <c r="B680" s="397" t="str">
        <f ca="1">IF($A680="","",INDEX(Diário!B$4:B$5000,MATCH(Rateio!$A680,Diário!$A$4:$A$5000,FALSE)))</f>
        <v/>
      </c>
      <c r="C680" s="413" t="str">
        <f ca="1">IF($A680="","",INDEX(Diário!C$4:C$5000,MATCH(Rateio!$A680,Diário!$A$4:$A$5000,FALSE)))</f>
        <v/>
      </c>
      <c r="D680" s="412" t="str">
        <f ca="1">IF($A680="","",INDEX(Diário!D$4:D$5000,MATCH(Rateio!$A680,Diário!$A$4:$A$5000,FALSE)))</f>
        <v/>
      </c>
      <c r="E680" s="412" t="str">
        <f ca="1">IF($A680="","",INDEX(Diário!E$4:E$5000,MATCH(Rateio!$A680,Diário!$A$4:$A$5000,FALSE)))</f>
        <v/>
      </c>
      <c r="F680" s="398"/>
      <c r="G680" s="398"/>
      <c r="H680" s="398"/>
      <c r="I680" s="398"/>
      <c r="J680" s="398"/>
      <c r="K680" s="403"/>
      <c r="L680" s="404"/>
      <c r="M680" s="404"/>
      <c r="N680" s="399"/>
      <c r="O680" s="400" t="str">
        <f t="shared" si="43"/>
        <v/>
      </c>
      <c r="P680" s="400" t="str">
        <f t="shared" si="44"/>
        <v/>
      </c>
      <c r="Q680" s="400">
        <f t="shared" si="46"/>
        <v>0</v>
      </c>
      <c r="R680" s="401" t="e">
        <f ca="1">MATCH(R$2,OFFSET(Diário!O$4,R679,0,ROW(Diário!$N$5003)-R679,1),0)+R679</f>
        <v>#N/A</v>
      </c>
    </row>
    <row r="681" spans="1:18" x14ac:dyDescent="0.2">
      <c r="A681" s="402" t="str">
        <f t="shared" ca="1" si="45"/>
        <v/>
      </c>
      <c r="B681" s="397" t="str">
        <f ca="1">IF($A681="","",INDEX(Diário!B$4:B$5000,MATCH(Rateio!$A681,Diário!$A$4:$A$5000,FALSE)))</f>
        <v/>
      </c>
      <c r="C681" s="413" t="str">
        <f ca="1">IF($A681="","",INDEX(Diário!C$4:C$5000,MATCH(Rateio!$A681,Diário!$A$4:$A$5000,FALSE)))</f>
        <v/>
      </c>
      <c r="D681" s="412" t="str">
        <f ca="1">IF($A681="","",INDEX(Diário!D$4:D$5000,MATCH(Rateio!$A681,Diário!$A$4:$A$5000,FALSE)))</f>
        <v/>
      </c>
      <c r="E681" s="412" t="str">
        <f ca="1">IF($A681="","",INDEX(Diário!E$4:E$5000,MATCH(Rateio!$A681,Diário!$A$4:$A$5000,FALSE)))</f>
        <v/>
      </c>
      <c r="F681" s="398"/>
      <c r="G681" s="398"/>
      <c r="H681" s="398"/>
      <c r="I681" s="398"/>
      <c r="J681" s="398"/>
      <c r="K681" s="403"/>
      <c r="L681" s="404"/>
      <c r="M681" s="404"/>
      <c r="N681" s="399"/>
      <c r="O681" s="400" t="str">
        <f t="shared" si="43"/>
        <v/>
      </c>
      <c r="P681" s="400" t="str">
        <f t="shared" si="44"/>
        <v/>
      </c>
      <c r="Q681" s="400">
        <f t="shared" si="46"/>
        <v>0</v>
      </c>
      <c r="R681" s="401" t="e">
        <f ca="1">MATCH(R$2,OFFSET(Diário!O$4,R680,0,ROW(Diário!$N$5003)-R680,1),0)+R680</f>
        <v>#N/A</v>
      </c>
    </row>
    <row r="682" spans="1:18" x14ac:dyDescent="0.2">
      <c r="A682" s="402" t="str">
        <f t="shared" ca="1" si="45"/>
        <v/>
      </c>
      <c r="B682" s="397" t="str">
        <f ca="1">IF($A682="","",INDEX(Diário!B$4:B$5000,MATCH(Rateio!$A682,Diário!$A$4:$A$5000,FALSE)))</f>
        <v/>
      </c>
      <c r="C682" s="413" t="str">
        <f ca="1">IF($A682="","",INDEX(Diário!C$4:C$5000,MATCH(Rateio!$A682,Diário!$A$4:$A$5000,FALSE)))</f>
        <v/>
      </c>
      <c r="D682" s="412" t="str">
        <f ca="1">IF($A682="","",INDEX(Diário!D$4:D$5000,MATCH(Rateio!$A682,Diário!$A$4:$A$5000,FALSE)))</f>
        <v/>
      </c>
      <c r="E682" s="412" t="str">
        <f ca="1">IF($A682="","",INDEX(Diário!E$4:E$5000,MATCH(Rateio!$A682,Diário!$A$4:$A$5000,FALSE)))</f>
        <v/>
      </c>
      <c r="F682" s="398"/>
      <c r="G682" s="398"/>
      <c r="H682" s="398"/>
      <c r="I682" s="398"/>
      <c r="J682" s="398"/>
      <c r="K682" s="403"/>
      <c r="L682" s="404"/>
      <c r="M682" s="404"/>
      <c r="N682" s="399"/>
      <c r="O682" s="400" t="str">
        <f t="shared" si="43"/>
        <v/>
      </c>
      <c r="P682" s="400" t="str">
        <f t="shared" si="44"/>
        <v/>
      </c>
      <c r="Q682" s="400">
        <f t="shared" si="46"/>
        <v>0</v>
      </c>
      <c r="R682" s="401" t="e">
        <f ca="1">MATCH(R$2,OFFSET(Diário!O$4,R681,0,ROW(Diário!$N$5003)-R681,1),0)+R681</f>
        <v>#N/A</v>
      </c>
    </row>
    <row r="683" spans="1:18" x14ac:dyDescent="0.2">
      <c r="A683" s="402" t="str">
        <f t="shared" ca="1" si="45"/>
        <v/>
      </c>
      <c r="B683" s="397" t="str">
        <f ca="1">IF($A683="","",INDEX(Diário!B$4:B$5000,MATCH(Rateio!$A683,Diário!$A$4:$A$5000,FALSE)))</f>
        <v/>
      </c>
      <c r="C683" s="413" t="str">
        <f ca="1">IF($A683="","",INDEX(Diário!C$4:C$5000,MATCH(Rateio!$A683,Diário!$A$4:$A$5000,FALSE)))</f>
        <v/>
      </c>
      <c r="D683" s="412" t="str">
        <f ca="1">IF($A683="","",INDEX(Diário!D$4:D$5000,MATCH(Rateio!$A683,Diário!$A$4:$A$5000,FALSE)))</f>
        <v/>
      </c>
      <c r="E683" s="412" t="str">
        <f ca="1">IF($A683="","",INDEX(Diário!E$4:E$5000,MATCH(Rateio!$A683,Diário!$A$4:$A$5000,FALSE)))</f>
        <v/>
      </c>
      <c r="F683" s="398"/>
      <c r="G683" s="398"/>
      <c r="H683" s="398"/>
      <c r="I683" s="398"/>
      <c r="J683" s="398"/>
      <c r="K683" s="403"/>
      <c r="L683" s="404"/>
      <c r="M683" s="404"/>
      <c r="N683" s="399"/>
      <c r="O683" s="400" t="str">
        <f t="shared" si="43"/>
        <v/>
      </c>
      <c r="P683" s="400" t="str">
        <f t="shared" si="44"/>
        <v/>
      </c>
      <c r="Q683" s="400">
        <f t="shared" si="46"/>
        <v>0</v>
      </c>
      <c r="R683" s="401" t="e">
        <f ca="1">MATCH(R$2,OFFSET(Diário!O$4,R682,0,ROW(Diário!$N$5003)-R682,1),0)+R682</f>
        <v>#N/A</v>
      </c>
    </row>
    <row r="684" spans="1:18" x14ac:dyDescent="0.2">
      <c r="A684" s="402" t="str">
        <f t="shared" ca="1" si="45"/>
        <v/>
      </c>
      <c r="B684" s="397" t="str">
        <f ca="1">IF($A684="","",INDEX(Diário!B$4:B$5000,MATCH(Rateio!$A684,Diário!$A$4:$A$5000,FALSE)))</f>
        <v/>
      </c>
      <c r="C684" s="413" t="str">
        <f ca="1">IF($A684="","",INDEX(Diário!C$4:C$5000,MATCH(Rateio!$A684,Diário!$A$4:$A$5000,FALSE)))</f>
        <v/>
      </c>
      <c r="D684" s="412" t="str">
        <f ca="1">IF($A684="","",INDEX(Diário!D$4:D$5000,MATCH(Rateio!$A684,Diário!$A$4:$A$5000,FALSE)))</f>
        <v/>
      </c>
      <c r="E684" s="412" t="str">
        <f ca="1">IF($A684="","",INDEX(Diário!E$4:E$5000,MATCH(Rateio!$A684,Diário!$A$4:$A$5000,FALSE)))</f>
        <v/>
      </c>
      <c r="F684" s="398"/>
      <c r="G684" s="398"/>
      <c r="H684" s="398"/>
      <c r="I684" s="398"/>
      <c r="J684" s="398"/>
      <c r="K684" s="403"/>
      <c r="L684" s="404"/>
      <c r="M684" s="404"/>
      <c r="N684" s="399"/>
      <c r="O684" s="400" t="str">
        <f t="shared" si="43"/>
        <v/>
      </c>
      <c r="P684" s="400" t="str">
        <f t="shared" si="44"/>
        <v/>
      </c>
      <c r="Q684" s="400">
        <f t="shared" si="46"/>
        <v>0</v>
      </c>
      <c r="R684" s="401" t="e">
        <f ca="1">MATCH(R$2,OFFSET(Diário!O$4,R683,0,ROW(Diário!$N$5003)-R683,1),0)+R683</f>
        <v>#N/A</v>
      </c>
    </row>
    <row r="685" spans="1:18" x14ac:dyDescent="0.2">
      <c r="A685" s="402" t="str">
        <f t="shared" ca="1" si="45"/>
        <v/>
      </c>
      <c r="B685" s="397" t="str">
        <f ca="1">IF($A685="","",INDEX(Diário!B$4:B$5000,MATCH(Rateio!$A685,Diário!$A$4:$A$5000,FALSE)))</f>
        <v/>
      </c>
      <c r="C685" s="413" t="str">
        <f ca="1">IF($A685="","",INDEX(Diário!C$4:C$5000,MATCH(Rateio!$A685,Diário!$A$4:$A$5000,FALSE)))</f>
        <v/>
      </c>
      <c r="D685" s="412" t="str">
        <f ca="1">IF($A685="","",INDEX(Diário!D$4:D$5000,MATCH(Rateio!$A685,Diário!$A$4:$A$5000,FALSE)))</f>
        <v/>
      </c>
      <c r="E685" s="412" t="str">
        <f ca="1">IF($A685="","",INDEX(Diário!E$4:E$5000,MATCH(Rateio!$A685,Diário!$A$4:$A$5000,FALSE)))</f>
        <v/>
      </c>
      <c r="F685" s="398"/>
      <c r="G685" s="398"/>
      <c r="H685" s="398"/>
      <c r="I685" s="398"/>
      <c r="J685" s="398"/>
      <c r="K685" s="403"/>
      <c r="L685" s="404"/>
      <c r="M685" s="404"/>
      <c r="N685" s="399"/>
      <c r="O685" s="400" t="str">
        <f t="shared" si="43"/>
        <v/>
      </c>
      <c r="P685" s="400" t="str">
        <f t="shared" si="44"/>
        <v/>
      </c>
      <c r="Q685" s="400">
        <f t="shared" si="46"/>
        <v>0</v>
      </c>
      <c r="R685" s="401" t="e">
        <f ca="1">MATCH(R$2,OFFSET(Diário!O$4,R684,0,ROW(Diário!$N$5003)-R684,1),0)+R684</f>
        <v>#N/A</v>
      </c>
    </row>
    <row r="686" spans="1:18" x14ac:dyDescent="0.2">
      <c r="A686" s="402" t="str">
        <f t="shared" ca="1" si="45"/>
        <v/>
      </c>
      <c r="B686" s="397" t="str">
        <f ca="1">IF($A686="","",INDEX(Diário!B$4:B$5000,MATCH(Rateio!$A686,Diário!$A$4:$A$5000,FALSE)))</f>
        <v/>
      </c>
      <c r="C686" s="413" t="str">
        <f ca="1">IF($A686="","",INDEX(Diário!C$4:C$5000,MATCH(Rateio!$A686,Diário!$A$4:$A$5000,FALSE)))</f>
        <v/>
      </c>
      <c r="D686" s="412" t="str">
        <f ca="1">IF($A686="","",INDEX(Diário!D$4:D$5000,MATCH(Rateio!$A686,Diário!$A$4:$A$5000,FALSE)))</f>
        <v/>
      </c>
      <c r="E686" s="412" t="str">
        <f ca="1">IF($A686="","",INDEX(Diário!E$4:E$5000,MATCH(Rateio!$A686,Diário!$A$4:$A$5000,FALSE)))</f>
        <v/>
      </c>
      <c r="F686" s="398"/>
      <c r="G686" s="398"/>
      <c r="H686" s="398"/>
      <c r="I686" s="398"/>
      <c r="J686" s="398"/>
      <c r="K686" s="403"/>
      <c r="L686" s="404"/>
      <c r="M686" s="404"/>
      <c r="N686" s="399"/>
      <c r="O686" s="400" t="str">
        <f t="shared" si="43"/>
        <v/>
      </c>
      <c r="P686" s="400" t="str">
        <f t="shared" si="44"/>
        <v/>
      </c>
      <c r="Q686" s="400">
        <f t="shared" si="46"/>
        <v>0</v>
      </c>
      <c r="R686" s="401" t="e">
        <f ca="1">MATCH(R$2,OFFSET(Diário!O$4,R685,0,ROW(Diário!$N$5003)-R685,1),0)+R685</f>
        <v>#N/A</v>
      </c>
    </row>
    <row r="687" spans="1:18" x14ac:dyDescent="0.2">
      <c r="A687" s="402" t="str">
        <f t="shared" ca="1" si="45"/>
        <v/>
      </c>
      <c r="B687" s="397" t="str">
        <f ca="1">IF($A687="","",INDEX(Diário!B$4:B$5000,MATCH(Rateio!$A687,Diário!$A$4:$A$5000,FALSE)))</f>
        <v/>
      </c>
      <c r="C687" s="413" t="str">
        <f ca="1">IF($A687="","",INDEX(Diário!C$4:C$5000,MATCH(Rateio!$A687,Diário!$A$4:$A$5000,FALSE)))</f>
        <v/>
      </c>
      <c r="D687" s="412" t="str">
        <f ca="1">IF($A687="","",INDEX(Diário!D$4:D$5000,MATCH(Rateio!$A687,Diário!$A$4:$A$5000,FALSE)))</f>
        <v/>
      </c>
      <c r="E687" s="412" t="str">
        <f ca="1">IF($A687="","",INDEX(Diário!E$4:E$5000,MATCH(Rateio!$A687,Diário!$A$4:$A$5000,FALSE)))</f>
        <v/>
      </c>
      <c r="F687" s="398"/>
      <c r="G687" s="398"/>
      <c r="H687" s="398"/>
      <c r="I687" s="398"/>
      <c r="J687" s="398"/>
      <c r="K687" s="403"/>
      <c r="L687" s="404"/>
      <c r="M687" s="404"/>
      <c r="N687" s="399"/>
      <c r="O687" s="400" t="str">
        <f t="shared" si="43"/>
        <v/>
      </c>
      <c r="P687" s="400" t="str">
        <f t="shared" si="44"/>
        <v/>
      </c>
      <c r="Q687" s="400">
        <f t="shared" si="46"/>
        <v>0</v>
      </c>
      <c r="R687" s="401" t="e">
        <f ca="1">MATCH(R$2,OFFSET(Diário!O$4,R686,0,ROW(Diário!$N$5003)-R686,1),0)+R686</f>
        <v>#N/A</v>
      </c>
    </row>
    <row r="688" spans="1:18" x14ac:dyDescent="0.2">
      <c r="A688" s="402" t="str">
        <f t="shared" ca="1" si="45"/>
        <v/>
      </c>
      <c r="B688" s="397" t="str">
        <f ca="1">IF($A688="","",INDEX(Diário!B$4:B$5000,MATCH(Rateio!$A688,Diário!$A$4:$A$5000,FALSE)))</f>
        <v/>
      </c>
      <c r="C688" s="413" t="str">
        <f ca="1">IF($A688="","",INDEX(Diário!C$4:C$5000,MATCH(Rateio!$A688,Diário!$A$4:$A$5000,FALSE)))</f>
        <v/>
      </c>
      <c r="D688" s="412" t="str">
        <f ca="1">IF($A688="","",INDEX(Diário!D$4:D$5000,MATCH(Rateio!$A688,Diário!$A$4:$A$5000,FALSE)))</f>
        <v/>
      </c>
      <c r="E688" s="412" t="str">
        <f ca="1">IF($A688="","",INDEX(Diário!E$4:E$5000,MATCH(Rateio!$A688,Diário!$A$4:$A$5000,FALSE)))</f>
        <v/>
      </c>
      <c r="F688" s="398"/>
      <c r="G688" s="398"/>
      <c r="H688" s="398"/>
      <c r="I688" s="398"/>
      <c r="J688" s="398"/>
      <c r="K688" s="403"/>
      <c r="L688" s="404"/>
      <c r="M688" s="404"/>
      <c r="N688" s="399"/>
      <c r="O688" s="400" t="str">
        <f t="shared" si="43"/>
        <v/>
      </c>
      <c r="P688" s="400" t="str">
        <f t="shared" si="44"/>
        <v/>
      </c>
      <c r="Q688" s="400">
        <f t="shared" si="46"/>
        <v>0</v>
      </c>
      <c r="R688" s="401" t="e">
        <f ca="1">MATCH(R$2,OFFSET(Diário!O$4,R687,0,ROW(Diário!$N$5003)-R687,1),0)+R687</f>
        <v>#N/A</v>
      </c>
    </row>
    <row r="689" spans="1:18" x14ac:dyDescent="0.2">
      <c r="A689" s="402" t="str">
        <f t="shared" ca="1" si="45"/>
        <v/>
      </c>
      <c r="B689" s="397" t="str">
        <f ca="1">IF($A689="","",INDEX(Diário!B$4:B$5000,MATCH(Rateio!$A689,Diário!$A$4:$A$5000,FALSE)))</f>
        <v/>
      </c>
      <c r="C689" s="413" t="str">
        <f ca="1">IF($A689="","",INDEX(Diário!C$4:C$5000,MATCH(Rateio!$A689,Diário!$A$4:$A$5000,FALSE)))</f>
        <v/>
      </c>
      <c r="D689" s="412" t="str">
        <f ca="1">IF($A689="","",INDEX(Diário!D$4:D$5000,MATCH(Rateio!$A689,Diário!$A$4:$A$5000,FALSE)))</f>
        <v/>
      </c>
      <c r="E689" s="412" t="str">
        <f ca="1">IF($A689="","",INDEX(Diário!E$4:E$5000,MATCH(Rateio!$A689,Diário!$A$4:$A$5000,FALSE)))</f>
        <v/>
      </c>
      <c r="F689" s="398"/>
      <c r="G689" s="398"/>
      <c r="H689" s="398"/>
      <c r="I689" s="398"/>
      <c r="J689" s="398"/>
      <c r="K689" s="403"/>
      <c r="L689" s="404"/>
      <c r="M689" s="404"/>
      <c r="N689" s="399"/>
      <c r="O689" s="400" t="str">
        <f t="shared" si="43"/>
        <v/>
      </c>
      <c r="P689" s="400" t="str">
        <f t="shared" si="44"/>
        <v/>
      </c>
      <c r="Q689" s="400">
        <f t="shared" si="46"/>
        <v>0</v>
      </c>
      <c r="R689" s="401" t="e">
        <f ca="1">MATCH(R$2,OFFSET(Diário!O$4,R688,0,ROW(Diário!$N$5003)-R688,1),0)+R688</f>
        <v>#N/A</v>
      </c>
    </row>
    <row r="690" spans="1:18" x14ac:dyDescent="0.2">
      <c r="A690" s="402" t="str">
        <f t="shared" ca="1" si="45"/>
        <v/>
      </c>
      <c r="B690" s="397" t="str">
        <f ca="1">IF($A690="","",INDEX(Diário!B$4:B$5000,MATCH(Rateio!$A690,Diário!$A$4:$A$5000,FALSE)))</f>
        <v/>
      </c>
      <c r="C690" s="413" t="str">
        <f ca="1">IF($A690="","",INDEX(Diário!C$4:C$5000,MATCH(Rateio!$A690,Diário!$A$4:$A$5000,FALSE)))</f>
        <v/>
      </c>
      <c r="D690" s="412" t="str">
        <f ca="1">IF($A690="","",INDEX(Diário!D$4:D$5000,MATCH(Rateio!$A690,Diário!$A$4:$A$5000,FALSE)))</f>
        <v/>
      </c>
      <c r="E690" s="412" t="str">
        <f ca="1">IF($A690="","",INDEX(Diário!E$4:E$5000,MATCH(Rateio!$A690,Diário!$A$4:$A$5000,FALSE)))</f>
        <v/>
      </c>
      <c r="F690" s="398"/>
      <c r="G690" s="398"/>
      <c r="H690" s="398"/>
      <c r="I690" s="398"/>
      <c r="J690" s="398"/>
      <c r="K690" s="403"/>
      <c r="L690" s="404"/>
      <c r="M690" s="404"/>
      <c r="N690" s="399"/>
      <c r="O690" s="400" t="str">
        <f t="shared" si="43"/>
        <v/>
      </c>
      <c r="P690" s="400" t="str">
        <f t="shared" si="44"/>
        <v/>
      </c>
      <c r="Q690" s="400">
        <f t="shared" si="46"/>
        <v>0</v>
      </c>
      <c r="R690" s="401" t="e">
        <f ca="1">MATCH(R$2,OFFSET(Diário!O$4,R689,0,ROW(Diário!$N$5003)-R689,1),0)+R689</f>
        <v>#N/A</v>
      </c>
    </row>
    <row r="691" spans="1:18" x14ac:dyDescent="0.2">
      <c r="A691" s="402" t="str">
        <f t="shared" ca="1" si="45"/>
        <v/>
      </c>
      <c r="B691" s="397" t="str">
        <f ca="1">IF($A691="","",INDEX(Diário!B$4:B$5000,MATCH(Rateio!$A691,Diário!$A$4:$A$5000,FALSE)))</f>
        <v/>
      </c>
      <c r="C691" s="413" t="str">
        <f ca="1">IF($A691="","",INDEX(Diário!C$4:C$5000,MATCH(Rateio!$A691,Diário!$A$4:$A$5000,FALSE)))</f>
        <v/>
      </c>
      <c r="D691" s="412" t="str">
        <f ca="1">IF($A691="","",INDEX(Diário!D$4:D$5000,MATCH(Rateio!$A691,Diário!$A$4:$A$5000,FALSE)))</f>
        <v/>
      </c>
      <c r="E691" s="412" t="str">
        <f ca="1">IF($A691="","",INDEX(Diário!E$4:E$5000,MATCH(Rateio!$A691,Diário!$A$4:$A$5000,FALSE)))</f>
        <v/>
      </c>
      <c r="F691" s="398"/>
      <c r="G691" s="398"/>
      <c r="H691" s="398"/>
      <c r="I691" s="398"/>
      <c r="J691" s="398"/>
      <c r="K691" s="403"/>
      <c r="L691" s="404"/>
      <c r="M691" s="404"/>
      <c r="N691" s="399"/>
      <c r="O691" s="400" t="str">
        <f t="shared" si="43"/>
        <v/>
      </c>
      <c r="P691" s="400" t="str">
        <f t="shared" si="44"/>
        <v/>
      </c>
      <c r="Q691" s="400">
        <f t="shared" si="46"/>
        <v>0</v>
      </c>
      <c r="R691" s="401" t="e">
        <f ca="1">MATCH(R$2,OFFSET(Diário!O$4,R690,0,ROW(Diário!$N$5003)-R690,1),0)+R690</f>
        <v>#N/A</v>
      </c>
    </row>
    <row r="692" spans="1:18" x14ac:dyDescent="0.2">
      <c r="A692" s="402" t="str">
        <f t="shared" ca="1" si="45"/>
        <v/>
      </c>
      <c r="B692" s="397" t="str">
        <f ca="1">IF($A692="","",INDEX(Diário!B$4:B$5000,MATCH(Rateio!$A692,Diário!$A$4:$A$5000,FALSE)))</f>
        <v/>
      </c>
      <c r="C692" s="413" t="str">
        <f ca="1">IF($A692="","",INDEX(Diário!C$4:C$5000,MATCH(Rateio!$A692,Diário!$A$4:$A$5000,FALSE)))</f>
        <v/>
      </c>
      <c r="D692" s="412" t="str">
        <f ca="1">IF($A692="","",INDEX(Diário!D$4:D$5000,MATCH(Rateio!$A692,Diário!$A$4:$A$5000,FALSE)))</f>
        <v/>
      </c>
      <c r="E692" s="412" t="str">
        <f ca="1">IF($A692="","",INDEX(Diário!E$4:E$5000,MATCH(Rateio!$A692,Diário!$A$4:$A$5000,FALSE)))</f>
        <v/>
      </c>
      <c r="F692" s="398"/>
      <c r="G692" s="398"/>
      <c r="H692" s="398"/>
      <c r="I692" s="398"/>
      <c r="J692" s="398"/>
      <c r="K692" s="403"/>
      <c r="L692" s="404"/>
      <c r="M692" s="404"/>
      <c r="N692" s="399"/>
      <c r="O692" s="400" t="str">
        <f t="shared" si="43"/>
        <v/>
      </c>
      <c r="P692" s="400" t="str">
        <f t="shared" si="44"/>
        <v/>
      </c>
      <c r="Q692" s="400">
        <f t="shared" si="46"/>
        <v>0</v>
      </c>
      <c r="R692" s="401" t="e">
        <f ca="1">MATCH(R$2,OFFSET(Diário!O$4,R691,0,ROW(Diário!$N$5003)-R691,1),0)+R691</f>
        <v>#N/A</v>
      </c>
    </row>
    <row r="693" spans="1:18" x14ac:dyDescent="0.2">
      <c r="A693" s="402" t="str">
        <f t="shared" ca="1" si="45"/>
        <v/>
      </c>
      <c r="B693" s="397" t="str">
        <f ca="1">IF($A693="","",INDEX(Diário!B$4:B$5000,MATCH(Rateio!$A693,Diário!$A$4:$A$5000,FALSE)))</f>
        <v/>
      </c>
      <c r="C693" s="413" t="str">
        <f ca="1">IF($A693="","",INDEX(Diário!C$4:C$5000,MATCH(Rateio!$A693,Diário!$A$4:$A$5000,FALSE)))</f>
        <v/>
      </c>
      <c r="D693" s="412" t="str">
        <f ca="1">IF($A693="","",INDEX(Diário!D$4:D$5000,MATCH(Rateio!$A693,Diário!$A$4:$A$5000,FALSE)))</f>
        <v/>
      </c>
      <c r="E693" s="412" t="str">
        <f ca="1">IF($A693="","",INDEX(Diário!E$4:E$5000,MATCH(Rateio!$A693,Diário!$A$4:$A$5000,FALSE)))</f>
        <v/>
      </c>
      <c r="F693" s="398"/>
      <c r="G693" s="398"/>
      <c r="H693" s="398"/>
      <c r="I693" s="398"/>
      <c r="J693" s="398"/>
      <c r="K693" s="403"/>
      <c r="L693" s="404"/>
      <c r="M693" s="404"/>
      <c r="N693" s="399"/>
      <c r="O693" s="400" t="str">
        <f t="shared" si="43"/>
        <v/>
      </c>
      <c r="P693" s="400" t="str">
        <f t="shared" si="44"/>
        <v/>
      </c>
      <c r="Q693" s="400">
        <f t="shared" si="46"/>
        <v>0</v>
      </c>
      <c r="R693" s="401" t="e">
        <f ca="1">MATCH(R$2,OFFSET(Diário!O$4,R692,0,ROW(Diário!$N$5003)-R692,1),0)+R692</f>
        <v>#N/A</v>
      </c>
    </row>
    <row r="694" spans="1:18" x14ac:dyDescent="0.2">
      <c r="A694" s="402" t="str">
        <f t="shared" ca="1" si="45"/>
        <v/>
      </c>
      <c r="B694" s="397" t="str">
        <f ca="1">IF($A694="","",INDEX(Diário!B$4:B$5000,MATCH(Rateio!$A694,Diário!$A$4:$A$5000,FALSE)))</f>
        <v/>
      </c>
      <c r="C694" s="413" t="str">
        <f ca="1">IF($A694="","",INDEX(Diário!C$4:C$5000,MATCH(Rateio!$A694,Diário!$A$4:$A$5000,FALSE)))</f>
        <v/>
      </c>
      <c r="D694" s="412" t="str">
        <f ca="1">IF($A694="","",INDEX(Diário!D$4:D$5000,MATCH(Rateio!$A694,Diário!$A$4:$A$5000,FALSE)))</f>
        <v/>
      </c>
      <c r="E694" s="412" t="str">
        <f ca="1">IF($A694="","",INDEX(Diário!E$4:E$5000,MATCH(Rateio!$A694,Diário!$A$4:$A$5000,FALSE)))</f>
        <v/>
      </c>
      <c r="F694" s="398"/>
      <c r="G694" s="398"/>
      <c r="H694" s="398"/>
      <c r="I694" s="398"/>
      <c r="J694" s="398"/>
      <c r="K694" s="403"/>
      <c r="L694" s="404"/>
      <c r="M694" s="404"/>
      <c r="N694" s="399"/>
      <c r="O694" s="400" t="str">
        <f t="shared" si="43"/>
        <v/>
      </c>
      <c r="P694" s="400" t="str">
        <f t="shared" si="44"/>
        <v/>
      </c>
      <c r="Q694" s="400">
        <f t="shared" si="46"/>
        <v>0</v>
      </c>
      <c r="R694" s="401" t="e">
        <f ca="1">MATCH(R$2,OFFSET(Diário!O$4,R693,0,ROW(Diário!$N$5003)-R693,1),0)+R693</f>
        <v>#N/A</v>
      </c>
    </row>
    <row r="695" spans="1:18" x14ac:dyDescent="0.2">
      <c r="A695" s="402" t="str">
        <f t="shared" ca="1" si="45"/>
        <v/>
      </c>
      <c r="B695" s="397" t="str">
        <f ca="1">IF($A695="","",INDEX(Diário!B$4:B$5000,MATCH(Rateio!$A695,Diário!$A$4:$A$5000,FALSE)))</f>
        <v/>
      </c>
      <c r="C695" s="413" t="str">
        <f ca="1">IF($A695="","",INDEX(Diário!C$4:C$5000,MATCH(Rateio!$A695,Diário!$A$4:$A$5000,FALSE)))</f>
        <v/>
      </c>
      <c r="D695" s="412" t="str">
        <f ca="1">IF($A695="","",INDEX(Diário!D$4:D$5000,MATCH(Rateio!$A695,Diário!$A$4:$A$5000,FALSE)))</f>
        <v/>
      </c>
      <c r="E695" s="412" t="str">
        <f ca="1">IF($A695="","",INDEX(Diário!E$4:E$5000,MATCH(Rateio!$A695,Diário!$A$4:$A$5000,FALSE)))</f>
        <v/>
      </c>
      <c r="F695" s="398"/>
      <c r="G695" s="398"/>
      <c r="H695" s="398"/>
      <c r="I695" s="398"/>
      <c r="J695" s="398"/>
      <c r="K695" s="403"/>
      <c r="L695" s="404"/>
      <c r="M695" s="404"/>
      <c r="N695" s="399"/>
      <c r="O695" s="400" t="str">
        <f t="shared" si="43"/>
        <v/>
      </c>
      <c r="P695" s="400" t="str">
        <f t="shared" si="44"/>
        <v/>
      </c>
      <c r="Q695" s="400">
        <f t="shared" si="46"/>
        <v>0</v>
      </c>
      <c r="R695" s="401" t="e">
        <f ca="1">MATCH(R$2,OFFSET(Diário!O$4,R694,0,ROW(Diário!$N$5003)-R694,1),0)+R694</f>
        <v>#N/A</v>
      </c>
    </row>
    <row r="696" spans="1:18" x14ac:dyDescent="0.2">
      <c r="A696" s="402" t="str">
        <f t="shared" ca="1" si="45"/>
        <v/>
      </c>
      <c r="B696" s="397" t="str">
        <f ca="1">IF($A696="","",INDEX(Diário!B$4:B$5000,MATCH(Rateio!$A696,Diário!$A$4:$A$5000,FALSE)))</f>
        <v/>
      </c>
      <c r="C696" s="413" t="str">
        <f ca="1">IF($A696="","",INDEX(Diário!C$4:C$5000,MATCH(Rateio!$A696,Diário!$A$4:$A$5000,FALSE)))</f>
        <v/>
      </c>
      <c r="D696" s="412" t="str">
        <f ca="1">IF($A696="","",INDEX(Diário!D$4:D$5000,MATCH(Rateio!$A696,Diário!$A$4:$A$5000,FALSE)))</f>
        <v/>
      </c>
      <c r="E696" s="412" t="str">
        <f ca="1">IF($A696="","",INDEX(Diário!E$4:E$5000,MATCH(Rateio!$A696,Diário!$A$4:$A$5000,FALSE)))</f>
        <v/>
      </c>
      <c r="F696" s="398"/>
      <c r="G696" s="398"/>
      <c r="H696" s="398"/>
      <c r="I696" s="398"/>
      <c r="J696" s="398"/>
      <c r="K696" s="403"/>
      <c r="L696" s="404"/>
      <c r="M696" s="404"/>
      <c r="N696" s="399"/>
      <c r="O696" s="400" t="str">
        <f t="shared" si="43"/>
        <v/>
      </c>
      <c r="P696" s="400" t="str">
        <f t="shared" si="44"/>
        <v/>
      </c>
      <c r="Q696" s="400">
        <f t="shared" si="46"/>
        <v>0</v>
      </c>
      <c r="R696" s="401" t="e">
        <f ca="1">MATCH(R$2,OFFSET(Diário!O$4,R695,0,ROW(Diário!$N$5003)-R695,1),0)+R695</f>
        <v>#N/A</v>
      </c>
    </row>
    <row r="697" spans="1:18" x14ac:dyDescent="0.2">
      <c r="A697" s="402" t="str">
        <f t="shared" ca="1" si="45"/>
        <v/>
      </c>
      <c r="B697" s="397" t="str">
        <f ca="1">IF($A697="","",INDEX(Diário!B$4:B$5000,MATCH(Rateio!$A697,Diário!$A$4:$A$5000,FALSE)))</f>
        <v/>
      </c>
      <c r="C697" s="413" t="str">
        <f ca="1">IF($A697="","",INDEX(Diário!C$4:C$5000,MATCH(Rateio!$A697,Diário!$A$4:$A$5000,FALSE)))</f>
        <v/>
      </c>
      <c r="D697" s="412" t="str">
        <f ca="1">IF($A697="","",INDEX(Diário!D$4:D$5000,MATCH(Rateio!$A697,Diário!$A$4:$A$5000,FALSE)))</f>
        <v/>
      </c>
      <c r="E697" s="412" t="str">
        <f ca="1">IF($A697="","",INDEX(Diário!E$4:E$5000,MATCH(Rateio!$A697,Diário!$A$4:$A$5000,FALSE)))</f>
        <v/>
      </c>
      <c r="F697" s="398"/>
      <c r="G697" s="398"/>
      <c r="H697" s="398"/>
      <c r="I697" s="398"/>
      <c r="J697" s="398"/>
      <c r="K697" s="403"/>
      <c r="L697" s="404"/>
      <c r="M697" s="404"/>
      <c r="N697" s="399"/>
      <c r="O697" s="400" t="str">
        <f t="shared" si="43"/>
        <v/>
      </c>
      <c r="P697" s="400" t="str">
        <f t="shared" si="44"/>
        <v/>
      </c>
      <c r="Q697" s="400">
        <f t="shared" si="46"/>
        <v>0</v>
      </c>
      <c r="R697" s="401" t="e">
        <f ca="1">MATCH(R$2,OFFSET(Diário!O$4,R696,0,ROW(Diário!$N$5003)-R696,1),0)+R696</f>
        <v>#N/A</v>
      </c>
    </row>
    <row r="698" spans="1:18" x14ac:dyDescent="0.2">
      <c r="A698" s="402" t="str">
        <f t="shared" ca="1" si="45"/>
        <v/>
      </c>
      <c r="B698" s="397" t="str">
        <f ca="1">IF($A698="","",INDEX(Diário!B$4:B$5000,MATCH(Rateio!$A698,Diário!$A$4:$A$5000,FALSE)))</f>
        <v/>
      </c>
      <c r="C698" s="413" t="str">
        <f ca="1">IF($A698="","",INDEX(Diário!C$4:C$5000,MATCH(Rateio!$A698,Diário!$A$4:$A$5000,FALSE)))</f>
        <v/>
      </c>
      <c r="D698" s="412" t="str">
        <f ca="1">IF($A698="","",INDEX(Diário!D$4:D$5000,MATCH(Rateio!$A698,Diário!$A$4:$A$5000,FALSE)))</f>
        <v/>
      </c>
      <c r="E698" s="412" t="str">
        <f ca="1">IF($A698="","",INDEX(Diário!E$4:E$5000,MATCH(Rateio!$A698,Diário!$A$4:$A$5000,FALSE)))</f>
        <v/>
      </c>
      <c r="F698" s="398"/>
      <c r="G698" s="398"/>
      <c r="H698" s="398"/>
      <c r="I698" s="398"/>
      <c r="J698" s="398"/>
      <c r="K698" s="403"/>
      <c r="L698" s="404"/>
      <c r="M698" s="404"/>
      <c r="N698" s="399"/>
      <c r="O698" s="400" t="str">
        <f t="shared" si="43"/>
        <v/>
      </c>
      <c r="P698" s="400" t="str">
        <f t="shared" si="44"/>
        <v/>
      </c>
      <c r="Q698" s="400">
        <f t="shared" si="46"/>
        <v>0</v>
      </c>
      <c r="R698" s="401" t="e">
        <f ca="1">MATCH(R$2,OFFSET(Diário!O$4,R697,0,ROW(Diário!$N$5003)-R697,1),0)+R697</f>
        <v>#N/A</v>
      </c>
    </row>
    <row r="699" spans="1:18" x14ac:dyDescent="0.2">
      <c r="A699" s="402" t="str">
        <f t="shared" ca="1" si="45"/>
        <v/>
      </c>
      <c r="B699" s="397" t="str">
        <f ca="1">IF($A699="","",INDEX(Diário!B$4:B$5000,MATCH(Rateio!$A699,Diário!$A$4:$A$5000,FALSE)))</f>
        <v/>
      </c>
      <c r="C699" s="413" t="str">
        <f ca="1">IF($A699="","",INDEX(Diário!C$4:C$5000,MATCH(Rateio!$A699,Diário!$A$4:$A$5000,FALSE)))</f>
        <v/>
      </c>
      <c r="D699" s="412" t="str">
        <f ca="1">IF($A699="","",INDEX(Diário!D$4:D$5000,MATCH(Rateio!$A699,Diário!$A$4:$A$5000,FALSE)))</f>
        <v/>
      </c>
      <c r="E699" s="412" t="str">
        <f ca="1">IF($A699="","",INDEX(Diário!E$4:E$5000,MATCH(Rateio!$A699,Diário!$A$4:$A$5000,FALSE)))</f>
        <v/>
      </c>
      <c r="F699" s="398"/>
      <c r="G699" s="398"/>
      <c r="H699" s="398"/>
      <c r="I699" s="398"/>
      <c r="J699" s="398"/>
      <c r="K699" s="403"/>
      <c r="L699" s="404"/>
      <c r="M699" s="404"/>
      <c r="N699" s="399"/>
      <c r="O699" s="400" t="str">
        <f t="shared" si="43"/>
        <v/>
      </c>
      <c r="P699" s="400" t="str">
        <f t="shared" si="44"/>
        <v/>
      </c>
      <c r="Q699" s="400">
        <f t="shared" si="46"/>
        <v>0</v>
      </c>
      <c r="R699" s="401" t="e">
        <f ca="1">MATCH(R$2,OFFSET(Diário!O$4,R698,0,ROW(Diário!$N$5003)-R698,1),0)+R698</f>
        <v>#N/A</v>
      </c>
    </row>
    <row r="700" spans="1:18" x14ac:dyDescent="0.2">
      <c r="A700" s="402" t="str">
        <f t="shared" ca="1" si="45"/>
        <v/>
      </c>
      <c r="B700" s="397" t="str">
        <f ca="1">IF($A700="","",INDEX(Diário!B$4:B$5000,MATCH(Rateio!$A700,Diário!$A$4:$A$5000,FALSE)))</f>
        <v/>
      </c>
      <c r="C700" s="413" t="str">
        <f ca="1">IF($A700="","",INDEX(Diário!C$4:C$5000,MATCH(Rateio!$A700,Diário!$A$4:$A$5000,FALSE)))</f>
        <v/>
      </c>
      <c r="D700" s="412" t="str">
        <f ca="1">IF($A700="","",INDEX(Diário!D$4:D$5000,MATCH(Rateio!$A700,Diário!$A$4:$A$5000,FALSE)))</f>
        <v/>
      </c>
      <c r="E700" s="412" t="str">
        <f ca="1">IF($A700="","",INDEX(Diário!E$4:E$5000,MATCH(Rateio!$A700,Diário!$A$4:$A$5000,FALSE)))</f>
        <v/>
      </c>
      <c r="F700" s="398"/>
      <c r="G700" s="398"/>
      <c r="H700" s="398"/>
      <c r="I700" s="398"/>
      <c r="J700" s="398"/>
      <c r="K700" s="403"/>
      <c r="L700" s="404"/>
      <c r="M700" s="404"/>
      <c r="N700" s="399"/>
      <c r="O700" s="400" t="str">
        <f t="shared" si="43"/>
        <v/>
      </c>
      <c r="P700" s="400" t="str">
        <f t="shared" si="44"/>
        <v/>
      </c>
      <c r="Q700" s="400">
        <f t="shared" si="46"/>
        <v>0</v>
      </c>
      <c r="R700" s="401" t="e">
        <f ca="1">MATCH(R$2,OFFSET(Diário!O$4,R699,0,ROW(Diário!$N$5003)-R699,1),0)+R699</f>
        <v>#N/A</v>
      </c>
    </row>
    <row r="701" spans="1:18" x14ac:dyDescent="0.2">
      <c r="A701" s="402" t="str">
        <f t="shared" ca="1" si="45"/>
        <v/>
      </c>
      <c r="B701" s="397" t="str">
        <f ca="1">IF($A701="","",INDEX(Diário!B$4:B$5000,MATCH(Rateio!$A701,Diário!$A$4:$A$5000,FALSE)))</f>
        <v/>
      </c>
      <c r="C701" s="413" t="str">
        <f ca="1">IF($A701="","",INDEX(Diário!C$4:C$5000,MATCH(Rateio!$A701,Diário!$A$4:$A$5000,FALSE)))</f>
        <v/>
      </c>
      <c r="D701" s="412" t="str">
        <f ca="1">IF($A701="","",INDEX(Diário!D$4:D$5000,MATCH(Rateio!$A701,Diário!$A$4:$A$5000,FALSE)))</f>
        <v/>
      </c>
      <c r="E701" s="412" t="str">
        <f ca="1">IF($A701="","",INDEX(Diário!E$4:E$5000,MATCH(Rateio!$A701,Diário!$A$4:$A$5000,FALSE)))</f>
        <v/>
      </c>
      <c r="F701" s="398"/>
      <c r="G701" s="398"/>
      <c r="H701" s="398"/>
      <c r="I701" s="398"/>
      <c r="J701" s="398"/>
      <c r="K701" s="403"/>
      <c r="L701" s="404"/>
      <c r="M701" s="404"/>
      <c r="N701" s="399"/>
      <c r="O701" s="400" t="str">
        <f t="shared" si="43"/>
        <v/>
      </c>
      <c r="P701" s="400" t="str">
        <f t="shared" si="44"/>
        <v/>
      </c>
      <c r="Q701" s="400">
        <f t="shared" si="46"/>
        <v>0</v>
      </c>
      <c r="R701" s="401" t="e">
        <f ca="1">MATCH(R$2,OFFSET(Diário!O$4,R700,0,ROW(Diário!$N$5003)-R700,1),0)+R700</f>
        <v>#N/A</v>
      </c>
    </row>
    <row r="702" spans="1:18" x14ac:dyDescent="0.2">
      <c r="A702" s="402" t="str">
        <f t="shared" ca="1" si="45"/>
        <v/>
      </c>
      <c r="B702" s="397" t="str">
        <f ca="1">IF($A702="","",INDEX(Diário!B$4:B$5000,MATCH(Rateio!$A702,Diário!$A$4:$A$5000,FALSE)))</f>
        <v/>
      </c>
      <c r="C702" s="413" t="str">
        <f ca="1">IF($A702="","",INDEX(Diário!C$4:C$5000,MATCH(Rateio!$A702,Diário!$A$4:$A$5000,FALSE)))</f>
        <v/>
      </c>
      <c r="D702" s="412" t="str">
        <f ca="1">IF($A702="","",INDEX(Diário!D$4:D$5000,MATCH(Rateio!$A702,Diário!$A$4:$A$5000,FALSE)))</f>
        <v/>
      </c>
      <c r="E702" s="412" t="str">
        <f ca="1">IF($A702="","",INDEX(Diário!E$4:E$5000,MATCH(Rateio!$A702,Diário!$A$4:$A$5000,FALSE)))</f>
        <v/>
      </c>
      <c r="F702" s="398"/>
      <c r="G702" s="398"/>
      <c r="H702" s="398"/>
      <c r="I702" s="398"/>
      <c r="J702" s="398"/>
      <c r="K702" s="403"/>
      <c r="L702" s="404"/>
      <c r="M702" s="404"/>
      <c r="N702" s="399"/>
      <c r="O702" s="400" t="str">
        <f t="shared" si="43"/>
        <v/>
      </c>
      <c r="P702" s="400" t="str">
        <f t="shared" si="44"/>
        <v/>
      </c>
      <c r="Q702" s="400">
        <f t="shared" si="46"/>
        <v>0</v>
      </c>
      <c r="R702" s="401" t="e">
        <f ca="1">MATCH(R$2,OFFSET(Diário!O$4,R701,0,ROW(Diário!$N$5003)-R701,1),0)+R701</f>
        <v>#N/A</v>
      </c>
    </row>
    <row r="703" spans="1:18" x14ac:dyDescent="0.2">
      <c r="A703" s="402" t="str">
        <f t="shared" ca="1" si="45"/>
        <v/>
      </c>
      <c r="B703" s="397" t="str">
        <f ca="1">IF($A703="","",INDEX(Diário!B$4:B$5000,MATCH(Rateio!$A703,Diário!$A$4:$A$5000,FALSE)))</f>
        <v/>
      </c>
      <c r="C703" s="413" t="str">
        <f ca="1">IF($A703="","",INDEX(Diário!C$4:C$5000,MATCH(Rateio!$A703,Diário!$A$4:$A$5000,FALSE)))</f>
        <v/>
      </c>
      <c r="D703" s="412" t="str">
        <f ca="1">IF($A703="","",INDEX(Diário!D$4:D$5000,MATCH(Rateio!$A703,Diário!$A$4:$A$5000,FALSE)))</f>
        <v/>
      </c>
      <c r="E703" s="412" t="str">
        <f ca="1">IF($A703="","",INDEX(Diário!E$4:E$5000,MATCH(Rateio!$A703,Diário!$A$4:$A$5000,FALSE)))</f>
        <v/>
      </c>
      <c r="F703" s="398"/>
      <c r="G703" s="398"/>
      <c r="H703" s="398"/>
      <c r="I703" s="398"/>
      <c r="J703" s="398"/>
      <c r="K703" s="403"/>
      <c r="L703" s="404"/>
      <c r="M703" s="404"/>
      <c r="N703" s="399"/>
      <c r="O703" s="400" t="str">
        <f t="shared" si="43"/>
        <v/>
      </c>
      <c r="P703" s="400" t="str">
        <f t="shared" si="44"/>
        <v/>
      </c>
      <c r="Q703" s="400">
        <f t="shared" si="46"/>
        <v>0</v>
      </c>
      <c r="R703" s="401" t="e">
        <f ca="1">MATCH(R$2,OFFSET(Diário!O$4,R702,0,ROW(Diário!$N$5003)-R702,1),0)+R702</f>
        <v>#N/A</v>
      </c>
    </row>
    <row r="704" spans="1:18" x14ac:dyDescent="0.2">
      <c r="A704" s="402" t="str">
        <f t="shared" ca="1" si="45"/>
        <v/>
      </c>
      <c r="B704" s="397" t="str">
        <f ca="1">IF($A704="","",INDEX(Diário!B$4:B$5000,MATCH(Rateio!$A704,Diário!$A$4:$A$5000,FALSE)))</f>
        <v/>
      </c>
      <c r="C704" s="413" t="str">
        <f ca="1">IF($A704="","",INDEX(Diário!C$4:C$5000,MATCH(Rateio!$A704,Diário!$A$4:$A$5000,FALSE)))</f>
        <v/>
      </c>
      <c r="D704" s="412" t="str">
        <f ca="1">IF($A704="","",INDEX(Diário!D$4:D$5000,MATCH(Rateio!$A704,Diário!$A$4:$A$5000,FALSE)))</f>
        <v/>
      </c>
      <c r="E704" s="412" t="str">
        <f ca="1">IF($A704="","",INDEX(Diário!E$4:E$5000,MATCH(Rateio!$A704,Diário!$A$4:$A$5000,FALSE)))</f>
        <v/>
      </c>
      <c r="F704" s="398"/>
      <c r="G704" s="398"/>
      <c r="H704" s="398"/>
      <c r="I704" s="398"/>
      <c r="J704" s="398"/>
      <c r="K704" s="403"/>
      <c r="L704" s="404"/>
      <c r="M704" s="404"/>
      <c r="N704" s="399"/>
      <c r="O704" s="400" t="str">
        <f t="shared" si="43"/>
        <v/>
      </c>
      <c r="P704" s="400" t="str">
        <f t="shared" si="44"/>
        <v/>
      </c>
      <c r="Q704" s="400">
        <f t="shared" si="46"/>
        <v>0</v>
      </c>
      <c r="R704" s="401" t="e">
        <f ca="1">MATCH(R$2,OFFSET(Diário!O$4,R703,0,ROW(Diário!$N$5003)-R703,1),0)+R703</f>
        <v>#N/A</v>
      </c>
    </row>
    <row r="705" spans="1:18" x14ac:dyDescent="0.2">
      <c r="A705" s="402" t="str">
        <f t="shared" ca="1" si="45"/>
        <v/>
      </c>
      <c r="B705" s="397" t="str">
        <f ca="1">IF($A705="","",INDEX(Diário!B$4:B$5000,MATCH(Rateio!$A705,Diário!$A$4:$A$5000,FALSE)))</f>
        <v/>
      </c>
      <c r="C705" s="413" t="str">
        <f ca="1">IF($A705="","",INDEX(Diário!C$4:C$5000,MATCH(Rateio!$A705,Diário!$A$4:$A$5000,FALSE)))</f>
        <v/>
      </c>
      <c r="D705" s="412" t="str">
        <f ca="1">IF($A705="","",INDEX(Diário!D$4:D$5000,MATCH(Rateio!$A705,Diário!$A$4:$A$5000,FALSE)))</f>
        <v/>
      </c>
      <c r="E705" s="412" t="str">
        <f ca="1">IF($A705="","",INDEX(Diário!E$4:E$5000,MATCH(Rateio!$A705,Diário!$A$4:$A$5000,FALSE)))</f>
        <v/>
      </c>
      <c r="F705" s="398"/>
      <c r="G705" s="398"/>
      <c r="H705" s="398"/>
      <c r="I705" s="398"/>
      <c r="J705" s="398"/>
      <c r="K705" s="403"/>
      <c r="L705" s="404"/>
      <c r="M705" s="404"/>
      <c r="N705" s="399"/>
      <c r="O705" s="400" t="str">
        <f t="shared" si="43"/>
        <v/>
      </c>
      <c r="P705" s="400" t="str">
        <f t="shared" si="44"/>
        <v/>
      </c>
      <c r="Q705" s="400">
        <f t="shared" si="46"/>
        <v>0</v>
      </c>
      <c r="R705" s="401" t="e">
        <f ca="1">MATCH(R$2,OFFSET(Diário!O$4,R704,0,ROW(Diário!$N$5003)-R704,1),0)+R704</f>
        <v>#N/A</v>
      </c>
    </row>
    <row r="706" spans="1:18" x14ac:dyDescent="0.2">
      <c r="A706" s="402" t="str">
        <f t="shared" ca="1" si="45"/>
        <v/>
      </c>
      <c r="B706" s="397" t="str">
        <f ca="1">IF($A706="","",INDEX(Diário!B$4:B$5000,MATCH(Rateio!$A706,Diário!$A$4:$A$5000,FALSE)))</f>
        <v/>
      </c>
      <c r="C706" s="413" t="str">
        <f ca="1">IF($A706="","",INDEX(Diário!C$4:C$5000,MATCH(Rateio!$A706,Diário!$A$4:$A$5000,FALSE)))</f>
        <v/>
      </c>
      <c r="D706" s="412" t="str">
        <f ca="1">IF($A706="","",INDEX(Diário!D$4:D$5000,MATCH(Rateio!$A706,Diário!$A$4:$A$5000,FALSE)))</f>
        <v/>
      </c>
      <c r="E706" s="412" t="str">
        <f ca="1">IF($A706="","",INDEX(Diário!E$4:E$5000,MATCH(Rateio!$A706,Diário!$A$4:$A$5000,FALSE)))</f>
        <v/>
      </c>
      <c r="F706" s="398"/>
      <c r="G706" s="398"/>
      <c r="H706" s="398"/>
      <c r="I706" s="398"/>
      <c r="J706" s="398"/>
      <c r="K706" s="403"/>
      <c r="L706" s="404"/>
      <c r="M706" s="404"/>
      <c r="N706" s="399"/>
      <c r="O706" s="400" t="str">
        <f t="shared" si="43"/>
        <v/>
      </c>
      <c r="P706" s="400" t="str">
        <f t="shared" si="44"/>
        <v/>
      </c>
      <c r="Q706" s="400">
        <f t="shared" si="46"/>
        <v>0</v>
      </c>
      <c r="R706" s="401" t="e">
        <f ca="1">MATCH(R$2,OFFSET(Diário!O$4,R705,0,ROW(Diário!$N$5003)-R705,1),0)+R705</f>
        <v>#N/A</v>
      </c>
    </row>
    <row r="707" spans="1:18" x14ac:dyDescent="0.2">
      <c r="A707" s="402" t="str">
        <f t="shared" ca="1" si="45"/>
        <v/>
      </c>
      <c r="B707" s="397" t="str">
        <f ca="1">IF($A707="","",INDEX(Diário!B$4:B$5000,MATCH(Rateio!$A707,Diário!$A$4:$A$5000,FALSE)))</f>
        <v/>
      </c>
      <c r="C707" s="413" t="str">
        <f ca="1">IF($A707="","",INDEX(Diário!C$4:C$5000,MATCH(Rateio!$A707,Diário!$A$4:$A$5000,FALSE)))</f>
        <v/>
      </c>
      <c r="D707" s="412" t="str">
        <f ca="1">IF($A707="","",INDEX(Diário!D$4:D$5000,MATCH(Rateio!$A707,Diário!$A$4:$A$5000,FALSE)))</f>
        <v/>
      </c>
      <c r="E707" s="412" t="str">
        <f ca="1">IF($A707="","",INDEX(Diário!E$4:E$5000,MATCH(Rateio!$A707,Diário!$A$4:$A$5000,FALSE)))</f>
        <v/>
      </c>
      <c r="F707" s="398"/>
      <c r="G707" s="398"/>
      <c r="H707" s="398"/>
      <c r="I707" s="398"/>
      <c r="J707" s="398"/>
      <c r="K707" s="403"/>
      <c r="L707" s="404"/>
      <c r="M707" s="404"/>
      <c r="N707" s="399"/>
      <c r="O707" s="400" t="str">
        <f t="shared" si="43"/>
        <v/>
      </c>
      <c r="P707" s="400" t="str">
        <f t="shared" si="44"/>
        <v/>
      </c>
      <c r="Q707" s="400">
        <f t="shared" si="46"/>
        <v>0</v>
      </c>
      <c r="R707" s="401" t="e">
        <f ca="1">MATCH(R$2,OFFSET(Diário!O$4,R706,0,ROW(Diário!$N$5003)-R706,1),0)+R706</f>
        <v>#N/A</v>
      </c>
    </row>
    <row r="708" spans="1:18" x14ac:dyDescent="0.2">
      <c r="A708" s="402" t="str">
        <f t="shared" ca="1" si="45"/>
        <v/>
      </c>
      <c r="B708" s="397" t="str">
        <f ca="1">IF($A708="","",INDEX(Diário!B$4:B$5000,MATCH(Rateio!$A708,Diário!$A$4:$A$5000,FALSE)))</f>
        <v/>
      </c>
      <c r="C708" s="413" t="str">
        <f ca="1">IF($A708="","",INDEX(Diário!C$4:C$5000,MATCH(Rateio!$A708,Diário!$A$4:$A$5000,FALSE)))</f>
        <v/>
      </c>
      <c r="D708" s="412" t="str">
        <f ca="1">IF($A708="","",INDEX(Diário!D$4:D$5000,MATCH(Rateio!$A708,Diário!$A$4:$A$5000,FALSE)))</f>
        <v/>
      </c>
      <c r="E708" s="412" t="str">
        <f ca="1">IF($A708="","",INDEX(Diário!E$4:E$5000,MATCH(Rateio!$A708,Diário!$A$4:$A$5000,FALSE)))</f>
        <v/>
      </c>
      <c r="F708" s="398"/>
      <c r="G708" s="398"/>
      <c r="H708" s="398"/>
      <c r="I708" s="398"/>
      <c r="J708" s="398"/>
      <c r="K708" s="403"/>
      <c r="L708" s="404"/>
      <c r="M708" s="404"/>
      <c r="N708" s="399"/>
      <c r="O708" s="400" t="str">
        <f t="shared" si="43"/>
        <v/>
      </c>
      <c r="P708" s="400" t="str">
        <f t="shared" si="44"/>
        <v/>
      </c>
      <c r="Q708" s="400">
        <f t="shared" si="46"/>
        <v>0</v>
      </c>
      <c r="R708" s="401" t="e">
        <f ca="1">MATCH(R$2,OFFSET(Diário!O$4,R707,0,ROW(Diário!$N$5003)-R707,1),0)+R707</f>
        <v>#N/A</v>
      </c>
    </row>
    <row r="709" spans="1:18" x14ac:dyDescent="0.2">
      <c r="A709" s="402" t="str">
        <f t="shared" ca="1" si="45"/>
        <v/>
      </c>
      <c r="B709" s="397" t="str">
        <f ca="1">IF($A709="","",INDEX(Diário!B$4:B$5000,MATCH(Rateio!$A709,Diário!$A$4:$A$5000,FALSE)))</f>
        <v/>
      </c>
      <c r="C709" s="413" t="str">
        <f ca="1">IF($A709="","",INDEX(Diário!C$4:C$5000,MATCH(Rateio!$A709,Diário!$A$4:$A$5000,FALSE)))</f>
        <v/>
      </c>
      <c r="D709" s="412" t="str">
        <f ca="1">IF($A709="","",INDEX(Diário!D$4:D$5000,MATCH(Rateio!$A709,Diário!$A$4:$A$5000,FALSE)))</f>
        <v/>
      </c>
      <c r="E709" s="412" t="str">
        <f ca="1">IF($A709="","",INDEX(Diário!E$4:E$5000,MATCH(Rateio!$A709,Diário!$A$4:$A$5000,FALSE)))</f>
        <v/>
      </c>
      <c r="F709" s="398"/>
      <c r="G709" s="398"/>
      <c r="H709" s="398"/>
      <c r="I709" s="398"/>
      <c r="J709" s="398"/>
      <c r="K709" s="403"/>
      <c r="L709" s="404"/>
      <c r="M709" s="404"/>
      <c r="N709" s="399"/>
      <c r="O709" s="400" t="str">
        <f t="shared" ref="O709:O772" si="47">IFERROR(M709/L709,"")</f>
        <v/>
      </c>
      <c r="P709" s="400" t="str">
        <f t="shared" ref="P709:P772" si="48">IFERROR(N709/L709,"")</f>
        <v/>
      </c>
      <c r="Q709" s="400">
        <f t="shared" si="46"/>
        <v>0</v>
      </c>
      <c r="R709" s="401" t="e">
        <f ca="1">MATCH(R$2,OFFSET(Diário!O$4,R708,0,ROW(Diário!$N$5003)-R708,1),0)+R708</f>
        <v>#N/A</v>
      </c>
    </row>
    <row r="710" spans="1:18" x14ac:dyDescent="0.2">
      <c r="A710" s="402" t="str">
        <f t="shared" ref="A710:A773" ca="1" si="49">IF(ISNA(R710),"",R710)</f>
        <v/>
      </c>
      <c r="B710" s="397" t="str">
        <f ca="1">IF($A710="","",INDEX(Diário!B$4:B$5000,MATCH(Rateio!$A710,Diário!$A$4:$A$5000,FALSE)))</f>
        <v/>
      </c>
      <c r="C710" s="413" t="str">
        <f ca="1">IF($A710="","",INDEX(Diário!C$4:C$5000,MATCH(Rateio!$A710,Diário!$A$4:$A$5000,FALSE)))</f>
        <v/>
      </c>
      <c r="D710" s="412" t="str">
        <f ca="1">IF($A710="","",INDEX(Diário!D$4:D$5000,MATCH(Rateio!$A710,Diário!$A$4:$A$5000,FALSE)))</f>
        <v/>
      </c>
      <c r="E710" s="412" t="str">
        <f ca="1">IF($A710="","",INDEX(Diário!E$4:E$5000,MATCH(Rateio!$A710,Diário!$A$4:$A$5000,FALSE)))</f>
        <v/>
      </c>
      <c r="F710" s="398"/>
      <c r="G710" s="398"/>
      <c r="H710" s="398"/>
      <c r="I710" s="398"/>
      <c r="J710" s="398"/>
      <c r="K710" s="403"/>
      <c r="L710" s="404"/>
      <c r="M710" s="404"/>
      <c r="N710" s="399"/>
      <c r="O710" s="400" t="str">
        <f t="shared" si="47"/>
        <v/>
      </c>
      <c r="P710" s="400" t="str">
        <f t="shared" si="48"/>
        <v/>
      </c>
      <c r="Q710" s="400">
        <f t="shared" ref="Q710:Q773" si="50">SUM(O710:P710)</f>
        <v>0</v>
      </c>
      <c r="R710" s="401" t="e">
        <f ca="1">MATCH(R$2,OFFSET(Diário!O$4,R709,0,ROW(Diário!$N$5003)-R709,1),0)+R709</f>
        <v>#N/A</v>
      </c>
    </row>
    <row r="711" spans="1:18" x14ac:dyDescent="0.2">
      <c r="A711" s="402" t="str">
        <f t="shared" ca="1" si="49"/>
        <v/>
      </c>
      <c r="B711" s="397" t="str">
        <f ca="1">IF($A711="","",INDEX(Diário!B$4:B$5000,MATCH(Rateio!$A711,Diário!$A$4:$A$5000,FALSE)))</f>
        <v/>
      </c>
      <c r="C711" s="413" t="str">
        <f ca="1">IF($A711="","",INDEX(Diário!C$4:C$5000,MATCH(Rateio!$A711,Diário!$A$4:$A$5000,FALSE)))</f>
        <v/>
      </c>
      <c r="D711" s="412" t="str">
        <f ca="1">IF($A711="","",INDEX(Diário!D$4:D$5000,MATCH(Rateio!$A711,Diário!$A$4:$A$5000,FALSE)))</f>
        <v/>
      </c>
      <c r="E711" s="412" t="str">
        <f ca="1">IF($A711="","",INDEX(Diário!E$4:E$5000,MATCH(Rateio!$A711,Diário!$A$4:$A$5000,FALSE)))</f>
        <v/>
      </c>
      <c r="F711" s="398"/>
      <c r="G711" s="398"/>
      <c r="H711" s="398"/>
      <c r="I711" s="398"/>
      <c r="J711" s="398"/>
      <c r="K711" s="403"/>
      <c r="L711" s="404"/>
      <c r="M711" s="404"/>
      <c r="N711" s="399"/>
      <c r="O711" s="400" t="str">
        <f t="shared" si="47"/>
        <v/>
      </c>
      <c r="P711" s="400" t="str">
        <f t="shared" si="48"/>
        <v/>
      </c>
      <c r="Q711" s="400">
        <f t="shared" si="50"/>
        <v>0</v>
      </c>
      <c r="R711" s="401" t="e">
        <f ca="1">MATCH(R$2,OFFSET(Diário!O$4,R710,0,ROW(Diário!$N$5003)-R710,1),0)+R710</f>
        <v>#N/A</v>
      </c>
    </row>
    <row r="712" spans="1:18" x14ac:dyDescent="0.2">
      <c r="A712" s="402" t="str">
        <f t="shared" ca="1" si="49"/>
        <v/>
      </c>
      <c r="B712" s="397" t="str">
        <f ca="1">IF($A712="","",INDEX(Diário!B$4:B$5000,MATCH(Rateio!$A712,Diário!$A$4:$A$5000,FALSE)))</f>
        <v/>
      </c>
      <c r="C712" s="413" t="str">
        <f ca="1">IF($A712="","",INDEX(Diário!C$4:C$5000,MATCH(Rateio!$A712,Diário!$A$4:$A$5000,FALSE)))</f>
        <v/>
      </c>
      <c r="D712" s="412" t="str">
        <f ca="1">IF($A712="","",INDEX(Diário!D$4:D$5000,MATCH(Rateio!$A712,Diário!$A$4:$A$5000,FALSE)))</f>
        <v/>
      </c>
      <c r="E712" s="412" t="str">
        <f ca="1">IF($A712="","",INDEX(Diário!E$4:E$5000,MATCH(Rateio!$A712,Diário!$A$4:$A$5000,FALSE)))</f>
        <v/>
      </c>
      <c r="F712" s="398"/>
      <c r="G712" s="398"/>
      <c r="H712" s="398"/>
      <c r="I712" s="398"/>
      <c r="J712" s="398"/>
      <c r="K712" s="403"/>
      <c r="L712" s="404"/>
      <c r="M712" s="404"/>
      <c r="N712" s="399"/>
      <c r="O712" s="400" t="str">
        <f t="shared" si="47"/>
        <v/>
      </c>
      <c r="P712" s="400" t="str">
        <f t="shared" si="48"/>
        <v/>
      </c>
      <c r="Q712" s="400">
        <f t="shared" si="50"/>
        <v>0</v>
      </c>
      <c r="R712" s="401" t="e">
        <f ca="1">MATCH(R$2,OFFSET(Diário!O$4,R711,0,ROW(Diário!$N$5003)-R711,1),0)+R711</f>
        <v>#N/A</v>
      </c>
    </row>
    <row r="713" spans="1:18" x14ac:dyDescent="0.2">
      <c r="A713" s="402" t="str">
        <f t="shared" ca="1" si="49"/>
        <v/>
      </c>
      <c r="B713" s="397" t="str">
        <f ca="1">IF($A713="","",INDEX(Diário!B$4:B$5000,MATCH(Rateio!$A713,Diário!$A$4:$A$5000,FALSE)))</f>
        <v/>
      </c>
      <c r="C713" s="413" t="str">
        <f ca="1">IF($A713="","",INDEX(Diário!C$4:C$5000,MATCH(Rateio!$A713,Diário!$A$4:$A$5000,FALSE)))</f>
        <v/>
      </c>
      <c r="D713" s="412" t="str">
        <f ca="1">IF($A713="","",INDEX(Diário!D$4:D$5000,MATCH(Rateio!$A713,Diário!$A$4:$A$5000,FALSE)))</f>
        <v/>
      </c>
      <c r="E713" s="412" t="str">
        <f ca="1">IF($A713="","",INDEX(Diário!E$4:E$5000,MATCH(Rateio!$A713,Diário!$A$4:$A$5000,FALSE)))</f>
        <v/>
      </c>
      <c r="F713" s="398"/>
      <c r="G713" s="398"/>
      <c r="H713" s="398"/>
      <c r="I713" s="398"/>
      <c r="J713" s="398"/>
      <c r="K713" s="403"/>
      <c r="L713" s="404"/>
      <c r="M713" s="404"/>
      <c r="N713" s="399"/>
      <c r="O713" s="400" t="str">
        <f t="shared" si="47"/>
        <v/>
      </c>
      <c r="P713" s="400" t="str">
        <f t="shared" si="48"/>
        <v/>
      </c>
      <c r="Q713" s="400">
        <f t="shared" si="50"/>
        <v>0</v>
      </c>
      <c r="R713" s="401" t="e">
        <f ca="1">MATCH(R$2,OFFSET(Diário!O$4,R712,0,ROW(Diário!$N$5003)-R712,1),0)+R712</f>
        <v>#N/A</v>
      </c>
    </row>
    <row r="714" spans="1:18" x14ac:dyDescent="0.2">
      <c r="A714" s="402" t="str">
        <f t="shared" ca="1" si="49"/>
        <v/>
      </c>
      <c r="B714" s="397" t="str">
        <f ca="1">IF($A714="","",INDEX(Diário!B$4:B$5000,MATCH(Rateio!$A714,Diário!$A$4:$A$5000,FALSE)))</f>
        <v/>
      </c>
      <c r="C714" s="413" t="str">
        <f ca="1">IF($A714="","",INDEX(Diário!C$4:C$5000,MATCH(Rateio!$A714,Diário!$A$4:$A$5000,FALSE)))</f>
        <v/>
      </c>
      <c r="D714" s="412" t="str">
        <f ca="1">IF($A714="","",INDEX(Diário!D$4:D$5000,MATCH(Rateio!$A714,Diário!$A$4:$A$5000,FALSE)))</f>
        <v/>
      </c>
      <c r="E714" s="412" t="str">
        <f ca="1">IF($A714="","",INDEX(Diário!E$4:E$5000,MATCH(Rateio!$A714,Diário!$A$4:$A$5000,FALSE)))</f>
        <v/>
      </c>
      <c r="F714" s="398"/>
      <c r="G714" s="398"/>
      <c r="H714" s="398"/>
      <c r="I714" s="398"/>
      <c r="J714" s="398"/>
      <c r="K714" s="403"/>
      <c r="L714" s="404"/>
      <c r="M714" s="404"/>
      <c r="N714" s="399"/>
      <c r="O714" s="400" t="str">
        <f t="shared" si="47"/>
        <v/>
      </c>
      <c r="P714" s="400" t="str">
        <f t="shared" si="48"/>
        <v/>
      </c>
      <c r="Q714" s="400">
        <f t="shared" si="50"/>
        <v>0</v>
      </c>
      <c r="R714" s="401" t="e">
        <f ca="1">MATCH(R$2,OFFSET(Diário!O$4,R713,0,ROW(Diário!$N$5003)-R713,1),0)+R713</f>
        <v>#N/A</v>
      </c>
    </row>
    <row r="715" spans="1:18" x14ac:dyDescent="0.2">
      <c r="A715" s="402" t="str">
        <f t="shared" ca="1" si="49"/>
        <v/>
      </c>
      <c r="B715" s="397" t="str">
        <f ca="1">IF($A715="","",INDEX(Diário!B$4:B$5000,MATCH(Rateio!$A715,Diário!$A$4:$A$5000,FALSE)))</f>
        <v/>
      </c>
      <c r="C715" s="413" t="str">
        <f ca="1">IF($A715="","",INDEX(Diário!C$4:C$5000,MATCH(Rateio!$A715,Diário!$A$4:$A$5000,FALSE)))</f>
        <v/>
      </c>
      <c r="D715" s="412" t="str">
        <f ca="1">IF($A715="","",INDEX(Diário!D$4:D$5000,MATCH(Rateio!$A715,Diário!$A$4:$A$5000,FALSE)))</f>
        <v/>
      </c>
      <c r="E715" s="412" t="str">
        <f ca="1">IF($A715="","",INDEX(Diário!E$4:E$5000,MATCH(Rateio!$A715,Diário!$A$4:$A$5000,FALSE)))</f>
        <v/>
      </c>
      <c r="F715" s="398"/>
      <c r="G715" s="398"/>
      <c r="H715" s="398"/>
      <c r="I715" s="398"/>
      <c r="J715" s="398"/>
      <c r="K715" s="403"/>
      <c r="L715" s="404"/>
      <c r="M715" s="404"/>
      <c r="N715" s="399"/>
      <c r="O715" s="400" t="str">
        <f t="shared" si="47"/>
        <v/>
      </c>
      <c r="P715" s="400" t="str">
        <f t="shared" si="48"/>
        <v/>
      </c>
      <c r="Q715" s="400">
        <f t="shared" si="50"/>
        <v>0</v>
      </c>
      <c r="R715" s="401" t="e">
        <f ca="1">MATCH(R$2,OFFSET(Diário!O$4,R714,0,ROW(Diário!$N$5003)-R714,1),0)+R714</f>
        <v>#N/A</v>
      </c>
    </row>
    <row r="716" spans="1:18" x14ac:dyDescent="0.2">
      <c r="A716" s="402" t="str">
        <f t="shared" ca="1" si="49"/>
        <v/>
      </c>
      <c r="B716" s="397" t="str">
        <f ca="1">IF($A716="","",INDEX(Diário!B$4:B$5000,MATCH(Rateio!$A716,Diário!$A$4:$A$5000,FALSE)))</f>
        <v/>
      </c>
      <c r="C716" s="413" t="str">
        <f ca="1">IF($A716="","",INDEX(Diário!C$4:C$5000,MATCH(Rateio!$A716,Diário!$A$4:$A$5000,FALSE)))</f>
        <v/>
      </c>
      <c r="D716" s="412" t="str">
        <f ca="1">IF($A716="","",INDEX(Diário!D$4:D$5000,MATCH(Rateio!$A716,Diário!$A$4:$A$5000,FALSE)))</f>
        <v/>
      </c>
      <c r="E716" s="412" t="str">
        <f ca="1">IF($A716="","",INDEX(Diário!E$4:E$5000,MATCH(Rateio!$A716,Diário!$A$4:$A$5000,FALSE)))</f>
        <v/>
      </c>
      <c r="F716" s="398"/>
      <c r="G716" s="398"/>
      <c r="H716" s="398"/>
      <c r="I716" s="398"/>
      <c r="J716" s="398"/>
      <c r="K716" s="403"/>
      <c r="L716" s="404"/>
      <c r="M716" s="404"/>
      <c r="N716" s="399"/>
      <c r="O716" s="400" t="str">
        <f t="shared" si="47"/>
        <v/>
      </c>
      <c r="P716" s="400" t="str">
        <f t="shared" si="48"/>
        <v/>
      </c>
      <c r="Q716" s="400">
        <f t="shared" si="50"/>
        <v>0</v>
      </c>
      <c r="R716" s="401" t="e">
        <f ca="1">MATCH(R$2,OFFSET(Diário!O$4,R715,0,ROW(Diário!$N$5003)-R715,1),0)+R715</f>
        <v>#N/A</v>
      </c>
    </row>
    <row r="717" spans="1:18" x14ac:dyDescent="0.2">
      <c r="A717" s="402" t="str">
        <f t="shared" ca="1" si="49"/>
        <v/>
      </c>
      <c r="B717" s="397" t="str">
        <f ca="1">IF($A717="","",INDEX(Diário!B$4:B$5000,MATCH(Rateio!$A717,Diário!$A$4:$A$5000,FALSE)))</f>
        <v/>
      </c>
      <c r="C717" s="413" t="str">
        <f ca="1">IF($A717="","",INDEX(Diário!C$4:C$5000,MATCH(Rateio!$A717,Diário!$A$4:$A$5000,FALSE)))</f>
        <v/>
      </c>
      <c r="D717" s="412" t="str">
        <f ca="1">IF($A717="","",INDEX(Diário!D$4:D$5000,MATCH(Rateio!$A717,Diário!$A$4:$A$5000,FALSE)))</f>
        <v/>
      </c>
      <c r="E717" s="412" t="str">
        <f ca="1">IF($A717="","",INDEX(Diário!E$4:E$5000,MATCH(Rateio!$A717,Diário!$A$4:$A$5000,FALSE)))</f>
        <v/>
      </c>
      <c r="F717" s="398"/>
      <c r="G717" s="398"/>
      <c r="H717" s="398"/>
      <c r="I717" s="398"/>
      <c r="J717" s="398"/>
      <c r="K717" s="403"/>
      <c r="L717" s="404"/>
      <c r="M717" s="404"/>
      <c r="N717" s="399"/>
      <c r="O717" s="400" t="str">
        <f t="shared" si="47"/>
        <v/>
      </c>
      <c r="P717" s="400" t="str">
        <f t="shared" si="48"/>
        <v/>
      </c>
      <c r="Q717" s="400">
        <f t="shared" si="50"/>
        <v>0</v>
      </c>
      <c r="R717" s="401" t="e">
        <f ca="1">MATCH(R$2,OFFSET(Diário!O$4,R716,0,ROW(Diário!$N$5003)-R716,1),0)+R716</f>
        <v>#N/A</v>
      </c>
    </row>
    <row r="718" spans="1:18" x14ac:dyDescent="0.2">
      <c r="A718" s="402" t="str">
        <f t="shared" ca="1" si="49"/>
        <v/>
      </c>
      <c r="B718" s="397" t="str">
        <f ca="1">IF($A718="","",INDEX(Diário!B$4:B$5000,MATCH(Rateio!$A718,Diário!$A$4:$A$5000,FALSE)))</f>
        <v/>
      </c>
      <c r="C718" s="413" t="str">
        <f ca="1">IF($A718="","",INDEX(Diário!C$4:C$5000,MATCH(Rateio!$A718,Diário!$A$4:$A$5000,FALSE)))</f>
        <v/>
      </c>
      <c r="D718" s="412" t="str">
        <f ca="1">IF($A718="","",INDEX(Diário!D$4:D$5000,MATCH(Rateio!$A718,Diário!$A$4:$A$5000,FALSE)))</f>
        <v/>
      </c>
      <c r="E718" s="412" t="str">
        <f ca="1">IF($A718="","",INDEX(Diário!E$4:E$5000,MATCH(Rateio!$A718,Diário!$A$4:$A$5000,FALSE)))</f>
        <v/>
      </c>
      <c r="F718" s="398"/>
      <c r="G718" s="398"/>
      <c r="H718" s="398"/>
      <c r="I718" s="398"/>
      <c r="J718" s="398"/>
      <c r="K718" s="403"/>
      <c r="L718" s="404"/>
      <c r="M718" s="404"/>
      <c r="N718" s="399"/>
      <c r="O718" s="400" t="str">
        <f t="shared" si="47"/>
        <v/>
      </c>
      <c r="P718" s="400" t="str">
        <f t="shared" si="48"/>
        <v/>
      </c>
      <c r="Q718" s="400">
        <f t="shared" si="50"/>
        <v>0</v>
      </c>
      <c r="R718" s="401" t="e">
        <f ca="1">MATCH(R$2,OFFSET(Diário!O$4,R717,0,ROW(Diário!$N$5003)-R717,1),0)+R717</f>
        <v>#N/A</v>
      </c>
    </row>
    <row r="719" spans="1:18" x14ac:dyDescent="0.2">
      <c r="A719" s="402" t="str">
        <f t="shared" ca="1" si="49"/>
        <v/>
      </c>
      <c r="B719" s="397" t="str">
        <f ca="1">IF($A719="","",INDEX(Diário!B$4:B$5000,MATCH(Rateio!$A719,Diário!$A$4:$A$5000,FALSE)))</f>
        <v/>
      </c>
      <c r="C719" s="413" t="str">
        <f ca="1">IF($A719="","",INDEX(Diário!C$4:C$5000,MATCH(Rateio!$A719,Diário!$A$4:$A$5000,FALSE)))</f>
        <v/>
      </c>
      <c r="D719" s="412" t="str">
        <f ca="1">IF($A719="","",INDEX(Diário!D$4:D$5000,MATCH(Rateio!$A719,Diário!$A$4:$A$5000,FALSE)))</f>
        <v/>
      </c>
      <c r="E719" s="412" t="str">
        <f ca="1">IF($A719="","",INDEX(Diário!E$4:E$5000,MATCH(Rateio!$A719,Diário!$A$4:$A$5000,FALSE)))</f>
        <v/>
      </c>
      <c r="F719" s="398"/>
      <c r="G719" s="398"/>
      <c r="H719" s="398"/>
      <c r="I719" s="398"/>
      <c r="J719" s="398"/>
      <c r="K719" s="403"/>
      <c r="L719" s="404"/>
      <c r="M719" s="404"/>
      <c r="N719" s="399"/>
      <c r="O719" s="400" t="str">
        <f t="shared" si="47"/>
        <v/>
      </c>
      <c r="P719" s="400" t="str">
        <f t="shared" si="48"/>
        <v/>
      </c>
      <c r="Q719" s="400">
        <f t="shared" si="50"/>
        <v>0</v>
      </c>
      <c r="R719" s="401" t="e">
        <f ca="1">MATCH(R$2,OFFSET(Diário!O$4,R718,0,ROW(Diário!$N$5003)-R718,1),0)+R718</f>
        <v>#N/A</v>
      </c>
    </row>
    <row r="720" spans="1:18" x14ac:dyDescent="0.2">
      <c r="A720" s="402" t="str">
        <f t="shared" ca="1" si="49"/>
        <v/>
      </c>
      <c r="B720" s="397" t="str">
        <f ca="1">IF($A720="","",INDEX(Diário!B$4:B$5000,MATCH(Rateio!$A720,Diário!$A$4:$A$5000,FALSE)))</f>
        <v/>
      </c>
      <c r="C720" s="413" t="str">
        <f ca="1">IF($A720="","",INDEX(Diário!C$4:C$5000,MATCH(Rateio!$A720,Diário!$A$4:$A$5000,FALSE)))</f>
        <v/>
      </c>
      <c r="D720" s="412" t="str">
        <f ca="1">IF($A720="","",INDEX(Diário!D$4:D$5000,MATCH(Rateio!$A720,Diário!$A$4:$A$5000,FALSE)))</f>
        <v/>
      </c>
      <c r="E720" s="412" t="str">
        <f ca="1">IF($A720="","",INDEX(Diário!E$4:E$5000,MATCH(Rateio!$A720,Diário!$A$4:$A$5000,FALSE)))</f>
        <v/>
      </c>
      <c r="F720" s="398"/>
      <c r="G720" s="398"/>
      <c r="H720" s="398"/>
      <c r="I720" s="398"/>
      <c r="J720" s="398"/>
      <c r="K720" s="403"/>
      <c r="L720" s="404"/>
      <c r="M720" s="404"/>
      <c r="N720" s="399"/>
      <c r="O720" s="400" t="str">
        <f t="shared" si="47"/>
        <v/>
      </c>
      <c r="P720" s="400" t="str">
        <f t="shared" si="48"/>
        <v/>
      </c>
      <c r="Q720" s="400">
        <f t="shared" si="50"/>
        <v>0</v>
      </c>
      <c r="R720" s="401" t="e">
        <f ca="1">MATCH(R$2,OFFSET(Diário!O$4,R719,0,ROW(Diário!$N$5003)-R719,1),0)+R719</f>
        <v>#N/A</v>
      </c>
    </row>
    <row r="721" spans="1:18" x14ac:dyDescent="0.2">
      <c r="A721" s="402" t="str">
        <f t="shared" ca="1" si="49"/>
        <v/>
      </c>
      <c r="B721" s="397" t="str">
        <f ca="1">IF($A721="","",INDEX(Diário!B$4:B$5000,MATCH(Rateio!$A721,Diário!$A$4:$A$5000,FALSE)))</f>
        <v/>
      </c>
      <c r="C721" s="413" t="str">
        <f ca="1">IF($A721="","",INDEX(Diário!C$4:C$5000,MATCH(Rateio!$A721,Diário!$A$4:$A$5000,FALSE)))</f>
        <v/>
      </c>
      <c r="D721" s="412" t="str">
        <f ca="1">IF($A721="","",INDEX(Diário!D$4:D$5000,MATCH(Rateio!$A721,Diário!$A$4:$A$5000,FALSE)))</f>
        <v/>
      </c>
      <c r="E721" s="412" t="str">
        <f ca="1">IF($A721="","",INDEX(Diário!E$4:E$5000,MATCH(Rateio!$A721,Diário!$A$4:$A$5000,FALSE)))</f>
        <v/>
      </c>
      <c r="F721" s="398"/>
      <c r="G721" s="398"/>
      <c r="H721" s="398"/>
      <c r="I721" s="398"/>
      <c r="J721" s="398"/>
      <c r="K721" s="403"/>
      <c r="L721" s="404"/>
      <c r="M721" s="404"/>
      <c r="N721" s="399"/>
      <c r="O721" s="400" t="str">
        <f t="shared" si="47"/>
        <v/>
      </c>
      <c r="P721" s="400" t="str">
        <f t="shared" si="48"/>
        <v/>
      </c>
      <c r="Q721" s="400">
        <f t="shared" si="50"/>
        <v>0</v>
      </c>
      <c r="R721" s="401" t="e">
        <f ca="1">MATCH(R$2,OFFSET(Diário!O$4,R720,0,ROW(Diário!$N$5003)-R720,1),0)+R720</f>
        <v>#N/A</v>
      </c>
    </row>
    <row r="722" spans="1:18" x14ac:dyDescent="0.2">
      <c r="A722" s="402" t="str">
        <f t="shared" ca="1" si="49"/>
        <v/>
      </c>
      <c r="B722" s="397" t="str">
        <f ca="1">IF($A722="","",INDEX(Diário!B$4:B$5000,MATCH(Rateio!$A722,Diário!$A$4:$A$5000,FALSE)))</f>
        <v/>
      </c>
      <c r="C722" s="413" t="str">
        <f ca="1">IF($A722="","",INDEX(Diário!C$4:C$5000,MATCH(Rateio!$A722,Diário!$A$4:$A$5000,FALSE)))</f>
        <v/>
      </c>
      <c r="D722" s="412" t="str">
        <f ca="1">IF($A722="","",INDEX(Diário!D$4:D$5000,MATCH(Rateio!$A722,Diário!$A$4:$A$5000,FALSE)))</f>
        <v/>
      </c>
      <c r="E722" s="412" t="str">
        <f ca="1">IF($A722="","",INDEX(Diário!E$4:E$5000,MATCH(Rateio!$A722,Diário!$A$4:$A$5000,FALSE)))</f>
        <v/>
      </c>
      <c r="F722" s="398"/>
      <c r="G722" s="398"/>
      <c r="H722" s="398"/>
      <c r="I722" s="398"/>
      <c r="J722" s="398"/>
      <c r="K722" s="403"/>
      <c r="L722" s="404"/>
      <c r="M722" s="404"/>
      <c r="N722" s="399"/>
      <c r="O722" s="400" t="str">
        <f t="shared" si="47"/>
        <v/>
      </c>
      <c r="P722" s="400" t="str">
        <f t="shared" si="48"/>
        <v/>
      </c>
      <c r="Q722" s="400">
        <f t="shared" si="50"/>
        <v>0</v>
      </c>
      <c r="R722" s="401" t="e">
        <f ca="1">MATCH(R$2,OFFSET(Diário!O$4,R721,0,ROW(Diário!$N$5003)-R721,1),0)+R721</f>
        <v>#N/A</v>
      </c>
    </row>
    <row r="723" spans="1:18" x14ac:dyDescent="0.2">
      <c r="A723" s="402" t="str">
        <f t="shared" ca="1" si="49"/>
        <v/>
      </c>
      <c r="B723" s="397" t="str">
        <f ca="1">IF($A723="","",INDEX(Diário!B$4:B$5000,MATCH(Rateio!$A723,Diário!$A$4:$A$5000,FALSE)))</f>
        <v/>
      </c>
      <c r="C723" s="413" t="str">
        <f ca="1">IF($A723="","",INDEX(Diário!C$4:C$5000,MATCH(Rateio!$A723,Diário!$A$4:$A$5000,FALSE)))</f>
        <v/>
      </c>
      <c r="D723" s="412" t="str">
        <f ca="1">IF($A723="","",INDEX(Diário!D$4:D$5000,MATCH(Rateio!$A723,Diário!$A$4:$A$5000,FALSE)))</f>
        <v/>
      </c>
      <c r="E723" s="412" t="str">
        <f ca="1">IF($A723="","",INDEX(Diário!E$4:E$5000,MATCH(Rateio!$A723,Diário!$A$4:$A$5000,FALSE)))</f>
        <v/>
      </c>
      <c r="F723" s="398"/>
      <c r="G723" s="398"/>
      <c r="H723" s="398"/>
      <c r="I723" s="398"/>
      <c r="J723" s="398"/>
      <c r="K723" s="403"/>
      <c r="L723" s="404"/>
      <c r="M723" s="404"/>
      <c r="N723" s="399"/>
      <c r="O723" s="400" t="str">
        <f t="shared" si="47"/>
        <v/>
      </c>
      <c r="P723" s="400" t="str">
        <f t="shared" si="48"/>
        <v/>
      </c>
      <c r="Q723" s="400">
        <f t="shared" si="50"/>
        <v>0</v>
      </c>
      <c r="R723" s="401" t="e">
        <f ca="1">MATCH(R$2,OFFSET(Diário!O$4,R722,0,ROW(Diário!$N$5003)-R722,1),0)+R722</f>
        <v>#N/A</v>
      </c>
    </row>
    <row r="724" spans="1:18" x14ac:dyDescent="0.2">
      <c r="A724" s="402" t="str">
        <f t="shared" ca="1" si="49"/>
        <v/>
      </c>
      <c r="B724" s="397" t="str">
        <f ca="1">IF($A724="","",INDEX(Diário!B$4:B$5000,MATCH(Rateio!$A724,Diário!$A$4:$A$5000,FALSE)))</f>
        <v/>
      </c>
      <c r="C724" s="413" t="str">
        <f ca="1">IF($A724="","",INDEX(Diário!C$4:C$5000,MATCH(Rateio!$A724,Diário!$A$4:$A$5000,FALSE)))</f>
        <v/>
      </c>
      <c r="D724" s="412" t="str">
        <f ca="1">IF($A724="","",INDEX(Diário!D$4:D$5000,MATCH(Rateio!$A724,Diário!$A$4:$A$5000,FALSE)))</f>
        <v/>
      </c>
      <c r="E724" s="412" t="str">
        <f ca="1">IF($A724="","",INDEX(Diário!E$4:E$5000,MATCH(Rateio!$A724,Diário!$A$4:$A$5000,FALSE)))</f>
        <v/>
      </c>
      <c r="F724" s="398"/>
      <c r="G724" s="398"/>
      <c r="H724" s="398"/>
      <c r="I724" s="398"/>
      <c r="J724" s="398"/>
      <c r="K724" s="403"/>
      <c r="L724" s="404"/>
      <c r="M724" s="404"/>
      <c r="N724" s="399"/>
      <c r="O724" s="400" t="str">
        <f t="shared" si="47"/>
        <v/>
      </c>
      <c r="P724" s="400" t="str">
        <f t="shared" si="48"/>
        <v/>
      </c>
      <c r="Q724" s="400">
        <f t="shared" si="50"/>
        <v>0</v>
      </c>
      <c r="R724" s="401" t="e">
        <f ca="1">MATCH(R$2,OFFSET(Diário!O$4,R723,0,ROW(Diário!$N$5003)-R723,1),0)+R723</f>
        <v>#N/A</v>
      </c>
    </row>
    <row r="725" spans="1:18" x14ac:dyDescent="0.2">
      <c r="A725" s="402" t="str">
        <f t="shared" ca="1" si="49"/>
        <v/>
      </c>
      <c r="B725" s="397" t="str">
        <f ca="1">IF($A725="","",INDEX(Diário!B$4:B$5000,MATCH(Rateio!$A725,Diário!$A$4:$A$5000,FALSE)))</f>
        <v/>
      </c>
      <c r="C725" s="413" t="str">
        <f ca="1">IF($A725="","",INDEX(Diário!C$4:C$5000,MATCH(Rateio!$A725,Diário!$A$4:$A$5000,FALSE)))</f>
        <v/>
      </c>
      <c r="D725" s="412" t="str">
        <f ca="1">IF($A725="","",INDEX(Diário!D$4:D$5000,MATCH(Rateio!$A725,Diário!$A$4:$A$5000,FALSE)))</f>
        <v/>
      </c>
      <c r="E725" s="412" t="str">
        <f ca="1">IF($A725="","",INDEX(Diário!E$4:E$5000,MATCH(Rateio!$A725,Diário!$A$4:$A$5000,FALSE)))</f>
        <v/>
      </c>
      <c r="F725" s="398"/>
      <c r="G725" s="398"/>
      <c r="H725" s="398"/>
      <c r="I725" s="398"/>
      <c r="J725" s="398"/>
      <c r="K725" s="403"/>
      <c r="L725" s="404"/>
      <c r="M725" s="404"/>
      <c r="N725" s="399"/>
      <c r="O725" s="400" t="str">
        <f t="shared" si="47"/>
        <v/>
      </c>
      <c r="P725" s="400" t="str">
        <f t="shared" si="48"/>
        <v/>
      </c>
      <c r="Q725" s="400">
        <f t="shared" si="50"/>
        <v>0</v>
      </c>
      <c r="R725" s="401" t="e">
        <f ca="1">MATCH(R$2,OFFSET(Diário!O$4,R724,0,ROW(Diário!$N$5003)-R724,1),0)+R724</f>
        <v>#N/A</v>
      </c>
    </row>
    <row r="726" spans="1:18" x14ac:dyDescent="0.2">
      <c r="A726" s="402" t="str">
        <f t="shared" ca="1" si="49"/>
        <v/>
      </c>
      <c r="B726" s="397" t="str">
        <f ca="1">IF($A726="","",INDEX(Diário!B$4:B$5000,MATCH(Rateio!$A726,Diário!$A$4:$A$5000,FALSE)))</f>
        <v/>
      </c>
      <c r="C726" s="413" t="str">
        <f ca="1">IF($A726="","",INDEX(Diário!C$4:C$5000,MATCH(Rateio!$A726,Diário!$A$4:$A$5000,FALSE)))</f>
        <v/>
      </c>
      <c r="D726" s="412" t="str">
        <f ca="1">IF($A726="","",INDEX(Diário!D$4:D$5000,MATCH(Rateio!$A726,Diário!$A$4:$A$5000,FALSE)))</f>
        <v/>
      </c>
      <c r="E726" s="412" t="str">
        <f ca="1">IF($A726="","",INDEX(Diário!E$4:E$5000,MATCH(Rateio!$A726,Diário!$A$4:$A$5000,FALSE)))</f>
        <v/>
      </c>
      <c r="F726" s="398"/>
      <c r="G726" s="398"/>
      <c r="H726" s="398"/>
      <c r="I726" s="398"/>
      <c r="J726" s="398"/>
      <c r="K726" s="403"/>
      <c r="L726" s="404"/>
      <c r="M726" s="404"/>
      <c r="N726" s="399"/>
      <c r="O726" s="400" t="str">
        <f t="shared" si="47"/>
        <v/>
      </c>
      <c r="P726" s="400" t="str">
        <f t="shared" si="48"/>
        <v/>
      </c>
      <c r="Q726" s="400">
        <f t="shared" si="50"/>
        <v>0</v>
      </c>
      <c r="R726" s="401" t="e">
        <f ca="1">MATCH(R$2,OFFSET(Diário!O$4,R725,0,ROW(Diário!$N$5003)-R725,1),0)+R725</f>
        <v>#N/A</v>
      </c>
    </row>
    <row r="727" spans="1:18" x14ac:dyDescent="0.2">
      <c r="A727" s="402" t="str">
        <f t="shared" ca="1" si="49"/>
        <v/>
      </c>
      <c r="B727" s="397" t="str">
        <f ca="1">IF($A727="","",INDEX(Diário!B$4:B$5000,MATCH(Rateio!$A727,Diário!$A$4:$A$5000,FALSE)))</f>
        <v/>
      </c>
      <c r="C727" s="413" t="str">
        <f ca="1">IF($A727="","",INDEX(Diário!C$4:C$5000,MATCH(Rateio!$A727,Diário!$A$4:$A$5000,FALSE)))</f>
        <v/>
      </c>
      <c r="D727" s="412" t="str">
        <f ca="1">IF($A727="","",INDEX(Diário!D$4:D$5000,MATCH(Rateio!$A727,Diário!$A$4:$A$5000,FALSE)))</f>
        <v/>
      </c>
      <c r="E727" s="412" t="str">
        <f ca="1">IF($A727="","",INDEX(Diário!E$4:E$5000,MATCH(Rateio!$A727,Diário!$A$4:$A$5000,FALSE)))</f>
        <v/>
      </c>
      <c r="F727" s="398"/>
      <c r="G727" s="398"/>
      <c r="H727" s="398"/>
      <c r="I727" s="398"/>
      <c r="J727" s="398"/>
      <c r="K727" s="403"/>
      <c r="L727" s="404"/>
      <c r="M727" s="404"/>
      <c r="N727" s="399"/>
      <c r="O727" s="400" t="str">
        <f t="shared" si="47"/>
        <v/>
      </c>
      <c r="P727" s="400" t="str">
        <f t="shared" si="48"/>
        <v/>
      </c>
      <c r="Q727" s="400">
        <f t="shared" si="50"/>
        <v>0</v>
      </c>
      <c r="R727" s="401" t="e">
        <f ca="1">MATCH(R$2,OFFSET(Diário!O$4,R726,0,ROW(Diário!$N$5003)-R726,1),0)+R726</f>
        <v>#N/A</v>
      </c>
    </row>
    <row r="728" spans="1:18" x14ac:dyDescent="0.2">
      <c r="A728" s="402" t="str">
        <f t="shared" ca="1" si="49"/>
        <v/>
      </c>
      <c r="B728" s="397" t="str">
        <f ca="1">IF($A728="","",INDEX(Diário!B$4:B$5000,MATCH(Rateio!$A728,Diário!$A$4:$A$5000,FALSE)))</f>
        <v/>
      </c>
      <c r="C728" s="413" t="str">
        <f ca="1">IF($A728="","",INDEX(Diário!C$4:C$5000,MATCH(Rateio!$A728,Diário!$A$4:$A$5000,FALSE)))</f>
        <v/>
      </c>
      <c r="D728" s="412" t="str">
        <f ca="1">IF($A728="","",INDEX(Diário!D$4:D$5000,MATCH(Rateio!$A728,Diário!$A$4:$A$5000,FALSE)))</f>
        <v/>
      </c>
      <c r="E728" s="412" t="str">
        <f ca="1">IF($A728="","",INDEX(Diário!E$4:E$5000,MATCH(Rateio!$A728,Diário!$A$4:$A$5000,FALSE)))</f>
        <v/>
      </c>
      <c r="F728" s="398"/>
      <c r="G728" s="398"/>
      <c r="H728" s="398"/>
      <c r="I728" s="398"/>
      <c r="J728" s="398"/>
      <c r="K728" s="403"/>
      <c r="L728" s="404"/>
      <c r="M728" s="404"/>
      <c r="N728" s="399"/>
      <c r="O728" s="400" t="str">
        <f t="shared" si="47"/>
        <v/>
      </c>
      <c r="P728" s="400" t="str">
        <f t="shared" si="48"/>
        <v/>
      </c>
      <c r="Q728" s="400">
        <f t="shared" si="50"/>
        <v>0</v>
      </c>
      <c r="R728" s="401" t="e">
        <f ca="1">MATCH(R$2,OFFSET(Diário!O$4,R727,0,ROW(Diário!$N$5003)-R727,1),0)+R727</f>
        <v>#N/A</v>
      </c>
    </row>
    <row r="729" spans="1:18" x14ac:dyDescent="0.2">
      <c r="A729" s="402" t="str">
        <f t="shared" ca="1" si="49"/>
        <v/>
      </c>
      <c r="B729" s="397" t="str">
        <f ca="1">IF($A729="","",INDEX(Diário!B$4:B$5000,MATCH(Rateio!$A729,Diário!$A$4:$A$5000,FALSE)))</f>
        <v/>
      </c>
      <c r="C729" s="413" t="str">
        <f ca="1">IF($A729="","",INDEX(Diário!C$4:C$5000,MATCH(Rateio!$A729,Diário!$A$4:$A$5000,FALSE)))</f>
        <v/>
      </c>
      <c r="D729" s="412" t="str">
        <f ca="1">IF($A729="","",INDEX(Diário!D$4:D$5000,MATCH(Rateio!$A729,Diário!$A$4:$A$5000,FALSE)))</f>
        <v/>
      </c>
      <c r="E729" s="412" t="str">
        <f ca="1">IF($A729="","",INDEX(Diário!E$4:E$5000,MATCH(Rateio!$A729,Diário!$A$4:$A$5000,FALSE)))</f>
        <v/>
      </c>
      <c r="F729" s="398"/>
      <c r="G729" s="398"/>
      <c r="H729" s="398"/>
      <c r="I729" s="398"/>
      <c r="J729" s="398"/>
      <c r="K729" s="403"/>
      <c r="L729" s="404"/>
      <c r="M729" s="404"/>
      <c r="N729" s="399"/>
      <c r="O729" s="400" t="str">
        <f t="shared" si="47"/>
        <v/>
      </c>
      <c r="P729" s="400" t="str">
        <f t="shared" si="48"/>
        <v/>
      </c>
      <c r="Q729" s="400">
        <f t="shared" si="50"/>
        <v>0</v>
      </c>
      <c r="R729" s="401" t="e">
        <f ca="1">MATCH(R$2,OFFSET(Diário!O$4,R728,0,ROW(Diário!$N$5003)-R728,1),0)+R728</f>
        <v>#N/A</v>
      </c>
    </row>
    <row r="730" spans="1:18" x14ac:dyDescent="0.2">
      <c r="A730" s="402" t="str">
        <f t="shared" ca="1" si="49"/>
        <v/>
      </c>
      <c r="B730" s="397" t="str">
        <f ca="1">IF($A730="","",INDEX(Diário!B$4:B$5000,MATCH(Rateio!$A730,Diário!$A$4:$A$5000,FALSE)))</f>
        <v/>
      </c>
      <c r="C730" s="413" t="str">
        <f ca="1">IF($A730="","",INDEX(Diário!C$4:C$5000,MATCH(Rateio!$A730,Diário!$A$4:$A$5000,FALSE)))</f>
        <v/>
      </c>
      <c r="D730" s="412" t="str">
        <f ca="1">IF($A730="","",INDEX(Diário!D$4:D$5000,MATCH(Rateio!$A730,Diário!$A$4:$A$5000,FALSE)))</f>
        <v/>
      </c>
      <c r="E730" s="412" t="str">
        <f ca="1">IF($A730="","",INDEX(Diário!E$4:E$5000,MATCH(Rateio!$A730,Diário!$A$4:$A$5000,FALSE)))</f>
        <v/>
      </c>
      <c r="F730" s="398"/>
      <c r="G730" s="398"/>
      <c r="H730" s="398"/>
      <c r="I730" s="398"/>
      <c r="J730" s="398"/>
      <c r="K730" s="403"/>
      <c r="L730" s="404"/>
      <c r="M730" s="404"/>
      <c r="N730" s="399"/>
      <c r="O730" s="400" t="str">
        <f t="shared" si="47"/>
        <v/>
      </c>
      <c r="P730" s="400" t="str">
        <f t="shared" si="48"/>
        <v/>
      </c>
      <c r="Q730" s="400">
        <f t="shared" si="50"/>
        <v>0</v>
      </c>
      <c r="R730" s="401" t="e">
        <f ca="1">MATCH(R$2,OFFSET(Diário!O$4,R729,0,ROW(Diário!$N$5003)-R729,1),0)+R729</f>
        <v>#N/A</v>
      </c>
    </row>
    <row r="731" spans="1:18" x14ac:dyDescent="0.2">
      <c r="A731" s="402" t="str">
        <f t="shared" ca="1" si="49"/>
        <v/>
      </c>
      <c r="B731" s="397" t="str">
        <f ca="1">IF($A731="","",INDEX(Diário!B$4:B$5000,MATCH(Rateio!$A731,Diário!$A$4:$A$5000,FALSE)))</f>
        <v/>
      </c>
      <c r="C731" s="413" t="str">
        <f ca="1">IF($A731="","",INDEX(Diário!C$4:C$5000,MATCH(Rateio!$A731,Diário!$A$4:$A$5000,FALSE)))</f>
        <v/>
      </c>
      <c r="D731" s="412" t="str">
        <f ca="1">IF($A731="","",INDEX(Diário!D$4:D$5000,MATCH(Rateio!$A731,Diário!$A$4:$A$5000,FALSE)))</f>
        <v/>
      </c>
      <c r="E731" s="412" t="str">
        <f ca="1">IF($A731="","",INDEX(Diário!E$4:E$5000,MATCH(Rateio!$A731,Diário!$A$4:$A$5000,FALSE)))</f>
        <v/>
      </c>
      <c r="F731" s="398"/>
      <c r="G731" s="398"/>
      <c r="H731" s="398"/>
      <c r="I731" s="398"/>
      <c r="J731" s="398"/>
      <c r="K731" s="403"/>
      <c r="L731" s="404"/>
      <c r="M731" s="404"/>
      <c r="N731" s="399"/>
      <c r="O731" s="400" t="str">
        <f t="shared" si="47"/>
        <v/>
      </c>
      <c r="P731" s="400" t="str">
        <f t="shared" si="48"/>
        <v/>
      </c>
      <c r="Q731" s="400">
        <f t="shared" si="50"/>
        <v>0</v>
      </c>
      <c r="R731" s="401" t="e">
        <f ca="1">MATCH(R$2,OFFSET(Diário!O$4,R730,0,ROW(Diário!$N$5003)-R730,1),0)+R730</f>
        <v>#N/A</v>
      </c>
    </row>
    <row r="732" spans="1:18" x14ac:dyDescent="0.2">
      <c r="A732" s="402" t="str">
        <f t="shared" ca="1" si="49"/>
        <v/>
      </c>
      <c r="B732" s="397" t="str">
        <f ca="1">IF($A732="","",INDEX(Diário!B$4:B$5000,MATCH(Rateio!$A732,Diário!$A$4:$A$5000,FALSE)))</f>
        <v/>
      </c>
      <c r="C732" s="413" t="str">
        <f ca="1">IF($A732="","",INDEX(Diário!C$4:C$5000,MATCH(Rateio!$A732,Diário!$A$4:$A$5000,FALSE)))</f>
        <v/>
      </c>
      <c r="D732" s="412" t="str">
        <f ca="1">IF($A732="","",INDEX(Diário!D$4:D$5000,MATCH(Rateio!$A732,Diário!$A$4:$A$5000,FALSE)))</f>
        <v/>
      </c>
      <c r="E732" s="412" t="str">
        <f ca="1">IF($A732="","",INDEX(Diário!E$4:E$5000,MATCH(Rateio!$A732,Diário!$A$4:$A$5000,FALSE)))</f>
        <v/>
      </c>
      <c r="F732" s="398"/>
      <c r="G732" s="398"/>
      <c r="H732" s="398"/>
      <c r="I732" s="398"/>
      <c r="J732" s="398"/>
      <c r="K732" s="403"/>
      <c r="L732" s="404"/>
      <c r="M732" s="404"/>
      <c r="N732" s="399"/>
      <c r="O732" s="400" t="str">
        <f t="shared" si="47"/>
        <v/>
      </c>
      <c r="P732" s="400" t="str">
        <f t="shared" si="48"/>
        <v/>
      </c>
      <c r="Q732" s="400">
        <f t="shared" si="50"/>
        <v>0</v>
      </c>
      <c r="R732" s="401" t="e">
        <f ca="1">MATCH(R$2,OFFSET(Diário!O$4,R731,0,ROW(Diário!$N$5003)-R731,1),0)+R731</f>
        <v>#N/A</v>
      </c>
    </row>
    <row r="733" spans="1:18" x14ac:dyDescent="0.2">
      <c r="A733" s="402" t="str">
        <f t="shared" ca="1" si="49"/>
        <v/>
      </c>
      <c r="B733" s="397" t="str">
        <f ca="1">IF($A733="","",INDEX(Diário!B$4:B$5000,MATCH(Rateio!$A733,Diário!$A$4:$A$5000,FALSE)))</f>
        <v/>
      </c>
      <c r="C733" s="413" t="str">
        <f ca="1">IF($A733="","",INDEX(Diário!C$4:C$5000,MATCH(Rateio!$A733,Diário!$A$4:$A$5000,FALSE)))</f>
        <v/>
      </c>
      <c r="D733" s="412" t="str">
        <f ca="1">IF($A733="","",INDEX(Diário!D$4:D$5000,MATCH(Rateio!$A733,Diário!$A$4:$A$5000,FALSE)))</f>
        <v/>
      </c>
      <c r="E733" s="412" t="str">
        <f ca="1">IF($A733="","",INDEX(Diário!E$4:E$5000,MATCH(Rateio!$A733,Diário!$A$4:$A$5000,FALSE)))</f>
        <v/>
      </c>
      <c r="F733" s="398"/>
      <c r="G733" s="398"/>
      <c r="H733" s="398"/>
      <c r="I733" s="398"/>
      <c r="J733" s="398"/>
      <c r="K733" s="403"/>
      <c r="L733" s="404"/>
      <c r="M733" s="404"/>
      <c r="N733" s="399"/>
      <c r="O733" s="400" t="str">
        <f t="shared" si="47"/>
        <v/>
      </c>
      <c r="P733" s="400" t="str">
        <f t="shared" si="48"/>
        <v/>
      </c>
      <c r="Q733" s="400">
        <f t="shared" si="50"/>
        <v>0</v>
      </c>
      <c r="R733" s="401" t="e">
        <f ca="1">MATCH(R$2,OFFSET(Diário!O$4,R732,0,ROW(Diário!$N$5003)-R732,1),0)+R732</f>
        <v>#N/A</v>
      </c>
    </row>
    <row r="734" spans="1:18" x14ac:dyDescent="0.2">
      <c r="A734" s="402" t="str">
        <f t="shared" ca="1" si="49"/>
        <v/>
      </c>
      <c r="B734" s="397" t="str">
        <f ca="1">IF($A734="","",INDEX(Diário!B$4:B$5000,MATCH(Rateio!$A734,Diário!$A$4:$A$5000,FALSE)))</f>
        <v/>
      </c>
      <c r="C734" s="413" t="str">
        <f ca="1">IF($A734="","",INDEX(Diário!C$4:C$5000,MATCH(Rateio!$A734,Diário!$A$4:$A$5000,FALSE)))</f>
        <v/>
      </c>
      <c r="D734" s="412" t="str">
        <f ca="1">IF($A734="","",INDEX(Diário!D$4:D$5000,MATCH(Rateio!$A734,Diário!$A$4:$A$5000,FALSE)))</f>
        <v/>
      </c>
      <c r="E734" s="412" t="str">
        <f ca="1">IF($A734="","",INDEX(Diário!E$4:E$5000,MATCH(Rateio!$A734,Diário!$A$4:$A$5000,FALSE)))</f>
        <v/>
      </c>
      <c r="F734" s="398"/>
      <c r="G734" s="398"/>
      <c r="H734" s="398"/>
      <c r="I734" s="398"/>
      <c r="J734" s="398"/>
      <c r="K734" s="403"/>
      <c r="L734" s="404"/>
      <c r="M734" s="404"/>
      <c r="N734" s="399"/>
      <c r="O734" s="400" t="str">
        <f t="shared" si="47"/>
        <v/>
      </c>
      <c r="P734" s="400" t="str">
        <f t="shared" si="48"/>
        <v/>
      </c>
      <c r="Q734" s="400">
        <f t="shared" si="50"/>
        <v>0</v>
      </c>
      <c r="R734" s="401" t="e">
        <f ca="1">MATCH(R$2,OFFSET(Diário!O$4,R733,0,ROW(Diário!$N$5003)-R733,1),0)+R733</f>
        <v>#N/A</v>
      </c>
    </row>
    <row r="735" spans="1:18" x14ac:dyDescent="0.2">
      <c r="A735" s="402" t="str">
        <f t="shared" ca="1" si="49"/>
        <v/>
      </c>
      <c r="B735" s="397" t="str">
        <f ca="1">IF($A735="","",INDEX(Diário!B$4:B$5000,MATCH(Rateio!$A735,Diário!$A$4:$A$5000,FALSE)))</f>
        <v/>
      </c>
      <c r="C735" s="413" t="str">
        <f ca="1">IF($A735="","",INDEX(Diário!C$4:C$5000,MATCH(Rateio!$A735,Diário!$A$4:$A$5000,FALSE)))</f>
        <v/>
      </c>
      <c r="D735" s="412" t="str">
        <f ca="1">IF($A735="","",INDEX(Diário!D$4:D$5000,MATCH(Rateio!$A735,Diário!$A$4:$A$5000,FALSE)))</f>
        <v/>
      </c>
      <c r="E735" s="412" t="str">
        <f ca="1">IF($A735="","",INDEX(Diário!E$4:E$5000,MATCH(Rateio!$A735,Diário!$A$4:$A$5000,FALSE)))</f>
        <v/>
      </c>
      <c r="F735" s="398"/>
      <c r="G735" s="398"/>
      <c r="H735" s="398"/>
      <c r="I735" s="398"/>
      <c r="J735" s="398"/>
      <c r="K735" s="403"/>
      <c r="L735" s="404"/>
      <c r="M735" s="404"/>
      <c r="N735" s="399"/>
      <c r="O735" s="400" t="str">
        <f t="shared" si="47"/>
        <v/>
      </c>
      <c r="P735" s="400" t="str">
        <f t="shared" si="48"/>
        <v/>
      </c>
      <c r="Q735" s="400">
        <f t="shared" si="50"/>
        <v>0</v>
      </c>
      <c r="R735" s="401" t="e">
        <f ca="1">MATCH(R$2,OFFSET(Diário!O$4,R734,0,ROW(Diário!$N$5003)-R734,1),0)+R734</f>
        <v>#N/A</v>
      </c>
    </row>
    <row r="736" spans="1:18" x14ac:dyDescent="0.2">
      <c r="A736" s="402" t="str">
        <f t="shared" ca="1" si="49"/>
        <v/>
      </c>
      <c r="B736" s="397" t="str">
        <f ca="1">IF($A736="","",INDEX(Diário!B$4:B$5000,MATCH(Rateio!$A736,Diário!$A$4:$A$5000,FALSE)))</f>
        <v/>
      </c>
      <c r="C736" s="413" t="str">
        <f ca="1">IF($A736="","",INDEX(Diário!C$4:C$5000,MATCH(Rateio!$A736,Diário!$A$4:$A$5000,FALSE)))</f>
        <v/>
      </c>
      <c r="D736" s="412" t="str">
        <f ca="1">IF($A736="","",INDEX(Diário!D$4:D$5000,MATCH(Rateio!$A736,Diário!$A$4:$A$5000,FALSE)))</f>
        <v/>
      </c>
      <c r="E736" s="412" t="str">
        <f ca="1">IF($A736="","",INDEX(Diário!E$4:E$5000,MATCH(Rateio!$A736,Diário!$A$4:$A$5000,FALSE)))</f>
        <v/>
      </c>
      <c r="F736" s="398"/>
      <c r="G736" s="398"/>
      <c r="H736" s="398"/>
      <c r="I736" s="398"/>
      <c r="J736" s="398"/>
      <c r="K736" s="403"/>
      <c r="L736" s="404"/>
      <c r="M736" s="404"/>
      <c r="N736" s="399"/>
      <c r="O736" s="400" t="str">
        <f t="shared" si="47"/>
        <v/>
      </c>
      <c r="P736" s="400" t="str">
        <f t="shared" si="48"/>
        <v/>
      </c>
      <c r="Q736" s="400">
        <f t="shared" si="50"/>
        <v>0</v>
      </c>
      <c r="R736" s="401" t="e">
        <f ca="1">MATCH(R$2,OFFSET(Diário!O$4,R735,0,ROW(Diário!$N$5003)-R735,1),0)+R735</f>
        <v>#N/A</v>
      </c>
    </row>
    <row r="737" spans="1:18" x14ac:dyDescent="0.2">
      <c r="A737" s="402" t="str">
        <f t="shared" ca="1" si="49"/>
        <v/>
      </c>
      <c r="B737" s="397" t="str">
        <f ca="1">IF($A737="","",INDEX(Diário!B$4:B$5000,MATCH(Rateio!$A737,Diário!$A$4:$A$5000,FALSE)))</f>
        <v/>
      </c>
      <c r="C737" s="413" t="str">
        <f ca="1">IF($A737="","",INDEX(Diário!C$4:C$5000,MATCH(Rateio!$A737,Diário!$A$4:$A$5000,FALSE)))</f>
        <v/>
      </c>
      <c r="D737" s="412" t="str">
        <f ca="1">IF($A737="","",INDEX(Diário!D$4:D$5000,MATCH(Rateio!$A737,Diário!$A$4:$A$5000,FALSE)))</f>
        <v/>
      </c>
      <c r="E737" s="412" t="str">
        <f ca="1">IF($A737="","",INDEX(Diário!E$4:E$5000,MATCH(Rateio!$A737,Diário!$A$4:$A$5000,FALSE)))</f>
        <v/>
      </c>
      <c r="F737" s="398"/>
      <c r="G737" s="398"/>
      <c r="H737" s="398"/>
      <c r="I737" s="398"/>
      <c r="J737" s="398"/>
      <c r="K737" s="403"/>
      <c r="L737" s="404"/>
      <c r="M737" s="404"/>
      <c r="N737" s="399"/>
      <c r="O737" s="400" t="str">
        <f t="shared" si="47"/>
        <v/>
      </c>
      <c r="P737" s="400" t="str">
        <f t="shared" si="48"/>
        <v/>
      </c>
      <c r="Q737" s="400">
        <f t="shared" si="50"/>
        <v>0</v>
      </c>
      <c r="R737" s="401" t="e">
        <f ca="1">MATCH(R$2,OFFSET(Diário!O$4,R736,0,ROW(Diário!$N$5003)-R736,1),0)+R736</f>
        <v>#N/A</v>
      </c>
    </row>
    <row r="738" spans="1:18" x14ac:dyDescent="0.2">
      <c r="A738" s="402" t="str">
        <f t="shared" ca="1" si="49"/>
        <v/>
      </c>
      <c r="B738" s="397" t="str">
        <f ca="1">IF($A738="","",INDEX(Diário!B$4:B$5000,MATCH(Rateio!$A738,Diário!$A$4:$A$5000,FALSE)))</f>
        <v/>
      </c>
      <c r="C738" s="413" t="str">
        <f ca="1">IF($A738="","",INDEX(Diário!C$4:C$5000,MATCH(Rateio!$A738,Diário!$A$4:$A$5000,FALSE)))</f>
        <v/>
      </c>
      <c r="D738" s="412" t="str">
        <f ca="1">IF($A738="","",INDEX(Diário!D$4:D$5000,MATCH(Rateio!$A738,Diário!$A$4:$A$5000,FALSE)))</f>
        <v/>
      </c>
      <c r="E738" s="412" t="str">
        <f ca="1">IF($A738="","",INDEX(Diário!E$4:E$5000,MATCH(Rateio!$A738,Diário!$A$4:$A$5000,FALSE)))</f>
        <v/>
      </c>
      <c r="F738" s="398"/>
      <c r="G738" s="398"/>
      <c r="H738" s="398"/>
      <c r="I738" s="398"/>
      <c r="J738" s="398"/>
      <c r="K738" s="403"/>
      <c r="L738" s="404"/>
      <c r="M738" s="404"/>
      <c r="N738" s="399"/>
      <c r="O738" s="400" t="str">
        <f t="shared" si="47"/>
        <v/>
      </c>
      <c r="P738" s="400" t="str">
        <f t="shared" si="48"/>
        <v/>
      </c>
      <c r="Q738" s="400">
        <f t="shared" si="50"/>
        <v>0</v>
      </c>
      <c r="R738" s="401" t="e">
        <f ca="1">MATCH(R$2,OFFSET(Diário!O$4,R737,0,ROW(Diário!$N$5003)-R737,1),0)+R737</f>
        <v>#N/A</v>
      </c>
    </row>
    <row r="739" spans="1:18" x14ac:dyDescent="0.2">
      <c r="A739" s="402" t="str">
        <f t="shared" ca="1" si="49"/>
        <v/>
      </c>
      <c r="B739" s="397" t="str">
        <f ca="1">IF($A739="","",INDEX(Diário!B$4:B$5000,MATCH(Rateio!$A739,Diário!$A$4:$A$5000,FALSE)))</f>
        <v/>
      </c>
      <c r="C739" s="413" t="str">
        <f ca="1">IF($A739="","",INDEX(Diário!C$4:C$5000,MATCH(Rateio!$A739,Diário!$A$4:$A$5000,FALSE)))</f>
        <v/>
      </c>
      <c r="D739" s="412" t="str">
        <f ca="1">IF($A739="","",INDEX(Diário!D$4:D$5000,MATCH(Rateio!$A739,Diário!$A$4:$A$5000,FALSE)))</f>
        <v/>
      </c>
      <c r="E739" s="412" t="str">
        <f ca="1">IF($A739="","",INDEX(Diário!E$4:E$5000,MATCH(Rateio!$A739,Diário!$A$4:$A$5000,FALSE)))</f>
        <v/>
      </c>
      <c r="F739" s="398"/>
      <c r="G739" s="398"/>
      <c r="H739" s="398"/>
      <c r="I739" s="398"/>
      <c r="J739" s="398"/>
      <c r="K739" s="403"/>
      <c r="L739" s="404"/>
      <c r="M739" s="404"/>
      <c r="N739" s="399"/>
      <c r="O739" s="400" t="str">
        <f t="shared" si="47"/>
        <v/>
      </c>
      <c r="P739" s="400" t="str">
        <f t="shared" si="48"/>
        <v/>
      </c>
      <c r="Q739" s="400">
        <f t="shared" si="50"/>
        <v>0</v>
      </c>
      <c r="R739" s="401" t="e">
        <f ca="1">MATCH(R$2,OFFSET(Diário!O$4,R738,0,ROW(Diário!$N$5003)-R738,1),0)+R738</f>
        <v>#N/A</v>
      </c>
    </row>
    <row r="740" spans="1:18" x14ac:dyDescent="0.2">
      <c r="A740" s="402" t="str">
        <f t="shared" ca="1" si="49"/>
        <v/>
      </c>
      <c r="B740" s="397" t="str">
        <f ca="1">IF($A740="","",INDEX(Diário!B$4:B$5000,MATCH(Rateio!$A740,Diário!$A$4:$A$5000,FALSE)))</f>
        <v/>
      </c>
      <c r="C740" s="413" t="str">
        <f ca="1">IF($A740="","",INDEX(Diário!C$4:C$5000,MATCH(Rateio!$A740,Diário!$A$4:$A$5000,FALSE)))</f>
        <v/>
      </c>
      <c r="D740" s="412" t="str">
        <f ca="1">IF($A740="","",INDEX(Diário!D$4:D$5000,MATCH(Rateio!$A740,Diário!$A$4:$A$5000,FALSE)))</f>
        <v/>
      </c>
      <c r="E740" s="412" t="str">
        <f ca="1">IF($A740="","",INDEX(Diário!E$4:E$5000,MATCH(Rateio!$A740,Diário!$A$4:$A$5000,FALSE)))</f>
        <v/>
      </c>
      <c r="F740" s="398"/>
      <c r="G740" s="398"/>
      <c r="H740" s="398"/>
      <c r="I740" s="398"/>
      <c r="J740" s="398"/>
      <c r="K740" s="403"/>
      <c r="L740" s="404"/>
      <c r="M740" s="404"/>
      <c r="N740" s="399"/>
      <c r="O740" s="400" t="str">
        <f t="shared" si="47"/>
        <v/>
      </c>
      <c r="P740" s="400" t="str">
        <f t="shared" si="48"/>
        <v/>
      </c>
      <c r="Q740" s="400">
        <f t="shared" si="50"/>
        <v>0</v>
      </c>
      <c r="R740" s="401" t="e">
        <f ca="1">MATCH(R$2,OFFSET(Diário!O$4,R739,0,ROW(Diário!$N$5003)-R739,1),0)+R739</f>
        <v>#N/A</v>
      </c>
    </row>
    <row r="741" spans="1:18" x14ac:dyDescent="0.2">
      <c r="A741" s="402" t="str">
        <f t="shared" ca="1" si="49"/>
        <v/>
      </c>
      <c r="B741" s="397" t="str">
        <f ca="1">IF($A741="","",INDEX(Diário!B$4:B$5000,MATCH(Rateio!$A741,Diário!$A$4:$A$5000,FALSE)))</f>
        <v/>
      </c>
      <c r="C741" s="413" t="str">
        <f ca="1">IF($A741="","",INDEX(Diário!C$4:C$5000,MATCH(Rateio!$A741,Diário!$A$4:$A$5000,FALSE)))</f>
        <v/>
      </c>
      <c r="D741" s="412" t="str">
        <f ca="1">IF($A741="","",INDEX(Diário!D$4:D$5000,MATCH(Rateio!$A741,Diário!$A$4:$A$5000,FALSE)))</f>
        <v/>
      </c>
      <c r="E741" s="412" t="str">
        <f ca="1">IF($A741="","",INDEX(Diário!E$4:E$5000,MATCH(Rateio!$A741,Diário!$A$4:$A$5000,FALSE)))</f>
        <v/>
      </c>
      <c r="F741" s="398"/>
      <c r="G741" s="398"/>
      <c r="H741" s="398"/>
      <c r="I741" s="398"/>
      <c r="J741" s="398"/>
      <c r="K741" s="403"/>
      <c r="L741" s="404"/>
      <c r="M741" s="404"/>
      <c r="N741" s="399"/>
      <c r="O741" s="400" t="str">
        <f t="shared" si="47"/>
        <v/>
      </c>
      <c r="P741" s="400" t="str">
        <f t="shared" si="48"/>
        <v/>
      </c>
      <c r="Q741" s="400">
        <f t="shared" si="50"/>
        <v>0</v>
      </c>
      <c r="R741" s="401" t="e">
        <f ca="1">MATCH(R$2,OFFSET(Diário!O$4,R740,0,ROW(Diário!$N$5003)-R740,1),0)+R740</f>
        <v>#N/A</v>
      </c>
    </row>
    <row r="742" spans="1:18" x14ac:dyDescent="0.2">
      <c r="A742" s="402" t="str">
        <f t="shared" ca="1" si="49"/>
        <v/>
      </c>
      <c r="B742" s="397" t="str">
        <f ca="1">IF($A742="","",INDEX(Diário!B$4:B$5000,MATCH(Rateio!$A742,Diário!$A$4:$A$5000,FALSE)))</f>
        <v/>
      </c>
      <c r="C742" s="413" t="str">
        <f ca="1">IF($A742="","",INDEX(Diário!C$4:C$5000,MATCH(Rateio!$A742,Diário!$A$4:$A$5000,FALSE)))</f>
        <v/>
      </c>
      <c r="D742" s="412" t="str">
        <f ca="1">IF($A742="","",INDEX(Diário!D$4:D$5000,MATCH(Rateio!$A742,Diário!$A$4:$A$5000,FALSE)))</f>
        <v/>
      </c>
      <c r="E742" s="412" t="str">
        <f ca="1">IF($A742="","",INDEX(Diário!E$4:E$5000,MATCH(Rateio!$A742,Diário!$A$4:$A$5000,FALSE)))</f>
        <v/>
      </c>
      <c r="F742" s="398"/>
      <c r="G742" s="398"/>
      <c r="H742" s="398"/>
      <c r="I742" s="398"/>
      <c r="J742" s="398"/>
      <c r="K742" s="403"/>
      <c r="L742" s="404"/>
      <c r="M742" s="404"/>
      <c r="N742" s="399"/>
      <c r="O742" s="400" t="str">
        <f t="shared" si="47"/>
        <v/>
      </c>
      <c r="P742" s="400" t="str">
        <f t="shared" si="48"/>
        <v/>
      </c>
      <c r="Q742" s="400">
        <f t="shared" si="50"/>
        <v>0</v>
      </c>
      <c r="R742" s="401" t="e">
        <f ca="1">MATCH(R$2,OFFSET(Diário!O$4,R741,0,ROW(Diário!$N$5003)-R741,1),0)+R741</f>
        <v>#N/A</v>
      </c>
    </row>
    <row r="743" spans="1:18" x14ac:dyDescent="0.2">
      <c r="A743" s="402" t="str">
        <f t="shared" ca="1" si="49"/>
        <v/>
      </c>
      <c r="B743" s="397" t="str">
        <f ca="1">IF($A743="","",INDEX(Diário!B$4:B$5000,MATCH(Rateio!$A743,Diário!$A$4:$A$5000,FALSE)))</f>
        <v/>
      </c>
      <c r="C743" s="413" t="str">
        <f ca="1">IF($A743="","",INDEX(Diário!C$4:C$5000,MATCH(Rateio!$A743,Diário!$A$4:$A$5000,FALSE)))</f>
        <v/>
      </c>
      <c r="D743" s="412" t="str">
        <f ca="1">IF($A743="","",INDEX(Diário!D$4:D$5000,MATCH(Rateio!$A743,Diário!$A$4:$A$5000,FALSE)))</f>
        <v/>
      </c>
      <c r="E743" s="412" t="str">
        <f ca="1">IF($A743="","",INDEX(Diário!E$4:E$5000,MATCH(Rateio!$A743,Diário!$A$4:$A$5000,FALSE)))</f>
        <v/>
      </c>
      <c r="F743" s="398"/>
      <c r="G743" s="398"/>
      <c r="H743" s="398"/>
      <c r="I743" s="398"/>
      <c r="J743" s="398"/>
      <c r="K743" s="403"/>
      <c r="L743" s="404"/>
      <c r="M743" s="404"/>
      <c r="N743" s="399"/>
      <c r="O743" s="400" t="str">
        <f t="shared" si="47"/>
        <v/>
      </c>
      <c r="P743" s="400" t="str">
        <f t="shared" si="48"/>
        <v/>
      </c>
      <c r="Q743" s="400">
        <f t="shared" si="50"/>
        <v>0</v>
      </c>
      <c r="R743" s="401" t="e">
        <f ca="1">MATCH(R$2,OFFSET(Diário!O$4,R742,0,ROW(Diário!$N$5003)-R742,1),0)+R742</f>
        <v>#N/A</v>
      </c>
    </row>
    <row r="744" spans="1:18" x14ac:dyDescent="0.2">
      <c r="A744" s="402" t="str">
        <f t="shared" ca="1" si="49"/>
        <v/>
      </c>
      <c r="B744" s="397" t="str">
        <f ca="1">IF($A744="","",INDEX(Diário!B$4:B$5000,MATCH(Rateio!$A744,Diário!$A$4:$A$5000,FALSE)))</f>
        <v/>
      </c>
      <c r="C744" s="413" t="str">
        <f ca="1">IF($A744="","",INDEX(Diário!C$4:C$5000,MATCH(Rateio!$A744,Diário!$A$4:$A$5000,FALSE)))</f>
        <v/>
      </c>
      <c r="D744" s="412" t="str">
        <f ca="1">IF($A744="","",INDEX(Diário!D$4:D$5000,MATCH(Rateio!$A744,Diário!$A$4:$A$5000,FALSE)))</f>
        <v/>
      </c>
      <c r="E744" s="412" t="str">
        <f ca="1">IF($A744="","",INDEX(Diário!E$4:E$5000,MATCH(Rateio!$A744,Diário!$A$4:$A$5000,FALSE)))</f>
        <v/>
      </c>
      <c r="F744" s="398"/>
      <c r="G744" s="398"/>
      <c r="H744" s="398"/>
      <c r="I744" s="398"/>
      <c r="J744" s="398"/>
      <c r="K744" s="403"/>
      <c r="L744" s="404"/>
      <c r="M744" s="404"/>
      <c r="N744" s="399"/>
      <c r="O744" s="400" t="str">
        <f t="shared" si="47"/>
        <v/>
      </c>
      <c r="P744" s="400" t="str">
        <f t="shared" si="48"/>
        <v/>
      </c>
      <c r="Q744" s="400">
        <f t="shared" si="50"/>
        <v>0</v>
      </c>
      <c r="R744" s="401" t="e">
        <f ca="1">MATCH(R$2,OFFSET(Diário!O$4,R743,0,ROW(Diário!$N$5003)-R743,1),0)+R743</f>
        <v>#N/A</v>
      </c>
    </row>
    <row r="745" spans="1:18" x14ac:dyDescent="0.2">
      <c r="A745" s="402" t="str">
        <f t="shared" ca="1" si="49"/>
        <v/>
      </c>
      <c r="B745" s="397" t="str">
        <f ca="1">IF($A745="","",INDEX(Diário!B$4:B$5000,MATCH(Rateio!$A745,Diário!$A$4:$A$5000,FALSE)))</f>
        <v/>
      </c>
      <c r="C745" s="413" t="str">
        <f ca="1">IF($A745="","",INDEX(Diário!C$4:C$5000,MATCH(Rateio!$A745,Diário!$A$4:$A$5000,FALSE)))</f>
        <v/>
      </c>
      <c r="D745" s="412" t="str">
        <f ca="1">IF($A745="","",INDEX(Diário!D$4:D$5000,MATCH(Rateio!$A745,Diário!$A$4:$A$5000,FALSE)))</f>
        <v/>
      </c>
      <c r="E745" s="412" t="str">
        <f ca="1">IF($A745="","",INDEX(Diário!E$4:E$5000,MATCH(Rateio!$A745,Diário!$A$4:$A$5000,FALSE)))</f>
        <v/>
      </c>
      <c r="F745" s="398"/>
      <c r="G745" s="398"/>
      <c r="H745" s="398"/>
      <c r="I745" s="398"/>
      <c r="J745" s="398"/>
      <c r="K745" s="403"/>
      <c r="L745" s="404"/>
      <c r="M745" s="404"/>
      <c r="N745" s="399"/>
      <c r="O745" s="400" t="str">
        <f t="shared" si="47"/>
        <v/>
      </c>
      <c r="P745" s="400" t="str">
        <f t="shared" si="48"/>
        <v/>
      </c>
      <c r="Q745" s="400">
        <f t="shared" si="50"/>
        <v>0</v>
      </c>
      <c r="R745" s="401" t="e">
        <f ca="1">MATCH(R$2,OFFSET(Diário!O$4,R744,0,ROW(Diário!$N$5003)-R744,1),0)+R744</f>
        <v>#N/A</v>
      </c>
    </row>
    <row r="746" spans="1:18" x14ac:dyDescent="0.2">
      <c r="A746" s="402" t="str">
        <f t="shared" ca="1" si="49"/>
        <v/>
      </c>
      <c r="B746" s="397" t="str">
        <f ca="1">IF($A746="","",INDEX(Diário!B$4:B$5000,MATCH(Rateio!$A746,Diário!$A$4:$A$5000,FALSE)))</f>
        <v/>
      </c>
      <c r="C746" s="413" t="str">
        <f ca="1">IF($A746="","",INDEX(Diário!C$4:C$5000,MATCH(Rateio!$A746,Diário!$A$4:$A$5000,FALSE)))</f>
        <v/>
      </c>
      <c r="D746" s="412" t="str">
        <f ca="1">IF($A746="","",INDEX(Diário!D$4:D$5000,MATCH(Rateio!$A746,Diário!$A$4:$A$5000,FALSE)))</f>
        <v/>
      </c>
      <c r="E746" s="412" t="str">
        <f ca="1">IF($A746="","",INDEX(Diário!E$4:E$5000,MATCH(Rateio!$A746,Diário!$A$4:$A$5000,FALSE)))</f>
        <v/>
      </c>
      <c r="F746" s="398"/>
      <c r="G746" s="398"/>
      <c r="H746" s="398"/>
      <c r="I746" s="398"/>
      <c r="J746" s="398"/>
      <c r="K746" s="403"/>
      <c r="L746" s="404"/>
      <c r="M746" s="404"/>
      <c r="N746" s="399"/>
      <c r="O746" s="400" t="str">
        <f t="shared" si="47"/>
        <v/>
      </c>
      <c r="P746" s="400" t="str">
        <f t="shared" si="48"/>
        <v/>
      </c>
      <c r="Q746" s="400">
        <f t="shared" si="50"/>
        <v>0</v>
      </c>
      <c r="R746" s="401" t="e">
        <f ca="1">MATCH(R$2,OFFSET(Diário!O$4,R745,0,ROW(Diário!$N$5003)-R745,1),0)+R745</f>
        <v>#N/A</v>
      </c>
    </row>
    <row r="747" spans="1:18" x14ac:dyDescent="0.2">
      <c r="A747" s="402" t="str">
        <f t="shared" ca="1" si="49"/>
        <v/>
      </c>
      <c r="B747" s="397" t="str">
        <f ca="1">IF($A747="","",INDEX(Diário!B$4:B$5000,MATCH(Rateio!$A747,Diário!$A$4:$A$5000,FALSE)))</f>
        <v/>
      </c>
      <c r="C747" s="413" t="str">
        <f ca="1">IF($A747="","",INDEX(Diário!C$4:C$5000,MATCH(Rateio!$A747,Diário!$A$4:$A$5000,FALSE)))</f>
        <v/>
      </c>
      <c r="D747" s="412" t="str">
        <f ca="1">IF($A747="","",INDEX(Diário!D$4:D$5000,MATCH(Rateio!$A747,Diário!$A$4:$A$5000,FALSE)))</f>
        <v/>
      </c>
      <c r="E747" s="412" t="str">
        <f ca="1">IF($A747="","",INDEX(Diário!E$4:E$5000,MATCH(Rateio!$A747,Diário!$A$4:$A$5000,FALSE)))</f>
        <v/>
      </c>
      <c r="F747" s="398"/>
      <c r="G747" s="398"/>
      <c r="H747" s="398"/>
      <c r="I747" s="398"/>
      <c r="J747" s="398"/>
      <c r="K747" s="403"/>
      <c r="L747" s="404"/>
      <c r="M747" s="404"/>
      <c r="N747" s="399"/>
      <c r="O747" s="400" t="str">
        <f t="shared" si="47"/>
        <v/>
      </c>
      <c r="P747" s="400" t="str">
        <f t="shared" si="48"/>
        <v/>
      </c>
      <c r="Q747" s="400">
        <f t="shared" si="50"/>
        <v>0</v>
      </c>
      <c r="R747" s="401" t="e">
        <f ca="1">MATCH(R$2,OFFSET(Diário!O$4,R746,0,ROW(Diário!$N$5003)-R746,1),0)+R746</f>
        <v>#N/A</v>
      </c>
    </row>
    <row r="748" spans="1:18" x14ac:dyDescent="0.2">
      <c r="A748" s="402" t="str">
        <f t="shared" ca="1" si="49"/>
        <v/>
      </c>
      <c r="B748" s="397" t="str">
        <f ca="1">IF($A748="","",INDEX(Diário!B$4:B$5000,MATCH(Rateio!$A748,Diário!$A$4:$A$5000,FALSE)))</f>
        <v/>
      </c>
      <c r="C748" s="413" t="str">
        <f ca="1">IF($A748="","",INDEX(Diário!C$4:C$5000,MATCH(Rateio!$A748,Diário!$A$4:$A$5000,FALSE)))</f>
        <v/>
      </c>
      <c r="D748" s="412" t="str">
        <f ca="1">IF($A748="","",INDEX(Diário!D$4:D$5000,MATCH(Rateio!$A748,Diário!$A$4:$A$5000,FALSE)))</f>
        <v/>
      </c>
      <c r="E748" s="412" t="str">
        <f ca="1">IF($A748="","",INDEX(Diário!E$4:E$5000,MATCH(Rateio!$A748,Diário!$A$4:$A$5000,FALSE)))</f>
        <v/>
      </c>
      <c r="F748" s="398"/>
      <c r="G748" s="398"/>
      <c r="H748" s="398"/>
      <c r="I748" s="398"/>
      <c r="J748" s="398"/>
      <c r="K748" s="403"/>
      <c r="L748" s="404"/>
      <c r="M748" s="404"/>
      <c r="N748" s="399"/>
      <c r="O748" s="400" t="str">
        <f t="shared" si="47"/>
        <v/>
      </c>
      <c r="P748" s="400" t="str">
        <f t="shared" si="48"/>
        <v/>
      </c>
      <c r="Q748" s="400">
        <f t="shared" si="50"/>
        <v>0</v>
      </c>
      <c r="R748" s="401" t="e">
        <f ca="1">MATCH(R$2,OFFSET(Diário!O$4,R747,0,ROW(Diário!$N$5003)-R747,1),0)+R747</f>
        <v>#N/A</v>
      </c>
    </row>
    <row r="749" spans="1:18" x14ac:dyDescent="0.2">
      <c r="A749" s="402" t="str">
        <f t="shared" ca="1" si="49"/>
        <v/>
      </c>
      <c r="B749" s="397" t="str">
        <f ca="1">IF($A749="","",INDEX(Diário!B$4:B$5000,MATCH(Rateio!$A749,Diário!$A$4:$A$5000,FALSE)))</f>
        <v/>
      </c>
      <c r="C749" s="413" t="str">
        <f ca="1">IF($A749="","",INDEX(Diário!C$4:C$5000,MATCH(Rateio!$A749,Diário!$A$4:$A$5000,FALSE)))</f>
        <v/>
      </c>
      <c r="D749" s="412" t="str">
        <f ca="1">IF($A749="","",INDEX(Diário!D$4:D$5000,MATCH(Rateio!$A749,Diário!$A$4:$A$5000,FALSE)))</f>
        <v/>
      </c>
      <c r="E749" s="412" t="str">
        <f ca="1">IF($A749="","",INDEX(Diário!E$4:E$5000,MATCH(Rateio!$A749,Diário!$A$4:$A$5000,FALSE)))</f>
        <v/>
      </c>
      <c r="F749" s="398"/>
      <c r="G749" s="398"/>
      <c r="H749" s="398"/>
      <c r="I749" s="398"/>
      <c r="J749" s="398"/>
      <c r="K749" s="403"/>
      <c r="L749" s="404"/>
      <c r="M749" s="404"/>
      <c r="N749" s="399"/>
      <c r="O749" s="400" t="str">
        <f t="shared" si="47"/>
        <v/>
      </c>
      <c r="P749" s="400" t="str">
        <f t="shared" si="48"/>
        <v/>
      </c>
      <c r="Q749" s="400">
        <f t="shared" si="50"/>
        <v>0</v>
      </c>
      <c r="R749" s="401" t="e">
        <f ca="1">MATCH(R$2,OFFSET(Diário!O$4,R748,0,ROW(Diário!$N$5003)-R748,1),0)+R748</f>
        <v>#N/A</v>
      </c>
    </row>
    <row r="750" spans="1:18" x14ac:dyDescent="0.2">
      <c r="A750" s="402" t="str">
        <f t="shared" ca="1" si="49"/>
        <v/>
      </c>
      <c r="B750" s="397" t="str">
        <f ca="1">IF($A750="","",INDEX(Diário!B$4:B$5000,MATCH(Rateio!$A750,Diário!$A$4:$A$5000,FALSE)))</f>
        <v/>
      </c>
      <c r="C750" s="413" t="str">
        <f ca="1">IF($A750="","",INDEX(Diário!C$4:C$5000,MATCH(Rateio!$A750,Diário!$A$4:$A$5000,FALSE)))</f>
        <v/>
      </c>
      <c r="D750" s="412" t="str">
        <f ca="1">IF($A750="","",INDEX(Diário!D$4:D$5000,MATCH(Rateio!$A750,Diário!$A$4:$A$5000,FALSE)))</f>
        <v/>
      </c>
      <c r="E750" s="412" t="str">
        <f ca="1">IF($A750="","",INDEX(Diário!E$4:E$5000,MATCH(Rateio!$A750,Diário!$A$4:$A$5000,FALSE)))</f>
        <v/>
      </c>
      <c r="F750" s="398"/>
      <c r="G750" s="398"/>
      <c r="H750" s="398"/>
      <c r="I750" s="398"/>
      <c r="J750" s="398"/>
      <c r="K750" s="403"/>
      <c r="L750" s="404"/>
      <c r="M750" s="404"/>
      <c r="N750" s="399"/>
      <c r="O750" s="400" t="str">
        <f t="shared" si="47"/>
        <v/>
      </c>
      <c r="P750" s="400" t="str">
        <f t="shared" si="48"/>
        <v/>
      </c>
      <c r="Q750" s="400">
        <f t="shared" si="50"/>
        <v>0</v>
      </c>
      <c r="R750" s="401" t="e">
        <f ca="1">MATCH(R$2,OFFSET(Diário!O$4,R749,0,ROW(Diário!$N$5003)-R749,1),0)+R749</f>
        <v>#N/A</v>
      </c>
    </row>
    <row r="751" spans="1:18" x14ac:dyDescent="0.2">
      <c r="A751" s="402" t="str">
        <f t="shared" ca="1" si="49"/>
        <v/>
      </c>
      <c r="B751" s="397" t="str">
        <f ca="1">IF($A751="","",INDEX(Diário!B$4:B$5000,MATCH(Rateio!$A751,Diário!$A$4:$A$5000,FALSE)))</f>
        <v/>
      </c>
      <c r="C751" s="413" t="str">
        <f ca="1">IF($A751="","",INDEX(Diário!C$4:C$5000,MATCH(Rateio!$A751,Diário!$A$4:$A$5000,FALSE)))</f>
        <v/>
      </c>
      <c r="D751" s="412" t="str">
        <f ca="1">IF($A751="","",INDEX(Diário!D$4:D$5000,MATCH(Rateio!$A751,Diário!$A$4:$A$5000,FALSE)))</f>
        <v/>
      </c>
      <c r="E751" s="412" t="str">
        <f ca="1">IF($A751="","",INDEX(Diário!E$4:E$5000,MATCH(Rateio!$A751,Diário!$A$4:$A$5000,FALSE)))</f>
        <v/>
      </c>
      <c r="F751" s="398"/>
      <c r="G751" s="398"/>
      <c r="H751" s="398"/>
      <c r="I751" s="398"/>
      <c r="J751" s="398"/>
      <c r="K751" s="403"/>
      <c r="L751" s="404"/>
      <c r="M751" s="404"/>
      <c r="N751" s="399"/>
      <c r="O751" s="400" t="str">
        <f t="shared" si="47"/>
        <v/>
      </c>
      <c r="P751" s="400" t="str">
        <f t="shared" si="48"/>
        <v/>
      </c>
      <c r="Q751" s="400">
        <f t="shared" si="50"/>
        <v>0</v>
      </c>
      <c r="R751" s="401" t="e">
        <f ca="1">MATCH(R$2,OFFSET(Diário!O$4,R750,0,ROW(Diário!$N$5003)-R750,1),0)+R750</f>
        <v>#N/A</v>
      </c>
    </row>
    <row r="752" spans="1:18" x14ac:dyDescent="0.2">
      <c r="A752" s="402" t="str">
        <f t="shared" ca="1" si="49"/>
        <v/>
      </c>
      <c r="B752" s="397" t="str">
        <f ca="1">IF($A752="","",INDEX(Diário!B$4:B$5000,MATCH(Rateio!$A752,Diário!$A$4:$A$5000,FALSE)))</f>
        <v/>
      </c>
      <c r="C752" s="413" t="str">
        <f ca="1">IF($A752="","",INDEX(Diário!C$4:C$5000,MATCH(Rateio!$A752,Diário!$A$4:$A$5000,FALSE)))</f>
        <v/>
      </c>
      <c r="D752" s="412" t="str">
        <f ca="1">IF($A752="","",INDEX(Diário!D$4:D$5000,MATCH(Rateio!$A752,Diário!$A$4:$A$5000,FALSE)))</f>
        <v/>
      </c>
      <c r="E752" s="412" t="str">
        <f ca="1">IF($A752="","",INDEX(Diário!E$4:E$5000,MATCH(Rateio!$A752,Diário!$A$4:$A$5000,FALSE)))</f>
        <v/>
      </c>
      <c r="F752" s="398"/>
      <c r="G752" s="398"/>
      <c r="H752" s="398"/>
      <c r="I752" s="398"/>
      <c r="J752" s="398"/>
      <c r="K752" s="403"/>
      <c r="L752" s="404"/>
      <c r="M752" s="404"/>
      <c r="N752" s="399"/>
      <c r="O752" s="400" t="str">
        <f t="shared" si="47"/>
        <v/>
      </c>
      <c r="P752" s="400" t="str">
        <f t="shared" si="48"/>
        <v/>
      </c>
      <c r="Q752" s="400">
        <f t="shared" si="50"/>
        <v>0</v>
      </c>
      <c r="R752" s="401" t="e">
        <f ca="1">MATCH(R$2,OFFSET(Diário!O$4,R751,0,ROW(Diário!$N$5003)-R751,1),0)+R751</f>
        <v>#N/A</v>
      </c>
    </row>
    <row r="753" spans="1:18" x14ac:dyDescent="0.2">
      <c r="A753" s="402" t="str">
        <f t="shared" ca="1" si="49"/>
        <v/>
      </c>
      <c r="B753" s="397" t="str">
        <f ca="1">IF($A753="","",INDEX(Diário!B$4:B$5000,MATCH(Rateio!$A753,Diário!$A$4:$A$5000,FALSE)))</f>
        <v/>
      </c>
      <c r="C753" s="413" t="str">
        <f ca="1">IF($A753="","",INDEX(Diário!C$4:C$5000,MATCH(Rateio!$A753,Diário!$A$4:$A$5000,FALSE)))</f>
        <v/>
      </c>
      <c r="D753" s="412" t="str">
        <f ca="1">IF($A753="","",INDEX(Diário!D$4:D$5000,MATCH(Rateio!$A753,Diário!$A$4:$A$5000,FALSE)))</f>
        <v/>
      </c>
      <c r="E753" s="412" t="str">
        <f ca="1">IF($A753="","",INDEX(Diário!E$4:E$5000,MATCH(Rateio!$A753,Diário!$A$4:$A$5000,FALSE)))</f>
        <v/>
      </c>
      <c r="F753" s="398"/>
      <c r="G753" s="398"/>
      <c r="H753" s="398"/>
      <c r="I753" s="398"/>
      <c r="J753" s="398"/>
      <c r="K753" s="403"/>
      <c r="L753" s="404"/>
      <c r="M753" s="404"/>
      <c r="N753" s="399"/>
      <c r="O753" s="400" t="str">
        <f t="shared" si="47"/>
        <v/>
      </c>
      <c r="P753" s="400" t="str">
        <f t="shared" si="48"/>
        <v/>
      </c>
      <c r="Q753" s="400">
        <f t="shared" si="50"/>
        <v>0</v>
      </c>
      <c r="R753" s="401" t="e">
        <f ca="1">MATCH(R$2,OFFSET(Diário!O$4,R752,0,ROW(Diário!$N$5003)-R752,1),0)+R752</f>
        <v>#N/A</v>
      </c>
    </row>
    <row r="754" spans="1:18" x14ac:dyDescent="0.2">
      <c r="A754" s="402" t="str">
        <f t="shared" ca="1" si="49"/>
        <v/>
      </c>
      <c r="B754" s="397" t="str">
        <f ca="1">IF($A754="","",INDEX(Diário!B$4:B$5000,MATCH(Rateio!$A754,Diário!$A$4:$A$5000,FALSE)))</f>
        <v/>
      </c>
      <c r="C754" s="413" t="str">
        <f ca="1">IF($A754="","",INDEX(Diário!C$4:C$5000,MATCH(Rateio!$A754,Diário!$A$4:$A$5000,FALSE)))</f>
        <v/>
      </c>
      <c r="D754" s="412" t="str">
        <f ca="1">IF($A754="","",INDEX(Diário!D$4:D$5000,MATCH(Rateio!$A754,Diário!$A$4:$A$5000,FALSE)))</f>
        <v/>
      </c>
      <c r="E754" s="412" t="str">
        <f ca="1">IF($A754="","",INDEX(Diário!E$4:E$5000,MATCH(Rateio!$A754,Diário!$A$4:$A$5000,FALSE)))</f>
        <v/>
      </c>
      <c r="F754" s="398"/>
      <c r="G754" s="398"/>
      <c r="H754" s="398"/>
      <c r="I754" s="398"/>
      <c r="J754" s="398"/>
      <c r="K754" s="403"/>
      <c r="L754" s="404"/>
      <c r="M754" s="404"/>
      <c r="N754" s="399"/>
      <c r="O754" s="400" t="str">
        <f t="shared" si="47"/>
        <v/>
      </c>
      <c r="P754" s="400" t="str">
        <f t="shared" si="48"/>
        <v/>
      </c>
      <c r="Q754" s="400">
        <f t="shared" si="50"/>
        <v>0</v>
      </c>
      <c r="R754" s="401" t="e">
        <f ca="1">MATCH(R$2,OFFSET(Diário!O$4,R753,0,ROW(Diário!$N$5003)-R753,1),0)+R753</f>
        <v>#N/A</v>
      </c>
    </row>
    <row r="755" spans="1:18" x14ac:dyDescent="0.2">
      <c r="A755" s="402" t="str">
        <f t="shared" ca="1" si="49"/>
        <v/>
      </c>
      <c r="B755" s="397" t="str">
        <f ca="1">IF($A755="","",INDEX(Diário!B$4:B$5000,MATCH(Rateio!$A755,Diário!$A$4:$A$5000,FALSE)))</f>
        <v/>
      </c>
      <c r="C755" s="413" t="str">
        <f ca="1">IF($A755="","",INDEX(Diário!C$4:C$5000,MATCH(Rateio!$A755,Diário!$A$4:$A$5000,FALSE)))</f>
        <v/>
      </c>
      <c r="D755" s="412" t="str">
        <f ca="1">IF($A755="","",INDEX(Diário!D$4:D$5000,MATCH(Rateio!$A755,Diário!$A$4:$A$5000,FALSE)))</f>
        <v/>
      </c>
      <c r="E755" s="412" t="str">
        <f ca="1">IF($A755="","",INDEX(Diário!E$4:E$5000,MATCH(Rateio!$A755,Diário!$A$4:$A$5000,FALSE)))</f>
        <v/>
      </c>
      <c r="F755" s="398"/>
      <c r="G755" s="398"/>
      <c r="H755" s="398"/>
      <c r="I755" s="398"/>
      <c r="J755" s="398"/>
      <c r="K755" s="403"/>
      <c r="L755" s="404"/>
      <c r="M755" s="404"/>
      <c r="N755" s="399"/>
      <c r="O755" s="400" t="str">
        <f t="shared" si="47"/>
        <v/>
      </c>
      <c r="P755" s="400" t="str">
        <f t="shared" si="48"/>
        <v/>
      </c>
      <c r="Q755" s="400">
        <f t="shared" si="50"/>
        <v>0</v>
      </c>
      <c r="R755" s="401" t="e">
        <f ca="1">MATCH(R$2,OFFSET(Diário!O$4,R754,0,ROW(Diário!$N$5003)-R754,1),0)+R754</f>
        <v>#N/A</v>
      </c>
    </row>
    <row r="756" spans="1:18" x14ac:dyDescent="0.2">
      <c r="A756" s="402" t="str">
        <f t="shared" ca="1" si="49"/>
        <v/>
      </c>
      <c r="B756" s="397" t="str">
        <f ca="1">IF($A756="","",INDEX(Diário!B$4:B$5000,MATCH(Rateio!$A756,Diário!$A$4:$A$5000,FALSE)))</f>
        <v/>
      </c>
      <c r="C756" s="413" t="str">
        <f ca="1">IF($A756="","",INDEX(Diário!C$4:C$5000,MATCH(Rateio!$A756,Diário!$A$4:$A$5000,FALSE)))</f>
        <v/>
      </c>
      <c r="D756" s="412" t="str">
        <f ca="1">IF($A756="","",INDEX(Diário!D$4:D$5000,MATCH(Rateio!$A756,Diário!$A$4:$A$5000,FALSE)))</f>
        <v/>
      </c>
      <c r="E756" s="412" t="str">
        <f ca="1">IF($A756="","",INDEX(Diário!E$4:E$5000,MATCH(Rateio!$A756,Diário!$A$4:$A$5000,FALSE)))</f>
        <v/>
      </c>
      <c r="F756" s="398"/>
      <c r="G756" s="398"/>
      <c r="H756" s="398"/>
      <c r="I756" s="398"/>
      <c r="J756" s="398"/>
      <c r="K756" s="403"/>
      <c r="L756" s="404"/>
      <c r="M756" s="404"/>
      <c r="N756" s="399"/>
      <c r="O756" s="400" t="str">
        <f t="shared" si="47"/>
        <v/>
      </c>
      <c r="P756" s="400" t="str">
        <f t="shared" si="48"/>
        <v/>
      </c>
      <c r="Q756" s="400">
        <f t="shared" si="50"/>
        <v>0</v>
      </c>
      <c r="R756" s="401" t="e">
        <f ca="1">MATCH(R$2,OFFSET(Diário!O$4,R755,0,ROW(Diário!$N$5003)-R755,1),0)+R755</f>
        <v>#N/A</v>
      </c>
    </row>
    <row r="757" spans="1:18" x14ac:dyDescent="0.2">
      <c r="A757" s="402" t="str">
        <f t="shared" ca="1" si="49"/>
        <v/>
      </c>
      <c r="B757" s="397" t="str">
        <f ca="1">IF($A757="","",INDEX(Diário!B$4:B$5000,MATCH(Rateio!$A757,Diário!$A$4:$A$5000,FALSE)))</f>
        <v/>
      </c>
      <c r="C757" s="413" t="str">
        <f ca="1">IF($A757="","",INDEX(Diário!C$4:C$5000,MATCH(Rateio!$A757,Diário!$A$4:$A$5000,FALSE)))</f>
        <v/>
      </c>
      <c r="D757" s="412" t="str">
        <f ca="1">IF($A757="","",INDEX(Diário!D$4:D$5000,MATCH(Rateio!$A757,Diário!$A$4:$A$5000,FALSE)))</f>
        <v/>
      </c>
      <c r="E757" s="412" t="str">
        <f ca="1">IF($A757="","",INDEX(Diário!E$4:E$5000,MATCH(Rateio!$A757,Diário!$A$4:$A$5000,FALSE)))</f>
        <v/>
      </c>
      <c r="F757" s="398"/>
      <c r="G757" s="398"/>
      <c r="H757" s="398"/>
      <c r="I757" s="398"/>
      <c r="J757" s="398"/>
      <c r="K757" s="403"/>
      <c r="L757" s="404"/>
      <c r="M757" s="404"/>
      <c r="N757" s="399"/>
      <c r="O757" s="400" t="str">
        <f t="shared" si="47"/>
        <v/>
      </c>
      <c r="P757" s="400" t="str">
        <f t="shared" si="48"/>
        <v/>
      </c>
      <c r="Q757" s="400">
        <f t="shared" si="50"/>
        <v>0</v>
      </c>
      <c r="R757" s="401" t="e">
        <f ca="1">MATCH(R$2,OFFSET(Diário!O$4,R756,0,ROW(Diário!$N$5003)-R756,1),0)+R756</f>
        <v>#N/A</v>
      </c>
    </row>
    <row r="758" spans="1:18" x14ac:dyDescent="0.2">
      <c r="A758" s="402" t="str">
        <f t="shared" ca="1" si="49"/>
        <v/>
      </c>
      <c r="B758" s="397" t="str">
        <f ca="1">IF($A758="","",INDEX(Diário!B$4:B$5000,MATCH(Rateio!$A758,Diário!$A$4:$A$5000,FALSE)))</f>
        <v/>
      </c>
      <c r="C758" s="413" t="str">
        <f ca="1">IF($A758="","",INDEX(Diário!C$4:C$5000,MATCH(Rateio!$A758,Diário!$A$4:$A$5000,FALSE)))</f>
        <v/>
      </c>
      <c r="D758" s="412" t="str">
        <f ca="1">IF($A758="","",INDEX(Diário!D$4:D$5000,MATCH(Rateio!$A758,Diário!$A$4:$A$5000,FALSE)))</f>
        <v/>
      </c>
      <c r="E758" s="412" t="str">
        <f ca="1">IF($A758="","",INDEX(Diário!E$4:E$5000,MATCH(Rateio!$A758,Diário!$A$4:$A$5000,FALSE)))</f>
        <v/>
      </c>
      <c r="F758" s="398"/>
      <c r="G758" s="398"/>
      <c r="H758" s="398"/>
      <c r="I758" s="398"/>
      <c r="J758" s="398"/>
      <c r="K758" s="403"/>
      <c r="L758" s="404"/>
      <c r="M758" s="404"/>
      <c r="N758" s="399"/>
      <c r="O758" s="400" t="str">
        <f t="shared" si="47"/>
        <v/>
      </c>
      <c r="P758" s="400" t="str">
        <f t="shared" si="48"/>
        <v/>
      </c>
      <c r="Q758" s="400">
        <f t="shared" si="50"/>
        <v>0</v>
      </c>
      <c r="R758" s="401" t="e">
        <f ca="1">MATCH(R$2,OFFSET(Diário!O$4,R757,0,ROW(Diário!$N$5003)-R757,1),0)+R757</f>
        <v>#N/A</v>
      </c>
    </row>
    <row r="759" spans="1:18" x14ac:dyDescent="0.2">
      <c r="A759" s="402" t="str">
        <f t="shared" ca="1" si="49"/>
        <v/>
      </c>
      <c r="B759" s="397" t="str">
        <f ca="1">IF($A759="","",INDEX(Diário!B$4:B$5000,MATCH(Rateio!$A759,Diário!$A$4:$A$5000,FALSE)))</f>
        <v/>
      </c>
      <c r="C759" s="413" t="str">
        <f ca="1">IF($A759="","",INDEX(Diário!C$4:C$5000,MATCH(Rateio!$A759,Diário!$A$4:$A$5000,FALSE)))</f>
        <v/>
      </c>
      <c r="D759" s="412" t="str">
        <f ca="1">IF($A759="","",INDEX(Diário!D$4:D$5000,MATCH(Rateio!$A759,Diário!$A$4:$A$5000,FALSE)))</f>
        <v/>
      </c>
      <c r="E759" s="412" t="str">
        <f ca="1">IF($A759="","",INDEX(Diário!E$4:E$5000,MATCH(Rateio!$A759,Diário!$A$4:$A$5000,FALSE)))</f>
        <v/>
      </c>
      <c r="F759" s="398"/>
      <c r="G759" s="398"/>
      <c r="H759" s="398"/>
      <c r="I759" s="398"/>
      <c r="J759" s="398"/>
      <c r="K759" s="403"/>
      <c r="L759" s="404"/>
      <c r="M759" s="404"/>
      <c r="N759" s="399"/>
      <c r="O759" s="400" t="str">
        <f t="shared" si="47"/>
        <v/>
      </c>
      <c r="P759" s="400" t="str">
        <f t="shared" si="48"/>
        <v/>
      </c>
      <c r="Q759" s="400">
        <f t="shared" si="50"/>
        <v>0</v>
      </c>
      <c r="R759" s="401" t="e">
        <f ca="1">MATCH(R$2,OFFSET(Diário!O$4,R758,0,ROW(Diário!$N$5003)-R758,1),0)+R758</f>
        <v>#N/A</v>
      </c>
    </row>
    <row r="760" spans="1:18" x14ac:dyDescent="0.2">
      <c r="A760" s="402" t="str">
        <f t="shared" ca="1" si="49"/>
        <v/>
      </c>
      <c r="B760" s="397" t="str">
        <f ca="1">IF($A760="","",INDEX(Diário!B$4:B$5000,MATCH(Rateio!$A760,Diário!$A$4:$A$5000,FALSE)))</f>
        <v/>
      </c>
      <c r="C760" s="413" t="str">
        <f ca="1">IF($A760="","",INDEX(Diário!C$4:C$5000,MATCH(Rateio!$A760,Diário!$A$4:$A$5000,FALSE)))</f>
        <v/>
      </c>
      <c r="D760" s="412" t="str">
        <f ca="1">IF($A760="","",INDEX(Diário!D$4:D$5000,MATCH(Rateio!$A760,Diário!$A$4:$A$5000,FALSE)))</f>
        <v/>
      </c>
      <c r="E760" s="412" t="str">
        <f ca="1">IF($A760="","",INDEX(Diário!E$4:E$5000,MATCH(Rateio!$A760,Diário!$A$4:$A$5000,FALSE)))</f>
        <v/>
      </c>
      <c r="F760" s="398"/>
      <c r="G760" s="398"/>
      <c r="H760" s="398"/>
      <c r="I760" s="398"/>
      <c r="J760" s="398"/>
      <c r="K760" s="403"/>
      <c r="L760" s="404"/>
      <c r="M760" s="404"/>
      <c r="N760" s="399"/>
      <c r="O760" s="400" t="str">
        <f t="shared" si="47"/>
        <v/>
      </c>
      <c r="P760" s="400" t="str">
        <f t="shared" si="48"/>
        <v/>
      </c>
      <c r="Q760" s="400">
        <f t="shared" si="50"/>
        <v>0</v>
      </c>
      <c r="R760" s="401" t="e">
        <f ca="1">MATCH(R$2,OFFSET(Diário!O$4,R759,0,ROW(Diário!$N$5003)-R759,1),0)+R759</f>
        <v>#N/A</v>
      </c>
    </row>
    <row r="761" spans="1:18" x14ac:dyDescent="0.2">
      <c r="A761" s="402" t="str">
        <f t="shared" ca="1" si="49"/>
        <v/>
      </c>
      <c r="B761" s="397" t="str">
        <f ca="1">IF($A761="","",INDEX(Diário!B$4:B$5000,MATCH(Rateio!$A761,Diário!$A$4:$A$5000,FALSE)))</f>
        <v/>
      </c>
      <c r="C761" s="413" t="str">
        <f ca="1">IF($A761="","",INDEX(Diário!C$4:C$5000,MATCH(Rateio!$A761,Diário!$A$4:$A$5000,FALSE)))</f>
        <v/>
      </c>
      <c r="D761" s="412" t="str">
        <f ca="1">IF($A761="","",INDEX(Diário!D$4:D$5000,MATCH(Rateio!$A761,Diário!$A$4:$A$5000,FALSE)))</f>
        <v/>
      </c>
      <c r="E761" s="412" t="str">
        <f ca="1">IF($A761="","",INDEX(Diário!E$4:E$5000,MATCH(Rateio!$A761,Diário!$A$4:$A$5000,FALSE)))</f>
        <v/>
      </c>
      <c r="F761" s="398"/>
      <c r="G761" s="398"/>
      <c r="H761" s="398"/>
      <c r="I761" s="398"/>
      <c r="J761" s="398"/>
      <c r="K761" s="403"/>
      <c r="L761" s="404"/>
      <c r="M761" s="404"/>
      <c r="N761" s="399"/>
      <c r="O761" s="400" t="str">
        <f t="shared" si="47"/>
        <v/>
      </c>
      <c r="P761" s="400" t="str">
        <f t="shared" si="48"/>
        <v/>
      </c>
      <c r="Q761" s="400">
        <f t="shared" si="50"/>
        <v>0</v>
      </c>
      <c r="R761" s="401" t="e">
        <f ca="1">MATCH(R$2,OFFSET(Diário!O$4,R760,0,ROW(Diário!$N$5003)-R760,1),0)+R760</f>
        <v>#N/A</v>
      </c>
    </row>
    <row r="762" spans="1:18" x14ac:dyDescent="0.2">
      <c r="A762" s="402" t="str">
        <f t="shared" ca="1" si="49"/>
        <v/>
      </c>
      <c r="B762" s="397" t="str">
        <f ca="1">IF($A762="","",INDEX(Diário!B$4:B$5000,MATCH(Rateio!$A762,Diário!$A$4:$A$5000,FALSE)))</f>
        <v/>
      </c>
      <c r="C762" s="413" t="str">
        <f ca="1">IF($A762="","",INDEX(Diário!C$4:C$5000,MATCH(Rateio!$A762,Diário!$A$4:$A$5000,FALSE)))</f>
        <v/>
      </c>
      <c r="D762" s="412" t="str">
        <f ca="1">IF($A762="","",INDEX(Diário!D$4:D$5000,MATCH(Rateio!$A762,Diário!$A$4:$A$5000,FALSE)))</f>
        <v/>
      </c>
      <c r="E762" s="412" t="str">
        <f ca="1">IF($A762="","",INDEX(Diário!E$4:E$5000,MATCH(Rateio!$A762,Diário!$A$4:$A$5000,FALSE)))</f>
        <v/>
      </c>
      <c r="F762" s="398"/>
      <c r="G762" s="398"/>
      <c r="H762" s="398"/>
      <c r="I762" s="398"/>
      <c r="J762" s="398"/>
      <c r="K762" s="403"/>
      <c r="L762" s="404"/>
      <c r="M762" s="404"/>
      <c r="N762" s="399"/>
      <c r="O762" s="400" t="str">
        <f t="shared" si="47"/>
        <v/>
      </c>
      <c r="P762" s="400" t="str">
        <f t="shared" si="48"/>
        <v/>
      </c>
      <c r="Q762" s="400">
        <f t="shared" si="50"/>
        <v>0</v>
      </c>
      <c r="R762" s="401" t="e">
        <f ca="1">MATCH(R$2,OFFSET(Diário!O$4,R761,0,ROW(Diário!$N$5003)-R761,1),0)+R761</f>
        <v>#N/A</v>
      </c>
    </row>
    <row r="763" spans="1:18" x14ac:dyDescent="0.2">
      <c r="A763" s="402" t="str">
        <f t="shared" ca="1" si="49"/>
        <v/>
      </c>
      <c r="B763" s="397" t="str">
        <f ca="1">IF($A763="","",INDEX(Diário!B$4:B$5000,MATCH(Rateio!$A763,Diário!$A$4:$A$5000,FALSE)))</f>
        <v/>
      </c>
      <c r="C763" s="413" t="str">
        <f ca="1">IF($A763="","",INDEX(Diário!C$4:C$5000,MATCH(Rateio!$A763,Diário!$A$4:$A$5000,FALSE)))</f>
        <v/>
      </c>
      <c r="D763" s="412" t="str">
        <f ca="1">IF($A763="","",INDEX(Diário!D$4:D$5000,MATCH(Rateio!$A763,Diário!$A$4:$A$5000,FALSE)))</f>
        <v/>
      </c>
      <c r="E763" s="412" t="str">
        <f ca="1">IF($A763="","",INDEX(Diário!E$4:E$5000,MATCH(Rateio!$A763,Diário!$A$4:$A$5000,FALSE)))</f>
        <v/>
      </c>
      <c r="F763" s="398"/>
      <c r="G763" s="398"/>
      <c r="H763" s="398"/>
      <c r="I763" s="398"/>
      <c r="J763" s="398"/>
      <c r="K763" s="403"/>
      <c r="L763" s="404"/>
      <c r="M763" s="404"/>
      <c r="N763" s="399"/>
      <c r="O763" s="400" t="str">
        <f t="shared" si="47"/>
        <v/>
      </c>
      <c r="P763" s="400" t="str">
        <f t="shared" si="48"/>
        <v/>
      </c>
      <c r="Q763" s="400">
        <f t="shared" si="50"/>
        <v>0</v>
      </c>
      <c r="R763" s="401" t="e">
        <f ca="1">MATCH(R$2,OFFSET(Diário!O$4,R762,0,ROW(Diário!$N$5003)-R762,1),0)+R762</f>
        <v>#N/A</v>
      </c>
    </row>
    <row r="764" spans="1:18" x14ac:dyDescent="0.2">
      <c r="A764" s="402" t="str">
        <f t="shared" ca="1" si="49"/>
        <v/>
      </c>
      <c r="B764" s="397" t="str">
        <f ca="1">IF($A764="","",INDEX(Diário!B$4:B$5000,MATCH(Rateio!$A764,Diário!$A$4:$A$5000,FALSE)))</f>
        <v/>
      </c>
      <c r="C764" s="413" t="str">
        <f ca="1">IF($A764="","",INDEX(Diário!C$4:C$5000,MATCH(Rateio!$A764,Diário!$A$4:$A$5000,FALSE)))</f>
        <v/>
      </c>
      <c r="D764" s="412" t="str">
        <f ca="1">IF($A764="","",INDEX(Diário!D$4:D$5000,MATCH(Rateio!$A764,Diário!$A$4:$A$5000,FALSE)))</f>
        <v/>
      </c>
      <c r="E764" s="412" t="str">
        <f ca="1">IF($A764="","",INDEX(Diário!E$4:E$5000,MATCH(Rateio!$A764,Diário!$A$4:$A$5000,FALSE)))</f>
        <v/>
      </c>
      <c r="F764" s="398"/>
      <c r="G764" s="398"/>
      <c r="H764" s="398"/>
      <c r="I764" s="398"/>
      <c r="J764" s="398"/>
      <c r="K764" s="403"/>
      <c r="L764" s="404"/>
      <c r="M764" s="404"/>
      <c r="N764" s="399"/>
      <c r="O764" s="400" t="str">
        <f t="shared" si="47"/>
        <v/>
      </c>
      <c r="P764" s="400" t="str">
        <f t="shared" si="48"/>
        <v/>
      </c>
      <c r="Q764" s="400">
        <f t="shared" si="50"/>
        <v>0</v>
      </c>
      <c r="R764" s="401" t="e">
        <f ca="1">MATCH(R$2,OFFSET(Diário!O$4,R763,0,ROW(Diário!$N$5003)-R763,1),0)+R763</f>
        <v>#N/A</v>
      </c>
    </row>
    <row r="765" spans="1:18" x14ac:dyDescent="0.2">
      <c r="A765" s="402" t="str">
        <f t="shared" ca="1" si="49"/>
        <v/>
      </c>
      <c r="B765" s="397" t="str">
        <f ca="1">IF($A765="","",INDEX(Diário!B$4:B$5000,MATCH(Rateio!$A765,Diário!$A$4:$A$5000,FALSE)))</f>
        <v/>
      </c>
      <c r="C765" s="413" t="str">
        <f ca="1">IF($A765="","",INDEX(Diário!C$4:C$5000,MATCH(Rateio!$A765,Diário!$A$4:$A$5000,FALSE)))</f>
        <v/>
      </c>
      <c r="D765" s="412" t="str">
        <f ca="1">IF($A765="","",INDEX(Diário!D$4:D$5000,MATCH(Rateio!$A765,Diário!$A$4:$A$5000,FALSE)))</f>
        <v/>
      </c>
      <c r="E765" s="412" t="str">
        <f ca="1">IF($A765="","",INDEX(Diário!E$4:E$5000,MATCH(Rateio!$A765,Diário!$A$4:$A$5000,FALSE)))</f>
        <v/>
      </c>
      <c r="F765" s="398"/>
      <c r="G765" s="398"/>
      <c r="H765" s="398"/>
      <c r="I765" s="398"/>
      <c r="J765" s="398"/>
      <c r="K765" s="403"/>
      <c r="L765" s="404"/>
      <c r="M765" s="404"/>
      <c r="N765" s="399"/>
      <c r="O765" s="400" t="str">
        <f t="shared" si="47"/>
        <v/>
      </c>
      <c r="P765" s="400" t="str">
        <f t="shared" si="48"/>
        <v/>
      </c>
      <c r="Q765" s="400">
        <f t="shared" si="50"/>
        <v>0</v>
      </c>
      <c r="R765" s="401" t="e">
        <f ca="1">MATCH(R$2,OFFSET(Diário!O$4,R764,0,ROW(Diário!$N$5003)-R764,1),0)+R764</f>
        <v>#N/A</v>
      </c>
    </row>
    <row r="766" spans="1:18" x14ac:dyDescent="0.2">
      <c r="A766" s="402" t="str">
        <f t="shared" ca="1" si="49"/>
        <v/>
      </c>
      <c r="B766" s="397" t="str">
        <f ca="1">IF($A766="","",INDEX(Diário!B$4:B$5000,MATCH(Rateio!$A766,Diário!$A$4:$A$5000,FALSE)))</f>
        <v/>
      </c>
      <c r="C766" s="413" t="str">
        <f ca="1">IF($A766="","",INDEX(Diário!C$4:C$5000,MATCH(Rateio!$A766,Diário!$A$4:$A$5000,FALSE)))</f>
        <v/>
      </c>
      <c r="D766" s="412" t="str">
        <f ca="1">IF($A766="","",INDEX(Diário!D$4:D$5000,MATCH(Rateio!$A766,Diário!$A$4:$A$5000,FALSE)))</f>
        <v/>
      </c>
      <c r="E766" s="412" t="str">
        <f ca="1">IF($A766="","",INDEX(Diário!E$4:E$5000,MATCH(Rateio!$A766,Diário!$A$4:$A$5000,FALSE)))</f>
        <v/>
      </c>
      <c r="F766" s="398"/>
      <c r="G766" s="398"/>
      <c r="H766" s="398"/>
      <c r="I766" s="398"/>
      <c r="J766" s="398"/>
      <c r="K766" s="403"/>
      <c r="L766" s="404"/>
      <c r="M766" s="404"/>
      <c r="N766" s="399"/>
      <c r="O766" s="400" t="str">
        <f t="shared" si="47"/>
        <v/>
      </c>
      <c r="P766" s="400" t="str">
        <f t="shared" si="48"/>
        <v/>
      </c>
      <c r="Q766" s="400">
        <f t="shared" si="50"/>
        <v>0</v>
      </c>
      <c r="R766" s="401" t="e">
        <f ca="1">MATCH(R$2,OFFSET(Diário!O$4,R765,0,ROW(Diário!$N$5003)-R765,1),0)+R765</f>
        <v>#N/A</v>
      </c>
    </row>
    <row r="767" spans="1:18" x14ac:dyDescent="0.2">
      <c r="A767" s="402" t="str">
        <f t="shared" ca="1" si="49"/>
        <v/>
      </c>
      <c r="B767" s="397" t="str">
        <f ca="1">IF($A767="","",INDEX(Diário!B$4:B$5000,MATCH(Rateio!$A767,Diário!$A$4:$A$5000,FALSE)))</f>
        <v/>
      </c>
      <c r="C767" s="413" t="str">
        <f ca="1">IF($A767="","",INDEX(Diário!C$4:C$5000,MATCH(Rateio!$A767,Diário!$A$4:$A$5000,FALSE)))</f>
        <v/>
      </c>
      <c r="D767" s="412" t="str">
        <f ca="1">IF($A767="","",INDEX(Diário!D$4:D$5000,MATCH(Rateio!$A767,Diário!$A$4:$A$5000,FALSE)))</f>
        <v/>
      </c>
      <c r="E767" s="412" t="str">
        <f ca="1">IF($A767="","",INDEX(Diário!E$4:E$5000,MATCH(Rateio!$A767,Diário!$A$4:$A$5000,FALSE)))</f>
        <v/>
      </c>
      <c r="F767" s="398"/>
      <c r="G767" s="398"/>
      <c r="H767" s="398"/>
      <c r="I767" s="398"/>
      <c r="J767" s="398"/>
      <c r="K767" s="403"/>
      <c r="L767" s="404"/>
      <c r="M767" s="404"/>
      <c r="N767" s="399"/>
      <c r="O767" s="400" t="str">
        <f t="shared" si="47"/>
        <v/>
      </c>
      <c r="P767" s="400" t="str">
        <f t="shared" si="48"/>
        <v/>
      </c>
      <c r="Q767" s="400">
        <f t="shared" si="50"/>
        <v>0</v>
      </c>
      <c r="R767" s="401" t="e">
        <f ca="1">MATCH(R$2,OFFSET(Diário!O$4,R766,0,ROW(Diário!$N$5003)-R766,1),0)+R766</f>
        <v>#N/A</v>
      </c>
    </row>
    <row r="768" spans="1:18" x14ac:dyDescent="0.2">
      <c r="A768" s="402" t="str">
        <f t="shared" ca="1" si="49"/>
        <v/>
      </c>
      <c r="B768" s="397" t="str">
        <f ca="1">IF($A768="","",INDEX(Diário!B$4:B$5000,MATCH(Rateio!$A768,Diário!$A$4:$A$5000,FALSE)))</f>
        <v/>
      </c>
      <c r="C768" s="413" t="str">
        <f ca="1">IF($A768="","",INDEX(Diário!C$4:C$5000,MATCH(Rateio!$A768,Diário!$A$4:$A$5000,FALSE)))</f>
        <v/>
      </c>
      <c r="D768" s="412" t="str">
        <f ca="1">IF($A768="","",INDEX(Diário!D$4:D$5000,MATCH(Rateio!$A768,Diário!$A$4:$A$5000,FALSE)))</f>
        <v/>
      </c>
      <c r="E768" s="412" t="str">
        <f ca="1">IF($A768="","",INDEX(Diário!E$4:E$5000,MATCH(Rateio!$A768,Diário!$A$4:$A$5000,FALSE)))</f>
        <v/>
      </c>
      <c r="F768" s="398"/>
      <c r="G768" s="398"/>
      <c r="H768" s="398"/>
      <c r="I768" s="398"/>
      <c r="J768" s="398"/>
      <c r="K768" s="403"/>
      <c r="L768" s="404"/>
      <c r="M768" s="404"/>
      <c r="N768" s="399"/>
      <c r="O768" s="400" t="str">
        <f t="shared" si="47"/>
        <v/>
      </c>
      <c r="P768" s="400" t="str">
        <f t="shared" si="48"/>
        <v/>
      </c>
      <c r="Q768" s="400">
        <f t="shared" si="50"/>
        <v>0</v>
      </c>
      <c r="R768" s="401" t="e">
        <f ca="1">MATCH(R$2,OFFSET(Diário!O$4,R767,0,ROW(Diário!$N$5003)-R767,1),0)+R767</f>
        <v>#N/A</v>
      </c>
    </row>
    <row r="769" spans="1:18" x14ac:dyDescent="0.2">
      <c r="A769" s="402" t="str">
        <f t="shared" ca="1" si="49"/>
        <v/>
      </c>
      <c r="B769" s="397" t="str">
        <f ca="1">IF($A769="","",INDEX(Diário!B$4:B$5000,MATCH(Rateio!$A769,Diário!$A$4:$A$5000,FALSE)))</f>
        <v/>
      </c>
      <c r="C769" s="413" t="str">
        <f ca="1">IF($A769="","",INDEX(Diário!C$4:C$5000,MATCH(Rateio!$A769,Diário!$A$4:$A$5000,FALSE)))</f>
        <v/>
      </c>
      <c r="D769" s="412" t="str">
        <f ca="1">IF($A769="","",INDEX(Diário!D$4:D$5000,MATCH(Rateio!$A769,Diário!$A$4:$A$5000,FALSE)))</f>
        <v/>
      </c>
      <c r="E769" s="412" t="str">
        <f ca="1">IF($A769="","",INDEX(Diário!E$4:E$5000,MATCH(Rateio!$A769,Diário!$A$4:$A$5000,FALSE)))</f>
        <v/>
      </c>
      <c r="F769" s="398"/>
      <c r="G769" s="398"/>
      <c r="H769" s="398"/>
      <c r="I769" s="398"/>
      <c r="J769" s="398"/>
      <c r="K769" s="403"/>
      <c r="L769" s="404"/>
      <c r="M769" s="404"/>
      <c r="N769" s="399"/>
      <c r="O769" s="400" t="str">
        <f t="shared" si="47"/>
        <v/>
      </c>
      <c r="P769" s="400" t="str">
        <f t="shared" si="48"/>
        <v/>
      </c>
      <c r="Q769" s="400">
        <f t="shared" si="50"/>
        <v>0</v>
      </c>
      <c r="R769" s="401" t="e">
        <f ca="1">MATCH(R$2,OFFSET(Diário!O$4,R768,0,ROW(Diário!$N$5003)-R768,1),0)+R768</f>
        <v>#N/A</v>
      </c>
    </row>
    <row r="770" spans="1:18" x14ac:dyDescent="0.2">
      <c r="A770" s="402" t="str">
        <f t="shared" ca="1" si="49"/>
        <v/>
      </c>
      <c r="B770" s="397" t="str">
        <f ca="1">IF($A770="","",INDEX(Diário!B$4:B$5000,MATCH(Rateio!$A770,Diário!$A$4:$A$5000,FALSE)))</f>
        <v/>
      </c>
      <c r="C770" s="413" t="str">
        <f ca="1">IF($A770="","",INDEX(Diário!C$4:C$5000,MATCH(Rateio!$A770,Diário!$A$4:$A$5000,FALSE)))</f>
        <v/>
      </c>
      <c r="D770" s="412" t="str">
        <f ca="1">IF($A770="","",INDEX(Diário!D$4:D$5000,MATCH(Rateio!$A770,Diário!$A$4:$A$5000,FALSE)))</f>
        <v/>
      </c>
      <c r="E770" s="412" t="str">
        <f ca="1">IF($A770="","",INDEX(Diário!E$4:E$5000,MATCH(Rateio!$A770,Diário!$A$4:$A$5000,FALSE)))</f>
        <v/>
      </c>
      <c r="F770" s="398"/>
      <c r="G770" s="398"/>
      <c r="H770" s="398"/>
      <c r="I770" s="398"/>
      <c r="J770" s="398"/>
      <c r="K770" s="403"/>
      <c r="L770" s="404"/>
      <c r="M770" s="404"/>
      <c r="N770" s="399"/>
      <c r="O770" s="400" t="str">
        <f t="shared" si="47"/>
        <v/>
      </c>
      <c r="P770" s="400" t="str">
        <f t="shared" si="48"/>
        <v/>
      </c>
      <c r="Q770" s="400">
        <f t="shared" si="50"/>
        <v>0</v>
      </c>
      <c r="R770" s="401" t="e">
        <f ca="1">MATCH(R$2,OFFSET(Diário!O$4,R769,0,ROW(Diário!$N$5003)-R769,1),0)+R769</f>
        <v>#N/A</v>
      </c>
    </row>
    <row r="771" spans="1:18" x14ac:dyDescent="0.2">
      <c r="A771" s="402" t="str">
        <f t="shared" ca="1" si="49"/>
        <v/>
      </c>
      <c r="B771" s="397" t="str">
        <f ca="1">IF($A771="","",INDEX(Diário!B$4:B$5000,MATCH(Rateio!$A771,Diário!$A$4:$A$5000,FALSE)))</f>
        <v/>
      </c>
      <c r="C771" s="413" t="str">
        <f ca="1">IF($A771="","",INDEX(Diário!C$4:C$5000,MATCH(Rateio!$A771,Diário!$A$4:$A$5000,FALSE)))</f>
        <v/>
      </c>
      <c r="D771" s="412" t="str">
        <f ca="1">IF($A771="","",INDEX(Diário!D$4:D$5000,MATCH(Rateio!$A771,Diário!$A$4:$A$5000,FALSE)))</f>
        <v/>
      </c>
      <c r="E771" s="412" t="str">
        <f ca="1">IF($A771="","",INDEX(Diário!E$4:E$5000,MATCH(Rateio!$A771,Diário!$A$4:$A$5000,FALSE)))</f>
        <v/>
      </c>
      <c r="F771" s="398"/>
      <c r="G771" s="398"/>
      <c r="H771" s="398"/>
      <c r="I771" s="398"/>
      <c r="J771" s="398"/>
      <c r="K771" s="403"/>
      <c r="L771" s="404"/>
      <c r="M771" s="404"/>
      <c r="N771" s="399"/>
      <c r="O771" s="400" t="str">
        <f t="shared" si="47"/>
        <v/>
      </c>
      <c r="P771" s="400" t="str">
        <f t="shared" si="48"/>
        <v/>
      </c>
      <c r="Q771" s="400">
        <f t="shared" si="50"/>
        <v>0</v>
      </c>
      <c r="R771" s="401" t="e">
        <f ca="1">MATCH(R$2,OFFSET(Diário!O$4,R770,0,ROW(Diário!$N$5003)-R770,1),0)+R770</f>
        <v>#N/A</v>
      </c>
    </row>
    <row r="772" spans="1:18" x14ac:dyDescent="0.2">
      <c r="A772" s="402" t="str">
        <f t="shared" ca="1" si="49"/>
        <v/>
      </c>
      <c r="B772" s="397" t="str">
        <f ca="1">IF($A772="","",INDEX(Diário!B$4:B$5000,MATCH(Rateio!$A772,Diário!$A$4:$A$5000,FALSE)))</f>
        <v/>
      </c>
      <c r="C772" s="413" t="str">
        <f ca="1">IF($A772="","",INDEX(Diário!C$4:C$5000,MATCH(Rateio!$A772,Diário!$A$4:$A$5000,FALSE)))</f>
        <v/>
      </c>
      <c r="D772" s="412" t="str">
        <f ca="1">IF($A772="","",INDEX(Diário!D$4:D$5000,MATCH(Rateio!$A772,Diário!$A$4:$A$5000,FALSE)))</f>
        <v/>
      </c>
      <c r="E772" s="412" t="str">
        <f ca="1">IF($A772="","",INDEX(Diário!E$4:E$5000,MATCH(Rateio!$A772,Diário!$A$4:$A$5000,FALSE)))</f>
        <v/>
      </c>
      <c r="F772" s="398"/>
      <c r="G772" s="398"/>
      <c r="H772" s="398"/>
      <c r="I772" s="398"/>
      <c r="J772" s="398"/>
      <c r="K772" s="403"/>
      <c r="L772" s="404"/>
      <c r="M772" s="404"/>
      <c r="N772" s="399"/>
      <c r="O772" s="400" t="str">
        <f t="shared" si="47"/>
        <v/>
      </c>
      <c r="P772" s="400" t="str">
        <f t="shared" si="48"/>
        <v/>
      </c>
      <c r="Q772" s="400">
        <f t="shared" si="50"/>
        <v>0</v>
      </c>
      <c r="R772" s="401" t="e">
        <f ca="1">MATCH(R$2,OFFSET(Diário!O$4,R771,0,ROW(Diário!$N$5003)-R771,1),0)+R771</f>
        <v>#N/A</v>
      </c>
    </row>
    <row r="773" spans="1:18" x14ac:dyDescent="0.2">
      <c r="A773" s="402" t="str">
        <f t="shared" ca="1" si="49"/>
        <v/>
      </c>
      <c r="B773" s="397" t="str">
        <f ca="1">IF($A773="","",INDEX(Diário!B$4:B$5000,MATCH(Rateio!$A773,Diário!$A$4:$A$5000,FALSE)))</f>
        <v/>
      </c>
      <c r="C773" s="413" t="str">
        <f ca="1">IF($A773="","",INDEX(Diário!C$4:C$5000,MATCH(Rateio!$A773,Diário!$A$4:$A$5000,FALSE)))</f>
        <v/>
      </c>
      <c r="D773" s="412" t="str">
        <f ca="1">IF($A773="","",INDEX(Diário!D$4:D$5000,MATCH(Rateio!$A773,Diário!$A$4:$A$5000,FALSE)))</f>
        <v/>
      </c>
      <c r="E773" s="412" t="str">
        <f ca="1">IF($A773="","",INDEX(Diário!E$4:E$5000,MATCH(Rateio!$A773,Diário!$A$4:$A$5000,FALSE)))</f>
        <v/>
      </c>
      <c r="F773" s="398"/>
      <c r="G773" s="398"/>
      <c r="H773" s="398"/>
      <c r="I773" s="398"/>
      <c r="J773" s="398"/>
      <c r="K773" s="403"/>
      <c r="L773" s="404"/>
      <c r="M773" s="404"/>
      <c r="N773" s="399"/>
      <c r="O773" s="400" t="str">
        <f t="shared" ref="O773:O836" si="51">IFERROR(M773/L773,"")</f>
        <v/>
      </c>
      <c r="P773" s="400" t="str">
        <f t="shared" ref="P773:P836" si="52">IFERROR(N773/L773,"")</f>
        <v/>
      </c>
      <c r="Q773" s="400">
        <f t="shared" si="50"/>
        <v>0</v>
      </c>
      <c r="R773" s="401" t="e">
        <f ca="1">MATCH(R$2,OFFSET(Diário!O$4,R772,0,ROW(Diário!$N$5003)-R772,1),0)+R772</f>
        <v>#N/A</v>
      </c>
    </row>
    <row r="774" spans="1:18" x14ac:dyDescent="0.2">
      <c r="A774" s="402" t="str">
        <f t="shared" ref="A774:A837" ca="1" si="53">IF(ISNA(R774),"",R774)</f>
        <v/>
      </c>
      <c r="B774" s="397" t="str">
        <f ca="1">IF($A774="","",INDEX(Diário!B$4:B$5000,MATCH(Rateio!$A774,Diário!$A$4:$A$5000,FALSE)))</f>
        <v/>
      </c>
      <c r="C774" s="413" t="str">
        <f ca="1">IF($A774="","",INDEX(Diário!C$4:C$5000,MATCH(Rateio!$A774,Diário!$A$4:$A$5000,FALSE)))</f>
        <v/>
      </c>
      <c r="D774" s="412" t="str">
        <f ca="1">IF($A774="","",INDEX(Diário!D$4:D$5000,MATCH(Rateio!$A774,Diário!$A$4:$A$5000,FALSE)))</f>
        <v/>
      </c>
      <c r="E774" s="412" t="str">
        <f ca="1">IF($A774="","",INDEX(Diário!E$4:E$5000,MATCH(Rateio!$A774,Diário!$A$4:$A$5000,FALSE)))</f>
        <v/>
      </c>
      <c r="F774" s="398"/>
      <c r="G774" s="398"/>
      <c r="H774" s="398"/>
      <c r="I774" s="398"/>
      <c r="J774" s="398"/>
      <c r="K774" s="403"/>
      <c r="L774" s="404"/>
      <c r="M774" s="404"/>
      <c r="N774" s="399"/>
      <c r="O774" s="400" t="str">
        <f t="shared" si="51"/>
        <v/>
      </c>
      <c r="P774" s="400" t="str">
        <f t="shared" si="52"/>
        <v/>
      </c>
      <c r="Q774" s="400">
        <f t="shared" ref="Q774:Q837" si="54">SUM(O774:P774)</f>
        <v>0</v>
      </c>
      <c r="R774" s="401" t="e">
        <f ca="1">MATCH(R$2,OFFSET(Diário!O$4,R773,0,ROW(Diário!$N$5003)-R773,1),0)+R773</f>
        <v>#N/A</v>
      </c>
    </row>
    <row r="775" spans="1:18" x14ac:dyDescent="0.2">
      <c r="A775" s="402" t="str">
        <f t="shared" ca="1" si="53"/>
        <v/>
      </c>
      <c r="B775" s="397" t="str">
        <f ca="1">IF($A775="","",INDEX(Diário!B$4:B$5000,MATCH(Rateio!$A775,Diário!$A$4:$A$5000,FALSE)))</f>
        <v/>
      </c>
      <c r="C775" s="413" t="str">
        <f ca="1">IF($A775="","",INDEX(Diário!C$4:C$5000,MATCH(Rateio!$A775,Diário!$A$4:$A$5000,FALSE)))</f>
        <v/>
      </c>
      <c r="D775" s="412" t="str">
        <f ca="1">IF($A775="","",INDEX(Diário!D$4:D$5000,MATCH(Rateio!$A775,Diário!$A$4:$A$5000,FALSE)))</f>
        <v/>
      </c>
      <c r="E775" s="412" t="str">
        <f ca="1">IF($A775="","",INDEX(Diário!E$4:E$5000,MATCH(Rateio!$A775,Diário!$A$4:$A$5000,FALSE)))</f>
        <v/>
      </c>
      <c r="F775" s="398"/>
      <c r="G775" s="398"/>
      <c r="H775" s="398"/>
      <c r="I775" s="398"/>
      <c r="J775" s="398"/>
      <c r="K775" s="403"/>
      <c r="L775" s="404"/>
      <c r="M775" s="404"/>
      <c r="N775" s="399"/>
      <c r="O775" s="400" t="str">
        <f t="shared" si="51"/>
        <v/>
      </c>
      <c r="P775" s="400" t="str">
        <f t="shared" si="52"/>
        <v/>
      </c>
      <c r="Q775" s="400">
        <f t="shared" si="54"/>
        <v>0</v>
      </c>
      <c r="R775" s="401" t="e">
        <f ca="1">MATCH(R$2,OFFSET(Diário!O$4,R774,0,ROW(Diário!$N$5003)-R774,1),0)+R774</f>
        <v>#N/A</v>
      </c>
    </row>
    <row r="776" spans="1:18" x14ac:dyDescent="0.2">
      <c r="A776" s="402" t="str">
        <f t="shared" ca="1" si="53"/>
        <v/>
      </c>
      <c r="B776" s="397" t="str">
        <f ca="1">IF($A776="","",INDEX(Diário!B$4:B$5000,MATCH(Rateio!$A776,Diário!$A$4:$A$5000,FALSE)))</f>
        <v/>
      </c>
      <c r="C776" s="413" t="str">
        <f ca="1">IF($A776="","",INDEX(Diário!C$4:C$5000,MATCH(Rateio!$A776,Diário!$A$4:$A$5000,FALSE)))</f>
        <v/>
      </c>
      <c r="D776" s="412" t="str">
        <f ca="1">IF($A776="","",INDEX(Diário!D$4:D$5000,MATCH(Rateio!$A776,Diário!$A$4:$A$5000,FALSE)))</f>
        <v/>
      </c>
      <c r="E776" s="412" t="str">
        <f ca="1">IF($A776="","",INDEX(Diário!E$4:E$5000,MATCH(Rateio!$A776,Diário!$A$4:$A$5000,FALSE)))</f>
        <v/>
      </c>
      <c r="F776" s="398"/>
      <c r="G776" s="398"/>
      <c r="H776" s="398"/>
      <c r="I776" s="398"/>
      <c r="J776" s="398"/>
      <c r="K776" s="403"/>
      <c r="L776" s="404"/>
      <c r="M776" s="404"/>
      <c r="N776" s="399"/>
      <c r="O776" s="400" t="str">
        <f t="shared" si="51"/>
        <v/>
      </c>
      <c r="P776" s="400" t="str">
        <f t="shared" si="52"/>
        <v/>
      </c>
      <c r="Q776" s="400">
        <f t="shared" si="54"/>
        <v>0</v>
      </c>
      <c r="R776" s="401" t="e">
        <f ca="1">MATCH(R$2,OFFSET(Diário!O$4,R775,0,ROW(Diário!$N$5003)-R775,1),0)+R775</f>
        <v>#N/A</v>
      </c>
    </row>
    <row r="777" spans="1:18" x14ac:dyDescent="0.2">
      <c r="A777" s="402" t="str">
        <f t="shared" ca="1" si="53"/>
        <v/>
      </c>
      <c r="B777" s="397" t="str">
        <f ca="1">IF($A777="","",INDEX(Diário!B$4:B$5000,MATCH(Rateio!$A777,Diário!$A$4:$A$5000,FALSE)))</f>
        <v/>
      </c>
      <c r="C777" s="413" t="str">
        <f ca="1">IF($A777="","",INDEX(Diário!C$4:C$5000,MATCH(Rateio!$A777,Diário!$A$4:$A$5000,FALSE)))</f>
        <v/>
      </c>
      <c r="D777" s="412" t="str">
        <f ca="1">IF($A777="","",INDEX(Diário!D$4:D$5000,MATCH(Rateio!$A777,Diário!$A$4:$A$5000,FALSE)))</f>
        <v/>
      </c>
      <c r="E777" s="412" t="str">
        <f ca="1">IF($A777="","",INDEX(Diário!E$4:E$5000,MATCH(Rateio!$A777,Diário!$A$4:$A$5000,FALSE)))</f>
        <v/>
      </c>
      <c r="F777" s="398"/>
      <c r="G777" s="398"/>
      <c r="H777" s="398"/>
      <c r="I777" s="398"/>
      <c r="J777" s="398"/>
      <c r="K777" s="403"/>
      <c r="L777" s="404"/>
      <c r="M777" s="404"/>
      <c r="N777" s="399"/>
      <c r="O777" s="400" t="str">
        <f t="shared" si="51"/>
        <v/>
      </c>
      <c r="P777" s="400" t="str">
        <f t="shared" si="52"/>
        <v/>
      </c>
      <c r="Q777" s="400">
        <f t="shared" si="54"/>
        <v>0</v>
      </c>
      <c r="R777" s="401" t="e">
        <f ca="1">MATCH(R$2,OFFSET(Diário!O$4,R776,0,ROW(Diário!$N$5003)-R776,1),0)+R776</f>
        <v>#N/A</v>
      </c>
    </row>
    <row r="778" spans="1:18" x14ac:dyDescent="0.2">
      <c r="A778" s="402" t="str">
        <f t="shared" ca="1" si="53"/>
        <v/>
      </c>
      <c r="B778" s="397" t="str">
        <f ca="1">IF($A778="","",INDEX(Diário!B$4:B$5000,MATCH(Rateio!$A778,Diário!$A$4:$A$5000,FALSE)))</f>
        <v/>
      </c>
      <c r="C778" s="413" t="str">
        <f ca="1">IF($A778="","",INDEX(Diário!C$4:C$5000,MATCH(Rateio!$A778,Diário!$A$4:$A$5000,FALSE)))</f>
        <v/>
      </c>
      <c r="D778" s="412" t="str">
        <f ca="1">IF($A778="","",INDEX(Diário!D$4:D$5000,MATCH(Rateio!$A778,Diário!$A$4:$A$5000,FALSE)))</f>
        <v/>
      </c>
      <c r="E778" s="412" t="str">
        <f ca="1">IF($A778="","",INDEX(Diário!E$4:E$5000,MATCH(Rateio!$A778,Diário!$A$4:$A$5000,FALSE)))</f>
        <v/>
      </c>
      <c r="F778" s="398"/>
      <c r="G778" s="398"/>
      <c r="H778" s="398"/>
      <c r="I778" s="398"/>
      <c r="J778" s="398"/>
      <c r="K778" s="403"/>
      <c r="L778" s="404"/>
      <c r="M778" s="404"/>
      <c r="N778" s="399"/>
      <c r="O778" s="400" t="str">
        <f t="shared" si="51"/>
        <v/>
      </c>
      <c r="P778" s="400" t="str">
        <f t="shared" si="52"/>
        <v/>
      </c>
      <c r="Q778" s="400">
        <f t="shared" si="54"/>
        <v>0</v>
      </c>
      <c r="R778" s="401" t="e">
        <f ca="1">MATCH(R$2,OFFSET(Diário!O$4,R777,0,ROW(Diário!$N$5003)-R777,1),0)+R777</f>
        <v>#N/A</v>
      </c>
    </row>
    <row r="779" spans="1:18" x14ac:dyDescent="0.2">
      <c r="A779" s="402" t="str">
        <f t="shared" ca="1" si="53"/>
        <v/>
      </c>
      <c r="B779" s="397" t="str">
        <f ca="1">IF($A779="","",INDEX(Diário!B$4:B$5000,MATCH(Rateio!$A779,Diário!$A$4:$A$5000,FALSE)))</f>
        <v/>
      </c>
      <c r="C779" s="413" t="str">
        <f ca="1">IF($A779="","",INDEX(Diário!C$4:C$5000,MATCH(Rateio!$A779,Diário!$A$4:$A$5000,FALSE)))</f>
        <v/>
      </c>
      <c r="D779" s="412" t="str">
        <f ca="1">IF($A779="","",INDEX(Diário!D$4:D$5000,MATCH(Rateio!$A779,Diário!$A$4:$A$5000,FALSE)))</f>
        <v/>
      </c>
      <c r="E779" s="412" t="str">
        <f ca="1">IF($A779="","",INDEX(Diário!E$4:E$5000,MATCH(Rateio!$A779,Diário!$A$4:$A$5000,FALSE)))</f>
        <v/>
      </c>
      <c r="F779" s="398"/>
      <c r="G779" s="398"/>
      <c r="H779" s="398"/>
      <c r="I779" s="398"/>
      <c r="J779" s="398"/>
      <c r="K779" s="403"/>
      <c r="L779" s="404"/>
      <c r="M779" s="404"/>
      <c r="N779" s="399"/>
      <c r="O779" s="400" t="str">
        <f t="shared" si="51"/>
        <v/>
      </c>
      <c r="P779" s="400" t="str">
        <f t="shared" si="52"/>
        <v/>
      </c>
      <c r="Q779" s="400">
        <f t="shared" si="54"/>
        <v>0</v>
      </c>
      <c r="R779" s="401" t="e">
        <f ca="1">MATCH(R$2,OFFSET(Diário!O$4,R778,0,ROW(Diário!$N$5003)-R778,1),0)+R778</f>
        <v>#N/A</v>
      </c>
    </row>
    <row r="780" spans="1:18" x14ac:dyDescent="0.2">
      <c r="A780" s="402" t="str">
        <f t="shared" ca="1" si="53"/>
        <v/>
      </c>
      <c r="B780" s="397" t="str">
        <f ca="1">IF($A780="","",INDEX(Diário!B$4:B$5000,MATCH(Rateio!$A780,Diário!$A$4:$A$5000,FALSE)))</f>
        <v/>
      </c>
      <c r="C780" s="413" t="str">
        <f ca="1">IF($A780="","",INDEX(Diário!C$4:C$5000,MATCH(Rateio!$A780,Diário!$A$4:$A$5000,FALSE)))</f>
        <v/>
      </c>
      <c r="D780" s="412" t="str">
        <f ca="1">IF($A780="","",INDEX(Diário!D$4:D$5000,MATCH(Rateio!$A780,Diário!$A$4:$A$5000,FALSE)))</f>
        <v/>
      </c>
      <c r="E780" s="412" t="str">
        <f ca="1">IF($A780="","",INDEX(Diário!E$4:E$5000,MATCH(Rateio!$A780,Diário!$A$4:$A$5000,FALSE)))</f>
        <v/>
      </c>
      <c r="F780" s="398"/>
      <c r="G780" s="398"/>
      <c r="H780" s="398"/>
      <c r="I780" s="398"/>
      <c r="J780" s="398"/>
      <c r="K780" s="403"/>
      <c r="L780" s="404"/>
      <c r="M780" s="404"/>
      <c r="N780" s="399"/>
      <c r="O780" s="400" t="str">
        <f t="shared" si="51"/>
        <v/>
      </c>
      <c r="P780" s="400" t="str">
        <f t="shared" si="52"/>
        <v/>
      </c>
      <c r="Q780" s="400">
        <f t="shared" si="54"/>
        <v>0</v>
      </c>
      <c r="R780" s="401" t="e">
        <f ca="1">MATCH(R$2,OFFSET(Diário!O$4,R779,0,ROW(Diário!$N$5003)-R779,1),0)+R779</f>
        <v>#N/A</v>
      </c>
    </row>
    <row r="781" spans="1:18" x14ac:dyDescent="0.2">
      <c r="A781" s="402" t="str">
        <f t="shared" ca="1" si="53"/>
        <v/>
      </c>
      <c r="B781" s="397" t="str">
        <f ca="1">IF($A781="","",INDEX(Diário!B$4:B$5000,MATCH(Rateio!$A781,Diário!$A$4:$A$5000,FALSE)))</f>
        <v/>
      </c>
      <c r="C781" s="413" t="str">
        <f ca="1">IF($A781="","",INDEX(Diário!C$4:C$5000,MATCH(Rateio!$A781,Diário!$A$4:$A$5000,FALSE)))</f>
        <v/>
      </c>
      <c r="D781" s="412" t="str">
        <f ca="1">IF($A781="","",INDEX(Diário!D$4:D$5000,MATCH(Rateio!$A781,Diário!$A$4:$A$5000,FALSE)))</f>
        <v/>
      </c>
      <c r="E781" s="412" t="str">
        <f ca="1">IF($A781="","",INDEX(Diário!E$4:E$5000,MATCH(Rateio!$A781,Diário!$A$4:$A$5000,FALSE)))</f>
        <v/>
      </c>
      <c r="F781" s="398"/>
      <c r="G781" s="398"/>
      <c r="H781" s="398"/>
      <c r="I781" s="398"/>
      <c r="J781" s="398"/>
      <c r="K781" s="403"/>
      <c r="L781" s="404"/>
      <c r="M781" s="404"/>
      <c r="N781" s="399"/>
      <c r="O781" s="400" t="str">
        <f t="shared" si="51"/>
        <v/>
      </c>
      <c r="P781" s="400" t="str">
        <f t="shared" si="52"/>
        <v/>
      </c>
      <c r="Q781" s="400">
        <f t="shared" si="54"/>
        <v>0</v>
      </c>
      <c r="R781" s="401" t="e">
        <f ca="1">MATCH(R$2,OFFSET(Diário!O$4,R780,0,ROW(Diário!$N$5003)-R780,1),0)+R780</f>
        <v>#N/A</v>
      </c>
    </row>
    <row r="782" spans="1:18" x14ac:dyDescent="0.2">
      <c r="A782" s="402" t="str">
        <f t="shared" ca="1" si="53"/>
        <v/>
      </c>
      <c r="B782" s="397" t="str">
        <f ca="1">IF($A782="","",INDEX(Diário!B$4:B$5000,MATCH(Rateio!$A782,Diário!$A$4:$A$5000,FALSE)))</f>
        <v/>
      </c>
      <c r="C782" s="413" t="str">
        <f ca="1">IF($A782="","",INDEX(Diário!C$4:C$5000,MATCH(Rateio!$A782,Diário!$A$4:$A$5000,FALSE)))</f>
        <v/>
      </c>
      <c r="D782" s="412" t="str">
        <f ca="1">IF($A782="","",INDEX(Diário!D$4:D$5000,MATCH(Rateio!$A782,Diário!$A$4:$A$5000,FALSE)))</f>
        <v/>
      </c>
      <c r="E782" s="412" t="str">
        <f ca="1">IF($A782="","",INDEX(Diário!E$4:E$5000,MATCH(Rateio!$A782,Diário!$A$4:$A$5000,FALSE)))</f>
        <v/>
      </c>
      <c r="F782" s="398"/>
      <c r="G782" s="398"/>
      <c r="H782" s="398"/>
      <c r="I782" s="398"/>
      <c r="J782" s="398"/>
      <c r="K782" s="403"/>
      <c r="L782" s="404"/>
      <c r="M782" s="404"/>
      <c r="N782" s="399"/>
      <c r="O782" s="400" t="str">
        <f t="shared" si="51"/>
        <v/>
      </c>
      <c r="P782" s="400" t="str">
        <f t="shared" si="52"/>
        <v/>
      </c>
      <c r="Q782" s="400">
        <f t="shared" si="54"/>
        <v>0</v>
      </c>
      <c r="R782" s="401" t="e">
        <f ca="1">MATCH(R$2,OFFSET(Diário!O$4,R781,0,ROW(Diário!$N$5003)-R781,1),0)+R781</f>
        <v>#N/A</v>
      </c>
    </row>
    <row r="783" spans="1:18" x14ac:dyDescent="0.2">
      <c r="A783" s="402" t="str">
        <f t="shared" ca="1" si="53"/>
        <v/>
      </c>
      <c r="B783" s="397" t="str">
        <f ca="1">IF($A783="","",INDEX(Diário!B$4:B$5000,MATCH(Rateio!$A783,Diário!$A$4:$A$5000,FALSE)))</f>
        <v/>
      </c>
      <c r="C783" s="413" t="str">
        <f ca="1">IF($A783="","",INDEX(Diário!C$4:C$5000,MATCH(Rateio!$A783,Diário!$A$4:$A$5000,FALSE)))</f>
        <v/>
      </c>
      <c r="D783" s="412" t="str">
        <f ca="1">IF($A783="","",INDEX(Diário!D$4:D$5000,MATCH(Rateio!$A783,Diário!$A$4:$A$5000,FALSE)))</f>
        <v/>
      </c>
      <c r="E783" s="412" t="str">
        <f ca="1">IF($A783="","",INDEX(Diário!E$4:E$5000,MATCH(Rateio!$A783,Diário!$A$4:$A$5000,FALSE)))</f>
        <v/>
      </c>
      <c r="F783" s="398"/>
      <c r="G783" s="398"/>
      <c r="H783" s="398"/>
      <c r="I783" s="398"/>
      <c r="J783" s="398"/>
      <c r="K783" s="403"/>
      <c r="L783" s="404"/>
      <c r="M783" s="404"/>
      <c r="N783" s="399"/>
      <c r="O783" s="400" t="str">
        <f t="shared" si="51"/>
        <v/>
      </c>
      <c r="P783" s="400" t="str">
        <f t="shared" si="52"/>
        <v/>
      </c>
      <c r="Q783" s="400">
        <f t="shared" si="54"/>
        <v>0</v>
      </c>
      <c r="R783" s="401" t="e">
        <f ca="1">MATCH(R$2,OFFSET(Diário!O$4,R782,0,ROW(Diário!$N$5003)-R782,1),0)+R782</f>
        <v>#N/A</v>
      </c>
    </row>
    <row r="784" spans="1:18" x14ac:dyDescent="0.2">
      <c r="A784" s="402" t="str">
        <f t="shared" ca="1" si="53"/>
        <v/>
      </c>
      <c r="B784" s="397" t="str">
        <f ca="1">IF($A784="","",INDEX(Diário!B$4:B$5000,MATCH(Rateio!$A784,Diário!$A$4:$A$5000,FALSE)))</f>
        <v/>
      </c>
      <c r="C784" s="413" t="str">
        <f ca="1">IF($A784="","",INDEX(Diário!C$4:C$5000,MATCH(Rateio!$A784,Diário!$A$4:$A$5000,FALSE)))</f>
        <v/>
      </c>
      <c r="D784" s="412" t="str">
        <f ca="1">IF($A784="","",INDEX(Diário!D$4:D$5000,MATCH(Rateio!$A784,Diário!$A$4:$A$5000,FALSE)))</f>
        <v/>
      </c>
      <c r="E784" s="412" t="str">
        <f ca="1">IF($A784="","",INDEX(Diário!E$4:E$5000,MATCH(Rateio!$A784,Diário!$A$4:$A$5000,FALSE)))</f>
        <v/>
      </c>
      <c r="F784" s="398"/>
      <c r="G784" s="398"/>
      <c r="H784" s="398"/>
      <c r="I784" s="398"/>
      <c r="J784" s="398"/>
      <c r="K784" s="403"/>
      <c r="L784" s="404"/>
      <c r="M784" s="404"/>
      <c r="N784" s="399"/>
      <c r="O784" s="400" t="str">
        <f t="shared" si="51"/>
        <v/>
      </c>
      <c r="P784" s="400" t="str">
        <f t="shared" si="52"/>
        <v/>
      </c>
      <c r="Q784" s="400">
        <f t="shared" si="54"/>
        <v>0</v>
      </c>
      <c r="R784" s="401" t="e">
        <f ca="1">MATCH(R$2,OFFSET(Diário!O$4,R783,0,ROW(Diário!$N$5003)-R783,1),0)+R783</f>
        <v>#N/A</v>
      </c>
    </row>
    <row r="785" spans="1:18" x14ac:dyDescent="0.2">
      <c r="A785" s="402" t="str">
        <f t="shared" ca="1" si="53"/>
        <v/>
      </c>
      <c r="B785" s="397" t="str">
        <f ca="1">IF($A785="","",INDEX(Diário!B$4:B$5000,MATCH(Rateio!$A785,Diário!$A$4:$A$5000,FALSE)))</f>
        <v/>
      </c>
      <c r="C785" s="413" t="str">
        <f ca="1">IF($A785="","",INDEX(Diário!C$4:C$5000,MATCH(Rateio!$A785,Diário!$A$4:$A$5000,FALSE)))</f>
        <v/>
      </c>
      <c r="D785" s="412" t="str">
        <f ca="1">IF($A785="","",INDEX(Diário!D$4:D$5000,MATCH(Rateio!$A785,Diário!$A$4:$A$5000,FALSE)))</f>
        <v/>
      </c>
      <c r="E785" s="412" t="str">
        <f ca="1">IF($A785="","",INDEX(Diário!E$4:E$5000,MATCH(Rateio!$A785,Diário!$A$4:$A$5000,FALSE)))</f>
        <v/>
      </c>
      <c r="F785" s="398"/>
      <c r="G785" s="398"/>
      <c r="H785" s="398"/>
      <c r="I785" s="398"/>
      <c r="J785" s="398"/>
      <c r="K785" s="403"/>
      <c r="L785" s="404"/>
      <c r="M785" s="404"/>
      <c r="N785" s="399"/>
      <c r="O785" s="400" t="str">
        <f t="shared" si="51"/>
        <v/>
      </c>
      <c r="P785" s="400" t="str">
        <f t="shared" si="52"/>
        <v/>
      </c>
      <c r="Q785" s="400">
        <f t="shared" si="54"/>
        <v>0</v>
      </c>
      <c r="R785" s="401" t="e">
        <f ca="1">MATCH(R$2,OFFSET(Diário!O$4,R784,0,ROW(Diário!$N$5003)-R784,1),0)+R784</f>
        <v>#N/A</v>
      </c>
    </row>
    <row r="786" spans="1:18" x14ac:dyDescent="0.2">
      <c r="A786" s="402" t="str">
        <f t="shared" ca="1" si="53"/>
        <v/>
      </c>
      <c r="B786" s="397" t="str">
        <f ca="1">IF($A786="","",INDEX(Diário!B$4:B$5000,MATCH(Rateio!$A786,Diário!$A$4:$A$5000,FALSE)))</f>
        <v/>
      </c>
      <c r="C786" s="413" t="str">
        <f ca="1">IF($A786="","",INDEX(Diário!C$4:C$5000,MATCH(Rateio!$A786,Diário!$A$4:$A$5000,FALSE)))</f>
        <v/>
      </c>
      <c r="D786" s="412" t="str">
        <f ca="1">IF($A786="","",INDEX(Diário!D$4:D$5000,MATCH(Rateio!$A786,Diário!$A$4:$A$5000,FALSE)))</f>
        <v/>
      </c>
      <c r="E786" s="412" t="str">
        <f ca="1">IF($A786="","",INDEX(Diário!E$4:E$5000,MATCH(Rateio!$A786,Diário!$A$4:$A$5000,FALSE)))</f>
        <v/>
      </c>
      <c r="F786" s="398"/>
      <c r="G786" s="398"/>
      <c r="H786" s="398"/>
      <c r="I786" s="398"/>
      <c r="J786" s="398"/>
      <c r="K786" s="403"/>
      <c r="L786" s="404"/>
      <c r="M786" s="404"/>
      <c r="N786" s="399"/>
      <c r="O786" s="400" t="str">
        <f t="shared" si="51"/>
        <v/>
      </c>
      <c r="P786" s="400" t="str">
        <f t="shared" si="52"/>
        <v/>
      </c>
      <c r="Q786" s="400">
        <f t="shared" si="54"/>
        <v>0</v>
      </c>
      <c r="R786" s="401" t="e">
        <f ca="1">MATCH(R$2,OFFSET(Diário!O$4,R785,0,ROW(Diário!$N$5003)-R785,1),0)+R785</f>
        <v>#N/A</v>
      </c>
    </row>
    <row r="787" spans="1:18" x14ac:dyDescent="0.2">
      <c r="A787" s="402" t="str">
        <f t="shared" ca="1" si="53"/>
        <v/>
      </c>
      <c r="B787" s="397" t="str">
        <f ca="1">IF($A787="","",INDEX(Diário!B$4:B$5000,MATCH(Rateio!$A787,Diário!$A$4:$A$5000,FALSE)))</f>
        <v/>
      </c>
      <c r="C787" s="413" t="str">
        <f ca="1">IF($A787="","",INDEX(Diário!C$4:C$5000,MATCH(Rateio!$A787,Diário!$A$4:$A$5000,FALSE)))</f>
        <v/>
      </c>
      <c r="D787" s="412" t="str">
        <f ca="1">IF($A787="","",INDEX(Diário!D$4:D$5000,MATCH(Rateio!$A787,Diário!$A$4:$A$5000,FALSE)))</f>
        <v/>
      </c>
      <c r="E787" s="412" t="str">
        <f ca="1">IF($A787="","",INDEX(Diário!E$4:E$5000,MATCH(Rateio!$A787,Diário!$A$4:$A$5000,FALSE)))</f>
        <v/>
      </c>
      <c r="F787" s="398"/>
      <c r="G787" s="398"/>
      <c r="H787" s="398"/>
      <c r="I787" s="398"/>
      <c r="J787" s="398"/>
      <c r="K787" s="403"/>
      <c r="L787" s="404"/>
      <c r="M787" s="404"/>
      <c r="N787" s="399"/>
      <c r="O787" s="400" t="str">
        <f t="shared" si="51"/>
        <v/>
      </c>
      <c r="P787" s="400" t="str">
        <f t="shared" si="52"/>
        <v/>
      </c>
      <c r="Q787" s="400">
        <f t="shared" si="54"/>
        <v>0</v>
      </c>
      <c r="R787" s="401" t="e">
        <f ca="1">MATCH(R$2,OFFSET(Diário!O$4,R786,0,ROW(Diário!$N$5003)-R786,1),0)+R786</f>
        <v>#N/A</v>
      </c>
    </row>
    <row r="788" spans="1:18" x14ac:dyDescent="0.2">
      <c r="A788" s="402" t="str">
        <f t="shared" ca="1" si="53"/>
        <v/>
      </c>
      <c r="B788" s="397" t="str">
        <f ca="1">IF($A788="","",INDEX(Diário!B$4:B$5000,MATCH(Rateio!$A788,Diário!$A$4:$A$5000,FALSE)))</f>
        <v/>
      </c>
      <c r="C788" s="413" t="str">
        <f ca="1">IF($A788="","",INDEX(Diário!C$4:C$5000,MATCH(Rateio!$A788,Diário!$A$4:$A$5000,FALSE)))</f>
        <v/>
      </c>
      <c r="D788" s="412" t="str">
        <f ca="1">IF($A788="","",INDEX(Diário!D$4:D$5000,MATCH(Rateio!$A788,Diário!$A$4:$A$5000,FALSE)))</f>
        <v/>
      </c>
      <c r="E788" s="412" t="str">
        <f ca="1">IF($A788="","",INDEX(Diário!E$4:E$5000,MATCH(Rateio!$A788,Diário!$A$4:$A$5000,FALSE)))</f>
        <v/>
      </c>
      <c r="F788" s="398"/>
      <c r="G788" s="398"/>
      <c r="H788" s="398"/>
      <c r="I788" s="398"/>
      <c r="J788" s="398"/>
      <c r="K788" s="403"/>
      <c r="L788" s="404"/>
      <c r="M788" s="404"/>
      <c r="N788" s="399"/>
      <c r="O788" s="400" t="str">
        <f t="shared" si="51"/>
        <v/>
      </c>
      <c r="P788" s="400" t="str">
        <f t="shared" si="52"/>
        <v/>
      </c>
      <c r="Q788" s="400">
        <f t="shared" si="54"/>
        <v>0</v>
      </c>
      <c r="R788" s="401" t="e">
        <f ca="1">MATCH(R$2,OFFSET(Diário!O$4,R787,0,ROW(Diário!$N$5003)-R787,1),0)+R787</f>
        <v>#N/A</v>
      </c>
    </row>
    <row r="789" spans="1:18" x14ac:dyDescent="0.2">
      <c r="A789" s="402" t="str">
        <f t="shared" ca="1" si="53"/>
        <v/>
      </c>
      <c r="B789" s="397" t="str">
        <f ca="1">IF($A789="","",INDEX(Diário!B$4:B$5000,MATCH(Rateio!$A789,Diário!$A$4:$A$5000,FALSE)))</f>
        <v/>
      </c>
      <c r="C789" s="413" t="str">
        <f ca="1">IF($A789="","",INDEX(Diário!C$4:C$5000,MATCH(Rateio!$A789,Diário!$A$4:$A$5000,FALSE)))</f>
        <v/>
      </c>
      <c r="D789" s="412" t="str">
        <f ca="1">IF($A789="","",INDEX(Diário!D$4:D$5000,MATCH(Rateio!$A789,Diário!$A$4:$A$5000,FALSE)))</f>
        <v/>
      </c>
      <c r="E789" s="412" t="str">
        <f ca="1">IF($A789="","",INDEX(Diário!E$4:E$5000,MATCH(Rateio!$A789,Diário!$A$4:$A$5000,FALSE)))</f>
        <v/>
      </c>
      <c r="F789" s="398"/>
      <c r="G789" s="398"/>
      <c r="H789" s="398"/>
      <c r="I789" s="398"/>
      <c r="J789" s="398"/>
      <c r="K789" s="403"/>
      <c r="L789" s="404"/>
      <c r="M789" s="404"/>
      <c r="N789" s="399"/>
      <c r="O789" s="400" t="str">
        <f t="shared" si="51"/>
        <v/>
      </c>
      <c r="P789" s="400" t="str">
        <f t="shared" si="52"/>
        <v/>
      </c>
      <c r="Q789" s="400">
        <f t="shared" si="54"/>
        <v>0</v>
      </c>
      <c r="R789" s="401" t="e">
        <f ca="1">MATCH(R$2,OFFSET(Diário!O$4,R788,0,ROW(Diário!$N$5003)-R788,1),0)+R788</f>
        <v>#N/A</v>
      </c>
    </row>
    <row r="790" spans="1:18" x14ac:dyDescent="0.2">
      <c r="A790" s="402" t="str">
        <f t="shared" ca="1" si="53"/>
        <v/>
      </c>
      <c r="B790" s="397" t="str">
        <f ca="1">IF($A790="","",INDEX(Diário!B$4:B$5000,MATCH(Rateio!$A790,Diário!$A$4:$A$5000,FALSE)))</f>
        <v/>
      </c>
      <c r="C790" s="413" t="str">
        <f ca="1">IF($A790="","",INDEX(Diário!C$4:C$5000,MATCH(Rateio!$A790,Diário!$A$4:$A$5000,FALSE)))</f>
        <v/>
      </c>
      <c r="D790" s="412" t="str">
        <f ca="1">IF($A790="","",INDEX(Diário!D$4:D$5000,MATCH(Rateio!$A790,Diário!$A$4:$A$5000,FALSE)))</f>
        <v/>
      </c>
      <c r="E790" s="412" t="str">
        <f ca="1">IF($A790="","",INDEX(Diário!E$4:E$5000,MATCH(Rateio!$A790,Diário!$A$4:$A$5000,FALSE)))</f>
        <v/>
      </c>
      <c r="F790" s="398"/>
      <c r="G790" s="398"/>
      <c r="H790" s="398"/>
      <c r="I790" s="398"/>
      <c r="J790" s="398"/>
      <c r="K790" s="403"/>
      <c r="L790" s="404"/>
      <c r="M790" s="404"/>
      <c r="N790" s="399"/>
      <c r="O790" s="400" t="str">
        <f t="shared" si="51"/>
        <v/>
      </c>
      <c r="P790" s="400" t="str">
        <f t="shared" si="52"/>
        <v/>
      </c>
      <c r="Q790" s="400">
        <f t="shared" si="54"/>
        <v>0</v>
      </c>
      <c r="R790" s="401" t="e">
        <f ca="1">MATCH(R$2,OFFSET(Diário!O$4,R789,0,ROW(Diário!$N$5003)-R789,1),0)+R789</f>
        <v>#N/A</v>
      </c>
    </row>
    <row r="791" spans="1:18" x14ac:dyDescent="0.2">
      <c r="A791" s="402" t="str">
        <f t="shared" ca="1" si="53"/>
        <v/>
      </c>
      <c r="B791" s="397" t="str">
        <f ca="1">IF($A791="","",INDEX(Diário!B$4:B$5000,MATCH(Rateio!$A791,Diário!$A$4:$A$5000,FALSE)))</f>
        <v/>
      </c>
      <c r="C791" s="413" t="str">
        <f ca="1">IF($A791="","",INDEX(Diário!C$4:C$5000,MATCH(Rateio!$A791,Diário!$A$4:$A$5000,FALSE)))</f>
        <v/>
      </c>
      <c r="D791" s="412" t="str">
        <f ca="1">IF($A791="","",INDEX(Diário!D$4:D$5000,MATCH(Rateio!$A791,Diário!$A$4:$A$5000,FALSE)))</f>
        <v/>
      </c>
      <c r="E791" s="412" t="str">
        <f ca="1">IF($A791="","",INDEX(Diário!E$4:E$5000,MATCH(Rateio!$A791,Diário!$A$4:$A$5000,FALSE)))</f>
        <v/>
      </c>
      <c r="F791" s="398"/>
      <c r="G791" s="398"/>
      <c r="H791" s="398"/>
      <c r="I791" s="398"/>
      <c r="J791" s="398"/>
      <c r="K791" s="403"/>
      <c r="L791" s="404"/>
      <c r="M791" s="404"/>
      <c r="N791" s="399"/>
      <c r="O791" s="400" t="str">
        <f t="shared" si="51"/>
        <v/>
      </c>
      <c r="P791" s="400" t="str">
        <f t="shared" si="52"/>
        <v/>
      </c>
      <c r="Q791" s="400">
        <f t="shared" si="54"/>
        <v>0</v>
      </c>
      <c r="R791" s="401" t="e">
        <f ca="1">MATCH(R$2,OFFSET(Diário!O$4,R790,0,ROW(Diário!$N$5003)-R790,1),0)+R790</f>
        <v>#N/A</v>
      </c>
    </row>
    <row r="792" spans="1:18" x14ac:dyDescent="0.2">
      <c r="A792" s="402" t="str">
        <f t="shared" ca="1" si="53"/>
        <v/>
      </c>
      <c r="B792" s="397" t="str">
        <f ca="1">IF($A792="","",INDEX(Diário!B$4:B$5000,MATCH(Rateio!$A792,Diário!$A$4:$A$5000,FALSE)))</f>
        <v/>
      </c>
      <c r="C792" s="413" t="str">
        <f ca="1">IF($A792="","",INDEX(Diário!C$4:C$5000,MATCH(Rateio!$A792,Diário!$A$4:$A$5000,FALSE)))</f>
        <v/>
      </c>
      <c r="D792" s="412" t="str">
        <f ca="1">IF($A792="","",INDEX(Diário!D$4:D$5000,MATCH(Rateio!$A792,Diário!$A$4:$A$5000,FALSE)))</f>
        <v/>
      </c>
      <c r="E792" s="412" t="str">
        <f ca="1">IF($A792="","",INDEX(Diário!E$4:E$5000,MATCH(Rateio!$A792,Diário!$A$4:$A$5000,FALSE)))</f>
        <v/>
      </c>
      <c r="F792" s="398"/>
      <c r="G792" s="398"/>
      <c r="H792" s="398"/>
      <c r="I792" s="398"/>
      <c r="J792" s="398"/>
      <c r="K792" s="403"/>
      <c r="L792" s="404"/>
      <c r="M792" s="404"/>
      <c r="N792" s="399"/>
      <c r="O792" s="400" t="str">
        <f t="shared" si="51"/>
        <v/>
      </c>
      <c r="P792" s="400" t="str">
        <f t="shared" si="52"/>
        <v/>
      </c>
      <c r="Q792" s="400">
        <f t="shared" si="54"/>
        <v>0</v>
      </c>
      <c r="R792" s="401" t="e">
        <f ca="1">MATCH(R$2,OFFSET(Diário!O$4,R791,0,ROW(Diário!$N$5003)-R791,1),0)+R791</f>
        <v>#N/A</v>
      </c>
    </row>
    <row r="793" spans="1:18" x14ac:dyDescent="0.2">
      <c r="A793" s="402" t="str">
        <f t="shared" ca="1" si="53"/>
        <v/>
      </c>
      <c r="B793" s="397" t="str">
        <f ca="1">IF($A793="","",INDEX(Diário!B$4:B$5000,MATCH(Rateio!$A793,Diário!$A$4:$A$5000,FALSE)))</f>
        <v/>
      </c>
      <c r="C793" s="413" t="str">
        <f ca="1">IF($A793="","",INDEX(Diário!C$4:C$5000,MATCH(Rateio!$A793,Diário!$A$4:$A$5000,FALSE)))</f>
        <v/>
      </c>
      <c r="D793" s="412" t="str">
        <f ca="1">IF($A793="","",INDEX(Diário!D$4:D$5000,MATCH(Rateio!$A793,Diário!$A$4:$A$5000,FALSE)))</f>
        <v/>
      </c>
      <c r="E793" s="412" t="str">
        <f ca="1">IF($A793="","",INDEX(Diário!E$4:E$5000,MATCH(Rateio!$A793,Diário!$A$4:$A$5000,FALSE)))</f>
        <v/>
      </c>
      <c r="F793" s="398"/>
      <c r="G793" s="398"/>
      <c r="H793" s="398"/>
      <c r="I793" s="398"/>
      <c r="J793" s="398"/>
      <c r="K793" s="403"/>
      <c r="L793" s="404"/>
      <c r="M793" s="404"/>
      <c r="N793" s="399"/>
      <c r="O793" s="400" t="str">
        <f t="shared" si="51"/>
        <v/>
      </c>
      <c r="P793" s="400" t="str">
        <f t="shared" si="52"/>
        <v/>
      </c>
      <c r="Q793" s="400">
        <f t="shared" si="54"/>
        <v>0</v>
      </c>
      <c r="R793" s="401" t="e">
        <f ca="1">MATCH(R$2,OFFSET(Diário!O$4,R792,0,ROW(Diário!$N$5003)-R792,1),0)+R792</f>
        <v>#N/A</v>
      </c>
    </row>
    <row r="794" spans="1:18" x14ac:dyDescent="0.2">
      <c r="A794" s="402" t="str">
        <f t="shared" ca="1" si="53"/>
        <v/>
      </c>
      <c r="B794" s="397" t="str">
        <f ca="1">IF($A794="","",INDEX(Diário!B$4:B$5000,MATCH(Rateio!$A794,Diário!$A$4:$A$5000,FALSE)))</f>
        <v/>
      </c>
      <c r="C794" s="413" t="str">
        <f ca="1">IF($A794="","",INDEX(Diário!C$4:C$5000,MATCH(Rateio!$A794,Diário!$A$4:$A$5000,FALSE)))</f>
        <v/>
      </c>
      <c r="D794" s="412" t="str">
        <f ca="1">IF($A794="","",INDEX(Diário!D$4:D$5000,MATCH(Rateio!$A794,Diário!$A$4:$A$5000,FALSE)))</f>
        <v/>
      </c>
      <c r="E794" s="412" t="str">
        <f ca="1">IF($A794="","",INDEX(Diário!E$4:E$5000,MATCH(Rateio!$A794,Diário!$A$4:$A$5000,FALSE)))</f>
        <v/>
      </c>
      <c r="F794" s="398"/>
      <c r="G794" s="398"/>
      <c r="H794" s="398"/>
      <c r="I794" s="398"/>
      <c r="J794" s="398"/>
      <c r="K794" s="403"/>
      <c r="L794" s="404"/>
      <c r="M794" s="404"/>
      <c r="N794" s="399"/>
      <c r="O794" s="400" t="str">
        <f t="shared" si="51"/>
        <v/>
      </c>
      <c r="P794" s="400" t="str">
        <f t="shared" si="52"/>
        <v/>
      </c>
      <c r="Q794" s="400">
        <f t="shared" si="54"/>
        <v>0</v>
      </c>
      <c r="R794" s="401" t="e">
        <f ca="1">MATCH(R$2,OFFSET(Diário!O$4,R793,0,ROW(Diário!$N$5003)-R793,1),0)+R793</f>
        <v>#N/A</v>
      </c>
    </row>
    <row r="795" spans="1:18" x14ac:dyDescent="0.2">
      <c r="A795" s="402" t="str">
        <f t="shared" ca="1" si="53"/>
        <v/>
      </c>
      <c r="B795" s="397" t="str">
        <f ca="1">IF($A795="","",INDEX(Diário!B$4:B$5000,MATCH(Rateio!$A795,Diário!$A$4:$A$5000,FALSE)))</f>
        <v/>
      </c>
      <c r="C795" s="413" t="str">
        <f ca="1">IF($A795="","",INDEX(Diário!C$4:C$5000,MATCH(Rateio!$A795,Diário!$A$4:$A$5000,FALSE)))</f>
        <v/>
      </c>
      <c r="D795" s="412" t="str">
        <f ca="1">IF($A795="","",INDEX(Diário!D$4:D$5000,MATCH(Rateio!$A795,Diário!$A$4:$A$5000,FALSE)))</f>
        <v/>
      </c>
      <c r="E795" s="412" t="str">
        <f ca="1">IF($A795="","",INDEX(Diário!E$4:E$5000,MATCH(Rateio!$A795,Diário!$A$4:$A$5000,FALSE)))</f>
        <v/>
      </c>
      <c r="F795" s="398"/>
      <c r="G795" s="398"/>
      <c r="H795" s="398"/>
      <c r="I795" s="398"/>
      <c r="J795" s="398"/>
      <c r="K795" s="403"/>
      <c r="L795" s="404"/>
      <c r="M795" s="404"/>
      <c r="N795" s="399"/>
      <c r="O795" s="400" t="str">
        <f t="shared" si="51"/>
        <v/>
      </c>
      <c r="P795" s="400" t="str">
        <f t="shared" si="52"/>
        <v/>
      </c>
      <c r="Q795" s="400">
        <f t="shared" si="54"/>
        <v>0</v>
      </c>
      <c r="R795" s="401" t="e">
        <f ca="1">MATCH(R$2,OFFSET(Diário!O$4,R794,0,ROW(Diário!$N$5003)-R794,1),0)+R794</f>
        <v>#N/A</v>
      </c>
    </row>
    <row r="796" spans="1:18" x14ac:dyDescent="0.2">
      <c r="A796" s="402" t="str">
        <f t="shared" ca="1" si="53"/>
        <v/>
      </c>
      <c r="B796" s="397" t="str">
        <f ca="1">IF($A796="","",INDEX(Diário!B$4:B$5000,MATCH(Rateio!$A796,Diário!$A$4:$A$5000,FALSE)))</f>
        <v/>
      </c>
      <c r="C796" s="413" t="str">
        <f ca="1">IF($A796="","",INDEX(Diário!C$4:C$5000,MATCH(Rateio!$A796,Diário!$A$4:$A$5000,FALSE)))</f>
        <v/>
      </c>
      <c r="D796" s="412" t="str">
        <f ca="1">IF($A796="","",INDEX(Diário!D$4:D$5000,MATCH(Rateio!$A796,Diário!$A$4:$A$5000,FALSE)))</f>
        <v/>
      </c>
      <c r="E796" s="412" t="str">
        <f ca="1">IF($A796="","",INDEX(Diário!E$4:E$5000,MATCH(Rateio!$A796,Diário!$A$4:$A$5000,FALSE)))</f>
        <v/>
      </c>
      <c r="F796" s="398"/>
      <c r="G796" s="398"/>
      <c r="H796" s="398"/>
      <c r="I796" s="398"/>
      <c r="J796" s="398"/>
      <c r="K796" s="403"/>
      <c r="L796" s="404"/>
      <c r="M796" s="404"/>
      <c r="N796" s="399"/>
      <c r="O796" s="400" t="str">
        <f t="shared" si="51"/>
        <v/>
      </c>
      <c r="P796" s="400" t="str">
        <f t="shared" si="52"/>
        <v/>
      </c>
      <c r="Q796" s="400">
        <f t="shared" si="54"/>
        <v>0</v>
      </c>
      <c r="R796" s="401" t="e">
        <f ca="1">MATCH(R$2,OFFSET(Diário!O$4,R795,0,ROW(Diário!$N$5003)-R795,1),0)+R795</f>
        <v>#N/A</v>
      </c>
    </row>
    <row r="797" spans="1:18" x14ac:dyDescent="0.2">
      <c r="A797" s="402" t="str">
        <f t="shared" ca="1" si="53"/>
        <v/>
      </c>
      <c r="B797" s="397" t="str">
        <f ca="1">IF($A797="","",INDEX(Diário!B$4:B$5000,MATCH(Rateio!$A797,Diário!$A$4:$A$5000,FALSE)))</f>
        <v/>
      </c>
      <c r="C797" s="413" t="str">
        <f ca="1">IF($A797="","",INDEX(Diário!C$4:C$5000,MATCH(Rateio!$A797,Diário!$A$4:$A$5000,FALSE)))</f>
        <v/>
      </c>
      <c r="D797" s="412" t="str">
        <f ca="1">IF($A797="","",INDEX(Diário!D$4:D$5000,MATCH(Rateio!$A797,Diário!$A$4:$A$5000,FALSE)))</f>
        <v/>
      </c>
      <c r="E797" s="412" t="str">
        <f ca="1">IF($A797="","",INDEX(Diário!E$4:E$5000,MATCH(Rateio!$A797,Diário!$A$4:$A$5000,FALSE)))</f>
        <v/>
      </c>
      <c r="F797" s="398"/>
      <c r="G797" s="398"/>
      <c r="H797" s="398"/>
      <c r="I797" s="398"/>
      <c r="J797" s="398"/>
      <c r="K797" s="403"/>
      <c r="L797" s="404"/>
      <c r="M797" s="404"/>
      <c r="N797" s="399"/>
      <c r="O797" s="400" t="str">
        <f t="shared" si="51"/>
        <v/>
      </c>
      <c r="P797" s="400" t="str">
        <f t="shared" si="52"/>
        <v/>
      </c>
      <c r="Q797" s="400">
        <f t="shared" si="54"/>
        <v>0</v>
      </c>
      <c r="R797" s="401" t="e">
        <f ca="1">MATCH(R$2,OFFSET(Diário!O$4,R796,0,ROW(Diário!$N$5003)-R796,1),0)+R796</f>
        <v>#N/A</v>
      </c>
    </row>
    <row r="798" spans="1:18" x14ac:dyDescent="0.2">
      <c r="A798" s="402" t="str">
        <f t="shared" ca="1" si="53"/>
        <v/>
      </c>
      <c r="B798" s="397" t="str">
        <f ca="1">IF($A798="","",INDEX(Diário!B$4:B$5000,MATCH(Rateio!$A798,Diário!$A$4:$A$5000,FALSE)))</f>
        <v/>
      </c>
      <c r="C798" s="413" t="str">
        <f ca="1">IF($A798="","",INDEX(Diário!C$4:C$5000,MATCH(Rateio!$A798,Diário!$A$4:$A$5000,FALSE)))</f>
        <v/>
      </c>
      <c r="D798" s="412" t="str">
        <f ca="1">IF($A798="","",INDEX(Diário!D$4:D$5000,MATCH(Rateio!$A798,Diário!$A$4:$A$5000,FALSE)))</f>
        <v/>
      </c>
      <c r="E798" s="412" t="str">
        <f ca="1">IF($A798="","",INDEX(Diário!E$4:E$5000,MATCH(Rateio!$A798,Diário!$A$4:$A$5000,FALSE)))</f>
        <v/>
      </c>
      <c r="F798" s="398"/>
      <c r="G798" s="398"/>
      <c r="H798" s="398"/>
      <c r="I798" s="398"/>
      <c r="J798" s="398"/>
      <c r="K798" s="403"/>
      <c r="L798" s="404"/>
      <c r="M798" s="404"/>
      <c r="N798" s="399"/>
      <c r="O798" s="400" t="str">
        <f t="shared" si="51"/>
        <v/>
      </c>
      <c r="P798" s="400" t="str">
        <f t="shared" si="52"/>
        <v/>
      </c>
      <c r="Q798" s="400">
        <f t="shared" si="54"/>
        <v>0</v>
      </c>
      <c r="R798" s="401" t="e">
        <f ca="1">MATCH(R$2,OFFSET(Diário!O$4,R797,0,ROW(Diário!$N$5003)-R797,1),0)+R797</f>
        <v>#N/A</v>
      </c>
    </row>
    <row r="799" spans="1:18" x14ac:dyDescent="0.2">
      <c r="A799" s="402" t="str">
        <f t="shared" ca="1" si="53"/>
        <v/>
      </c>
      <c r="B799" s="397" t="str">
        <f ca="1">IF($A799="","",INDEX(Diário!B$4:B$5000,MATCH(Rateio!$A799,Diário!$A$4:$A$5000,FALSE)))</f>
        <v/>
      </c>
      <c r="C799" s="413" t="str">
        <f ca="1">IF($A799="","",INDEX(Diário!C$4:C$5000,MATCH(Rateio!$A799,Diário!$A$4:$A$5000,FALSE)))</f>
        <v/>
      </c>
      <c r="D799" s="412" t="str">
        <f ca="1">IF($A799="","",INDEX(Diário!D$4:D$5000,MATCH(Rateio!$A799,Diário!$A$4:$A$5000,FALSE)))</f>
        <v/>
      </c>
      <c r="E799" s="412" t="str">
        <f ca="1">IF($A799="","",INDEX(Diário!E$4:E$5000,MATCH(Rateio!$A799,Diário!$A$4:$A$5000,FALSE)))</f>
        <v/>
      </c>
      <c r="F799" s="398"/>
      <c r="G799" s="398"/>
      <c r="H799" s="398"/>
      <c r="I799" s="398"/>
      <c r="J799" s="398"/>
      <c r="K799" s="403"/>
      <c r="L799" s="404"/>
      <c r="M799" s="404"/>
      <c r="N799" s="399"/>
      <c r="O799" s="400" t="str">
        <f t="shared" si="51"/>
        <v/>
      </c>
      <c r="P799" s="400" t="str">
        <f t="shared" si="52"/>
        <v/>
      </c>
      <c r="Q799" s="400">
        <f t="shared" si="54"/>
        <v>0</v>
      </c>
      <c r="R799" s="401" t="e">
        <f ca="1">MATCH(R$2,OFFSET(Diário!O$4,R798,0,ROW(Diário!$N$5003)-R798,1),0)+R798</f>
        <v>#N/A</v>
      </c>
    </row>
    <row r="800" spans="1:18" x14ac:dyDescent="0.2">
      <c r="A800" s="402" t="str">
        <f t="shared" ca="1" si="53"/>
        <v/>
      </c>
      <c r="B800" s="397" t="str">
        <f ca="1">IF($A800="","",INDEX(Diário!B$4:B$5000,MATCH(Rateio!$A800,Diário!$A$4:$A$5000,FALSE)))</f>
        <v/>
      </c>
      <c r="C800" s="413" t="str">
        <f ca="1">IF($A800="","",INDEX(Diário!C$4:C$5000,MATCH(Rateio!$A800,Diário!$A$4:$A$5000,FALSE)))</f>
        <v/>
      </c>
      <c r="D800" s="412" t="str">
        <f ca="1">IF($A800="","",INDEX(Diário!D$4:D$5000,MATCH(Rateio!$A800,Diário!$A$4:$A$5000,FALSE)))</f>
        <v/>
      </c>
      <c r="E800" s="412" t="str">
        <f ca="1">IF($A800="","",INDEX(Diário!E$4:E$5000,MATCH(Rateio!$A800,Diário!$A$4:$A$5000,FALSE)))</f>
        <v/>
      </c>
      <c r="F800" s="398"/>
      <c r="G800" s="398"/>
      <c r="H800" s="398"/>
      <c r="I800" s="398"/>
      <c r="J800" s="398"/>
      <c r="K800" s="403"/>
      <c r="L800" s="404"/>
      <c r="M800" s="404"/>
      <c r="N800" s="399"/>
      <c r="O800" s="400" t="str">
        <f t="shared" si="51"/>
        <v/>
      </c>
      <c r="P800" s="400" t="str">
        <f t="shared" si="52"/>
        <v/>
      </c>
      <c r="Q800" s="400">
        <f t="shared" si="54"/>
        <v>0</v>
      </c>
      <c r="R800" s="401" t="e">
        <f ca="1">MATCH(R$2,OFFSET(Diário!O$4,R799,0,ROW(Diário!$N$5003)-R799,1),0)+R799</f>
        <v>#N/A</v>
      </c>
    </row>
    <row r="801" spans="1:18" x14ac:dyDescent="0.2">
      <c r="A801" s="402" t="str">
        <f t="shared" ca="1" si="53"/>
        <v/>
      </c>
      <c r="B801" s="397" t="str">
        <f ca="1">IF($A801="","",INDEX(Diário!B$4:B$5000,MATCH(Rateio!$A801,Diário!$A$4:$A$5000,FALSE)))</f>
        <v/>
      </c>
      <c r="C801" s="413" t="str">
        <f ca="1">IF($A801="","",INDEX(Diário!C$4:C$5000,MATCH(Rateio!$A801,Diário!$A$4:$A$5000,FALSE)))</f>
        <v/>
      </c>
      <c r="D801" s="412" t="str">
        <f ca="1">IF($A801="","",INDEX(Diário!D$4:D$5000,MATCH(Rateio!$A801,Diário!$A$4:$A$5000,FALSE)))</f>
        <v/>
      </c>
      <c r="E801" s="412" t="str">
        <f ca="1">IF($A801="","",INDEX(Diário!E$4:E$5000,MATCH(Rateio!$A801,Diário!$A$4:$A$5000,FALSE)))</f>
        <v/>
      </c>
      <c r="F801" s="398"/>
      <c r="G801" s="398"/>
      <c r="H801" s="398"/>
      <c r="I801" s="398"/>
      <c r="J801" s="398"/>
      <c r="K801" s="403"/>
      <c r="L801" s="404"/>
      <c r="M801" s="404"/>
      <c r="N801" s="399"/>
      <c r="O801" s="400" t="str">
        <f t="shared" si="51"/>
        <v/>
      </c>
      <c r="P801" s="400" t="str">
        <f t="shared" si="52"/>
        <v/>
      </c>
      <c r="Q801" s="400">
        <f t="shared" si="54"/>
        <v>0</v>
      </c>
      <c r="R801" s="401" t="e">
        <f ca="1">MATCH(R$2,OFFSET(Diário!O$4,R800,0,ROW(Diário!$N$5003)-R800,1),0)+R800</f>
        <v>#N/A</v>
      </c>
    </row>
    <row r="802" spans="1:18" x14ac:dyDescent="0.2">
      <c r="A802" s="402" t="str">
        <f t="shared" ca="1" si="53"/>
        <v/>
      </c>
      <c r="B802" s="397" t="str">
        <f ca="1">IF($A802="","",INDEX(Diário!B$4:B$5000,MATCH(Rateio!$A802,Diário!$A$4:$A$5000,FALSE)))</f>
        <v/>
      </c>
      <c r="C802" s="413" t="str">
        <f ca="1">IF($A802="","",INDEX(Diário!C$4:C$5000,MATCH(Rateio!$A802,Diário!$A$4:$A$5000,FALSE)))</f>
        <v/>
      </c>
      <c r="D802" s="412" t="str">
        <f ca="1">IF($A802="","",INDEX(Diário!D$4:D$5000,MATCH(Rateio!$A802,Diário!$A$4:$A$5000,FALSE)))</f>
        <v/>
      </c>
      <c r="E802" s="412" t="str">
        <f ca="1">IF($A802="","",INDEX(Diário!E$4:E$5000,MATCH(Rateio!$A802,Diário!$A$4:$A$5000,FALSE)))</f>
        <v/>
      </c>
      <c r="F802" s="398"/>
      <c r="G802" s="398"/>
      <c r="H802" s="398"/>
      <c r="I802" s="398"/>
      <c r="J802" s="398"/>
      <c r="K802" s="403"/>
      <c r="L802" s="404"/>
      <c r="M802" s="404"/>
      <c r="N802" s="399"/>
      <c r="O802" s="400" t="str">
        <f t="shared" si="51"/>
        <v/>
      </c>
      <c r="P802" s="400" t="str">
        <f t="shared" si="52"/>
        <v/>
      </c>
      <c r="Q802" s="400">
        <f t="shared" si="54"/>
        <v>0</v>
      </c>
      <c r="R802" s="401" t="e">
        <f ca="1">MATCH(R$2,OFFSET(Diário!O$4,R801,0,ROW(Diário!$N$5003)-R801,1),0)+R801</f>
        <v>#N/A</v>
      </c>
    </row>
    <row r="803" spans="1:18" x14ac:dyDescent="0.2">
      <c r="A803" s="402" t="str">
        <f t="shared" ca="1" si="53"/>
        <v/>
      </c>
      <c r="B803" s="397" t="str">
        <f ca="1">IF($A803="","",INDEX(Diário!B$4:B$5000,MATCH(Rateio!$A803,Diário!$A$4:$A$5000,FALSE)))</f>
        <v/>
      </c>
      <c r="C803" s="413" t="str">
        <f ca="1">IF($A803="","",INDEX(Diário!C$4:C$5000,MATCH(Rateio!$A803,Diário!$A$4:$A$5000,FALSE)))</f>
        <v/>
      </c>
      <c r="D803" s="412" t="str">
        <f ca="1">IF($A803="","",INDEX(Diário!D$4:D$5000,MATCH(Rateio!$A803,Diário!$A$4:$A$5000,FALSE)))</f>
        <v/>
      </c>
      <c r="E803" s="412" t="str">
        <f ca="1">IF($A803="","",INDEX(Diário!E$4:E$5000,MATCH(Rateio!$A803,Diário!$A$4:$A$5000,FALSE)))</f>
        <v/>
      </c>
      <c r="F803" s="398"/>
      <c r="G803" s="398"/>
      <c r="H803" s="398"/>
      <c r="I803" s="398"/>
      <c r="J803" s="398"/>
      <c r="K803" s="403"/>
      <c r="L803" s="404"/>
      <c r="M803" s="404"/>
      <c r="N803" s="399"/>
      <c r="O803" s="400" t="str">
        <f t="shared" si="51"/>
        <v/>
      </c>
      <c r="P803" s="400" t="str">
        <f t="shared" si="52"/>
        <v/>
      </c>
      <c r="Q803" s="400">
        <f t="shared" si="54"/>
        <v>0</v>
      </c>
      <c r="R803" s="401" t="e">
        <f ca="1">MATCH(R$2,OFFSET(Diário!O$4,R802,0,ROW(Diário!$N$5003)-R802,1),0)+R802</f>
        <v>#N/A</v>
      </c>
    </row>
    <row r="804" spans="1:18" x14ac:dyDescent="0.2">
      <c r="A804" s="402" t="str">
        <f t="shared" ca="1" si="53"/>
        <v/>
      </c>
      <c r="B804" s="397" t="str">
        <f ca="1">IF($A804="","",INDEX(Diário!B$4:B$5000,MATCH(Rateio!$A804,Diário!$A$4:$A$5000,FALSE)))</f>
        <v/>
      </c>
      <c r="C804" s="413" t="str">
        <f ca="1">IF($A804="","",INDEX(Diário!C$4:C$5000,MATCH(Rateio!$A804,Diário!$A$4:$A$5000,FALSE)))</f>
        <v/>
      </c>
      <c r="D804" s="412" t="str">
        <f ca="1">IF($A804="","",INDEX(Diário!D$4:D$5000,MATCH(Rateio!$A804,Diário!$A$4:$A$5000,FALSE)))</f>
        <v/>
      </c>
      <c r="E804" s="412" t="str">
        <f ca="1">IF($A804="","",INDEX(Diário!E$4:E$5000,MATCH(Rateio!$A804,Diário!$A$4:$A$5000,FALSE)))</f>
        <v/>
      </c>
      <c r="F804" s="398"/>
      <c r="G804" s="398"/>
      <c r="H804" s="398"/>
      <c r="I804" s="398"/>
      <c r="J804" s="398"/>
      <c r="K804" s="403"/>
      <c r="L804" s="404"/>
      <c r="M804" s="404"/>
      <c r="N804" s="399"/>
      <c r="O804" s="400" t="str">
        <f t="shared" si="51"/>
        <v/>
      </c>
      <c r="P804" s="400" t="str">
        <f t="shared" si="52"/>
        <v/>
      </c>
      <c r="Q804" s="400">
        <f t="shared" si="54"/>
        <v>0</v>
      </c>
      <c r="R804" s="401" t="e">
        <f ca="1">MATCH(R$2,OFFSET(Diário!O$4,R803,0,ROW(Diário!$N$5003)-R803,1),0)+R803</f>
        <v>#N/A</v>
      </c>
    </row>
    <row r="805" spans="1:18" x14ac:dyDescent="0.2">
      <c r="A805" s="402" t="str">
        <f t="shared" ca="1" si="53"/>
        <v/>
      </c>
      <c r="B805" s="397" t="str">
        <f ca="1">IF($A805="","",INDEX(Diário!B$4:B$5000,MATCH(Rateio!$A805,Diário!$A$4:$A$5000,FALSE)))</f>
        <v/>
      </c>
      <c r="C805" s="413" t="str">
        <f ca="1">IF($A805="","",INDEX(Diário!C$4:C$5000,MATCH(Rateio!$A805,Diário!$A$4:$A$5000,FALSE)))</f>
        <v/>
      </c>
      <c r="D805" s="412" t="str">
        <f ca="1">IF($A805="","",INDEX(Diário!D$4:D$5000,MATCH(Rateio!$A805,Diário!$A$4:$A$5000,FALSE)))</f>
        <v/>
      </c>
      <c r="E805" s="412" t="str">
        <f ca="1">IF($A805="","",INDEX(Diário!E$4:E$5000,MATCH(Rateio!$A805,Diário!$A$4:$A$5000,FALSE)))</f>
        <v/>
      </c>
      <c r="F805" s="398"/>
      <c r="G805" s="398"/>
      <c r="H805" s="398"/>
      <c r="I805" s="398"/>
      <c r="J805" s="398"/>
      <c r="K805" s="403"/>
      <c r="L805" s="404"/>
      <c r="M805" s="404"/>
      <c r="N805" s="399"/>
      <c r="O805" s="400" t="str">
        <f t="shared" si="51"/>
        <v/>
      </c>
      <c r="P805" s="400" t="str">
        <f t="shared" si="52"/>
        <v/>
      </c>
      <c r="Q805" s="400">
        <f t="shared" si="54"/>
        <v>0</v>
      </c>
      <c r="R805" s="401" t="e">
        <f ca="1">MATCH(R$2,OFFSET(Diário!O$4,R804,0,ROW(Diário!$N$5003)-R804,1),0)+R804</f>
        <v>#N/A</v>
      </c>
    </row>
    <row r="806" spans="1:18" x14ac:dyDescent="0.2">
      <c r="A806" s="402" t="str">
        <f t="shared" ca="1" si="53"/>
        <v/>
      </c>
      <c r="B806" s="397" t="str">
        <f ca="1">IF($A806="","",INDEX(Diário!B$4:B$5000,MATCH(Rateio!$A806,Diário!$A$4:$A$5000,FALSE)))</f>
        <v/>
      </c>
      <c r="C806" s="413" t="str">
        <f ca="1">IF($A806="","",INDEX(Diário!C$4:C$5000,MATCH(Rateio!$A806,Diário!$A$4:$A$5000,FALSE)))</f>
        <v/>
      </c>
      <c r="D806" s="412" t="str">
        <f ca="1">IF($A806="","",INDEX(Diário!D$4:D$5000,MATCH(Rateio!$A806,Diário!$A$4:$A$5000,FALSE)))</f>
        <v/>
      </c>
      <c r="E806" s="412" t="str">
        <f ca="1">IF($A806="","",INDEX(Diário!E$4:E$5000,MATCH(Rateio!$A806,Diário!$A$4:$A$5000,FALSE)))</f>
        <v/>
      </c>
      <c r="F806" s="398"/>
      <c r="G806" s="398"/>
      <c r="H806" s="398"/>
      <c r="I806" s="398"/>
      <c r="J806" s="398"/>
      <c r="K806" s="403"/>
      <c r="L806" s="404"/>
      <c r="M806" s="404"/>
      <c r="N806" s="399"/>
      <c r="O806" s="400" t="str">
        <f t="shared" si="51"/>
        <v/>
      </c>
      <c r="P806" s="400" t="str">
        <f t="shared" si="52"/>
        <v/>
      </c>
      <c r="Q806" s="400">
        <f t="shared" si="54"/>
        <v>0</v>
      </c>
      <c r="R806" s="401" t="e">
        <f ca="1">MATCH(R$2,OFFSET(Diário!O$4,R805,0,ROW(Diário!$N$5003)-R805,1),0)+R805</f>
        <v>#N/A</v>
      </c>
    </row>
    <row r="807" spans="1:18" x14ac:dyDescent="0.2">
      <c r="A807" s="402" t="str">
        <f t="shared" ca="1" si="53"/>
        <v/>
      </c>
      <c r="B807" s="397" t="str">
        <f ca="1">IF($A807="","",INDEX(Diário!B$4:B$5000,MATCH(Rateio!$A807,Diário!$A$4:$A$5000,FALSE)))</f>
        <v/>
      </c>
      <c r="C807" s="413" t="str">
        <f ca="1">IF($A807="","",INDEX(Diário!C$4:C$5000,MATCH(Rateio!$A807,Diário!$A$4:$A$5000,FALSE)))</f>
        <v/>
      </c>
      <c r="D807" s="412" t="str">
        <f ca="1">IF($A807="","",INDEX(Diário!D$4:D$5000,MATCH(Rateio!$A807,Diário!$A$4:$A$5000,FALSE)))</f>
        <v/>
      </c>
      <c r="E807" s="412" t="str">
        <f ca="1">IF($A807="","",INDEX(Diário!E$4:E$5000,MATCH(Rateio!$A807,Diário!$A$4:$A$5000,FALSE)))</f>
        <v/>
      </c>
      <c r="F807" s="398"/>
      <c r="G807" s="398"/>
      <c r="H807" s="398"/>
      <c r="I807" s="398"/>
      <c r="J807" s="398"/>
      <c r="K807" s="403"/>
      <c r="L807" s="404"/>
      <c r="M807" s="404"/>
      <c r="N807" s="399"/>
      <c r="O807" s="400" t="str">
        <f t="shared" si="51"/>
        <v/>
      </c>
      <c r="P807" s="400" t="str">
        <f t="shared" si="52"/>
        <v/>
      </c>
      <c r="Q807" s="400">
        <f t="shared" si="54"/>
        <v>0</v>
      </c>
      <c r="R807" s="401" t="e">
        <f ca="1">MATCH(R$2,OFFSET(Diário!O$4,R806,0,ROW(Diário!$N$5003)-R806,1),0)+R806</f>
        <v>#N/A</v>
      </c>
    </row>
    <row r="808" spans="1:18" x14ac:dyDescent="0.2">
      <c r="A808" s="402" t="str">
        <f t="shared" ca="1" si="53"/>
        <v/>
      </c>
      <c r="B808" s="397" t="str">
        <f ca="1">IF($A808="","",INDEX(Diário!B$4:B$5000,MATCH(Rateio!$A808,Diário!$A$4:$A$5000,FALSE)))</f>
        <v/>
      </c>
      <c r="C808" s="413" t="str">
        <f ca="1">IF($A808="","",INDEX(Diário!C$4:C$5000,MATCH(Rateio!$A808,Diário!$A$4:$A$5000,FALSE)))</f>
        <v/>
      </c>
      <c r="D808" s="412" t="str">
        <f ca="1">IF($A808="","",INDEX(Diário!D$4:D$5000,MATCH(Rateio!$A808,Diário!$A$4:$A$5000,FALSE)))</f>
        <v/>
      </c>
      <c r="E808" s="412" t="str">
        <f ca="1">IF($A808="","",INDEX(Diário!E$4:E$5000,MATCH(Rateio!$A808,Diário!$A$4:$A$5000,FALSE)))</f>
        <v/>
      </c>
      <c r="F808" s="398"/>
      <c r="G808" s="398"/>
      <c r="H808" s="398"/>
      <c r="I808" s="398"/>
      <c r="J808" s="398"/>
      <c r="K808" s="403"/>
      <c r="L808" s="404"/>
      <c r="M808" s="404"/>
      <c r="N808" s="399"/>
      <c r="O808" s="400" t="str">
        <f t="shared" si="51"/>
        <v/>
      </c>
      <c r="P808" s="400" t="str">
        <f t="shared" si="52"/>
        <v/>
      </c>
      <c r="Q808" s="400">
        <f t="shared" si="54"/>
        <v>0</v>
      </c>
      <c r="R808" s="401" t="e">
        <f ca="1">MATCH(R$2,OFFSET(Diário!O$4,R807,0,ROW(Diário!$N$5003)-R807,1),0)+R807</f>
        <v>#N/A</v>
      </c>
    </row>
    <row r="809" spans="1:18" x14ac:dyDescent="0.2">
      <c r="A809" s="402" t="str">
        <f t="shared" ca="1" si="53"/>
        <v/>
      </c>
      <c r="B809" s="397" t="str">
        <f ca="1">IF($A809="","",INDEX(Diário!B$4:B$5000,MATCH(Rateio!$A809,Diário!$A$4:$A$5000,FALSE)))</f>
        <v/>
      </c>
      <c r="C809" s="413" t="str">
        <f ca="1">IF($A809="","",INDEX(Diário!C$4:C$5000,MATCH(Rateio!$A809,Diário!$A$4:$A$5000,FALSE)))</f>
        <v/>
      </c>
      <c r="D809" s="412" t="str">
        <f ca="1">IF($A809="","",INDEX(Diário!D$4:D$5000,MATCH(Rateio!$A809,Diário!$A$4:$A$5000,FALSE)))</f>
        <v/>
      </c>
      <c r="E809" s="412" t="str">
        <f ca="1">IF($A809="","",INDEX(Diário!E$4:E$5000,MATCH(Rateio!$A809,Diário!$A$4:$A$5000,FALSE)))</f>
        <v/>
      </c>
      <c r="F809" s="398"/>
      <c r="G809" s="398"/>
      <c r="H809" s="398"/>
      <c r="I809" s="398"/>
      <c r="J809" s="398"/>
      <c r="K809" s="403"/>
      <c r="L809" s="404"/>
      <c r="M809" s="404"/>
      <c r="N809" s="399"/>
      <c r="O809" s="400" t="str">
        <f t="shared" si="51"/>
        <v/>
      </c>
      <c r="P809" s="400" t="str">
        <f t="shared" si="52"/>
        <v/>
      </c>
      <c r="Q809" s="400">
        <f t="shared" si="54"/>
        <v>0</v>
      </c>
      <c r="R809" s="401" t="e">
        <f ca="1">MATCH(R$2,OFFSET(Diário!O$4,R808,0,ROW(Diário!$N$5003)-R808,1),0)+R808</f>
        <v>#N/A</v>
      </c>
    </row>
    <row r="810" spans="1:18" x14ac:dyDescent="0.2">
      <c r="A810" s="402" t="str">
        <f t="shared" ca="1" si="53"/>
        <v/>
      </c>
      <c r="B810" s="397" t="str">
        <f ca="1">IF($A810="","",INDEX(Diário!B$4:B$5000,MATCH(Rateio!$A810,Diário!$A$4:$A$5000,FALSE)))</f>
        <v/>
      </c>
      <c r="C810" s="413" t="str">
        <f ca="1">IF($A810="","",INDEX(Diário!C$4:C$5000,MATCH(Rateio!$A810,Diário!$A$4:$A$5000,FALSE)))</f>
        <v/>
      </c>
      <c r="D810" s="412" t="str">
        <f ca="1">IF($A810="","",INDEX(Diário!D$4:D$5000,MATCH(Rateio!$A810,Diário!$A$4:$A$5000,FALSE)))</f>
        <v/>
      </c>
      <c r="E810" s="412" t="str">
        <f ca="1">IF($A810="","",INDEX(Diário!E$4:E$5000,MATCH(Rateio!$A810,Diário!$A$4:$A$5000,FALSE)))</f>
        <v/>
      </c>
      <c r="F810" s="398"/>
      <c r="G810" s="398"/>
      <c r="H810" s="398"/>
      <c r="I810" s="398"/>
      <c r="J810" s="398"/>
      <c r="K810" s="403"/>
      <c r="L810" s="404"/>
      <c r="M810" s="404"/>
      <c r="N810" s="399"/>
      <c r="O810" s="400" t="str">
        <f t="shared" si="51"/>
        <v/>
      </c>
      <c r="P810" s="400" t="str">
        <f t="shared" si="52"/>
        <v/>
      </c>
      <c r="Q810" s="400">
        <f t="shared" si="54"/>
        <v>0</v>
      </c>
      <c r="R810" s="401" t="e">
        <f ca="1">MATCH(R$2,OFFSET(Diário!O$4,R809,0,ROW(Diário!$N$5003)-R809,1),0)+R809</f>
        <v>#N/A</v>
      </c>
    </row>
    <row r="811" spans="1:18" x14ac:dyDescent="0.2">
      <c r="A811" s="402" t="str">
        <f t="shared" ca="1" si="53"/>
        <v/>
      </c>
      <c r="B811" s="397" t="str">
        <f ca="1">IF($A811="","",INDEX(Diário!B$4:B$5000,MATCH(Rateio!$A811,Diário!$A$4:$A$5000,FALSE)))</f>
        <v/>
      </c>
      <c r="C811" s="413" t="str">
        <f ca="1">IF($A811="","",INDEX(Diário!C$4:C$5000,MATCH(Rateio!$A811,Diário!$A$4:$A$5000,FALSE)))</f>
        <v/>
      </c>
      <c r="D811" s="412" t="str">
        <f ca="1">IF($A811="","",INDEX(Diário!D$4:D$5000,MATCH(Rateio!$A811,Diário!$A$4:$A$5000,FALSE)))</f>
        <v/>
      </c>
      <c r="E811" s="412" t="str">
        <f ca="1">IF($A811="","",INDEX(Diário!E$4:E$5000,MATCH(Rateio!$A811,Diário!$A$4:$A$5000,FALSE)))</f>
        <v/>
      </c>
      <c r="F811" s="398"/>
      <c r="G811" s="398"/>
      <c r="H811" s="398"/>
      <c r="I811" s="398"/>
      <c r="J811" s="398"/>
      <c r="K811" s="403"/>
      <c r="L811" s="404"/>
      <c r="M811" s="404"/>
      <c r="N811" s="399"/>
      <c r="O811" s="400" t="str">
        <f t="shared" si="51"/>
        <v/>
      </c>
      <c r="P811" s="400" t="str">
        <f t="shared" si="52"/>
        <v/>
      </c>
      <c r="Q811" s="400">
        <f t="shared" si="54"/>
        <v>0</v>
      </c>
      <c r="R811" s="401" t="e">
        <f ca="1">MATCH(R$2,OFFSET(Diário!O$4,R810,0,ROW(Diário!$N$5003)-R810,1),0)+R810</f>
        <v>#N/A</v>
      </c>
    </row>
    <row r="812" spans="1:18" x14ac:dyDescent="0.2">
      <c r="A812" s="402" t="str">
        <f t="shared" ca="1" si="53"/>
        <v/>
      </c>
      <c r="B812" s="397" t="str">
        <f ca="1">IF($A812="","",INDEX(Diário!B$4:B$5000,MATCH(Rateio!$A812,Diário!$A$4:$A$5000,FALSE)))</f>
        <v/>
      </c>
      <c r="C812" s="413" t="str">
        <f ca="1">IF($A812="","",INDEX(Diário!C$4:C$5000,MATCH(Rateio!$A812,Diário!$A$4:$A$5000,FALSE)))</f>
        <v/>
      </c>
      <c r="D812" s="412" t="str">
        <f ca="1">IF($A812="","",INDEX(Diário!D$4:D$5000,MATCH(Rateio!$A812,Diário!$A$4:$A$5000,FALSE)))</f>
        <v/>
      </c>
      <c r="E812" s="412" t="str">
        <f ca="1">IF($A812="","",INDEX(Diário!E$4:E$5000,MATCH(Rateio!$A812,Diário!$A$4:$A$5000,FALSE)))</f>
        <v/>
      </c>
      <c r="F812" s="398"/>
      <c r="G812" s="398"/>
      <c r="H812" s="398"/>
      <c r="I812" s="398"/>
      <c r="J812" s="398"/>
      <c r="K812" s="403"/>
      <c r="L812" s="404"/>
      <c r="M812" s="404"/>
      <c r="N812" s="399"/>
      <c r="O812" s="400" t="str">
        <f t="shared" si="51"/>
        <v/>
      </c>
      <c r="P812" s="400" t="str">
        <f t="shared" si="52"/>
        <v/>
      </c>
      <c r="Q812" s="400">
        <f t="shared" si="54"/>
        <v>0</v>
      </c>
      <c r="R812" s="401" t="e">
        <f ca="1">MATCH(R$2,OFFSET(Diário!O$4,R811,0,ROW(Diário!$N$5003)-R811,1),0)+R811</f>
        <v>#N/A</v>
      </c>
    </row>
    <row r="813" spans="1:18" x14ac:dyDescent="0.2">
      <c r="A813" s="402" t="str">
        <f t="shared" ca="1" si="53"/>
        <v/>
      </c>
      <c r="B813" s="397" t="str">
        <f ca="1">IF($A813="","",INDEX(Diário!B$4:B$5000,MATCH(Rateio!$A813,Diário!$A$4:$A$5000,FALSE)))</f>
        <v/>
      </c>
      <c r="C813" s="413" t="str">
        <f ca="1">IF($A813="","",INDEX(Diário!C$4:C$5000,MATCH(Rateio!$A813,Diário!$A$4:$A$5000,FALSE)))</f>
        <v/>
      </c>
      <c r="D813" s="412" t="str">
        <f ca="1">IF($A813="","",INDEX(Diário!D$4:D$5000,MATCH(Rateio!$A813,Diário!$A$4:$A$5000,FALSE)))</f>
        <v/>
      </c>
      <c r="E813" s="412" t="str">
        <f ca="1">IF($A813="","",INDEX(Diário!E$4:E$5000,MATCH(Rateio!$A813,Diário!$A$4:$A$5000,FALSE)))</f>
        <v/>
      </c>
      <c r="F813" s="398"/>
      <c r="G813" s="398"/>
      <c r="H813" s="398"/>
      <c r="I813" s="398"/>
      <c r="J813" s="398"/>
      <c r="K813" s="403"/>
      <c r="L813" s="404"/>
      <c r="M813" s="404"/>
      <c r="N813" s="399"/>
      <c r="O813" s="400" t="str">
        <f t="shared" si="51"/>
        <v/>
      </c>
      <c r="P813" s="400" t="str">
        <f t="shared" si="52"/>
        <v/>
      </c>
      <c r="Q813" s="400">
        <f t="shared" si="54"/>
        <v>0</v>
      </c>
      <c r="R813" s="401" t="e">
        <f ca="1">MATCH(R$2,OFFSET(Diário!O$4,R812,0,ROW(Diário!$N$5003)-R812,1),0)+R812</f>
        <v>#N/A</v>
      </c>
    </row>
    <row r="814" spans="1:18" x14ac:dyDescent="0.2">
      <c r="A814" s="402" t="str">
        <f t="shared" ca="1" si="53"/>
        <v/>
      </c>
      <c r="B814" s="397" t="str">
        <f ca="1">IF($A814="","",INDEX(Diário!B$4:B$5000,MATCH(Rateio!$A814,Diário!$A$4:$A$5000,FALSE)))</f>
        <v/>
      </c>
      <c r="C814" s="413" t="str">
        <f ca="1">IF($A814="","",INDEX(Diário!C$4:C$5000,MATCH(Rateio!$A814,Diário!$A$4:$A$5000,FALSE)))</f>
        <v/>
      </c>
      <c r="D814" s="412" t="str">
        <f ca="1">IF($A814="","",INDEX(Diário!D$4:D$5000,MATCH(Rateio!$A814,Diário!$A$4:$A$5000,FALSE)))</f>
        <v/>
      </c>
      <c r="E814" s="412" t="str">
        <f ca="1">IF($A814="","",INDEX(Diário!E$4:E$5000,MATCH(Rateio!$A814,Diário!$A$4:$A$5000,FALSE)))</f>
        <v/>
      </c>
      <c r="F814" s="398"/>
      <c r="G814" s="398"/>
      <c r="H814" s="398"/>
      <c r="I814" s="398"/>
      <c r="J814" s="398"/>
      <c r="K814" s="403"/>
      <c r="L814" s="404"/>
      <c r="M814" s="404"/>
      <c r="N814" s="399"/>
      <c r="O814" s="400" t="str">
        <f t="shared" si="51"/>
        <v/>
      </c>
      <c r="P814" s="400" t="str">
        <f t="shared" si="52"/>
        <v/>
      </c>
      <c r="Q814" s="400">
        <f t="shared" si="54"/>
        <v>0</v>
      </c>
      <c r="R814" s="401" t="e">
        <f ca="1">MATCH(R$2,OFFSET(Diário!O$4,R813,0,ROW(Diário!$N$5003)-R813,1),0)+R813</f>
        <v>#N/A</v>
      </c>
    </row>
    <row r="815" spans="1:18" x14ac:dyDescent="0.2">
      <c r="A815" s="402" t="str">
        <f t="shared" ca="1" si="53"/>
        <v/>
      </c>
      <c r="B815" s="397" t="str">
        <f ca="1">IF($A815="","",INDEX(Diário!B$4:B$5000,MATCH(Rateio!$A815,Diário!$A$4:$A$5000,FALSE)))</f>
        <v/>
      </c>
      <c r="C815" s="413" t="str">
        <f ca="1">IF($A815="","",INDEX(Diário!C$4:C$5000,MATCH(Rateio!$A815,Diário!$A$4:$A$5000,FALSE)))</f>
        <v/>
      </c>
      <c r="D815" s="412" t="str">
        <f ca="1">IF($A815="","",INDEX(Diário!D$4:D$5000,MATCH(Rateio!$A815,Diário!$A$4:$A$5000,FALSE)))</f>
        <v/>
      </c>
      <c r="E815" s="412" t="str">
        <f ca="1">IF($A815="","",INDEX(Diário!E$4:E$5000,MATCH(Rateio!$A815,Diário!$A$4:$A$5000,FALSE)))</f>
        <v/>
      </c>
      <c r="F815" s="398"/>
      <c r="G815" s="398"/>
      <c r="H815" s="398"/>
      <c r="I815" s="398"/>
      <c r="J815" s="398"/>
      <c r="K815" s="403"/>
      <c r="L815" s="404"/>
      <c r="M815" s="404"/>
      <c r="N815" s="399"/>
      <c r="O815" s="400" t="str">
        <f t="shared" si="51"/>
        <v/>
      </c>
      <c r="P815" s="400" t="str">
        <f t="shared" si="52"/>
        <v/>
      </c>
      <c r="Q815" s="400">
        <f t="shared" si="54"/>
        <v>0</v>
      </c>
      <c r="R815" s="401" t="e">
        <f ca="1">MATCH(R$2,OFFSET(Diário!O$4,R814,0,ROW(Diário!$N$5003)-R814,1),0)+R814</f>
        <v>#N/A</v>
      </c>
    </row>
    <row r="816" spans="1:18" x14ac:dyDescent="0.2">
      <c r="A816" s="402" t="str">
        <f t="shared" ca="1" si="53"/>
        <v/>
      </c>
      <c r="B816" s="397" t="str">
        <f ca="1">IF($A816="","",INDEX(Diário!B$4:B$5000,MATCH(Rateio!$A816,Diário!$A$4:$A$5000,FALSE)))</f>
        <v/>
      </c>
      <c r="C816" s="413" t="str">
        <f ca="1">IF($A816="","",INDEX(Diário!C$4:C$5000,MATCH(Rateio!$A816,Diário!$A$4:$A$5000,FALSE)))</f>
        <v/>
      </c>
      <c r="D816" s="412" t="str">
        <f ca="1">IF($A816="","",INDEX(Diário!D$4:D$5000,MATCH(Rateio!$A816,Diário!$A$4:$A$5000,FALSE)))</f>
        <v/>
      </c>
      <c r="E816" s="412" t="str">
        <f ca="1">IF($A816="","",INDEX(Diário!E$4:E$5000,MATCH(Rateio!$A816,Diário!$A$4:$A$5000,FALSE)))</f>
        <v/>
      </c>
      <c r="F816" s="398"/>
      <c r="G816" s="398"/>
      <c r="H816" s="398"/>
      <c r="I816" s="398"/>
      <c r="J816" s="398"/>
      <c r="K816" s="403"/>
      <c r="L816" s="404"/>
      <c r="M816" s="404"/>
      <c r="N816" s="399"/>
      <c r="O816" s="400" t="str">
        <f t="shared" si="51"/>
        <v/>
      </c>
      <c r="P816" s="400" t="str">
        <f t="shared" si="52"/>
        <v/>
      </c>
      <c r="Q816" s="400">
        <f t="shared" si="54"/>
        <v>0</v>
      </c>
      <c r="R816" s="401" t="e">
        <f ca="1">MATCH(R$2,OFFSET(Diário!O$4,R815,0,ROW(Diário!$N$5003)-R815,1),0)+R815</f>
        <v>#N/A</v>
      </c>
    </row>
    <row r="817" spans="1:18" x14ac:dyDescent="0.2">
      <c r="A817" s="402" t="str">
        <f t="shared" ca="1" si="53"/>
        <v/>
      </c>
      <c r="B817" s="397" t="str">
        <f ca="1">IF($A817="","",INDEX(Diário!B$4:B$5000,MATCH(Rateio!$A817,Diário!$A$4:$A$5000,FALSE)))</f>
        <v/>
      </c>
      <c r="C817" s="413" t="str">
        <f ca="1">IF($A817="","",INDEX(Diário!C$4:C$5000,MATCH(Rateio!$A817,Diário!$A$4:$A$5000,FALSE)))</f>
        <v/>
      </c>
      <c r="D817" s="412" t="str">
        <f ca="1">IF($A817="","",INDEX(Diário!D$4:D$5000,MATCH(Rateio!$A817,Diário!$A$4:$A$5000,FALSE)))</f>
        <v/>
      </c>
      <c r="E817" s="412" t="str">
        <f ca="1">IF($A817="","",INDEX(Diário!E$4:E$5000,MATCH(Rateio!$A817,Diário!$A$4:$A$5000,FALSE)))</f>
        <v/>
      </c>
      <c r="F817" s="398"/>
      <c r="G817" s="398"/>
      <c r="H817" s="398"/>
      <c r="I817" s="398"/>
      <c r="J817" s="398"/>
      <c r="K817" s="403"/>
      <c r="L817" s="404"/>
      <c r="M817" s="404"/>
      <c r="N817" s="399"/>
      <c r="O817" s="400" t="str">
        <f t="shared" si="51"/>
        <v/>
      </c>
      <c r="P817" s="400" t="str">
        <f t="shared" si="52"/>
        <v/>
      </c>
      <c r="Q817" s="400">
        <f t="shared" si="54"/>
        <v>0</v>
      </c>
      <c r="R817" s="401" t="e">
        <f ca="1">MATCH(R$2,OFFSET(Diário!O$4,R816,0,ROW(Diário!$N$5003)-R816,1),0)+R816</f>
        <v>#N/A</v>
      </c>
    </row>
    <row r="818" spans="1:18" x14ac:dyDescent="0.2">
      <c r="A818" s="402" t="str">
        <f t="shared" ca="1" si="53"/>
        <v/>
      </c>
      <c r="B818" s="397" t="str">
        <f ca="1">IF($A818="","",INDEX(Diário!B$4:B$5000,MATCH(Rateio!$A818,Diário!$A$4:$A$5000,FALSE)))</f>
        <v/>
      </c>
      <c r="C818" s="413" t="str">
        <f ca="1">IF($A818="","",INDEX(Diário!C$4:C$5000,MATCH(Rateio!$A818,Diário!$A$4:$A$5000,FALSE)))</f>
        <v/>
      </c>
      <c r="D818" s="412" t="str">
        <f ca="1">IF($A818="","",INDEX(Diário!D$4:D$5000,MATCH(Rateio!$A818,Diário!$A$4:$A$5000,FALSE)))</f>
        <v/>
      </c>
      <c r="E818" s="412" t="str">
        <f ca="1">IF($A818="","",INDEX(Diário!E$4:E$5000,MATCH(Rateio!$A818,Diário!$A$4:$A$5000,FALSE)))</f>
        <v/>
      </c>
      <c r="F818" s="398"/>
      <c r="G818" s="398"/>
      <c r="H818" s="398"/>
      <c r="I818" s="398"/>
      <c r="J818" s="398"/>
      <c r="K818" s="403"/>
      <c r="L818" s="404"/>
      <c r="M818" s="404"/>
      <c r="N818" s="399"/>
      <c r="O818" s="400" t="str">
        <f t="shared" si="51"/>
        <v/>
      </c>
      <c r="P818" s="400" t="str">
        <f t="shared" si="52"/>
        <v/>
      </c>
      <c r="Q818" s="400">
        <f t="shared" si="54"/>
        <v>0</v>
      </c>
      <c r="R818" s="401" t="e">
        <f ca="1">MATCH(R$2,OFFSET(Diário!O$4,R817,0,ROW(Diário!$N$5003)-R817,1),0)+R817</f>
        <v>#N/A</v>
      </c>
    </row>
    <row r="819" spans="1:18" x14ac:dyDescent="0.2">
      <c r="A819" s="402" t="str">
        <f t="shared" ca="1" si="53"/>
        <v/>
      </c>
      <c r="B819" s="397" t="str">
        <f ca="1">IF($A819="","",INDEX(Diário!B$4:B$5000,MATCH(Rateio!$A819,Diário!$A$4:$A$5000,FALSE)))</f>
        <v/>
      </c>
      <c r="C819" s="413" t="str">
        <f ca="1">IF($A819="","",INDEX(Diário!C$4:C$5000,MATCH(Rateio!$A819,Diário!$A$4:$A$5000,FALSE)))</f>
        <v/>
      </c>
      <c r="D819" s="412" t="str">
        <f ca="1">IF($A819="","",INDEX(Diário!D$4:D$5000,MATCH(Rateio!$A819,Diário!$A$4:$A$5000,FALSE)))</f>
        <v/>
      </c>
      <c r="E819" s="412" t="str">
        <f ca="1">IF($A819="","",INDEX(Diário!E$4:E$5000,MATCH(Rateio!$A819,Diário!$A$4:$A$5000,FALSE)))</f>
        <v/>
      </c>
      <c r="F819" s="398"/>
      <c r="G819" s="398"/>
      <c r="H819" s="398"/>
      <c r="I819" s="398"/>
      <c r="J819" s="398"/>
      <c r="K819" s="403"/>
      <c r="L819" s="404"/>
      <c r="M819" s="404"/>
      <c r="N819" s="399"/>
      <c r="O819" s="400" t="str">
        <f t="shared" si="51"/>
        <v/>
      </c>
      <c r="P819" s="400" t="str">
        <f t="shared" si="52"/>
        <v/>
      </c>
      <c r="Q819" s="400">
        <f t="shared" si="54"/>
        <v>0</v>
      </c>
      <c r="R819" s="401" t="e">
        <f ca="1">MATCH(R$2,OFFSET(Diário!O$4,R818,0,ROW(Diário!$N$5003)-R818,1),0)+R818</f>
        <v>#N/A</v>
      </c>
    </row>
    <row r="820" spans="1:18" x14ac:dyDescent="0.2">
      <c r="A820" s="402" t="str">
        <f t="shared" ca="1" si="53"/>
        <v/>
      </c>
      <c r="B820" s="397" t="str">
        <f ca="1">IF($A820="","",INDEX(Diário!B$4:B$5000,MATCH(Rateio!$A820,Diário!$A$4:$A$5000,FALSE)))</f>
        <v/>
      </c>
      <c r="C820" s="413" t="str">
        <f ca="1">IF($A820="","",INDEX(Diário!C$4:C$5000,MATCH(Rateio!$A820,Diário!$A$4:$A$5000,FALSE)))</f>
        <v/>
      </c>
      <c r="D820" s="412" t="str">
        <f ca="1">IF($A820="","",INDEX(Diário!D$4:D$5000,MATCH(Rateio!$A820,Diário!$A$4:$A$5000,FALSE)))</f>
        <v/>
      </c>
      <c r="E820" s="412" t="str">
        <f ca="1">IF($A820="","",INDEX(Diário!E$4:E$5000,MATCH(Rateio!$A820,Diário!$A$4:$A$5000,FALSE)))</f>
        <v/>
      </c>
      <c r="F820" s="398"/>
      <c r="G820" s="398"/>
      <c r="H820" s="398"/>
      <c r="I820" s="398"/>
      <c r="J820" s="398"/>
      <c r="K820" s="403"/>
      <c r="L820" s="404"/>
      <c r="M820" s="404"/>
      <c r="N820" s="399"/>
      <c r="O820" s="400" t="str">
        <f t="shared" si="51"/>
        <v/>
      </c>
      <c r="P820" s="400" t="str">
        <f t="shared" si="52"/>
        <v/>
      </c>
      <c r="Q820" s="400">
        <f t="shared" si="54"/>
        <v>0</v>
      </c>
      <c r="R820" s="401" t="e">
        <f ca="1">MATCH(R$2,OFFSET(Diário!O$4,R819,0,ROW(Diário!$N$5003)-R819,1),0)+R819</f>
        <v>#N/A</v>
      </c>
    </row>
    <row r="821" spans="1:18" x14ac:dyDescent="0.2">
      <c r="A821" s="402" t="str">
        <f t="shared" ca="1" si="53"/>
        <v/>
      </c>
      <c r="B821" s="397" t="str">
        <f ca="1">IF($A821="","",INDEX(Diário!B$4:B$5000,MATCH(Rateio!$A821,Diário!$A$4:$A$5000,FALSE)))</f>
        <v/>
      </c>
      <c r="C821" s="413" t="str">
        <f ca="1">IF($A821="","",INDEX(Diário!C$4:C$5000,MATCH(Rateio!$A821,Diário!$A$4:$A$5000,FALSE)))</f>
        <v/>
      </c>
      <c r="D821" s="412" t="str">
        <f ca="1">IF($A821="","",INDEX(Diário!D$4:D$5000,MATCH(Rateio!$A821,Diário!$A$4:$A$5000,FALSE)))</f>
        <v/>
      </c>
      <c r="E821" s="412" t="str">
        <f ca="1">IF($A821="","",INDEX(Diário!E$4:E$5000,MATCH(Rateio!$A821,Diário!$A$4:$A$5000,FALSE)))</f>
        <v/>
      </c>
      <c r="F821" s="398"/>
      <c r="G821" s="398"/>
      <c r="H821" s="398"/>
      <c r="I821" s="398"/>
      <c r="J821" s="398"/>
      <c r="K821" s="403"/>
      <c r="L821" s="404"/>
      <c r="M821" s="404"/>
      <c r="N821" s="399"/>
      <c r="O821" s="400" t="str">
        <f t="shared" si="51"/>
        <v/>
      </c>
      <c r="P821" s="400" t="str">
        <f t="shared" si="52"/>
        <v/>
      </c>
      <c r="Q821" s="400">
        <f t="shared" si="54"/>
        <v>0</v>
      </c>
      <c r="R821" s="401" t="e">
        <f ca="1">MATCH(R$2,OFFSET(Diário!O$4,R820,0,ROW(Diário!$N$5003)-R820,1),0)+R820</f>
        <v>#N/A</v>
      </c>
    </row>
    <row r="822" spans="1:18" x14ac:dyDescent="0.2">
      <c r="A822" s="402" t="str">
        <f t="shared" ca="1" si="53"/>
        <v/>
      </c>
      <c r="B822" s="397" t="str">
        <f ca="1">IF($A822="","",INDEX(Diário!B$4:B$5000,MATCH(Rateio!$A822,Diário!$A$4:$A$5000,FALSE)))</f>
        <v/>
      </c>
      <c r="C822" s="413" t="str">
        <f ca="1">IF($A822="","",INDEX(Diário!C$4:C$5000,MATCH(Rateio!$A822,Diário!$A$4:$A$5000,FALSE)))</f>
        <v/>
      </c>
      <c r="D822" s="412" t="str">
        <f ca="1">IF($A822="","",INDEX(Diário!D$4:D$5000,MATCH(Rateio!$A822,Diário!$A$4:$A$5000,FALSE)))</f>
        <v/>
      </c>
      <c r="E822" s="412" t="str">
        <f ca="1">IF($A822="","",INDEX(Diário!E$4:E$5000,MATCH(Rateio!$A822,Diário!$A$4:$A$5000,FALSE)))</f>
        <v/>
      </c>
      <c r="F822" s="398"/>
      <c r="G822" s="398"/>
      <c r="H822" s="398"/>
      <c r="I822" s="398"/>
      <c r="J822" s="398"/>
      <c r="K822" s="403"/>
      <c r="L822" s="404"/>
      <c r="M822" s="404"/>
      <c r="N822" s="399"/>
      <c r="O822" s="400" t="str">
        <f t="shared" si="51"/>
        <v/>
      </c>
      <c r="P822" s="400" t="str">
        <f t="shared" si="52"/>
        <v/>
      </c>
      <c r="Q822" s="400">
        <f t="shared" si="54"/>
        <v>0</v>
      </c>
      <c r="R822" s="401" t="e">
        <f ca="1">MATCH(R$2,OFFSET(Diário!O$4,R821,0,ROW(Diário!$N$5003)-R821,1),0)+R821</f>
        <v>#N/A</v>
      </c>
    </row>
    <row r="823" spans="1:18" x14ac:dyDescent="0.2">
      <c r="A823" s="402" t="str">
        <f t="shared" ca="1" si="53"/>
        <v/>
      </c>
      <c r="B823" s="397" t="str">
        <f ca="1">IF($A823="","",INDEX(Diário!B$4:B$5000,MATCH(Rateio!$A823,Diário!$A$4:$A$5000,FALSE)))</f>
        <v/>
      </c>
      <c r="C823" s="413" t="str">
        <f ca="1">IF($A823="","",INDEX(Diário!C$4:C$5000,MATCH(Rateio!$A823,Diário!$A$4:$A$5000,FALSE)))</f>
        <v/>
      </c>
      <c r="D823" s="412" t="str">
        <f ca="1">IF($A823="","",INDEX(Diário!D$4:D$5000,MATCH(Rateio!$A823,Diário!$A$4:$A$5000,FALSE)))</f>
        <v/>
      </c>
      <c r="E823" s="412" t="str">
        <f ca="1">IF($A823="","",INDEX(Diário!E$4:E$5000,MATCH(Rateio!$A823,Diário!$A$4:$A$5000,FALSE)))</f>
        <v/>
      </c>
      <c r="F823" s="398"/>
      <c r="G823" s="398"/>
      <c r="H823" s="398"/>
      <c r="I823" s="398"/>
      <c r="J823" s="398"/>
      <c r="K823" s="403"/>
      <c r="L823" s="404"/>
      <c r="M823" s="404"/>
      <c r="N823" s="399"/>
      <c r="O823" s="400" t="str">
        <f t="shared" si="51"/>
        <v/>
      </c>
      <c r="P823" s="400" t="str">
        <f t="shared" si="52"/>
        <v/>
      </c>
      <c r="Q823" s="400">
        <f t="shared" si="54"/>
        <v>0</v>
      </c>
      <c r="R823" s="401" t="e">
        <f ca="1">MATCH(R$2,OFFSET(Diário!O$4,R822,0,ROW(Diário!$N$5003)-R822,1),0)+R822</f>
        <v>#N/A</v>
      </c>
    </row>
    <row r="824" spans="1:18" x14ac:dyDescent="0.2">
      <c r="A824" s="402" t="str">
        <f t="shared" ca="1" si="53"/>
        <v/>
      </c>
      <c r="B824" s="397" t="str">
        <f ca="1">IF($A824="","",INDEX(Diário!B$4:B$5000,MATCH(Rateio!$A824,Diário!$A$4:$A$5000,FALSE)))</f>
        <v/>
      </c>
      <c r="C824" s="413" t="str">
        <f ca="1">IF($A824="","",INDEX(Diário!C$4:C$5000,MATCH(Rateio!$A824,Diário!$A$4:$A$5000,FALSE)))</f>
        <v/>
      </c>
      <c r="D824" s="412" t="str">
        <f ca="1">IF($A824="","",INDEX(Diário!D$4:D$5000,MATCH(Rateio!$A824,Diário!$A$4:$A$5000,FALSE)))</f>
        <v/>
      </c>
      <c r="E824" s="412" t="str">
        <f ca="1">IF($A824="","",INDEX(Diário!E$4:E$5000,MATCH(Rateio!$A824,Diário!$A$4:$A$5000,FALSE)))</f>
        <v/>
      </c>
      <c r="F824" s="398"/>
      <c r="G824" s="398"/>
      <c r="H824" s="398"/>
      <c r="I824" s="398"/>
      <c r="J824" s="398"/>
      <c r="K824" s="403"/>
      <c r="L824" s="404"/>
      <c r="M824" s="404"/>
      <c r="N824" s="399"/>
      <c r="O824" s="400" t="str">
        <f t="shared" si="51"/>
        <v/>
      </c>
      <c r="P824" s="400" t="str">
        <f t="shared" si="52"/>
        <v/>
      </c>
      <c r="Q824" s="400">
        <f t="shared" si="54"/>
        <v>0</v>
      </c>
      <c r="R824" s="401" t="e">
        <f ca="1">MATCH(R$2,OFFSET(Diário!O$4,R823,0,ROW(Diário!$N$5003)-R823,1),0)+R823</f>
        <v>#N/A</v>
      </c>
    </row>
    <row r="825" spans="1:18" x14ac:dyDescent="0.2">
      <c r="A825" s="402" t="str">
        <f t="shared" ca="1" si="53"/>
        <v/>
      </c>
      <c r="B825" s="397" t="str">
        <f ca="1">IF($A825="","",INDEX(Diário!B$4:B$5000,MATCH(Rateio!$A825,Diário!$A$4:$A$5000,FALSE)))</f>
        <v/>
      </c>
      <c r="C825" s="413" t="str">
        <f ca="1">IF($A825="","",INDEX(Diário!C$4:C$5000,MATCH(Rateio!$A825,Diário!$A$4:$A$5000,FALSE)))</f>
        <v/>
      </c>
      <c r="D825" s="412" t="str">
        <f ca="1">IF($A825="","",INDEX(Diário!D$4:D$5000,MATCH(Rateio!$A825,Diário!$A$4:$A$5000,FALSE)))</f>
        <v/>
      </c>
      <c r="E825" s="412" t="str">
        <f ca="1">IF($A825="","",INDEX(Diário!E$4:E$5000,MATCH(Rateio!$A825,Diário!$A$4:$A$5000,FALSE)))</f>
        <v/>
      </c>
      <c r="F825" s="398"/>
      <c r="G825" s="398"/>
      <c r="H825" s="398"/>
      <c r="I825" s="398"/>
      <c r="J825" s="398"/>
      <c r="K825" s="403"/>
      <c r="L825" s="404"/>
      <c r="M825" s="404"/>
      <c r="N825" s="399"/>
      <c r="O825" s="400" t="str">
        <f t="shared" si="51"/>
        <v/>
      </c>
      <c r="P825" s="400" t="str">
        <f t="shared" si="52"/>
        <v/>
      </c>
      <c r="Q825" s="400">
        <f t="shared" si="54"/>
        <v>0</v>
      </c>
      <c r="R825" s="401" t="e">
        <f ca="1">MATCH(R$2,OFFSET(Diário!O$4,R824,0,ROW(Diário!$N$5003)-R824,1),0)+R824</f>
        <v>#N/A</v>
      </c>
    </row>
    <row r="826" spans="1:18" x14ac:dyDescent="0.2">
      <c r="A826" s="402" t="str">
        <f t="shared" ca="1" si="53"/>
        <v/>
      </c>
      <c r="B826" s="397" t="str">
        <f ca="1">IF($A826="","",INDEX(Diário!B$4:B$5000,MATCH(Rateio!$A826,Diário!$A$4:$A$5000,FALSE)))</f>
        <v/>
      </c>
      <c r="C826" s="413" t="str">
        <f ca="1">IF($A826="","",INDEX(Diário!C$4:C$5000,MATCH(Rateio!$A826,Diário!$A$4:$A$5000,FALSE)))</f>
        <v/>
      </c>
      <c r="D826" s="412" t="str">
        <f ca="1">IF($A826="","",INDEX(Diário!D$4:D$5000,MATCH(Rateio!$A826,Diário!$A$4:$A$5000,FALSE)))</f>
        <v/>
      </c>
      <c r="E826" s="412" t="str">
        <f ca="1">IF($A826="","",INDEX(Diário!E$4:E$5000,MATCH(Rateio!$A826,Diário!$A$4:$A$5000,FALSE)))</f>
        <v/>
      </c>
      <c r="F826" s="398"/>
      <c r="G826" s="398"/>
      <c r="H826" s="398"/>
      <c r="I826" s="398"/>
      <c r="J826" s="398"/>
      <c r="K826" s="403"/>
      <c r="L826" s="404"/>
      <c r="M826" s="404"/>
      <c r="N826" s="399"/>
      <c r="O826" s="400" t="str">
        <f t="shared" si="51"/>
        <v/>
      </c>
      <c r="P826" s="400" t="str">
        <f t="shared" si="52"/>
        <v/>
      </c>
      <c r="Q826" s="400">
        <f t="shared" si="54"/>
        <v>0</v>
      </c>
      <c r="R826" s="401" t="e">
        <f ca="1">MATCH(R$2,OFFSET(Diário!O$4,R825,0,ROW(Diário!$N$5003)-R825,1),0)+R825</f>
        <v>#N/A</v>
      </c>
    </row>
    <row r="827" spans="1:18" x14ac:dyDescent="0.2">
      <c r="A827" s="402" t="str">
        <f t="shared" ca="1" si="53"/>
        <v/>
      </c>
      <c r="B827" s="397" t="str">
        <f ca="1">IF($A827="","",INDEX(Diário!B$4:B$5000,MATCH(Rateio!$A827,Diário!$A$4:$A$5000,FALSE)))</f>
        <v/>
      </c>
      <c r="C827" s="413" t="str">
        <f ca="1">IF($A827="","",INDEX(Diário!C$4:C$5000,MATCH(Rateio!$A827,Diário!$A$4:$A$5000,FALSE)))</f>
        <v/>
      </c>
      <c r="D827" s="412" t="str">
        <f ca="1">IF($A827="","",INDEX(Diário!D$4:D$5000,MATCH(Rateio!$A827,Diário!$A$4:$A$5000,FALSE)))</f>
        <v/>
      </c>
      <c r="E827" s="412" t="str">
        <f ca="1">IF($A827="","",INDEX(Diário!E$4:E$5000,MATCH(Rateio!$A827,Diário!$A$4:$A$5000,FALSE)))</f>
        <v/>
      </c>
      <c r="F827" s="398"/>
      <c r="G827" s="398"/>
      <c r="H827" s="398"/>
      <c r="I827" s="398"/>
      <c r="J827" s="398"/>
      <c r="K827" s="403"/>
      <c r="L827" s="404"/>
      <c r="M827" s="404"/>
      <c r="N827" s="399"/>
      <c r="O827" s="400" t="str">
        <f t="shared" si="51"/>
        <v/>
      </c>
      <c r="P827" s="400" t="str">
        <f t="shared" si="52"/>
        <v/>
      </c>
      <c r="Q827" s="400">
        <f t="shared" si="54"/>
        <v>0</v>
      </c>
      <c r="R827" s="401" t="e">
        <f ca="1">MATCH(R$2,OFFSET(Diário!O$4,R826,0,ROW(Diário!$N$5003)-R826,1),0)+R826</f>
        <v>#N/A</v>
      </c>
    </row>
    <row r="828" spans="1:18" x14ac:dyDescent="0.2">
      <c r="A828" s="402" t="str">
        <f t="shared" ca="1" si="53"/>
        <v/>
      </c>
      <c r="B828" s="397" t="str">
        <f ca="1">IF($A828="","",INDEX(Diário!B$4:B$5000,MATCH(Rateio!$A828,Diário!$A$4:$A$5000,FALSE)))</f>
        <v/>
      </c>
      <c r="C828" s="413" t="str">
        <f ca="1">IF($A828="","",INDEX(Diário!C$4:C$5000,MATCH(Rateio!$A828,Diário!$A$4:$A$5000,FALSE)))</f>
        <v/>
      </c>
      <c r="D828" s="412" t="str">
        <f ca="1">IF($A828="","",INDEX(Diário!D$4:D$5000,MATCH(Rateio!$A828,Diário!$A$4:$A$5000,FALSE)))</f>
        <v/>
      </c>
      <c r="E828" s="412" t="str">
        <f ca="1">IF($A828="","",INDEX(Diário!E$4:E$5000,MATCH(Rateio!$A828,Diário!$A$4:$A$5000,FALSE)))</f>
        <v/>
      </c>
      <c r="F828" s="398"/>
      <c r="G828" s="398"/>
      <c r="H828" s="398"/>
      <c r="I828" s="398"/>
      <c r="J828" s="398"/>
      <c r="K828" s="403"/>
      <c r="L828" s="404"/>
      <c r="M828" s="404"/>
      <c r="N828" s="399"/>
      <c r="O828" s="400" t="str">
        <f t="shared" si="51"/>
        <v/>
      </c>
      <c r="P828" s="400" t="str">
        <f t="shared" si="52"/>
        <v/>
      </c>
      <c r="Q828" s="400">
        <f t="shared" si="54"/>
        <v>0</v>
      </c>
      <c r="R828" s="401" t="e">
        <f ca="1">MATCH(R$2,OFFSET(Diário!O$4,R827,0,ROW(Diário!$N$5003)-R827,1),0)+R827</f>
        <v>#N/A</v>
      </c>
    </row>
    <row r="829" spans="1:18" x14ac:dyDescent="0.2">
      <c r="A829" s="402" t="str">
        <f t="shared" ca="1" si="53"/>
        <v/>
      </c>
      <c r="B829" s="397" t="str">
        <f ca="1">IF($A829="","",INDEX(Diário!B$4:B$5000,MATCH(Rateio!$A829,Diário!$A$4:$A$5000,FALSE)))</f>
        <v/>
      </c>
      <c r="C829" s="413" t="str">
        <f ca="1">IF($A829="","",INDEX(Diário!C$4:C$5000,MATCH(Rateio!$A829,Diário!$A$4:$A$5000,FALSE)))</f>
        <v/>
      </c>
      <c r="D829" s="412" t="str">
        <f ca="1">IF($A829="","",INDEX(Diário!D$4:D$5000,MATCH(Rateio!$A829,Diário!$A$4:$A$5000,FALSE)))</f>
        <v/>
      </c>
      <c r="E829" s="412" t="str">
        <f ca="1">IF($A829="","",INDEX(Diário!E$4:E$5000,MATCH(Rateio!$A829,Diário!$A$4:$A$5000,FALSE)))</f>
        <v/>
      </c>
      <c r="F829" s="398"/>
      <c r="G829" s="398"/>
      <c r="H829" s="398"/>
      <c r="I829" s="398"/>
      <c r="J829" s="398"/>
      <c r="K829" s="403"/>
      <c r="L829" s="404"/>
      <c r="M829" s="404"/>
      <c r="N829" s="399"/>
      <c r="O829" s="400" t="str">
        <f t="shared" si="51"/>
        <v/>
      </c>
      <c r="P829" s="400" t="str">
        <f t="shared" si="52"/>
        <v/>
      </c>
      <c r="Q829" s="400">
        <f t="shared" si="54"/>
        <v>0</v>
      </c>
      <c r="R829" s="401" t="e">
        <f ca="1">MATCH(R$2,OFFSET(Diário!O$4,R828,0,ROW(Diário!$N$5003)-R828,1),0)+R828</f>
        <v>#N/A</v>
      </c>
    </row>
    <row r="830" spans="1:18" x14ac:dyDescent="0.2">
      <c r="A830" s="402" t="str">
        <f t="shared" ca="1" si="53"/>
        <v/>
      </c>
      <c r="B830" s="397" t="str">
        <f ca="1">IF($A830="","",INDEX(Diário!B$4:B$5000,MATCH(Rateio!$A830,Diário!$A$4:$A$5000,FALSE)))</f>
        <v/>
      </c>
      <c r="C830" s="413" t="str">
        <f ca="1">IF($A830="","",INDEX(Diário!C$4:C$5000,MATCH(Rateio!$A830,Diário!$A$4:$A$5000,FALSE)))</f>
        <v/>
      </c>
      <c r="D830" s="412" t="str">
        <f ca="1">IF($A830="","",INDEX(Diário!D$4:D$5000,MATCH(Rateio!$A830,Diário!$A$4:$A$5000,FALSE)))</f>
        <v/>
      </c>
      <c r="E830" s="412" t="str">
        <f ca="1">IF($A830="","",INDEX(Diário!E$4:E$5000,MATCH(Rateio!$A830,Diário!$A$4:$A$5000,FALSE)))</f>
        <v/>
      </c>
      <c r="F830" s="398"/>
      <c r="G830" s="398"/>
      <c r="H830" s="398"/>
      <c r="I830" s="398"/>
      <c r="J830" s="398"/>
      <c r="K830" s="403"/>
      <c r="L830" s="404"/>
      <c r="M830" s="404"/>
      <c r="N830" s="399"/>
      <c r="O830" s="400" t="str">
        <f t="shared" si="51"/>
        <v/>
      </c>
      <c r="P830" s="400" t="str">
        <f t="shared" si="52"/>
        <v/>
      </c>
      <c r="Q830" s="400">
        <f t="shared" si="54"/>
        <v>0</v>
      </c>
      <c r="R830" s="401" t="e">
        <f ca="1">MATCH(R$2,OFFSET(Diário!O$4,R829,0,ROW(Diário!$N$5003)-R829,1),0)+R829</f>
        <v>#N/A</v>
      </c>
    </row>
    <row r="831" spans="1:18" x14ac:dyDescent="0.2">
      <c r="A831" s="402" t="str">
        <f t="shared" ca="1" si="53"/>
        <v/>
      </c>
      <c r="B831" s="397" t="str">
        <f ca="1">IF($A831="","",INDEX(Diário!B$4:B$5000,MATCH(Rateio!$A831,Diário!$A$4:$A$5000,FALSE)))</f>
        <v/>
      </c>
      <c r="C831" s="413" t="str">
        <f ca="1">IF($A831="","",INDEX(Diário!C$4:C$5000,MATCH(Rateio!$A831,Diário!$A$4:$A$5000,FALSE)))</f>
        <v/>
      </c>
      <c r="D831" s="412" t="str">
        <f ca="1">IF($A831="","",INDEX(Diário!D$4:D$5000,MATCH(Rateio!$A831,Diário!$A$4:$A$5000,FALSE)))</f>
        <v/>
      </c>
      <c r="E831" s="412" t="str">
        <f ca="1">IF($A831="","",INDEX(Diário!E$4:E$5000,MATCH(Rateio!$A831,Diário!$A$4:$A$5000,FALSE)))</f>
        <v/>
      </c>
      <c r="F831" s="398"/>
      <c r="G831" s="398"/>
      <c r="H831" s="398"/>
      <c r="I831" s="398"/>
      <c r="J831" s="398"/>
      <c r="K831" s="403"/>
      <c r="L831" s="404"/>
      <c r="M831" s="404"/>
      <c r="N831" s="399"/>
      <c r="O831" s="400" t="str">
        <f t="shared" si="51"/>
        <v/>
      </c>
      <c r="P831" s="400" t="str">
        <f t="shared" si="52"/>
        <v/>
      </c>
      <c r="Q831" s="400">
        <f t="shared" si="54"/>
        <v>0</v>
      </c>
      <c r="R831" s="401" t="e">
        <f ca="1">MATCH(R$2,OFFSET(Diário!O$4,R830,0,ROW(Diário!$N$5003)-R830,1),0)+R830</f>
        <v>#N/A</v>
      </c>
    </row>
    <row r="832" spans="1:18" x14ac:dyDescent="0.2">
      <c r="A832" s="402" t="str">
        <f t="shared" ca="1" si="53"/>
        <v/>
      </c>
      <c r="B832" s="397" t="str">
        <f ca="1">IF($A832="","",INDEX(Diário!B$4:B$5000,MATCH(Rateio!$A832,Diário!$A$4:$A$5000,FALSE)))</f>
        <v/>
      </c>
      <c r="C832" s="413" t="str">
        <f ca="1">IF($A832="","",INDEX(Diário!C$4:C$5000,MATCH(Rateio!$A832,Diário!$A$4:$A$5000,FALSE)))</f>
        <v/>
      </c>
      <c r="D832" s="412" t="str">
        <f ca="1">IF($A832="","",INDEX(Diário!D$4:D$5000,MATCH(Rateio!$A832,Diário!$A$4:$A$5000,FALSE)))</f>
        <v/>
      </c>
      <c r="E832" s="412" t="str">
        <f ca="1">IF($A832="","",INDEX(Diário!E$4:E$5000,MATCH(Rateio!$A832,Diário!$A$4:$A$5000,FALSE)))</f>
        <v/>
      </c>
      <c r="F832" s="398"/>
      <c r="G832" s="398"/>
      <c r="H832" s="398"/>
      <c r="I832" s="398"/>
      <c r="J832" s="398"/>
      <c r="K832" s="403"/>
      <c r="L832" s="404"/>
      <c r="M832" s="404"/>
      <c r="N832" s="399"/>
      <c r="O832" s="400" t="str">
        <f t="shared" si="51"/>
        <v/>
      </c>
      <c r="P832" s="400" t="str">
        <f t="shared" si="52"/>
        <v/>
      </c>
      <c r="Q832" s="400">
        <f t="shared" si="54"/>
        <v>0</v>
      </c>
      <c r="R832" s="401" t="e">
        <f ca="1">MATCH(R$2,OFFSET(Diário!O$4,R831,0,ROW(Diário!$N$5003)-R831,1),0)+R831</f>
        <v>#N/A</v>
      </c>
    </row>
    <row r="833" spans="1:18" x14ac:dyDescent="0.2">
      <c r="A833" s="402" t="str">
        <f t="shared" ca="1" si="53"/>
        <v/>
      </c>
      <c r="B833" s="397" t="str">
        <f ca="1">IF($A833="","",INDEX(Diário!B$4:B$5000,MATCH(Rateio!$A833,Diário!$A$4:$A$5000,FALSE)))</f>
        <v/>
      </c>
      <c r="C833" s="413" t="str">
        <f ca="1">IF($A833="","",INDEX(Diário!C$4:C$5000,MATCH(Rateio!$A833,Diário!$A$4:$A$5000,FALSE)))</f>
        <v/>
      </c>
      <c r="D833" s="412" t="str">
        <f ca="1">IF($A833="","",INDEX(Diário!D$4:D$5000,MATCH(Rateio!$A833,Diário!$A$4:$A$5000,FALSE)))</f>
        <v/>
      </c>
      <c r="E833" s="412" t="str">
        <f ca="1">IF($A833="","",INDEX(Diário!E$4:E$5000,MATCH(Rateio!$A833,Diário!$A$4:$A$5000,FALSE)))</f>
        <v/>
      </c>
      <c r="F833" s="398"/>
      <c r="G833" s="398"/>
      <c r="H833" s="398"/>
      <c r="I833" s="398"/>
      <c r="J833" s="398"/>
      <c r="K833" s="403"/>
      <c r="L833" s="404"/>
      <c r="M833" s="404"/>
      <c r="N833" s="399"/>
      <c r="O833" s="400" t="str">
        <f t="shared" si="51"/>
        <v/>
      </c>
      <c r="P833" s="400" t="str">
        <f t="shared" si="52"/>
        <v/>
      </c>
      <c r="Q833" s="400">
        <f t="shared" si="54"/>
        <v>0</v>
      </c>
      <c r="R833" s="401" t="e">
        <f ca="1">MATCH(R$2,OFFSET(Diário!O$4,R832,0,ROW(Diário!$N$5003)-R832,1),0)+R832</f>
        <v>#N/A</v>
      </c>
    </row>
    <row r="834" spans="1:18" x14ac:dyDescent="0.2">
      <c r="A834" s="402" t="str">
        <f t="shared" ca="1" si="53"/>
        <v/>
      </c>
      <c r="B834" s="397" t="str">
        <f ca="1">IF($A834="","",INDEX(Diário!B$4:B$5000,MATCH(Rateio!$A834,Diário!$A$4:$A$5000,FALSE)))</f>
        <v/>
      </c>
      <c r="C834" s="413" t="str">
        <f ca="1">IF($A834="","",INDEX(Diário!C$4:C$5000,MATCH(Rateio!$A834,Diário!$A$4:$A$5000,FALSE)))</f>
        <v/>
      </c>
      <c r="D834" s="412" t="str">
        <f ca="1">IF($A834="","",INDEX(Diário!D$4:D$5000,MATCH(Rateio!$A834,Diário!$A$4:$A$5000,FALSE)))</f>
        <v/>
      </c>
      <c r="E834" s="412" t="str">
        <f ca="1">IF($A834="","",INDEX(Diário!E$4:E$5000,MATCH(Rateio!$A834,Diário!$A$4:$A$5000,FALSE)))</f>
        <v/>
      </c>
      <c r="F834" s="398"/>
      <c r="G834" s="398"/>
      <c r="H834" s="398"/>
      <c r="I834" s="398"/>
      <c r="J834" s="398"/>
      <c r="K834" s="403"/>
      <c r="L834" s="404"/>
      <c r="M834" s="404"/>
      <c r="N834" s="399"/>
      <c r="O834" s="400" t="str">
        <f t="shared" si="51"/>
        <v/>
      </c>
      <c r="P834" s="400" t="str">
        <f t="shared" si="52"/>
        <v/>
      </c>
      <c r="Q834" s="400">
        <f t="shared" si="54"/>
        <v>0</v>
      </c>
      <c r="R834" s="401" t="e">
        <f ca="1">MATCH(R$2,OFFSET(Diário!O$4,R833,0,ROW(Diário!$N$5003)-R833,1),0)+R833</f>
        <v>#N/A</v>
      </c>
    </row>
    <row r="835" spans="1:18" x14ac:dyDescent="0.2">
      <c r="A835" s="402" t="str">
        <f t="shared" ca="1" si="53"/>
        <v/>
      </c>
      <c r="B835" s="397" t="str">
        <f ca="1">IF($A835="","",INDEX(Diário!B$4:B$5000,MATCH(Rateio!$A835,Diário!$A$4:$A$5000,FALSE)))</f>
        <v/>
      </c>
      <c r="C835" s="413" t="str">
        <f ca="1">IF($A835="","",INDEX(Diário!C$4:C$5000,MATCH(Rateio!$A835,Diário!$A$4:$A$5000,FALSE)))</f>
        <v/>
      </c>
      <c r="D835" s="412" t="str">
        <f ca="1">IF($A835="","",INDEX(Diário!D$4:D$5000,MATCH(Rateio!$A835,Diário!$A$4:$A$5000,FALSE)))</f>
        <v/>
      </c>
      <c r="E835" s="412" t="str">
        <f ca="1">IF($A835="","",INDEX(Diário!E$4:E$5000,MATCH(Rateio!$A835,Diário!$A$4:$A$5000,FALSE)))</f>
        <v/>
      </c>
      <c r="F835" s="398"/>
      <c r="G835" s="398"/>
      <c r="H835" s="398"/>
      <c r="I835" s="398"/>
      <c r="J835" s="398"/>
      <c r="K835" s="403"/>
      <c r="L835" s="404"/>
      <c r="M835" s="404"/>
      <c r="N835" s="399"/>
      <c r="O835" s="400" t="str">
        <f t="shared" si="51"/>
        <v/>
      </c>
      <c r="P835" s="400" t="str">
        <f t="shared" si="52"/>
        <v/>
      </c>
      <c r="Q835" s="400">
        <f t="shared" si="54"/>
        <v>0</v>
      </c>
      <c r="R835" s="401" t="e">
        <f ca="1">MATCH(R$2,OFFSET(Diário!O$4,R834,0,ROW(Diário!$N$5003)-R834,1),0)+R834</f>
        <v>#N/A</v>
      </c>
    </row>
    <row r="836" spans="1:18" x14ac:dyDescent="0.2">
      <c r="A836" s="402" t="str">
        <f t="shared" ca="1" si="53"/>
        <v/>
      </c>
      <c r="B836" s="397" t="str">
        <f ca="1">IF($A836="","",INDEX(Diário!B$4:B$5000,MATCH(Rateio!$A836,Diário!$A$4:$A$5000,FALSE)))</f>
        <v/>
      </c>
      <c r="C836" s="413" t="str">
        <f ca="1">IF($A836="","",INDEX(Diário!C$4:C$5000,MATCH(Rateio!$A836,Diário!$A$4:$A$5000,FALSE)))</f>
        <v/>
      </c>
      <c r="D836" s="412" t="str">
        <f ca="1">IF($A836="","",INDEX(Diário!D$4:D$5000,MATCH(Rateio!$A836,Diário!$A$4:$A$5000,FALSE)))</f>
        <v/>
      </c>
      <c r="E836" s="412" t="str">
        <f ca="1">IF($A836="","",INDEX(Diário!E$4:E$5000,MATCH(Rateio!$A836,Diário!$A$4:$A$5000,FALSE)))</f>
        <v/>
      </c>
      <c r="F836" s="398"/>
      <c r="G836" s="398"/>
      <c r="H836" s="398"/>
      <c r="I836" s="398"/>
      <c r="J836" s="398"/>
      <c r="K836" s="403"/>
      <c r="L836" s="404"/>
      <c r="M836" s="404"/>
      <c r="N836" s="399"/>
      <c r="O836" s="400" t="str">
        <f t="shared" si="51"/>
        <v/>
      </c>
      <c r="P836" s="400" t="str">
        <f t="shared" si="52"/>
        <v/>
      </c>
      <c r="Q836" s="400">
        <f t="shared" si="54"/>
        <v>0</v>
      </c>
      <c r="R836" s="401" t="e">
        <f ca="1">MATCH(R$2,OFFSET(Diário!O$4,R835,0,ROW(Diário!$N$5003)-R835,1),0)+R835</f>
        <v>#N/A</v>
      </c>
    </row>
    <row r="837" spans="1:18" x14ac:dyDescent="0.2">
      <c r="A837" s="402" t="str">
        <f t="shared" ca="1" si="53"/>
        <v/>
      </c>
      <c r="B837" s="397" t="str">
        <f ca="1">IF($A837="","",INDEX(Diário!B$4:B$5000,MATCH(Rateio!$A837,Diário!$A$4:$A$5000,FALSE)))</f>
        <v/>
      </c>
      <c r="C837" s="413" t="str">
        <f ca="1">IF($A837="","",INDEX(Diário!C$4:C$5000,MATCH(Rateio!$A837,Diário!$A$4:$A$5000,FALSE)))</f>
        <v/>
      </c>
      <c r="D837" s="412" t="str">
        <f ca="1">IF($A837="","",INDEX(Diário!D$4:D$5000,MATCH(Rateio!$A837,Diário!$A$4:$A$5000,FALSE)))</f>
        <v/>
      </c>
      <c r="E837" s="412" t="str">
        <f ca="1">IF($A837="","",INDEX(Diário!E$4:E$5000,MATCH(Rateio!$A837,Diário!$A$4:$A$5000,FALSE)))</f>
        <v/>
      </c>
      <c r="F837" s="398"/>
      <c r="G837" s="398"/>
      <c r="H837" s="398"/>
      <c r="I837" s="398"/>
      <c r="J837" s="398"/>
      <c r="K837" s="403"/>
      <c r="L837" s="404"/>
      <c r="M837" s="404"/>
      <c r="N837" s="399"/>
      <c r="O837" s="400" t="str">
        <f t="shared" ref="O837:O900" si="55">IFERROR(M837/L837,"")</f>
        <v/>
      </c>
      <c r="P837" s="400" t="str">
        <f t="shared" ref="P837:P900" si="56">IFERROR(N837/L837,"")</f>
        <v/>
      </c>
      <c r="Q837" s="400">
        <f t="shared" si="54"/>
        <v>0</v>
      </c>
      <c r="R837" s="401" t="e">
        <f ca="1">MATCH(R$2,OFFSET(Diário!O$4,R836,0,ROW(Diário!$N$5003)-R836,1),0)+R836</f>
        <v>#N/A</v>
      </c>
    </row>
    <row r="838" spans="1:18" x14ac:dyDescent="0.2">
      <c r="A838" s="402" t="str">
        <f t="shared" ref="A838:A901" ca="1" si="57">IF(ISNA(R838),"",R838)</f>
        <v/>
      </c>
      <c r="B838" s="397" t="str">
        <f ca="1">IF($A838="","",INDEX(Diário!B$4:B$5000,MATCH(Rateio!$A838,Diário!$A$4:$A$5000,FALSE)))</f>
        <v/>
      </c>
      <c r="C838" s="413" t="str">
        <f ca="1">IF($A838="","",INDEX(Diário!C$4:C$5000,MATCH(Rateio!$A838,Diário!$A$4:$A$5000,FALSE)))</f>
        <v/>
      </c>
      <c r="D838" s="412" t="str">
        <f ca="1">IF($A838="","",INDEX(Diário!D$4:D$5000,MATCH(Rateio!$A838,Diário!$A$4:$A$5000,FALSE)))</f>
        <v/>
      </c>
      <c r="E838" s="412" t="str">
        <f ca="1">IF($A838="","",INDEX(Diário!E$4:E$5000,MATCH(Rateio!$A838,Diário!$A$4:$A$5000,FALSE)))</f>
        <v/>
      </c>
      <c r="F838" s="398"/>
      <c r="G838" s="398"/>
      <c r="H838" s="398"/>
      <c r="I838" s="398"/>
      <c r="J838" s="398"/>
      <c r="K838" s="403"/>
      <c r="L838" s="404"/>
      <c r="M838" s="404"/>
      <c r="N838" s="399"/>
      <c r="O838" s="400" t="str">
        <f t="shared" si="55"/>
        <v/>
      </c>
      <c r="P838" s="400" t="str">
        <f t="shared" si="56"/>
        <v/>
      </c>
      <c r="Q838" s="400">
        <f t="shared" ref="Q838:Q901" si="58">SUM(O838:P838)</f>
        <v>0</v>
      </c>
      <c r="R838" s="401" t="e">
        <f ca="1">MATCH(R$2,OFFSET(Diário!O$4,R837,0,ROW(Diário!$N$5003)-R837,1),0)+R837</f>
        <v>#N/A</v>
      </c>
    </row>
    <row r="839" spans="1:18" x14ac:dyDescent="0.2">
      <c r="A839" s="402" t="str">
        <f t="shared" ca="1" si="57"/>
        <v/>
      </c>
      <c r="B839" s="397" t="str">
        <f ca="1">IF($A839="","",INDEX(Diário!B$4:B$5000,MATCH(Rateio!$A839,Diário!$A$4:$A$5000,FALSE)))</f>
        <v/>
      </c>
      <c r="C839" s="413" t="str">
        <f ca="1">IF($A839="","",INDEX(Diário!C$4:C$5000,MATCH(Rateio!$A839,Diário!$A$4:$A$5000,FALSE)))</f>
        <v/>
      </c>
      <c r="D839" s="412" t="str">
        <f ca="1">IF($A839="","",INDEX(Diário!D$4:D$5000,MATCH(Rateio!$A839,Diário!$A$4:$A$5000,FALSE)))</f>
        <v/>
      </c>
      <c r="E839" s="412" t="str">
        <f ca="1">IF($A839="","",INDEX(Diário!E$4:E$5000,MATCH(Rateio!$A839,Diário!$A$4:$A$5000,FALSE)))</f>
        <v/>
      </c>
      <c r="F839" s="398"/>
      <c r="G839" s="398"/>
      <c r="H839" s="398"/>
      <c r="I839" s="398"/>
      <c r="J839" s="398"/>
      <c r="K839" s="403"/>
      <c r="L839" s="404"/>
      <c r="M839" s="404"/>
      <c r="N839" s="399"/>
      <c r="O839" s="400" t="str">
        <f t="shared" si="55"/>
        <v/>
      </c>
      <c r="P839" s="400" t="str">
        <f t="shared" si="56"/>
        <v/>
      </c>
      <c r="Q839" s="400">
        <f t="shared" si="58"/>
        <v>0</v>
      </c>
      <c r="R839" s="401" t="e">
        <f ca="1">MATCH(R$2,OFFSET(Diário!O$4,R838,0,ROW(Diário!$N$5003)-R838,1),0)+R838</f>
        <v>#N/A</v>
      </c>
    </row>
    <row r="840" spans="1:18" x14ac:dyDescent="0.2">
      <c r="A840" s="402" t="str">
        <f t="shared" ca="1" si="57"/>
        <v/>
      </c>
      <c r="B840" s="397" t="str">
        <f ca="1">IF($A840="","",INDEX(Diário!B$4:B$5000,MATCH(Rateio!$A840,Diário!$A$4:$A$5000,FALSE)))</f>
        <v/>
      </c>
      <c r="C840" s="413" t="str">
        <f ca="1">IF($A840="","",INDEX(Diário!C$4:C$5000,MATCH(Rateio!$A840,Diário!$A$4:$A$5000,FALSE)))</f>
        <v/>
      </c>
      <c r="D840" s="412" t="str">
        <f ca="1">IF($A840="","",INDEX(Diário!D$4:D$5000,MATCH(Rateio!$A840,Diário!$A$4:$A$5000,FALSE)))</f>
        <v/>
      </c>
      <c r="E840" s="412" t="str">
        <f ca="1">IF($A840="","",INDEX(Diário!E$4:E$5000,MATCH(Rateio!$A840,Diário!$A$4:$A$5000,FALSE)))</f>
        <v/>
      </c>
      <c r="F840" s="398"/>
      <c r="G840" s="398"/>
      <c r="H840" s="398"/>
      <c r="I840" s="398"/>
      <c r="J840" s="398"/>
      <c r="K840" s="403"/>
      <c r="L840" s="404"/>
      <c r="M840" s="404"/>
      <c r="N840" s="399"/>
      <c r="O840" s="400" t="str">
        <f t="shared" si="55"/>
        <v/>
      </c>
      <c r="P840" s="400" t="str">
        <f t="shared" si="56"/>
        <v/>
      </c>
      <c r="Q840" s="400">
        <f t="shared" si="58"/>
        <v>0</v>
      </c>
      <c r="R840" s="401" t="e">
        <f ca="1">MATCH(R$2,OFFSET(Diário!O$4,R839,0,ROW(Diário!$N$5003)-R839,1),0)+R839</f>
        <v>#N/A</v>
      </c>
    </row>
    <row r="841" spans="1:18" x14ac:dyDescent="0.2">
      <c r="A841" s="402" t="str">
        <f t="shared" ca="1" si="57"/>
        <v/>
      </c>
      <c r="B841" s="397" t="str">
        <f ca="1">IF($A841="","",INDEX(Diário!B$4:B$5000,MATCH(Rateio!$A841,Diário!$A$4:$A$5000,FALSE)))</f>
        <v/>
      </c>
      <c r="C841" s="413" t="str">
        <f ca="1">IF($A841="","",INDEX(Diário!C$4:C$5000,MATCH(Rateio!$A841,Diário!$A$4:$A$5000,FALSE)))</f>
        <v/>
      </c>
      <c r="D841" s="412" t="str">
        <f ca="1">IF($A841="","",INDEX(Diário!D$4:D$5000,MATCH(Rateio!$A841,Diário!$A$4:$A$5000,FALSE)))</f>
        <v/>
      </c>
      <c r="E841" s="412" t="str">
        <f ca="1">IF($A841="","",INDEX(Diário!E$4:E$5000,MATCH(Rateio!$A841,Diário!$A$4:$A$5000,FALSE)))</f>
        <v/>
      </c>
      <c r="F841" s="398"/>
      <c r="G841" s="398"/>
      <c r="H841" s="398"/>
      <c r="I841" s="398"/>
      <c r="J841" s="398"/>
      <c r="K841" s="403"/>
      <c r="L841" s="404"/>
      <c r="M841" s="404"/>
      <c r="N841" s="399"/>
      <c r="O841" s="400" t="str">
        <f t="shared" si="55"/>
        <v/>
      </c>
      <c r="P841" s="400" t="str">
        <f t="shared" si="56"/>
        <v/>
      </c>
      <c r="Q841" s="400">
        <f t="shared" si="58"/>
        <v>0</v>
      </c>
      <c r="R841" s="401" t="e">
        <f ca="1">MATCH(R$2,OFFSET(Diário!O$4,R840,0,ROW(Diário!$N$5003)-R840,1),0)+R840</f>
        <v>#N/A</v>
      </c>
    </row>
    <row r="842" spans="1:18" x14ac:dyDescent="0.2">
      <c r="A842" s="402" t="str">
        <f t="shared" ca="1" si="57"/>
        <v/>
      </c>
      <c r="B842" s="397" t="str">
        <f ca="1">IF($A842="","",INDEX(Diário!B$4:B$5000,MATCH(Rateio!$A842,Diário!$A$4:$A$5000,FALSE)))</f>
        <v/>
      </c>
      <c r="C842" s="413" t="str">
        <f ca="1">IF($A842="","",INDEX(Diário!C$4:C$5000,MATCH(Rateio!$A842,Diário!$A$4:$A$5000,FALSE)))</f>
        <v/>
      </c>
      <c r="D842" s="412" t="str">
        <f ca="1">IF($A842="","",INDEX(Diário!D$4:D$5000,MATCH(Rateio!$A842,Diário!$A$4:$A$5000,FALSE)))</f>
        <v/>
      </c>
      <c r="E842" s="412" t="str">
        <f ca="1">IF($A842="","",INDEX(Diário!E$4:E$5000,MATCH(Rateio!$A842,Diário!$A$4:$A$5000,FALSE)))</f>
        <v/>
      </c>
      <c r="F842" s="398"/>
      <c r="G842" s="398"/>
      <c r="H842" s="398"/>
      <c r="I842" s="398"/>
      <c r="J842" s="398"/>
      <c r="K842" s="403"/>
      <c r="L842" s="404"/>
      <c r="M842" s="404"/>
      <c r="N842" s="399"/>
      <c r="O842" s="400" t="str">
        <f t="shared" si="55"/>
        <v/>
      </c>
      <c r="P842" s="400" t="str">
        <f t="shared" si="56"/>
        <v/>
      </c>
      <c r="Q842" s="400">
        <f t="shared" si="58"/>
        <v>0</v>
      </c>
      <c r="R842" s="401" t="e">
        <f ca="1">MATCH(R$2,OFFSET(Diário!O$4,R841,0,ROW(Diário!$N$5003)-R841,1),0)+R841</f>
        <v>#N/A</v>
      </c>
    </row>
    <row r="843" spans="1:18" x14ac:dyDescent="0.2">
      <c r="A843" s="402" t="str">
        <f t="shared" ca="1" si="57"/>
        <v/>
      </c>
      <c r="B843" s="397" t="str">
        <f ca="1">IF($A843="","",INDEX(Diário!B$4:B$5000,MATCH(Rateio!$A843,Diário!$A$4:$A$5000,FALSE)))</f>
        <v/>
      </c>
      <c r="C843" s="413" t="str">
        <f ca="1">IF($A843="","",INDEX(Diário!C$4:C$5000,MATCH(Rateio!$A843,Diário!$A$4:$A$5000,FALSE)))</f>
        <v/>
      </c>
      <c r="D843" s="412" t="str">
        <f ca="1">IF($A843="","",INDEX(Diário!D$4:D$5000,MATCH(Rateio!$A843,Diário!$A$4:$A$5000,FALSE)))</f>
        <v/>
      </c>
      <c r="E843" s="412" t="str">
        <f ca="1">IF($A843="","",INDEX(Diário!E$4:E$5000,MATCH(Rateio!$A843,Diário!$A$4:$A$5000,FALSE)))</f>
        <v/>
      </c>
      <c r="F843" s="398"/>
      <c r="G843" s="398"/>
      <c r="H843" s="398"/>
      <c r="I843" s="398"/>
      <c r="J843" s="398"/>
      <c r="K843" s="403"/>
      <c r="L843" s="404"/>
      <c r="M843" s="404"/>
      <c r="N843" s="399"/>
      <c r="O843" s="400" t="str">
        <f t="shared" si="55"/>
        <v/>
      </c>
      <c r="P843" s="400" t="str">
        <f t="shared" si="56"/>
        <v/>
      </c>
      <c r="Q843" s="400">
        <f t="shared" si="58"/>
        <v>0</v>
      </c>
      <c r="R843" s="401" t="e">
        <f ca="1">MATCH(R$2,OFFSET(Diário!O$4,R842,0,ROW(Diário!$N$5003)-R842,1),0)+R842</f>
        <v>#N/A</v>
      </c>
    </row>
    <row r="844" spans="1:18" x14ac:dyDescent="0.2">
      <c r="A844" s="402" t="str">
        <f t="shared" ca="1" si="57"/>
        <v/>
      </c>
      <c r="B844" s="397" t="str">
        <f ca="1">IF($A844="","",INDEX(Diário!B$4:B$5000,MATCH(Rateio!$A844,Diário!$A$4:$A$5000,FALSE)))</f>
        <v/>
      </c>
      <c r="C844" s="413" t="str">
        <f ca="1">IF($A844="","",INDEX(Diário!C$4:C$5000,MATCH(Rateio!$A844,Diário!$A$4:$A$5000,FALSE)))</f>
        <v/>
      </c>
      <c r="D844" s="412" t="str">
        <f ca="1">IF($A844="","",INDEX(Diário!D$4:D$5000,MATCH(Rateio!$A844,Diário!$A$4:$A$5000,FALSE)))</f>
        <v/>
      </c>
      <c r="E844" s="412" t="str">
        <f ca="1">IF($A844="","",INDEX(Diário!E$4:E$5000,MATCH(Rateio!$A844,Diário!$A$4:$A$5000,FALSE)))</f>
        <v/>
      </c>
      <c r="F844" s="398"/>
      <c r="G844" s="398"/>
      <c r="H844" s="398"/>
      <c r="I844" s="398"/>
      <c r="J844" s="398"/>
      <c r="K844" s="403"/>
      <c r="L844" s="404"/>
      <c r="M844" s="404"/>
      <c r="N844" s="399"/>
      <c r="O844" s="400" t="str">
        <f t="shared" si="55"/>
        <v/>
      </c>
      <c r="P844" s="400" t="str">
        <f t="shared" si="56"/>
        <v/>
      </c>
      <c r="Q844" s="400">
        <f t="shared" si="58"/>
        <v>0</v>
      </c>
      <c r="R844" s="401" t="e">
        <f ca="1">MATCH(R$2,OFFSET(Diário!O$4,R843,0,ROW(Diário!$N$5003)-R843,1),0)+R843</f>
        <v>#N/A</v>
      </c>
    </row>
    <row r="845" spans="1:18" x14ac:dyDescent="0.2">
      <c r="A845" s="402" t="str">
        <f t="shared" ca="1" si="57"/>
        <v/>
      </c>
      <c r="B845" s="397" t="str">
        <f ca="1">IF($A845="","",INDEX(Diário!B$4:B$5000,MATCH(Rateio!$A845,Diário!$A$4:$A$5000,FALSE)))</f>
        <v/>
      </c>
      <c r="C845" s="413" t="str">
        <f ca="1">IF($A845="","",INDEX(Diário!C$4:C$5000,MATCH(Rateio!$A845,Diário!$A$4:$A$5000,FALSE)))</f>
        <v/>
      </c>
      <c r="D845" s="412" t="str">
        <f ca="1">IF($A845="","",INDEX(Diário!D$4:D$5000,MATCH(Rateio!$A845,Diário!$A$4:$A$5000,FALSE)))</f>
        <v/>
      </c>
      <c r="E845" s="412" t="str">
        <f ca="1">IF($A845="","",INDEX(Diário!E$4:E$5000,MATCH(Rateio!$A845,Diário!$A$4:$A$5000,FALSE)))</f>
        <v/>
      </c>
      <c r="F845" s="398"/>
      <c r="G845" s="398"/>
      <c r="H845" s="398"/>
      <c r="I845" s="398"/>
      <c r="J845" s="398"/>
      <c r="K845" s="403"/>
      <c r="L845" s="404"/>
      <c r="M845" s="404"/>
      <c r="N845" s="399"/>
      <c r="O845" s="400" t="str">
        <f t="shared" si="55"/>
        <v/>
      </c>
      <c r="P845" s="400" t="str">
        <f t="shared" si="56"/>
        <v/>
      </c>
      <c r="Q845" s="400">
        <f t="shared" si="58"/>
        <v>0</v>
      </c>
      <c r="R845" s="401" t="e">
        <f ca="1">MATCH(R$2,OFFSET(Diário!O$4,R844,0,ROW(Diário!$N$5003)-R844,1),0)+R844</f>
        <v>#N/A</v>
      </c>
    </row>
    <row r="846" spans="1:18" x14ac:dyDescent="0.2">
      <c r="A846" s="402" t="str">
        <f t="shared" ca="1" si="57"/>
        <v/>
      </c>
      <c r="B846" s="397" t="str">
        <f ca="1">IF($A846="","",INDEX(Diário!B$4:B$5000,MATCH(Rateio!$A846,Diário!$A$4:$A$5000,FALSE)))</f>
        <v/>
      </c>
      <c r="C846" s="413" t="str">
        <f ca="1">IF($A846="","",INDEX(Diário!C$4:C$5000,MATCH(Rateio!$A846,Diário!$A$4:$A$5000,FALSE)))</f>
        <v/>
      </c>
      <c r="D846" s="412" t="str">
        <f ca="1">IF($A846="","",INDEX(Diário!D$4:D$5000,MATCH(Rateio!$A846,Diário!$A$4:$A$5000,FALSE)))</f>
        <v/>
      </c>
      <c r="E846" s="412" t="str">
        <f ca="1">IF($A846="","",INDEX(Diário!E$4:E$5000,MATCH(Rateio!$A846,Diário!$A$4:$A$5000,FALSE)))</f>
        <v/>
      </c>
      <c r="F846" s="398"/>
      <c r="G846" s="398"/>
      <c r="H846" s="398"/>
      <c r="I846" s="398"/>
      <c r="J846" s="398"/>
      <c r="K846" s="403"/>
      <c r="L846" s="404"/>
      <c r="M846" s="404"/>
      <c r="N846" s="399"/>
      <c r="O846" s="400" t="str">
        <f t="shared" si="55"/>
        <v/>
      </c>
      <c r="P846" s="400" t="str">
        <f t="shared" si="56"/>
        <v/>
      </c>
      <c r="Q846" s="400">
        <f t="shared" si="58"/>
        <v>0</v>
      </c>
      <c r="R846" s="401" t="e">
        <f ca="1">MATCH(R$2,OFFSET(Diário!O$4,R845,0,ROW(Diário!$N$5003)-R845,1),0)+R845</f>
        <v>#N/A</v>
      </c>
    </row>
    <row r="847" spans="1:18" x14ac:dyDescent="0.2">
      <c r="A847" s="402" t="str">
        <f t="shared" ca="1" si="57"/>
        <v/>
      </c>
      <c r="B847" s="397" t="str">
        <f ca="1">IF($A847="","",INDEX(Diário!B$4:B$5000,MATCH(Rateio!$A847,Diário!$A$4:$A$5000,FALSE)))</f>
        <v/>
      </c>
      <c r="C847" s="413" t="str">
        <f ca="1">IF($A847="","",INDEX(Diário!C$4:C$5000,MATCH(Rateio!$A847,Diário!$A$4:$A$5000,FALSE)))</f>
        <v/>
      </c>
      <c r="D847" s="412" t="str">
        <f ca="1">IF($A847="","",INDEX(Diário!D$4:D$5000,MATCH(Rateio!$A847,Diário!$A$4:$A$5000,FALSE)))</f>
        <v/>
      </c>
      <c r="E847" s="412" t="str">
        <f ca="1">IF($A847="","",INDEX(Diário!E$4:E$5000,MATCH(Rateio!$A847,Diário!$A$4:$A$5000,FALSE)))</f>
        <v/>
      </c>
      <c r="F847" s="398"/>
      <c r="G847" s="398"/>
      <c r="H847" s="398"/>
      <c r="I847" s="398"/>
      <c r="J847" s="398"/>
      <c r="K847" s="403"/>
      <c r="L847" s="404"/>
      <c r="M847" s="404"/>
      <c r="N847" s="399"/>
      <c r="O847" s="400" t="str">
        <f t="shared" si="55"/>
        <v/>
      </c>
      <c r="P847" s="400" t="str">
        <f t="shared" si="56"/>
        <v/>
      </c>
      <c r="Q847" s="400">
        <f t="shared" si="58"/>
        <v>0</v>
      </c>
      <c r="R847" s="401" t="e">
        <f ca="1">MATCH(R$2,OFFSET(Diário!O$4,R846,0,ROW(Diário!$N$5003)-R846,1),0)+R846</f>
        <v>#N/A</v>
      </c>
    </row>
    <row r="848" spans="1:18" x14ac:dyDescent="0.2">
      <c r="A848" s="402" t="str">
        <f t="shared" ca="1" si="57"/>
        <v/>
      </c>
      <c r="B848" s="397" t="str">
        <f ca="1">IF($A848="","",INDEX(Diário!B$4:B$5000,MATCH(Rateio!$A848,Diário!$A$4:$A$5000,FALSE)))</f>
        <v/>
      </c>
      <c r="C848" s="413" t="str">
        <f ca="1">IF($A848="","",INDEX(Diário!C$4:C$5000,MATCH(Rateio!$A848,Diário!$A$4:$A$5000,FALSE)))</f>
        <v/>
      </c>
      <c r="D848" s="412" t="str">
        <f ca="1">IF($A848="","",INDEX(Diário!D$4:D$5000,MATCH(Rateio!$A848,Diário!$A$4:$A$5000,FALSE)))</f>
        <v/>
      </c>
      <c r="E848" s="412" t="str">
        <f ca="1">IF($A848="","",INDEX(Diário!E$4:E$5000,MATCH(Rateio!$A848,Diário!$A$4:$A$5000,FALSE)))</f>
        <v/>
      </c>
      <c r="F848" s="398"/>
      <c r="G848" s="398"/>
      <c r="H848" s="398"/>
      <c r="I848" s="398"/>
      <c r="J848" s="398"/>
      <c r="K848" s="403"/>
      <c r="L848" s="404"/>
      <c r="M848" s="404"/>
      <c r="N848" s="399"/>
      <c r="O848" s="400" t="str">
        <f t="shared" si="55"/>
        <v/>
      </c>
      <c r="P848" s="400" t="str">
        <f t="shared" si="56"/>
        <v/>
      </c>
      <c r="Q848" s="400">
        <f t="shared" si="58"/>
        <v>0</v>
      </c>
      <c r="R848" s="401" t="e">
        <f ca="1">MATCH(R$2,OFFSET(Diário!O$4,R847,0,ROW(Diário!$N$5003)-R847,1),0)+R847</f>
        <v>#N/A</v>
      </c>
    </row>
    <row r="849" spans="1:18" x14ac:dyDescent="0.2">
      <c r="A849" s="402" t="str">
        <f t="shared" ca="1" si="57"/>
        <v/>
      </c>
      <c r="B849" s="397" t="str">
        <f ca="1">IF($A849="","",INDEX(Diário!B$4:B$5000,MATCH(Rateio!$A849,Diário!$A$4:$A$5000,FALSE)))</f>
        <v/>
      </c>
      <c r="C849" s="413" t="str">
        <f ca="1">IF($A849="","",INDEX(Diário!C$4:C$5000,MATCH(Rateio!$A849,Diário!$A$4:$A$5000,FALSE)))</f>
        <v/>
      </c>
      <c r="D849" s="412" t="str">
        <f ca="1">IF($A849="","",INDEX(Diário!D$4:D$5000,MATCH(Rateio!$A849,Diário!$A$4:$A$5000,FALSE)))</f>
        <v/>
      </c>
      <c r="E849" s="412" t="str">
        <f ca="1">IF($A849="","",INDEX(Diário!E$4:E$5000,MATCH(Rateio!$A849,Diário!$A$4:$A$5000,FALSE)))</f>
        <v/>
      </c>
      <c r="F849" s="398"/>
      <c r="G849" s="398"/>
      <c r="H849" s="398"/>
      <c r="I849" s="398"/>
      <c r="J849" s="398"/>
      <c r="K849" s="403"/>
      <c r="L849" s="404"/>
      <c r="M849" s="404"/>
      <c r="N849" s="399"/>
      <c r="O849" s="400" t="str">
        <f t="shared" si="55"/>
        <v/>
      </c>
      <c r="P849" s="400" t="str">
        <f t="shared" si="56"/>
        <v/>
      </c>
      <c r="Q849" s="400">
        <f t="shared" si="58"/>
        <v>0</v>
      </c>
      <c r="R849" s="401" t="e">
        <f ca="1">MATCH(R$2,OFFSET(Diário!O$4,R848,0,ROW(Diário!$N$5003)-R848,1),0)+R848</f>
        <v>#N/A</v>
      </c>
    </row>
    <row r="850" spans="1:18" x14ac:dyDescent="0.2">
      <c r="A850" s="402" t="str">
        <f t="shared" ca="1" si="57"/>
        <v/>
      </c>
      <c r="B850" s="397" t="str">
        <f ca="1">IF($A850="","",INDEX(Diário!B$4:B$5000,MATCH(Rateio!$A850,Diário!$A$4:$A$5000,FALSE)))</f>
        <v/>
      </c>
      <c r="C850" s="413" t="str">
        <f ca="1">IF($A850="","",INDEX(Diário!C$4:C$5000,MATCH(Rateio!$A850,Diário!$A$4:$A$5000,FALSE)))</f>
        <v/>
      </c>
      <c r="D850" s="412" t="str">
        <f ca="1">IF($A850="","",INDEX(Diário!D$4:D$5000,MATCH(Rateio!$A850,Diário!$A$4:$A$5000,FALSE)))</f>
        <v/>
      </c>
      <c r="E850" s="412" t="str">
        <f ca="1">IF($A850="","",INDEX(Diário!E$4:E$5000,MATCH(Rateio!$A850,Diário!$A$4:$A$5000,FALSE)))</f>
        <v/>
      </c>
      <c r="F850" s="398"/>
      <c r="G850" s="398"/>
      <c r="H850" s="398"/>
      <c r="I850" s="398"/>
      <c r="J850" s="398"/>
      <c r="K850" s="403"/>
      <c r="L850" s="404"/>
      <c r="M850" s="404"/>
      <c r="N850" s="399"/>
      <c r="O850" s="400" t="str">
        <f t="shared" si="55"/>
        <v/>
      </c>
      <c r="P850" s="400" t="str">
        <f t="shared" si="56"/>
        <v/>
      </c>
      <c r="Q850" s="400">
        <f t="shared" si="58"/>
        <v>0</v>
      </c>
      <c r="R850" s="401" t="e">
        <f ca="1">MATCH(R$2,OFFSET(Diário!O$4,R849,0,ROW(Diário!$N$5003)-R849,1),0)+R849</f>
        <v>#N/A</v>
      </c>
    </row>
    <row r="851" spans="1:18" x14ac:dyDescent="0.2">
      <c r="A851" s="402" t="str">
        <f t="shared" ca="1" si="57"/>
        <v/>
      </c>
      <c r="B851" s="397" t="str">
        <f ca="1">IF($A851="","",INDEX(Diário!B$4:B$5000,MATCH(Rateio!$A851,Diário!$A$4:$A$5000,FALSE)))</f>
        <v/>
      </c>
      <c r="C851" s="413" t="str">
        <f ca="1">IF($A851="","",INDEX(Diário!C$4:C$5000,MATCH(Rateio!$A851,Diário!$A$4:$A$5000,FALSE)))</f>
        <v/>
      </c>
      <c r="D851" s="412" t="str">
        <f ca="1">IF($A851="","",INDEX(Diário!D$4:D$5000,MATCH(Rateio!$A851,Diário!$A$4:$A$5000,FALSE)))</f>
        <v/>
      </c>
      <c r="E851" s="412" t="str">
        <f ca="1">IF($A851="","",INDEX(Diário!E$4:E$5000,MATCH(Rateio!$A851,Diário!$A$4:$A$5000,FALSE)))</f>
        <v/>
      </c>
      <c r="F851" s="398"/>
      <c r="G851" s="398"/>
      <c r="H851" s="398"/>
      <c r="I851" s="398"/>
      <c r="J851" s="398"/>
      <c r="K851" s="403"/>
      <c r="L851" s="404"/>
      <c r="M851" s="404"/>
      <c r="N851" s="399"/>
      <c r="O851" s="400" t="str">
        <f t="shared" si="55"/>
        <v/>
      </c>
      <c r="P851" s="400" t="str">
        <f t="shared" si="56"/>
        <v/>
      </c>
      <c r="Q851" s="400">
        <f t="shared" si="58"/>
        <v>0</v>
      </c>
      <c r="R851" s="401" t="e">
        <f ca="1">MATCH(R$2,OFFSET(Diário!O$4,R850,0,ROW(Diário!$N$5003)-R850,1),0)+R850</f>
        <v>#N/A</v>
      </c>
    </row>
    <row r="852" spans="1:18" x14ac:dyDescent="0.2">
      <c r="A852" s="402" t="str">
        <f t="shared" ca="1" si="57"/>
        <v/>
      </c>
      <c r="B852" s="397" t="str">
        <f ca="1">IF($A852="","",INDEX(Diário!B$4:B$5000,MATCH(Rateio!$A852,Diário!$A$4:$A$5000,FALSE)))</f>
        <v/>
      </c>
      <c r="C852" s="413" t="str">
        <f ca="1">IF($A852="","",INDEX(Diário!C$4:C$5000,MATCH(Rateio!$A852,Diário!$A$4:$A$5000,FALSE)))</f>
        <v/>
      </c>
      <c r="D852" s="412" t="str">
        <f ca="1">IF($A852="","",INDEX(Diário!D$4:D$5000,MATCH(Rateio!$A852,Diário!$A$4:$A$5000,FALSE)))</f>
        <v/>
      </c>
      <c r="E852" s="412" t="str">
        <f ca="1">IF($A852="","",INDEX(Diário!E$4:E$5000,MATCH(Rateio!$A852,Diário!$A$4:$A$5000,FALSE)))</f>
        <v/>
      </c>
      <c r="F852" s="398"/>
      <c r="G852" s="398"/>
      <c r="H852" s="398"/>
      <c r="I852" s="398"/>
      <c r="J852" s="398"/>
      <c r="K852" s="403"/>
      <c r="L852" s="404"/>
      <c r="M852" s="404"/>
      <c r="N852" s="399"/>
      <c r="O852" s="400" t="str">
        <f t="shared" si="55"/>
        <v/>
      </c>
      <c r="P852" s="400" t="str">
        <f t="shared" si="56"/>
        <v/>
      </c>
      <c r="Q852" s="400">
        <f t="shared" si="58"/>
        <v>0</v>
      </c>
      <c r="R852" s="401" t="e">
        <f ca="1">MATCH(R$2,OFFSET(Diário!O$4,R851,0,ROW(Diário!$N$5003)-R851,1),0)+R851</f>
        <v>#N/A</v>
      </c>
    </row>
    <row r="853" spans="1:18" x14ac:dyDescent="0.2">
      <c r="A853" s="402" t="str">
        <f t="shared" ca="1" si="57"/>
        <v/>
      </c>
      <c r="B853" s="397" t="str">
        <f ca="1">IF($A853="","",INDEX(Diário!B$4:B$5000,MATCH(Rateio!$A853,Diário!$A$4:$A$5000,FALSE)))</f>
        <v/>
      </c>
      <c r="C853" s="413" t="str">
        <f ca="1">IF($A853="","",INDEX(Diário!C$4:C$5000,MATCH(Rateio!$A853,Diário!$A$4:$A$5000,FALSE)))</f>
        <v/>
      </c>
      <c r="D853" s="412" t="str">
        <f ca="1">IF($A853="","",INDEX(Diário!D$4:D$5000,MATCH(Rateio!$A853,Diário!$A$4:$A$5000,FALSE)))</f>
        <v/>
      </c>
      <c r="E853" s="412" t="str">
        <f ca="1">IF($A853="","",INDEX(Diário!E$4:E$5000,MATCH(Rateio!$A853,Diário!$A$4:$A$5000,FALSE)))</f>
        <v/>
      </c>
      <c r="F853" s="398"/>
      <c r="G853" s="398"/>
      <c r="H853" s="398"/>
      <c r="I853" s="398"/>
      <c r="J853" s="398"/>
      <c r="K853" s="403"/>
      <c r="L853" s="404"/>
      <c r="M853" s="404"/>
      <c r="N853" s="399"/>
      <c r="O853" s="400" t="str">
        <f t="shared" si="55"/>
        <v/>
      </c>
      <c r="P853" s="400" t="str">
        <f t="shared" si="56"/>
        <v/>
      </c>
      <c r="Q853" s="400">
        <f t="shared" si="58"/>
        <v>0</v>
      </c>
      <c r="R853" s="401" t="e">
        <f ca="1">MATCH(R$2,OFFSET(Diário!O$4,R852,0,ROW(Diário!$N$5003)-R852,1),0)+R852</f>
        <v>#N/A</v>
      </c>
    </row>
    <row r="854" spans="1:18" x14ac:dyDescent="0.2">
      <c r="A854" s="402" t="str">
        <f t="shared" ca="1" si="57"/>
        <v/>
      </c>
      <c r="B854" s="397" t="str">
        <f ca="1">IF($A854="","",INDEX(Diário!B$4:B$5000,MATCH(Rateio!$A854,Diário!$A$4:$A$5000,FALSE)))</f>
        <v/>
      </c>
      <c r="C854" s="413" t="str">
        <f ca="1">IF($A854="","",INDEX(Diário!C$4:C$5000,MATCH(Rateio!$A854,Diário!$A$4:$A$5000,FALSE)))</f>
        <v/>
      </c>
      <c r="D854" s="412" t="str">
        <f ca="1">IF($A854="","",INDEX(Diário!D$4:D$5000,MATCH(Rateio!$A854,Diário!$A$4:$A$5000,FALSE)))</f>
        <v/>
      </c>
      <c r="E854" s="412" t="str">
        <f ca="1">IF($A854="","",INDEX(Diário!E$4:E$5000,MATCH(Rateio!$A854,Diário!$A$4:$A$5000,FALSE)))</f>
        <v/>
      </c>
      <c r="F854" s="398"/>
      <c r="G854" s="398"/>
      <c r="H854" s="398"/>
      <c r="I854" s="398"/>
      <c r="J854" s="398"/>
      <c r="K854" s="403"/>
      <c r="L854" s="404"/>
      <c r="M854" s="404"/>
      <c r="N854" s="399"/>
      <c r="O854" s="400" t="str">
        <f t="shared" si="55"/>
        <v/>
      </c>
      <c r="P854" s="400" t="str">
        <f t="shared" si="56"/>
        <v/>
      </c>
      <c r="Q854" s="400">
        <f t="shared" si="58"/>
        <v>0</v>
      </c>
      <c r="R854" s="401" t="e">
        <f ca="1">MATCH(R$2,OFFSET(Diário!O$4,R853,0,ROW(Diário!$N$5003)-R853,1),0)+R853</f>
        <v>#N/A</v>
      </c>
    </row>
    <row r="855" spans="1:18" x14ac:dyDescent="0.2">
      <c r="A855" s="402" t="str">
        <f t="shared" ca="1" si="57"/>
        <v/>
      </c>
      <c r="B855" s="397" t="str">
        <f ca="1">IF($A855="","",INDEX(Diário!B$4:B$5000,MATCH(Rateio!$A855,Diário!$A$4:$A$5000,FALSE)))</f>
        <v/>
      </c>
      <c r="C855" s="413" t="str">
        <f ca="1">IF($A855="","",INDEX(Diário!C$4:C$5000,MATCH(Rateio!$A855,Diário!$A$4:$A$5000,FALSE)))</f>
        <v/>
      </c>
      <c r="D855" s="412" t="str">
        <f ca="1">IF($A855="","",INDEX(Diário!D$4:D$5000,MATCH(Rateio!$A855,Diário!$A$4:$A$5000,FALSE)))</f>
        <v/>
      </c>
      <c r="E855" s="412" t="str">
        <f ca="1">IF($A855="","",INDEX(Diário!E$4:E$5000,MATCH(Rateio!$A855,Diário!$A$4:$A$5000,FALSE)))</f>
        <v/>
      </c>
      <c r="F855" s="398"/>
      <c r="G855" s="398"/>
      <c r="H855" s="398"/>
      <c r="I855" s="398"/>
      <c r="J855" s="398"/>
      <c r="K855" s="403"/>
      <c r="L855" s="404"/>
      <c r="M855" s="404"/>
      <c r="N855" s="399"/>
      <c r="O855" s="400" t="str">
        <f t="shared" si="55"/>
        <v/>
      </c>
      <c r="P855" s="400" t="str">
        <f t="shared" si="56"/>
        <v/>
      </c>
      <c r="Q855" s="400">
        <f t="shared" si="58"/>
        <v>0</v>
      </c>
      <c r="R855" s="401" t="e">
        <f ca="1">MATCH(R$2,OFFSET(Diário!O$4,R854,0,ROW(Diário!$N$5003)-R854,1),0)+R854</f>
        <v>#N/A</v>
      </c>
    </row>
    <row r="856" spans="1:18" x14ac:dyDescent="0.2">
      <c r="A856" s="402" t="str">
        <f t="shared" ca="1" si="57"/>
        <v/>
      </c>
      <c r="B856" s="397" t="str">
        <f ca="1">IF($A856="","",INDEX(Diário!B$4:B$5000,MATCH(Rateio!$A856,Diário!$A$4:$A$5000,FALSE)))</f>
        <v/>
      </c>
      <c r="C856" s="413" t="str">
        <f ca="1">IF($A856="","",INDEX(Diário!C$4:C$5000,MATCH(Rateio!$A856,Diário!$A$4:$A$5000,FALSE)))</f>
        <v/>
      </c>
      <c r="D856" s="412" t="str">
        <f ca="1">IF($A856="","",INDEX(Diário!D$4:D$5000,MATCH(Rateio!$A856,Diário!$A$4:$A$5000,FALSE)))</f>
        <v/>
      </c>
      <c r="E856" s="412" t="str">
        <f ca="1">IF($A856="","",INDEX(Diário!E$4:E$5000,MATCH(Rateio!$A856,Diário!$A$4:$A$5000,FALSE)))</f>
        <v/>
      </c>
      <c r="F856" s="398"/>
      <c r="G856" s="398"/>
      <c r="H856" s="398"/>
      <c r="I856" s="398"/>
      <c r="J856" s="398"/>
      <c r="K856" s="403"/>
      <c r="L856" s="404"/>
      <c r="M856" s="404"/>
      <c r="N856" s="399"/>
      <c r="O856" s="400" t="str">
        <f t="shared" si="55"/>
        <v/>
      </c>
      <c r="P856" s="400" t="str">
        <f t="shared" si="56"/>
        <v/>
      </c>
      <c r="Q856" s="400">
        <f t="shared" si="58"/>
        <v>0</v>
      </c>
      <c r="R856" s="401" t="e">
        <f ca="1">MATCH(R$2,OFFSET(Diário!O$4,R855,0,ROW(Diário!$N$5003)-R855,1),0)+R855</f>
        <v>#N/A</v>
      </c>
    </row>
    <row r="857" spans="1:18" x14ac:dyDescent="0.2">
      <c r="A857" s="402" t="str">
        <f t="shared" ca="1" si="57"/>
        <v/>
      </c>
      <c r="B857" s="397" t="str">
        <f ca="1">IF($A857="","",INDEX(Diário!B$4:B$5000,MATCH(Rateio!$A857,Diário!$A$4:$A$5000,FALSE)))</f>
        <v/>
      </c>
      <c r="C857" s="413" t="str">
        <f ca="1">IF($A857="","",INDEX(Diário!C$4:C$5000,MATCH(Rateio!$A857,Diário!$A$4:$A$5000,FALSE)))</f>
        <v/>
      </c>
      <c r="D857" s="412" t="str">
        <f ca="1">IF($A857="","",INDEX(Diário!D$4:D$5000,MATCH(Rateio!$A857,Diário!$A$4:$A$5000,FALSE)))</f>
        <v/>
      </c>
      <c r="E857" s="412" t="str">
        <f ca="1">IF($A857="","",INDEX(Diário!E$4:E$5000,MATCH(Rateio!$A857,Diário!$A$4:$A$5000,FALSE)))</f>
        <v/>
      </c>
      <c r="F857" s="398"/>
      <c r="G857" s="398"/>
      <c r="H857" s="398"/>
      <c r="I857" s="398"/>
      <c r="J857" s="398"/>
      <c r="K857" s="403"/>
      <c r="L857" s="404"/>
      <c r="M857" s="404"/>
      <c r="N857" s="399"/>
      <c r="O857" s="400" t="str">
        <f t="shared" si="55"/>
        <v/>
      </c>
      <c r="P857" s="400" t="str">
        <f t="shared" si="56"/>
        <v/>
      </c>
      <c r="Q857" s="400">
        <f t="shared" si="58"/>
        <v>0</v>
      </c>
      <c r="R857" s="401" t="e">
        <f ca="1">MATCH(R$2,OFFSET(Diário!O$4,R856,0,ROW(Diário!$N$5003)-R856,1),0)+R856</f>
        <v>#N/A</v>
      </c>
    </row>
    <row r="858" spans="1:18" x14ac:dyDescent="0.2">
      <c r="A858" s="402" t="str">
        <f t="shared" ca="1" si="57"/>
        <v/>
      </c>
      <c r="B858" s="397" t="str">
        <f ca="1">IF($A858="","",INDEX(Diário!B$4:B$5000,MATCH(Rateio!$A858,Diário!$A$4:$A$5000,FALSE)))</f>
        <v/>
      </c>
      <c r="C858" s="413" t="str">
        <f ca="1">IF($A858="","",INDEX(Diário!C$4:C$5000,MATCH(Rateio!$A858,Diário!$A$4:$A$5000,FALSE)))</f>
        <v/>
      </c>
      <c r="D858" s="412" t="str">
        <f ca="1">IF($A858="","",INDEX(Diário!D$4:D$5000,MATCH(Rateio!$A858,Diário!$A$4:$A$5000,FALSE)))</f>
        <v/>
      </c>
      <c r="E858" s="412" t="str">
        <f ca="1">IF($A858="","",INDEX(Diário!E$4:E$5000,MATCH(Rateio!$A858,Diário!$A$4:$A$5000,FALSE)))</f>
        <v/>
      </c>
      <c r="F858" s="398"/>
      <c r="G858" s="398"/>
      <c r="H858" s="398"/>
      <c r="I858" s="398"/>
      <c r="J858" s="398"/>
      <c r="K858" s="403"/>
      <c r="L858" s="404"/>
      <c r="M858" s="404"/>
      <c r="N858" s="399"/>
      <c r="O858" s="400" t="str">
        <f t="shared" si="55"/>
        <v/>
      </c>
      <c r="P858" s="400" t="str">
        <f t="shared" si="56"/>
        <v/>
      </c>
      <c r="Q858" s="400">
        <f t="shared" si="58"/>
        <v>0</v>
      </c>
      <c r="R858" s="401" t="e">
        <f ca="1">MATCH(R$2,OFFSET(Diário!O$4,R857,0,ROW(Diário!$N$5003)-R857,1),0)+R857</f>
        <v>#N/A</v>
      </c>
    </row>
    <row r="859" spans="1:18" x14ac:dyDescent="0.2">
      <c r="A859" s="402" t="str">
        <f t="shared" ca="1" si="57"/>
        <v/>
      </c>
      <c r="B859" s="397" t="str">
        <f ca="1">IF($A859="","",INDEX(Diário!B$4:B$5000,MATCH(Rateio!$A859,Diário!$A$4:$A$5000,FALSE)))</f>
        <v/>
      </c>
      <c r="C859" s="413" t="str">
        <f ca="1">IF($A859="","",INDEX(Diário!C$4:C$5000,MATCH(Rateio!$A859,Diário!$A$4:$A$5000,FALSE)))</f>
        <v/>
      </c>
      <c r="D859" s="412" t="str">
        <f ca="1">IF($A859="","",INDEX(Diário!D$4:D$5000,MATCH(Rateio!$A859,Diário!$A$4:$A$5000,FALSE)))</f>
        <v/>
      </c>
      <c r="E859" s="412" t="str">
        <f ca="1">IF($A859="","",INDEX(Diário!E$4:E$5000,MATCH(Rateio!$A859,Diário!$A$4:$A$5000,FALSE)))</f>
        <v/>
      </c>
      <c r="F859" s="398"/>
      <c r="G859" s="398"/>
      <c r="H859" s="398"/>
      <c r="I859" s="398"/>
      <c r="J859" s="398"/>
      <c r="K859" s="403"/>
      <c r="L859" s="404"/>
      <c r="M859" s="404"/>
      <c r="N859" s="399"/>
      <c r="O859" s="400" t="str">
        <f t="shared" si="55"/>
        <v/>
      </c>
      <c r="P859" s="400" t="str">
        <f t="shared" si="56"/>
        <v/>
      </c>
      <c r="Q859" s="400">
        <f t="shared" si="58"/>
        <v>0</v>
      </c>
      <c r="R859" s="401" t="e">
        <f ca="1">MATCH(R$2,OFFSET(Diário!O$4,R858,0,ROW(Diário!$N$5003)-R858,1),0)+R858</f>
        <v>#N/A</v>
      </c>
    </row>
    <row r="860" spans="1:18" x14ac:dyDescent="0.2">
      <c r="A860" s="402" t="str">
        <f t="shared" ca="1" si="57"/>
        <v/>
      </c>
      <c r="B860" s="397" t="str">
        <f ca="1">IF($A860="","",INDEX(Diário!B$4:B$5000,MATCH(Rateio!$A860,Diário!$A$4:$A$5000,FALSE)))</f>
        <v/>
      </c>
      <c r="C860" s="413" t="str">
        <f ca="1">IF($A860="","",INDEX(Diário!C$4:C$5000,MATCH(Rateio!$A860,Diário!$A$4:$A$5000,FALSE)))</f>
        <v/>
      </c>
      <c r="D860" s="412" t="str">
        <f ca="1">IF($A860="","",INDEX(Diário!D$4:D$5000,MATCH(Rateio!$A860,Diário!$A$4:$A$5000,FALSE)))</f>
        <v/>
      </c>
      <c r="E860" s="412" t="str">
        <f ca="1">IF($A860="","",INDEX(Diário!E$4:E$5000,MATCH(Rateio!$A860,Diário!$A$4:$A$5000,FALSE)))</f>
        <v/>
      </c>
      <c r="F860" s="398"/>
      <c r="G860" s="398"/>
      <c r="H860" s="398"/>
      <c r="I860" s="398"/>
      <c r="J860" s="398"/>
      <c r="K860" s="403"/>
      <c r="L860" s="404"/>
      <c r="M860" s="404"/>
      <c r="N860" s="399"/>
      <c r="O860" s="400" t="str">
        <f t="shared" si="55"/>
        <v/>
      </c>
      <c r="P860" s="400" t="str">
        <f t="shared" si="56"/>
        <v/>
      </c>
      <c r="Q860" s="400">
        <f t="shared" si="58"/>
        <v>0</v>
      </c>
      <c r="R860" s="401" t="e">
        <f ca="1">MATCH(R$2,OFFSET(Diário!O$4,R859,0,ROW(Diário!$N$5003)-R859,1),0)+R859</f>
        <v>#N/A</v>
      </c>
    </row>
    <row r="861" spans="1:18" x14ac:dyDescent="0.2">
      <c r="A861" s="402" t="str">
        <f t="shared" ca="1" si="57"/>
        <v/>
      </c>
      <c r="B861" s="397" t="str">
        <f ca="1">IF($A861="","",INDEX(Diário!B$4:B$5000,MATCH(Rateio!$A861,Diário!$A$4:$A$5000,FALSE)))</f>
        <v/>
      </c>
      <c r="C861" s="413" t="str">
        <f ca="1">IF($A861="","",INDEX(Diário!C$4:C$5000,MATCH(Rateio!$A861,Diário!$A$4:$A$5000,FALSE)))</f>
        <v/>
      </c>
      <c r="D861" s="412" t="str">
        <f ca="1">IF($A861="","",INDEX(Diário!D$4:D$5000,MATCH(Rateio!$A861,Diário!$A$4:$A$5000,FALSE)))</f>
        <v/>
      </c>
      <c r="E861" s="412" t="str">
        <f ca="1">IF($A861="","",INDEX(Diário!E$4:E$5000,MATCH(Rateio!$A861,Diário!$A$4:$A$5000,FALSE)))</f>
        <v/>
      </c>
      <c r="F861" s="398"/>
      <c r="G861" s="398"/>
      <c r="H861" s="398"/>
      <c r="I861" s="398"/>
      <c r="J861" s="398"/>
      <c r="K861" s="403"/>
      <c r="L861" s="404"/>
      <c r="M861" s="404"/>
      <c r="N861" s="399"/>
      <c r="O861" s="400" t="str">
        <f t="shared" si="55"/>
        <v/>
      </c>
      <c r="P861" s="400" t="str">
        <f t="shared" si="56"/>
        <v/>
      </c>
      <c r="Q861" s="400">
        <f t="shared" si="58"/>
        <v>0</v>
      </c>
      <c r="R861" s="401" t="e">
        <f ca="1">MATCH(R$2,OFFSET(Diário!O$4,R860,0,ROW(Diário!$N$5003)-R860,1),0)+R860</f>
        <v>#N/A</v>
      </c>
    </row>
    <row r="862" spans="1:18" x14ac:dyDescent="0.2">
      <c r="A862" s="402" t="str">
        <f t="shared" ca="1" si="57"/>
        <v/>
      </c>
      <c r="B862" s="397" t="str">
        <f ca="1">IF($A862="","",INDEX(Diário!B$4:B$5000,MATCH(Rateio!$A862,Diário!$A$4:$A$5000,FALSE)))</f>
        <v/>
      </c>
      <c r="C862" s="413" t="str">
        <f ca="1">IF($A862="","",INDEX(Diário!C$4:C$5000,MATCH(Rateio!$A862,Diário!$A$4:$A$5000,FALSE)))</f>
        <v/>
      </c>
      <c r="D862" s="412" t="str">
        <f ca="1">IF($A862="","",INDEX(Diário!D$4:D$5000,MATCH(Rateio!$A862,Diário!$A$4:$A$5000,FALSE)))</f>
        <v/>
      </c>
      <c r="E862" s="412" t="str">
        <f ca="1">IF($A862="","",INDEX(Diário!E$4:E$5000,MATCH(Rateio!$A862,Diário!$A$4:$A$5000,FALSE)))</f>
        <v/>
      </c>
      <c r="F862" s="398"/>
      <c r="G862" s="398"/>
      <c r="H862" s="398"/>
      <c r="I862" s="398"/>
      <c r="J862" s="398"/>
      <c r="K862" s="403"/>
      <c r="L862" s="404"/>
      <c r="M862" s="404"/>
      <c r="N862" s="399"/>
      <c r="O862" s="400" t="str">
        <f t="shared" si="55"/>
        <v/>
      </c>
      <c r="P862" s="400" t="str">
        <f t="shared" si="56"/>
        <v/>
      </c>
      <c r="Q862" s="400">
        <f t="shared" si="58"/>
        <v>0</v>
      </c>
      <c r="R862" s="401" t="e">
        <f ca="1">MATCH(R$2,OFFSET(Diário!O$4,R861,0,ROW(Diário!$N$5003)-R861,1),0)+R861</f>
        <v>#N/A</v>
      </c>
    </row>
    <row r="863" spans="1:18" x14ac:dyDescent="0.2">
      <c r="A863" s="402" t="str">
        <f t="shared" ca="1" si="57"/>
        <v/>
      </c>
      <c r="B863" s="397" t="str">
        <f ca="1">IF($A863="","",INDEX(Diário!B$4:B$5000,MATCH(Rateio!$A863,Diário!$A$4:$A$5000,FALSE)))</f>
        <v/>
      </c>
      <c r="C863" s="413" t="str">
        <f ca="1">IF($A863="","",INDEX(Diário!C$4:C$5000,MATCH(Rateio!$A863,Diário!$A$4:$A$5000,FALSE)))</f>
        <v/>
      </c>
      <c r="D863" s="412" t="str">
        <f ca="1">IF($A863="","",INDEX(Diário!D$4:D$5000,MATCH(Rateio!$A863,Diário!$A$4:$A$5000,FALSE)))</f>
        <v/>
      </c>
      <c r="E863" s="412" t="str">
        <f ca="1">IF($A863="","",INDEX(Diário!E$4:E$5000,MATCH(Rateio!$A863,Diário!$A$4:$A$5000,FALSE)))</f>
        <v/>
      </c>
      <c r="F863" s="398"/>
      <c r="G863" s="398"/>
      <c r="H863" s="398"/>
      <c r="I863" s="398"/>
      <c r="J863" s="398"/>
      <c r="K863" s="403"/>
      <c r="L863" s="404"/>
      <c r="M863" s="404"/>
      <c r="N863" s="399"/>
      <c r="O863" s="400" t="str">
        <f t="shared" si="55"/>
        <v/>
      </c>
      <c r="P863" s="400" t="str">
        <f t="shared" si="56"/>
        <v/>
      </c>
      <c r="Q863" s="400">
        <f t="shared" si="58"/>
        <v>0</v>
      </c>
      <c r="R863" s="401" t="e">
        <f ca="1">MATCH(R$2,OFFSET(Diário!O$4,R862,0,ROW(Diário!$N$5003)-R862,1),0)+R862</f>
        <v>#N/A</v>
      </c>
    </row>
    <row r="864" spans="1:18" x14ac:dyDescent="0.2">
      <c r="A864" s="402" t="str">
        <f t="shared" ca="1" si="57"/>
        <v/>
      </c>
      <c r="B864" s="397" t="str">
        <f ca="1">IF($A864="","",INDEX(Diário!B$4:B$5000,MATCH(Rateio!$A864,Diário!$A$4:$A$5000,FALSE)))</f>
        <v/>
      </c>
      <c r="C864" s="413" t="str">
        <f ca="1">IF($A864="","",INDEX(Diário!C$4:C$5000,MATCH(Rateio!$A864,Diário!$A$4:$A$5000,FALSE)))</f>
        <v/>
      </c>
      <c r="D864" s="412" t="str">
        <f ca="1">IF($A864="","",INDEX(Diário!D$4:D$5000,MATCH(Rateio!$A864,Diário!$A$4:$A$5000,FALSE)))</f>
        <v/>
      </c>
      <c r="E864" s="412" t="str">
        <f ca="1">IF($A864="","",INDEX(Diário!E$4:E$5000,MATCH(Rateio!$A864,Diário!$A$4:$A$5000,FALSE)))</f>
        <v/>
      </c>
      <c r="F864" s="398"/>
      <c r="G864" s="398"/>
      <c r="H864" s="398"/>
      <c r="I864" s="398"/>
      <c r="J864" s="398"/>
      <c r="K864" s="403"/>
      <c r="L864" s="404"/>
      <c r="M864" s="404"/>
      <c r="N864" s="399"/>
      <c r="O864" s="400" t="str">
        <f t="shared" si="55"/>
        <v/>
      </c>
      <c r="P864" s="400" t="str">
        <f t="shared" si="56"/>
        <v/>
      </c>
      <c r="Q864" s="400">
        <f t="shared" si="58"/>
        <v>0</v>
      </c>
      <c r="R864" s="401" t="e">
        <f ca="1">MATCH(R$2,OFFSET(Diário!O$4,R863,0,ROW(Diário!$N$5003)-R863,1),0)+R863</f>
        <v>#N/A</v>
      </c>
    </row>
    <row r="865" spans="1:18" x14ac:dyDescent="0.2">
      <c r="A865" s="402" t="str">
        <f t="shared" ca="1" si="57"/>
        <v/>
      </c>
      <c r="B865" s="397" t="str">
        <f ca="1">IF($A865="","",INDEX(Diário!B$4:B$5000,MATCH(Rateio!$A865,Diário!$A$4:$A$5000,FALSE)))</f>
        <v/>
      </c>
      <c r="C865" s="413" t="str">
        <f ca="1">IF($A865="","",INDEX(Diário!C$4:C$5000,MATCH(Rateio!$A865,Diário!$A$4:$A$5000,FALSE)))</f>
        <v/>
      </c>
      <c r="D865" s="412" t="str">
        <f ca="1">IF($A865="","",INDEX(Diário!D$4:D$5000,MATCH(Rateio!$A865,Diário!$A$4:$A$5000,FALSE)))</f>
        <v/>
      </c>
      <c r="E865" s="412" t="str">
        <f ca="1">IF($A865="","",INDEX(Diário!E$4:E$5000,MATCH(Rateio!$A865,Diário!$A$4:$A$5000,FALSE)))</f>
        <v/>
      </c>
      <c r="F865" s="398"/>
      <c r="G865" s="398"/>
      <c r="H865" s="398"/>
      <c r="I865" s="398"/>
      <c r="J865" s="398"/>
      <c r="K865" s="403"/>
      <c r="L865" s="404"/>
      <c r="M865" s="404"/>
      <c r="N865" s="399"/>
      <c r="O865" s="400" t="str">
        <f t="shared" si="55"/>
        <v/>
      </c>
      <c r="P865" s="400" t="str">
        <f t="shared" si="56"/>
        <v/>
      </c>
      <c r="Q865" s="400">
        <f t="shared" si="58"/>
        <v>0</v>
      </c>
      <c r="R865" s="401" t="e">
        <f ca="1">MATCH(R$2,OFFSET(Diário!O$4,R864,0,ROW(Diário!$N$5003)-R864,1),0)+R864</f>
        <v>#N/A</v>
      </c>
    </row>
    <row r="866" spans="1:18" x14ac:dyDescent="0.2">
      <c r="A866" s="402" t="str">
        <f t="shared" ca="1" si="57"/>
        <v/>
      </c>
      <c r="B866" s="397" t="str">
        <f ca="1">IF($A866="","",INDEX(Diário!B$4:B$5000,MATCH(Rateio!$A866,Diário!$A$4:$A$5000,FALSE)))</f>
        <v/>
      </c>
      <c r="C866" s="413" t="str">
        <f ca="1">IF($A866="","",INDEX(Diário!C$4:C$5000,MATCH(Rateio!$A866,Diário!$A$4:$A$5000,FALSE)))</f>
        <v/>
      </c>
      <c r="D866" s="412" t="str">
        <f ca="1">IF($A866="","",INDEX(Diário!D$4:D$5000,MATCH(Rateio!$A866,Diário!$A$4:$A$5000,FALSE)))</f>
        <v/>
      </c>
      <c r="E866" s="412" t="str">
        <f ca="1">IF($A866="","",INDEX(Diário!E$4:E$5000,MATCH(Rateio!$A866,Diário!$A$4:$A$5000,FALSE)))</f>
        <v/>
      </c>
      <c r="F866" s="398"/>
      <c r="G866" s="398"/>
      <c r="H866" s="398"/>
      <c r="I866" s="398"/>
      <c r="J866" s="398"/>
      <c r="K866" s="403"/>
      <c r="L866" s="404"/>
      <c r="M866" s="404"/>
      <c r="N866" s="399"/>
      <c r="O866" s="400" t="str">
        <f t="shared" si="55"/>
        <v/>
      </c>
      <c r="P866" s="400" t="str">
        <f t="shared" si="56"/>
        <v/>
      </c>
      <c r="Q866" s="400">
        <f t="shared" si="58"/>
        <v>0</v>
      </c>
      <c r="R866" s="401" t="e">
        <f ca="1">MATCH(R$2,OFFSET(Diário!O$4,R865,0,ROW(Diário!$N$5003)-R865,1),0)+R865</f>
        <v>#N/A</v>
      </c>
    </row>
    <row r="867" spans="1:18" x14ac:dyDescent="0.2">
      <c r="A867" s="402" t="str">
        <f t="shared" ca="1" si="57"/>
        <v/>
      </c>
      <c r="B867" s="397" t="str">
        <f ca="1">IF($A867="","",INDEX(Diário!B$4:B$5000,MATCH(Rateio!$A867,Diário!$A$4:$A$5000,FALSE)))</f>
        <v/>
      </c>
      <c r="C867" s="413" t="str">
        <f ca="1">IF($A867="","",INDEX(Diário!C$4:C$5000,MATCH(Rateio!$A867,Diário!$A$4:$A$5000,FALSE)))</f>
        <v/>
      </c>
      <c r="D867" s="412" t="str">
        <f ca="1">IF($A867="","",INDEX(Diário!D$4:D$5000,MATCH(Rateio!$A867,Diário!$A$4:$A$5000,FALSE)))</f>
        <v/>
      </c>
      <c r="E867" s="412" t="str">
        <f ca="1">IF($A867="","",INDEX(Diário!E$4:E$5000,MATCH(Rateio!$A867,Diário!$A$4:$A$5000,FALSE)))</f>
        <v/>
      </c>
      <c r="F867" s="398"/>
      <c r="G867" s="398"/>
      <c r="H867" s="398"/>
      <c r="I867" s="398"/>
      <c r="J867" s="398"/>
      <c r="K867" s="403"/>
      <c r="L867" s="404"/>
      <c r="M867" s="404"/>
      <c r="N867" s="399"/>
      <c r="O867" s="400" t="str">
        <f t="shared" si="55"/>
        <v/>
      </c>
      <c r="P867" s="400" t="str">
        <f t="shared" si="56"/>
        <v/>
      </c>
      <c r="Q867" s="400">
        <f t="shared" si="58"/>
        <v>0</v>
      </c>
      <c r="R867" s="401" t="e">
        <f ca="1">MATCH(R$2,OFFSET(Diário!O$4,R866,0,ROW(Diário!$N$5003)-R866,1),0)+R866</f>
        <v>#N/A</v>
      </c>
    </row>
    <row r="868" spans="1:18" x14ac:dyDescent="0.2">
      <c r="A868" s="402" t="str">
        <f t="shared" ca="1" si="57"/>
        <v/>
      </c>
      <c r="B868" s="397" t="str">
        <f ca="1">IF($A868="","",INDEX(Diário!B$4:B$5000,MATCH(Rateio!$A868,Diário!$A$4:$A$5000,FALSE)))</f>
        <v/>
      </c>
      <c r="C868" s="413" t="str">
        <f ca="1">IF($A868="","",INDEX(Diário!C$4:C$5000,MATCH(Rateio!$A868,Diário!$A$4:$A$5000,FALSE)))</f>
        <v/>
      </c>
      <c r="D868" s="412" t="str">
        <f ca="1">IF($A868="","",INDEX(Diário!D$4:D$5000,MATCH(Rateio!$A868,Diário!$A$4:$A$5000,FALSE)))</f>
        <v/>
      </c>
      <c r="E868" s="412" t="str">
        <f ca="1">IF($A868="","",INDEX(Diário!E$4:E$5000,MATCH(Rateio!$A868,Diário!$A$4:$A$5000,FALSE)))</f>
        <v/>
      </c>
      <c r="F868" s="398"/>
      <c r="G868" s="398"/>
      <c r="H868" s="398"/>
      <c r="I868" s="398"/>
      <c r="J868" s="398"/>
      <c r="K868" s="403"/>
      <c r="L868" s="404"/>
      <c r="M868" s="404"/>
      <c r="N868" s="399"/>
      <c r="O868" s="400" t="str">
        <f t="shared" si="55"/>
        <v/>
      </c>
      <c r="P868" s="400" t="str">
        <f t="shared" si="56"/>
        <v/>
      </c>
      <c r="Q868" s="400">
        <f t="shared" si="58"/>
        <v>0</v>
      </c>
      <c r="R868" s="401" t="e">
        <f ca="1">MATCH(R$2,OFFSET(Diário!O$4,R867,0,ROW(Diário!$N$5003)-R867,1),0)+R867</f>
        <v>#N/A</v>
      </c>
    </row>
    <row r="869" spans="1:18" x14ac:dyDescent="0.2">
      <c r="A869" s="402" t="str">
        <f t="shared" ca="1" si="57"/>
        <v/>
      </c>
      <c r="B869" s="397" t="str">
        <f ca="1">IF($A869="","",INDEX(Diário!B$4:B$5000,MATCH(Rateio!$A869,Diário!$A$4:$A$5000,FALSE)))</f>
        <v/>
      </c>
      <c r="C869" s="413" t="str">
        <f ca="1">IF($A869="","",INDEX(Diário!C$4:C$5000,MATCH(Rateio!$A869,Diário!$A$4:$A$5000,FALSE)))</f>
        <v/>
      </c>
      <c r="D869" s="412" t="str">
        <f ca="1">IF($A869="","",INDEX(Diário!D$4:D$5000,MATCH(Rateio!$A869,Diário!$A$4:$A$5000,FALSE)))</f>
        <v/>
      </c>
      <c r="E869" s="412" t="str">
        <f ca="1">IF($A869="","",INDEX(Diário!E$4:E$5000,MATCH(Rateio!$A869,Diário!$A$4:$A$5000,FALSE)))</f>
        <v/>
      </c>
      <c r="F869" s="398"/>
      <c r="G869" s="398"/>
      <c r="H869" s="398"/>
      <c r="I869" s="398"/>
      <c r="J869" s="398"/>
      <c r="K869" s="403"/>
      <c r="L869" s="404"/>
      <c r="M869" s="404"/>
      <c r="N869" s="399"/>
      <c r="O869" s="400" t="str">
        <f t="shared" si="55"/>
        <v/>
      </c>
      <c r="P869" s="400" t="str">
        <f t="shared" si="56"/>
        <v/>
      </c>
      <c r="Q869" s="400">
        <f t="shared" si="58"/>
        <v>0</v>
      </c>
      <c r="R869" s="401" t="e">
        <f ca="1">MATCH(R$2,OFFSET(Diário!O$4,R868,0,ROW(Diário!$N$5003)-R868,1),0)+R868</f>
        <v>#N/A</v>
      </c>
    </row>
    <row r="870" spans="1:18" x14ac:dyDescent="0.2">
      <c r="A870" s="402" t="str">
        <f t="shared" ca="1" si="57"/>
        <v/>
      </c>
      <c r="B870" s="397" t="str">
        <f ca="1">IF($A870="","",INDEX(Diário!B$4:B$5000,MATCH(Rateio!$A870,Diário!$A$4:$A$5000,FALSE)))</f>
        <v/>
      </c>
      <c r="C870" s="413" t="str">
        <f ca="1">IF($A870="","",INDEX(Diário!C$4:C$5000,MATCH(Rateio!$A870,Diário!$A$4:$A$5000,FALSE)))</f>
        <v/>
      </c>
      <c r="D870" s="412" t="str">
        <f ca="1">IF($A870="","",INDEX(Diário!D$4:D$5000,MATCH(Rateio!$A870,Diário!$A$4:$A$5000,FALSE)))</f>
        <v/>
      </c>
      <c r="E870" s="412" t="str">
        <f ca="1">IF($A870="","",INDEX(Diário!E$4:E$5000,MATCH(Rateio!$A870,Diário!$A$4:$A$5000,FALSE)))</f>
        <v/>
      </c>
      <c r="F870" s="398"/>
      <c r="G870" s="398"/>
      <c r="H870" s="398"/>
      <c r="I870" s="398"/>
      <c r="J870" s="398"/>
      <c r="K870" s="403"/>
      <c r="L870" s="404"/>
      <c r="M870" s="404"/>
      <c r="N870" s="399"/>
      <c r="O870" s="400" t="str">
        <f t="shared" si="55"/>
        <v/>
      </c>
      <c r="P870" s="400" t="str">
        <f t="shared" si="56"/>
        <v/>
      </c>
      <c r="Q870" s="400">
        <f t="shared" si="58"/>
        <v>0</v>
      </c>
      <c r="R870" s="401" t="e">
        <f ca="1">MATCH(R$2,OFFSET(Diário!O$4,R869,0,ROW(Diário!$N$5003)-R869,1),0)+R869</f>
        <v>#N/A</v>
      </c>
    </row>
    <row r="871" spans="1:18" x14ac:dyDescent="0.2">
      <c r="A871" s="402" t="str">
        <f t="shared" ca="1" si="57"/>
        <v/>
      </c>
      <c r="B871" s="397" t="str">
        <f ca="1">IF($A871="","",INDEX(Diário!B$4:B$5000,MATCH(Rateio!$A871,Diário!$A$4:$A$5000,FALSE)))</f>
        <v/>
      </c>
      <c r="C871" s="413" t="str">
        <f ca="1">IF($A871="","",INDEX(Diário!C$4:C$5000,MATCH(Rateio!$A871,Diário!$A$4:$A$5000,FALSE)))</f>
        <v/>
      </c>
      <c r="D871" s="412" t="str">
        <f ca="1">IF($A871="","",INDEX(Diário!D$4:D$5000,MATCH(Rateio!$A871,Diário!$A$4:$A$5000,FALSE)))</f>
        <v/>
      </c>
      <c r="E871" s="412" t="str">
        <f ca="1">IF($A871="","",INDEX(Diário!E$4:E$5000,MATCH(Rateio!$A871,Diário!$A$4:$A$5000,FALSE)))</f>
        <v/>
      </c>
      <c r="F871" s="398"/>
      <c r="G871" s="398"/>
      <c r="H871" s="398"/>
      <c r="I871" s="398"/>
      <c r="J871" s="398"/>
      <c r="K871" s="403"/>
      <c r="L871" s="404"/>
      <c r="M871" s="404"/>
      <c r="N871" s="399"/>
      <c r="O871" s="400" t="str">
        <f t="shared" si="55"/>
        <v/>
      </c>
      <c r="P871" s="400" t="str">
        <f t="shared" si="56"/>
        <v/>
      </c>
      <c r="Q871" s="400">
        <f t="shared" si="58"/>
        <v>0</v>
      </c>
      <c r="R871" s="401" t="e">
        <f ca="1">MATCH(R$2,OFFSET(Diário!O$4,R870,0,ROW(Diário!$N$5003)-R870,1),0)+R870</f>
        <v>#N/A</v>
      </c>
    </row>
    <row r="872" spans="1:18" x14ac:dyDescent="0.2">
      <c r="A872" s="402" t="str">
        <f t="shared" ca="1" si="57"/>
        <v/>
      </c>
      <c r="B872" s="397" t="str">
        <f ca="1">IF($A872="","",INDEX(Diário!B$4:B$5000,MATCH(Rateio!$A872,Diário!$A$4:$A$5000,FALSE)))</f>
        <v/>
      </c>
      <c r="C872" s="413" t="str">
        <f ca="1">IF($A872="","",INDEX(Diário!C$4:C$5000,MATCH(Rateio!$A872,Diário!$A$4:$A$5000,FALSE)))</f>
        <v/>
      </c>
      <c r="D872" s="412" t="str">
        <f ca="1">IF($A872="","",INDEX(Diário!D$4:D$5000,MATCH(Rateio!$A872,Diário!$A$4:$A$5000,FALSE)))</f>
        <v/>
      </c>
      <c r="E872" s="412" t="str">
        <f ca="1">IF($A872="","",INDEX(Diário!E$4:E$5000,MATCH(Rateio!$A872,Diário!$A$4:$A$5000,FALSE)))</f>
        <v/>
      </c>
      <c r="F872" s="398"/>
      <c r="G872" s="398"/>
      <c r="H872" s="398"/>
      <c r="I872" s="398"/>
      <c r="J872" s="398"/>
      <c r="K872" s="403"/>
      <c r="L872" s="404"/>
      <c r="M872" s="404"/>
      <c r="N872" s="399"/>
      <c r="O872" s="400" t="str">
        <f t="shared" si="55"/>
        <v/>
      </c>
      <c r="P872" s="400" t="str">
        <f t="shared" si="56"/>
        <v/>
      </c>
      <c r="Q872" s="400">
        <f t="shared" si="58"/>
        <v>0</v>
      </c>
      <c r="R872" s="401" t="e">
        <f ca="1">MATCH(R$2,OFFSET(Diário!O$4,R871,0,ROW(Diário!$N$5003)-R871,1),0)+R871</f>
        <v>#N/A</v>
      </c>
    </row>
    <row r="873" spans="1:18" x14ac:dyDescent="0.2">
      <c r="A873" s="402" t="str">
        <f t="shared" ca="1" si="57"/>
        <v/>
      </c>
      <c r="B873" s="397" t="str">
        <f ca="1">IF($A873="","",INDEX(Diário!B$4:B$5000,MATCH(Rateio!$A873,Diário!$A$4:$A$5000,FALSE)))</f>
        <v/>
      </c>
      <c r="C873" s="413" t="str">
        <f ca="1">IF($A873="","",INDEX(Diário!C$4:C$5000,MATCH(Rateio!$A873,Diário!$A$4:$A$5000,FALSE)))</f>
        <v/>
      </c>
      <c r="D873" s="412" t="str">
        <f ca="1">IF($A873="","",INDEX(Diário!D$4:D$5000,MATCH(Rateio!$A873,Diário!$A$4:$A$5000,FALSE)))</f>
        <v/>
      </c>
      <c r="E873" s="412" t="str">
        <f ca="1">IF($A873="","",INDEX(Diário!E$4:E$5000,MATCH(Rateio!$A873,Diário!$A$4:$A$5000,FALSE)))</f>
        <v/>
      </c>
      <c r="F873" s="398"/>
      <c r="G873" s="398"/>
      <c r="H873" s="398"/>
      <c r="I873" s="398"/>
      <c r="J873" s="398"/>
      <c r="K873" s="403"/>
      <c r="L873" s="404"/>
      <c r="M873" s="404"/>
      <c r="N873" s="399"/>
      <c r="O873" s="400" t="str">
        <f t="shared" si="55"/>
        <v/>
      </c>
      <c r="P873" s="400" t="str">
        <f t="shared" si="56"/>
        <v/>
      </c>
      <c r="Q873" s="400">
        <f t="shared" si="58"/>
        <v>0</v>
      </c>
      <c r="R873" s="401" t="e">
        <f ca="1">MATCH(R$2,OFFSET(Diário!O$4,R872,0,ROW(Diário!$N$5003)-R872,1),0)+R872</f>
        <v>#N/A</v>
      </c>
    </row>
    <row r="874" spans="1:18" x14ac:dyDescent="0.2">
      <c r="A874" s="402" t="str">
        <f t="shared" ca="1" si="57"/>
        <v/>
      </c>
      <c r="B874" s="397" t="str">
        <f ca="1">IF($A874="","",INDEX(Diário!B$4:B$5000,MATCH(Rateio!$A874,Diário!$A$4:$A$5000,FALSE)))</f>
        <v/>
      </c>
      <c r="C874" s="413" t="str">
        <f ca="1">IF($A874="","",INDEX(Diário!C$4:C$5000,MATCH(Rateio!$A874,Diário!$A$4:$A$5000,FALSE)))</f>
        <v/>
      </c>
      <c r="D874" s="412" t="str">
        <f ca="1">IF($A874="","",INDEX(Diário!D$4:D$5000,MATCH(Rateio!$A874,Diário!$A$4:$A$5000,FALSE)))</f>
        <v/>
      </c>
      <c r="E874" s="412" t="str">
        <f ca="1">IF($A874="","",INDEX(Diário!E$4:E$5000,MATCH(Rateio!$A874,Diário!$A$4:$A$5000,FALSE)))</f>
        <v/>
      </c>
      <c r="F874" s="398"/>
      <c r="G874" s="398"/>
      <c r="H874" s="398"/>
      <c r="I874" s="398"/>
      <c r="J874" s="398"/>
      <c r="K874" s="403"/>
      <c r="L874" s="404"/>
      <c r="M874" s="404"/>
      <c r="N874" s="399"/>
      <c r="O874" s="400" t="str">
        <f t="shared" si="55"/>
        <v/>
      </c>
      <c r="P874" s="400" t="str">
        <f t="shared" si="56"/>
        <v/>
      </c>
      <c r="Q874" s="400">
        <f t="shared" si="58"/>
        <v>0</v>
      </c>
      <c r="R874" s="401" t="e">
        <f ca="1">MATCH(R$2,OFFSET(Diário!O$4,R873,0,ROW(Diário!$N$5003)-R873,1),0)+R873</f>
        <v>#N/A</v>
      </c>
    </row>
    <row r="875" spans="1:18" x14ac:dyDescent="0.2">
      <c r="A875" s="402" t="str">
        <f t="shared" ca="1" si="57"/>
        <v/>
      </c>
      <c r="B875" s="397" t="str">
        <f ca="1">IF($A875="","",INDEX(Diário!B$4:B$5000,MATCH(Rateio!$A875,Diário!$A$4:$A$5000,FALSE)))</f>
        <v/>
      </c>
      <c r="C875" s="413" t="str">
        <f ca="1">IF($A875="","",INDEX(Diário!C$4:C$5000,MATCH(Rateio!$A875,Diário!$A$4:$A$5000,FALSE)))</f>
        <v/>
      </c>
      <c r="D875" s="412" t="str">
        <f ca="1">IF($A875="","",INDEX(Diário!D$4:D$5000,MATCH(Rateio!$A875,Diário!$A$4:$A$5000,FALSE)))</f>
        <v/>
      </c>
      <c r="E875" s="412" t="str">
        <f ca="1">IF($A875="","",INDEX(Diário!E$4:E$5000,MATCH(Rateio!$A875,Diário!$A$4:$A$5000,FALSE)))</f>
        <v/>
      </c>
      <c r="F875" s="398"/>
      <c r="G875" s="398"/>
      <c r="H875" s="398"/>
      <c r="I875" s="398"/>
      <c r="J875" s="398"/>
      <c r="K875" s="403"/>
      <c r="L875" s="404"/>
      <c r="M875" s="404"/>
      <c r="N875" s="399"/>
      <c r="O875" s="400" t="str">
        <f t="shared" si="55"/>
        <v/>
      </c>
      <c r="P875" s="400" t="str">
        <f t="shared" si="56"/>
        <v/>
      </c>
      <c r="Q875" s="400">
        <f t="shared" si="58"/>
        <v>0</v>
      </c>
      <c r="R875" s="401" t="e">
        <f ca="1">MATCH(R$2,OFFSET(Diário!O$4,R874,0,ROW(Diário!$N$5003)-R874,1),0)+R874</f>
        <v>#N/A</v>
      </c>
    </row>
    <row r="876" spans="1:18" x14ac:dyDescent="0.2">
      <c r="A876" s="402" t="str">
        <f t="shared" ca="1" si="57"/>
        <v/>
      </c>
      <c r="B876" s="397" t="str">
        <f ca="1">IF($A876="","",INDEX(Diário!B$4:B$5000,MATCH(Rateio!$A876,Diário!$A$4:$A$5000,FALSE)))</f>
        <v/>
      </c>
      <c r="C876" s="413" t="str">
        <f ca="1">IF($A876="","",INDEX(Diário!C$4:C$5000,MATCH(Rateio!$A876,Diário!$A$4:$A$5000,FALSE)))</f>
        <v/>
      </c>
      <c r="D876" s="412" t="str">
        <f ca="1">IF($A876="","",INDEX(Diário!D$4:D$5000,MATCH(Rateio!$A876,Diário!$A$4:$A$5000,FALSE)))</f>
        <v/>
      </c>
      <c r="E876" s="412" t="str">
        <f ca="1">IF($A876="","",INDEX(Diário!E$4:E$5000,MATCH(Rateio!$A876,Diário!$A$4:$A$5000,FALSE)))</f>
        <v/>
      </c>
      <c r="F876" s="398"/>
      <c r="G876" s="398"/>
      <c r="H876" s="398"/>
      <c r="I876" s="398"/>
      <c r="J876" s="398"/>
      <c r="K876" s="403"/>
      <c r="L876" s="404"/>
      <c r="M876" s="404"/>
      <c r="N876" s="399"/>
      <c r="O876" s="400" t="str">
        <f t="shared" si="55"/>
        <v/>
      </c>
      <c r="P876" s="400" t="str">
        <f t="shared" si="56"/>
        <v/>
      </c>
      <c r="Q876" s="400">
        <f t="shared" si="58"/>
        <v>0</v>
      </c>
      <c r="R876" s="401" t="e">
        <f ca="1">MATCH(R$2,OFFSET(Diário!O$4,R875,0,ROW(Diário!$N$5003)-R875,1),0)+R875</f>
        <v>#N/A</v>
      </c>
    </row>
    <row r="877" spans="1:18" x14ac:dyDescent="0.2">
      <c r="A877" s="402" t="str">
        <f t="shared" ca="1" si="57"/>
        <v/>
      </c>
      <c r="B877" s="397" t="str">
        <f ca="1">IF($A877="","",INDEX(Diário!B$4:B$5000,MATCH(Rateio!$A877,Diário!$A$4:$A$5000,FALSE)))</f>
        <v/>
      </c>
      <c r="C877" s="413" t="str">
        <f ca="1">IF($A877="","",INDEX(Diário!C$4:C$5000,MATCH(Rateio!$A877,Diário!$A$4:$A$5000,FALSE)))</f>
        <v/>
      </c>
      <c r="D877" s="412" t="str">
        <f ca="1">IF($A877="","",INDEX(Diário!D$4:D$5000,MATCH(Rateio!$A877,Diário!$A$4:$A$5000,FALSE)))</f>
        <v/>
      </c>
      <c r="E877" s="412" t="str">
        <f ca="1">IF($A877="","",INDEX(Diário!E$4:E$5000,MATCH(Rateio!$A877,Diário!$A$4:$A$5000,FALSE)))</f>
        <v/>
      </c>
      <c r="F877" s="398"/>
      <c r="G877" s="398"/>
      <c r="H877" s="398"/>
      <c r="I877" s="398"/>
      <c r="J877" s="398"/>
      <c r="K877" s="403"/>
      <c r="L877" s="404"/>
      <c r="M877" s="404"/>
      <c r="N877" s="399"/>
      <c r="O877" s="400" t="str">
        <f t="shared" si="55"/>
        <v/>
      </c>
      <c r="P877" s="400" t="str">
        <f t="shared" si="56"/>
        <v/>
      </c>
      <c r="Q877" s="400">
        <f t="shared" si="58"/>
        <v>0</v>
      </c>
      <c r="R877" s="401" t="e">
        <f ca="1">MATCH(R$2,OFFSET(Diário!O$4,R876,0,ROW(Diário!$N$5003)-R876,1),0)+R876</f>
        <v>#N/A</v>
      </c>
    </row>
    <row r="878" spans="1:18" x14ac:dyDescent="0.2">
      <c r="A878" s="402" t="str">
        <f t="shared" ca="1" si="57"/>
        <v/>
      </c>
      <c r="B878" s="397" t="str">
        <f ca="1">IF($A878="","",INDEX(Diário!B$4:B$5000,MATCH(Rateio!$A878,Diário!$A$4:$A$5000,FALSE)))</f>
        <v/>
      </c>
      <c r="C878" s="413" t="str">
        <f ca="1">IF($A878="","",INDEX(Diário!C$4:C$5000,MATCH(Rateio!$A878,Diário!$A$4:$A$5000,FALSE)))</f>
        <v/>
      </c>
      <c r="D878" s="412" t="str">
        <f ca="1">IF($A878="","",INDEX(Diário!D$4:D$5000,MATCH(Rateio!$A878,Diário!$A$4:$A$5000,FALSE)))</f>
        <v/>
      </c>
      <c r="E878" s="412" t="str">
        <f ca="1">IF($A878="","",INDEX(Diário!E$4:E$5000,MATCH(Rateio!$A878,Diário!$A$4:$A$5000,FALSE)))</f>
        <v/>
      </c>
      <c r="F878" s="398"/>
      <c r="G878" s="398"/>
      <c r="H878" s="398"/>
      <c r="I878" s="398"/>
      <c r="J878" s="398"/>
      <c r="K878" s="403"/>
      <c r="L878" s="404"/>
      <c r="M878" s="404"/>
      <c r="N878" s="399"/>
      <c r="O878" s="400" t="str">
        <f t="shared" si="55"/>
        <v/>
      </c>
      <c r="P878" s="400" t="str">
        <f t="shared" si="56"/>
        <v/>
      </c>
      <c r="Q878" s="400">
        <f t="shared" si="58"/>
        <v>0</v>
      </c>
      <c r="R878" s="401" t="e">
        <f ca="1">MATCH(R$2,OFFSET(Diário!O$4,R877,0,ROW(Diário!$N$5003)-R877,1),0)+R877</f>
        <v>#N/A</v>
      </c>
    </row>
    <row r="879" spans="1:18" x14ac:dyDescent="0.2">
      <c r="A879" s="402" t="str">
        <f t="shared" ca="1" si="57"/>
        <v/>
      </c>
      <c r="B879" s="397" t="str">
        <f ca="1">IF($A879="","",INDEX(Diário!B$4:B$5000,MATCH(Rateio!$A879,Diário!$A$4:$A$5000,FALSE)))</f>
        <v/>
      </c>
      <c r="C879" s="413" t="str">
        <f ca="1">IF($A879="","",INDEX(Diário!C$4:C$5000,MATCH(Rateio!$A879,Diário!$A$4:$A$5000,FALSE)))</f>
        <v/>
      </c>
      <c r="D879" s="412" t="str">
        <f ca="1">IF($A879="","",INDEX(Diário!D$4:D$5000,MATCH(Rateio!$A879,Diário!$A$4:$A$5000,FALSE)))</f>
        <v/>
      </c>
      <c r="E879" s="412" t="str">
        <f ca="1">IF($A879="","",INDEX(Diário!E$4:E$5000,MATCH(Rateio!$A879,Diário!$A$4:$A$5000,FALSE)))</f>
        <v/>
      </c>
      <c r="F879" s="398"/>
      <c r="G879" s="398"/>
      <c r="H879" s="398"/>
      <c r="I879" s="398"/>
      <c r="J879" s="398"/>
      <c r="K879" s="403"/>
      <c r="L879" s="404"/>
      <c r="M879" s="404"/>
      <c r="N879" s="399"/>
      <c r="O879" s="400" t="str">
        <f t="shared" si="55"/>
        <v/>
      </c>
      <c r="P879" s="400" t="str">
        <f t="shared" si="56"/>
        <v/>
      </c>
      <c r="Q879" s="400">
        <f t="shared" si="58"/>
        <v>0</v>
      </c>
      <c r="R879" s="401" t="e">
        <f ca="1">MATCH(R$2,OFFSET(Diário!O$4,R878,0,ROW(Diário!$N$5003)-R878,1),0)+R878</f>
        <v>#N/A</v>
      </c>
    </row>
    <row r="880" spans="1:18" x14ac:dyDescent="0.2">
      <c r="A880" s="402" t="str">
        <f t="shared" ca="1" si="57"/>
        <v/>
      </c>
      <c r="B880" s="397" t="str">
        <f ca="1">IF($A880="","",INDEX(Diário!B$4:B$5000,MATCH(Rateio!$A880,Diário!$A$4:$A$5000,FALSE)))</f>
        <v/>
      </c>
      <c r="C880" s="413" t="str">
        <f ca="1">IF($A880="","",INDEX(Diário!C$4:C$5000,MATCH(Rateio!$A880,Diário!$A$4:$A$5000,FALSE)))</f>
        <v/>
      </c>
      <c r="D880" s="412" t="str">
        <f ca="1">IF($A880="","",INDEX(Diário!D$4:D$5000,MATCH(Rateio!$A880,Diário!$A$4:$A$5000,FALSE)))</f>
        <v/>
      </c>
      <c r="E880" s="412" t="str">
        <f ca="1">IF($A880="","",INDEX(Diário!E$4:E$5000,MATCH(Rateio!$A880,Diário!$A$4:$A$5000,FALSE)))</f>
        <v/>
      </c>
      <c r="F880" s="398"/>
      <c r="G880" s="398"/>
      <c r="H880" s="398"/>
      <c r="I880" s="398"/>
      <c r="J880" s="398"/>
      <c r="K880" s="403"/>
      <c r="L880" s="404"/>
      <c r="M880" s="404"/>
      <c r="N880" s="399"/>
      <c r="O880" s="400" t="str">
        <f t="shared" si="55"/>
        <v/>
      </c>
      <c r="P880" s="400" t="str">
        <f t="shared" si="56"/>
        <v/>
      </c>
      <c r="Q880" s="400">
        <f t="shared" si="58"/>
        <v>0</v>
      </c>
      <c r="R880" s="401" t="e">
        <f ca="1">MATCH(R$2,OFFSET(Diário!O$4,R879,0,ROW(Diário!$N$5003)-R879,1),0)+R879</f>
        <v>#N/A</v>
      </c>
    </row>
    <row r="881" spans="1:18" x14ac:dyDescent="0.2">
      <c r="A881" s="402" t="str">
        <f t="shared" ca="1" si="57"/>
        <v/>
      </c>
      <c r="B881" s="397" t="str">
        <f ca="1">IF($A881="","",INDEX(Diário!B$4:B$5000,MATCH(Rateio!$A881,Diário!$A$4:$A$5000,FALSE)))</f>
        <v/>
      </c>
      <c r="C881" s="413" t="str">
        <f ca="1">IF($A881="","",INDEX(Diário!C$4:C$5000,MATCH(Rateio!$A881,Diário!$A$4:$A$5000,FALSE)))</f>
        <v/>
      </c>
      <c r="D881" s="412" t="str">
        <f ca="1">IF($A881="","",INDEX(Diário!D$4:D$5000,MATCH(Rateio!$A881,Diário!$A$4:$A$5000,FALSE)))</f>
        <v/>
      </c>
      <c r="E881" s="412" t="str">
        <f ca="1">IF($A881="","",INDEX(Diário!E$4:E$5000,MATCH(Rateio!$A881,Diário!$A$4:$A$5000,FALSE)))</f>
        <v/>
      </c>
      <c r="F881" s="398"/>
      <c r="G881" s="398"/>
      <c r="H881" s="398"/>
      <c r="I881" s="398"/>
      <c r="J881" s="398"/>
      <c r="K881" s="403"/>
      <c r="L881" s="404"/>
      <c r="M881" s="404"/>
      <c r="N881" s="399"/>
      <c r="O881" s="400" t="str">
        <f t="shared" si="55"/>
        <v/>
      </c>
      <c r="P881" s="400" t="str">
        <f t="shared" si="56"/>
        <v/>
      </c>
      <c r="Q881" s="400">
        <f t="shared" si="58"/>
        <v>0</v>
      </c>
      <c r="R881" s="401" t="e">
        <f ca="1">MATCH(R$2,OFFSET(Diário!O$4,R880,0,ROW(Diário!$N$5003)-R880,1),0)+R880</f>
        <v>#N/A</v>
      </c>
    </row>
    <row r="882" spans="1:18" x14ac:dyDescent="0.2">
      <c r="A882" s="402" t="str">
        <f t="shared" ca="1" si="57"/>
        <v/>
      </c>
      <c r="B882" s="397" t="str">
        <f ca="1">IF($A882="","",INDEX(Diário!B$4:B$5000,MATCH(Rateio!$A882,Diário!$A$4:$A$5000,FALSE)))</f>
        <v/>
      </c>
      <c r="C882" s="413" t="str">
        <f ca="1">IF($A882="","",INDEX(Diário!C$4:C$5000,MATCH(Rateio!$A882,Diário!$A$4:$A$5000,FALSE)))</f>
        <v/>
      </c>
      <c r="D882" s="412" t="str">
        <f ca="1">IF($A882="","",INDEX(Diário!D$4:D$5000,MATCH(Rateio!$A882,Diário!$A$4:$A$5000,FALSE)))</f>
        <v/>
      </c>
      <c r="E882" s="412" t="str">
        <f ca="1">IF($A882="","",INDEX(Diário!E$4:E$5000,MATCH(Rateio!$A882,Diário!$A$4:$A$5000,FALSE)))</f>
        <v/>
      </c>
      <c r="F882" s="398"/>
      <c r="G882" s="398"/>
      <c r="H882" s="398"/>
      <c r="I882" s="398"/>
      <c r="J882" s="398"/>
      <c r="K882" s="403"/>
      <c r="L882" s="404"/>
      <c r="M882" s="404"/>
      <c r="N882" s="399"/>
      <c r="O882" s="400" t="str">
        <f t="shared" si="55"/>
        <v/>
      </c>
      <c r="P882" s="400" t="str">
        <f t="shared" si="56"/>
        <v/>
      </c>
      <c r="Q882" s="400">
        <f t="shared" si="58"/>
        <v>0</v>
      </c>
      <c r="R882" s="401" t="e">
        <f ca="1">MATCH(R$2,OFFSET(Diário!O$4,R881,0,ROW(Diário!$N$5003)-R881,1),0)+R881</f>
        <v>#N/A</v>
      </c>
    </row>
    <row r="883" spans="1:18" x14ac:dyDescent="0.2">
      <c r="A883" s="402" t="str">
        <f t="shared" ca="1" si="57"/>
        <v/>
      </c>
      <c r="B883" s="397" t="str">
        <f ca="1">IF($A883="","",INDEX(Diário!B$4:B$5000,MATCH(Rateio!$A883,Diário!$A$4:$A$5000,FALSE)))</f>
        <v/>
      </c>
      <c r="C883" s="413" t="str">
        <f ca="1">IF($A883="","",INDEX(Diário!C$4:C$5000,MATCH(Rateio!$A883,Diário!$A$4:$A$5000,FALSE)))</f>
        <v/>
      </c>
      <c r="D883" s="412" t="str">
        <f ca="1">IF($A883="","",INDEX(Diário!D$4:D$5000,MATCH(Rateio!$A883,Diário!$A$4:$A$5000,FALSE)))</f>
        <v/>
      </c>
      <c r="E883" s="412" t="str">
        <f ca="1">IF($A883="","",INDEX(Diário!E$4:E$5000,MATCH(Rateio!$A883,Diário!$A$4:$A$5000,FALSE)))</f>
        <v/>
      </c>
      <c r="F883" s="398"/>
      <c r="G883" s="398"/>
      <c r="H883" s="398"/>
      <c r="I883" s="398"/>
      <c r="J883" s="398"/>
      <c r="K883" s="403"/>
      <c r="L883" s="404"/>
      <c r="M883" s="404"/>
      <c r="N883" s="399"/>
      <c r="O883" s="400" t="str">
        <f t="shared" si="55"/>
        <v/>
      </c>
      <c r="P883" s="400" t="str">
        <f t="shared" si="56"/>
        <v/>
      </c>
      <c r="Q883" s="400">
        <f t="shared" si="58"/>
        <v>0</v>
      </c>
      <c r="R883" s="401" t="e">
        <f ca="1">MATCH(R$2,OFFSET(Diário!O$4,R882,0,ROW(Diário!$N$5003)-R882,1),0)+R882</f>
        <v>#N/A</v>
      </c>
    </row>
    <row r="884" spans="1:18" x14ac:dyDescent="0.2">
      <c r="A884" s="402" t="str">
        <f t="shared" ca="1" si="57"/>
        <v/>
      </c>
      <c r="B884" s="397" t="str">
        <f ca="1">IF($A884="","",INDEX(Diário!B$4:B$5000,MATCH(Rateio!$A884,Diário!$A$4:$A$5000,FALSE)))</f>
        <v/>
      </c>
      <c r="C884" s="413" t="str">
        <f ca="1">IF($A884="","",INDEX(Diário!C$4:C$5000,MATCH(Rateio!$A884,Diário!$A$4:$A$5000,FALSE)))</f>
        <v/>
      </c>
      <c r="D884" s="412" t="str">
        <f ca="1">IF($A884="","",INDEX(Diário!D$4:D$5000,MATCH(Rateio!$A884,Diário!$A$4:$A$5000,FALSE)))</f>
        <v/>
      </c>
      <c r="E884" s="412" t="str">
        <f ca="1">IF($A884="","",INDEX(Diário!E$4:E$5000,MATCH(Rateio!$A884,Diário!$A$4:$A$5000,FALSE)))</f>
        <v/>
      </c>
      <c r="F884" s="398"/>
      <c r="G884" s="398"/>
      <c r="H884" s="398"/>
      <c r="I884" s="398"/>
      <c r="J884" s="398"/>
      <c r="K884" s="403"/>
      <c r="L884" s="404"/>
      <c r="M884" s="404"/>
      <c r="N884" s="399"/>
      <c r="O884" s="400" t="str">
        <f t="shared" si="55"/>
        <v/>
      </c>
      <c r="P884" s="400" t="str">
        <f t="shared" si="56"/>
        <v/>
      </c>
      <c r="Q884" s="400">
        <f t="shared" si="58"/>
        <v>0</v>
      </c>
      <c r="R884" s="401" t="e">
        <f ca="1">MATCH(R$2,OFFSET(Diário!O$4,R883,0,ROW(Diário!$N$5003)-R883,1),0)+R883</f>
        <v>#N/A</v>
      </c>
    </row>
    <row r="885" spans="1:18" x14ac:dyDescent="0.2">
      <c r="A885" s="402" t="str">
        <f t="shared" ca="1" si="57"/>
        <v/>
      </c>
      <c r="B885" s="397" t="str">
        <f ca="1">IF($A885="","",INDEX(Diário!B$4:B$5000,MATCH(Rateio!$A885,Diário!$A$4:$A$5000,FALSE)))</f>
        <v/>
      </c>
      <c r="C885" s="413" t="str">
        <f ca="1">IF($A885="","",INDEX(Diário!C$4:C$5000,MATCH(Rateio!$A885,Diário!$A$4:$A$5000,FALSE)))</f>
        <v/>
      </c>
      <c r="D885" s="412" t="str">
        <f ca="1">IF($A885="","",INDEX(Diário!D$4:D$5000,MATCH(Rateio!$A885,Diário!$A$4:$A$5000,FALSE)))</f>
        <v/>
      </c>
      <c r="E885" s="412" t="str">
        <f ca="1">IF($A885="","",INDEX(Diário!E$4:E$5000,MATCH(Rateio!$A885,Diário!$A$4:$A$5000,FALSE)))</f>
        <v/>
      </c>
      <c r="F885" s="398"/>
      <c r="G885" s="398"/>
      <c r="H885" s="398"/>
      <c r="I885" s="398"/>
      <c r="J885" s="398"/>
      <c r="K885" s="403"/>
      <c r="L885" s="404"/>
      <c r="M885" s="404"/>
      <c r="N885" s="399"/>
      <c r="O885" s="400" t="str">
        <f t="shared" si="55"/>
        <v/>
      </c>
      <c r="P885" s="400" t="str">
        <f t="shared" si="56"/>
        <v/>
      </c>
      <c r="Q885" s="400">
        <f t="shared" si="58"/>
        <v>0</v>
      </c>
      <c r="R885" s="401" t="e">
        <f ca="1">MATCH(R$2,OFFSET(Diário!O$4,R884,0,ROW(Diário!$N$5003)-R884,1),0)+R884</f>
        <v>#N/A</v>
      </c>
    </row>
    <row r="886" spans="1:18" x14ac:dyDescent="0.2">
      <c r="A886" s="402" t="str">
        <f t="shared" ca="1" si="57"/>
        <v/>
      </c>
      <c r="B886" s="397" t="str">
        <f ca="1">IF($A886="","",INDEX(Diário!B$4:B$5000,MATCH(Rateio!$A886,Diário!$A$4:$A$5000,FALSE)))</f>
        <v/>
      </c>
      <c r="C886" s="413" t="str">
        <f ca="1">IF($A886="","",INDEX(Diário!C$4:C$5000,MATCH(Rateio!$A886,Diário!$A$4:$A$5000,FALSE)))</f>
        <v/>
      </c>
      <c r="D886" s="412" t="str">
        <f ca="1">IF($A886="","",INDEX(Diário!D$4:D$5000,MATCH(Rateio!$A886,Diário!$A$4:$A$5000,FALSE)))</f>
        <v/>
      </c>
      <c r="E886" s="412" t="str">
        <f ca="1">IF($A886="","",INDEX(Diário!E$4:E$5000,MATCH(Rateio!$A886,Diário!$A$4:$A$5000,FALSE)))</f>
        <v/>
      </c>
      <c r="F886" s="398"/>
      <c r="G886" s="398"/>
      <c r="H886" s="398"/>
      <c r="I886" s="398"/>
      <c r="J886" s="398"/>
      <c r="K886" s="403"/>
      <c r="L886" s="404"/>
      <c r="M886" s="404"/>
      <c r="N886" s="399"/>
      <c r="O886" s="400" t="str">
        <f t="shared" si="55"/>
        <v/>
      </c>
      <c r="P886" s="400" t="str">
        <f t="shared" si="56"/>
        <v/>
      </c>
      <c r="Q886" s="400">
        <f t="shared" si="58"/>
        <v>0</v>
      </c>
      <c r="R886" s="401" t="e">
        <f ca="1">MATCH(R$2,OFFSET(Diário!O$4,R885,0,ROW(Diário!$N$5003)-R885,1),0)+R885</f>
        <v>#N/A</v>
      </c>
    </row>
    <row r="887" spans="1:18" x14ac:dyDescent="0.2">
      <c r="A887" s="402" t="str">
        <f t="shared" ca="1" si="57"/>
        <v/>
      </c>
      <c r="B887" s="397" t="str">
        <f ca="1">IF($A887="","",INDEX(Diário!B$4:B$5000,MATCH(Rateio!$A887,Diário!$A$4:$A$5000,FALSE)))</f>
        <v/>
      </c>
      <c r="C887" s="413" t="str">
        <f ca="1">IF($A887="","",INDEX(Diário!C$4:C$5000,MATCH(Rateio!$A887,Diário!$A$4:$A$5000,FALSE)))</f>
        <v/>
      </c>
      <c r="D887" s="412" t="str">
        <f ca="1">IF($A887="","",INDEX(Diário!D$4:D$5000,MATCH(Rateio!$A887,Diário!$A$4:$A$5000,FALSE)))</f>
        <v/>
      </c>
      <c r="E887" s="412" t="str">
        <f ca="1">IF($A887="","",INDEX(Diário!E$4:E$5000,MATCH(Rateio!$A887,Diário!$A$4:$A$5000,FALSE)))</f>
        <v/>
      </c>
      <c r="F887" s="398"/>
      <c r="G887" s="398"/>
      <c r="H887" s="398"/>
      <c r="I887" s="398"/>
      <c r="J887" s="398"/>
      <c r="K887" s="403"/>
      <c r="L887" s="404"/>
      <c r="M887" s="404"/>
      <c r="N887" s="399"/>
      <c r="O887" s="400" t="str">
        <f t="shared" si="55"/>
        <v/>
      </c>
      <c r="P887" s="400" t="str">
        <f t="shared" si="56"/>
        <v/>
      </c>
      <c r="Q887" s="400">
        <f t="shared" si="58"/>
        <v>0</v>
      </c>
      <c r="R887" s="401" t="e">
        <f ca="1">MATCH(R$2,OFFSET(Diário!O$4,R886,0,ROW(Diário!$N$5003)-R886,1),0)+R886</f>
        <v>#N/A</v>
      </c>
    </row>
    <row r="888" spans="1:18" x14ac:dyDescent="0.2">
      <c r="A888" s="402" t="str">
        <f t="shared" ca="1" si="57"/>
        <v/>
      </c>
      <c r="B888" s="397" t="str">
        <f ca="1">IF($A888="","",INDEX(Diário!B$4:B$5000,MATCH(Rateio!$A888,Diário!$A$4:$A$5000,FALSE)))</f>
        <v/>
      </c>
      <c r="C888" s="413" t="str">
        <f ca="1">IF($A888="","",INDEX(Diário!C$4:C$5000,MATCH(Rateio!$A888,Diário!$A$4:$A$5000,FALSE)))</f>
        <v/>
      </c>
      <c r="D888" s="412" t="str">
        <f ca="1">IF($A888="","",INDEX(Diário!D$4:D$5000,MATCH(Rateio!$A888,Diário!$A$4:$A$5000,FALSE)))</f>
        <v/>
      </c>
      <c r="E888" s="412" t="str">
        <f ca="1">IF($A888="","",INDEX(Diário!E$4:E$5000,MATCH(Rateio!$A888,Diário!$A$4:$A$5000,FALSE)))</f>
        <v/>
      </c>
      <c r="F888" s="398"/>
      <c r="G888" s="398"/>
      <c r="H888" s="398"/>
      <c r="I888" s="398"/>
      <c r="J888" s="398"/>
      <c r="K888" s="403"/>
      <c r="L888" s="404"/>
      <c r="M888" s="404"/>
      <c r="N888" s="399"/>
      <c r="O888" s="400" t="str">
        <f t="shared" si="55"/>
        <v/>
      </c>
      <c r="P888" s="400" t="str">
        <f t="shared" si="56"/>
        <v/>
      </c>
      <c r="Q888" s="400">
        <f t="shared" si="58"/>
        <v>0</v>
      </c>
      <c r="R888" s="401" t="e">
        <f ca="1">MATCH(R$2,OFFSET(Diário!O$4,R887,0,ROW(Diário!$N$5003)-R887,1),0)+R887</f>
        <v>#N/A</v>
      </c>
    </row>
    <row r="889" spans="1:18" x14ac:dyDescent="0.2">
      <c r="A889" s="402" t="str">
        <f t="shared" ca="1" si="57"/>
        <v/>
      </c>
      <c r="B889" s="397" t="str">
        <f ca="1">IF($A889="","",INDEX(Diário!B$4:B$5000,MATCH(Rateio!$A889,Diário!$A$4:$A$5000,FALSE)))</f>
        <v/>
      </c>
      <c r="C889" s="413" t="str">
        <f ca="1">IF($A889="","",INDEX(Diário!C$4:C$5000,MATCH(Rateio!$A889,Diário!$A$4:$A$5000,FALSE)))</f>
        <v/>
      </c>
      <c r="D889" s="412" t="str">
        <f ca="1">IF($A889="","",INDEX(Diário!D$4:D$5000,MATCH(Rateio!$A889,Diário!$A$4:$A$5000,FALSE)))</f>
        <v/>
      </c>
      <c r="E889" s="412" t="str">
        <f ca="1">IF($A889="","",INDEX(Diário!E$4:E$5000,MATCH(Rateio!$A889,Diário!$A$4:$A$5000,FALSE)))</f>
        <v/>
      </c>
      <c r="F889" s="398"/>
      <c r="G889" s="398"/>
      <c r="H889" s="398"/>
      <c r="I889" s="398"/>
      <c r="J889" s="398"/>
      <c r="K889" s="403"/>
      <c r="L889" s="404"/>
      <c r="M889" s="404"/>
      <c r="N889" s="399"/>
      <c r="O889" s="400" t="str">
        <f t="shared" si="55"/>
        <v/>
      </c>
      <c r="P889" s="400" t="str">
        <f t="shared" si="56"/>
        <v/>
      </c>
      <c r="Q889" s="400">
        <f t="shared" si="58"/>
        <v>0</v>
      </c>
      <c r="R889" s="401" t="e">
        <f ca="1">MATCH(R$2,OFFSET(Diário!O$4,R888,0,ROW(Diário!$N$5003)-R888,1),0)+R888</f>
        <v>#N/A</v>
      </c>
    </row>
    <row r="890" spans="1:18" x14ac:dyDescent="0.2">
      <c r="A890" s="402" t="str">
        <f t="shared" ca="1" si="57"/>
        <v/>
      </c>
      <c r="B890" s="397" t="str">
        <f ca="1">IF($A890="","",INDEX(Diário!B$4:B$5000,MATCH(Rateio!$A890,Diário!$A$4:$A$5000,FALSE)))</f>
        <v/>
      </c>
      <c r="C890" s="413" t="str">
        <f ca="1">IF($A890="","",INDEX(Diário!C$4:C$5000,MATCH(Rateio!$A890,Diário!$A$4:$A$5000,FALSE)))</f>
        <v/>
      </c>
      <c r="D890" s="412" t="str">
        <f ca="1">IF($A890="","",INDEX(Diário!D$4:D$5000,MATCH(Rateio!$A890,Diário!$A$4:$A$5000,FALSE)))</f>
        <v/>
      </c>
      <c r="E890" s="412" t="str">
        <f ca="1">IF($A890="","",INDEX(Diário!E$4:E$5000,MATCH(Rateio!$A890,Diário!$A$4:$A$5000,FALSE)))</f>
        <v/>
      </c>
      <c r="F890" s="398"/>
      <c r="G890" s="398"/>
      <c r="H890" s="398"/>
      <c r="I890" s="398"/>
      <c r="J890" s="398"/>
      <c r="K890" s="403"/>
      <c r="L890" s="404"/>
      <c r="M890" s="404"/>
      <c r="N890" s="399"/>
      <c r="O890" s="400" t="str">
        <f t="shared" si="55"/>
        <v/>
      </c>
      <c r="P890" s="400" t="str">
        <f t="shared" si="56"/>
        <v/>
      </c>
      <c r="Q890" s="400">
        <f t="shared" si="58"/>
        <v>0</v>
      </c>
      <c r="R890" s="401" t="e">
        <f ca="1">MATCH(R$2,OFFSET(Diário!O$4,R889,0,ROW(Diário!$N$5003)-R889,1),0)+R889</f>
        <v>#N/A</v>
      </c>
    </row>
    <row r="891" spans="1:18" x14ac:dyDescent="0.2">
      <c r="A891" s="402" t="str">
        <f t="shared" ca="1" si="57"/>
        <v/>
      </c>
      <c r="B891" s="397" t="str">
        <f ca="1">IF($A891="","",INDEX(Diário!B$4:B$5000,MATCH(Rateio!$A891,Diário!$A$4:$A$5000,FALSE)))</f>
        <v/>
      </c>
      <c r="C891" s="413" t="str">
        <f ca="1">IF($A891="","",INDEX(Diário!C$4:C$5000,MATCH(Rateio!$A891,Diário!$A$4:$A$5000,FALSE)))</f>
        <v/>
      </c>
      <c r="D891" s="412" t="str">
        <f ca="1">IF($A891="","",INDEX(Diário!D$4:D$5000,MATCH(Rateio!$A891,Diário!$A$4:$A$5000,FALSE)))</f>
        <v/>
      </c>
      <c r="E891" s="412" t="str">
        <f ca="1">IF($A891="","",INDEX(Diário!E$4:E$5000,MATCH(Rateio!$A891,Diário!$A$4:$A$5000,FALSE)))</f>
        <v/>
      </c>
      <c r="F891" s="398"/>
      <c r="G891" s="398"/>
      <c r="H891" s="398"/>
      <c r="I891" s="398"/>
      <c r="J891" s="398"/>
      <c r="K891" s="403"/>
      <c r="L891" s="404"/>
      <c r="M891" s="404"/>
      <c r="N891" s="399"/>
      <c r="O891" s="400" t="str">
        <f t="shared" si="55"/>
        <v/>
      </c>
      <c r="P891" s="400" t="str">
        <f t="shared" si="56"/>
        <v/>
      </c>
      <c r="Q891" s="400">
        <f t="shared" si="58"/>
        <v>0</v>
      </c>
      <c r="R891" s="401" t="e">
        <f ca="1">MATCH(R$2,OFFSET(Diário!O$4,R890,0,ROW(Diário!$N$5003)-R890,1),0)+R890</f>
        <v>#N/A</v>
      </c>
    </row>
    <row r="892" spans="1:18" x14ac:dyDescent="0.2">
      <c r="A892" s="402" t="str">
        <f t="shared" ca="1" si="57"/>
        <v/>
      </c>
      <c r="B892" s="397" t="str">
        <f ca="1">IF($A892="","",INDEX(Diário!B$4:B$5000,MATCH(Rateio!$A892,Diário!$A$4:$A$5000,FALSE)))</f>
        <v/>
      </c>
      <c r="C892" s="413" t="str">
        <f ca="1">IF($A892="","",INDEX(Diário!C$4:C$5000,MATCH(Rateio!$A892,Diário!$A$4:$A$5000,FALSE)))</f>
        <v/>
      </c>
      <c r="D892" s="412" t="str">
        <f ca="1">IF($A892="","",INDEX(Diário!D$4:D$5000,MATCH(Rateio!$A892,Diário!$A$4:$A$5000,FALSE)))</f>
        <v/>
      </c>
      <c r="E892" s="412" t="str">
        <f ca="1">IF($A892="","",INDEX(Diário!E$4:E$5000,MATCH(Rateio!$A892,Diário!$A$4:$A$5000,FALSE)))</f>
        <v/>
      </c>
      <c r="F892" s="398"/>
      <c r="G892" s="398"/>
      <c r="H892" s="398"/>
      <c r="I892" s="398"/>
      <c r="J892" s="398"/>
      <c r="K892" s="403"/>
      <c r="L892" s="404"/>
      <c r="M892" s="404"/>
      <c r="N892" s="399"/>
      <c r="O892" s="400" t="str">
        <f t="shared" si="55"/>
        <v/>
      </c>
      <c r="P892" s="400" t="str">
        <f t="shared" si="56"/>
        <v/>
      </c>
      <c r="Q892" s="400">
        <f t="shared" si="58"/>
        <v>0</v>
      </c>
      <c r="R892" s="401" t="e">
        <f ca="1">MATCH(R$2,OFFSET(Diário!O$4,R891,0,ROW(Diário!$N$5003)-R891,1),0)+R891</f>
        <v>#N/A</v>
      </c>
    </row>
    <row r="893" spans="1:18" x14ac:dyDescent="0.2">
      <c r="A893" s="402" t="str">
        <f t="shared" ca="1" si="57"/>
        <v/>
      </c>
      <c r="B893" s="397" t="str">
        <f ca="1">IF($A893="","",INDEX(Diário!B$4:B$5000,MATCH(Rateio!$A893,Diário!$A$4:$A$5000,FALSE)))</f>
        <v/>
      </c>
      <c r="C893" s="413" t="str">
        <f ca="1">IF($A893="","",INDEX(Diário!C$4:C$5000,MATCH(Rateio!$A893,Diário!$A$4:$A$5000,FALSE)))</f>
        <v/>
      </c>
      <c r="D893" s="412" t="str">
        <f ca="1">IF($A893="","",INDEX(Diário!D$4:D$5000,MATCH(Rateio!$A893,Diário!$A$4:$A$5000,FALSE)))</f>
        <v/>
      </c>
      <c r="E893" s="412" t="str">
        <f ca="1">IF($A893="","",INDEX(Diário!E$4:E$5000,MATCH(Rateio!$A893,Diário!$A$4:$A$5000,FALSE)))</f>
        <v/>
      </c>
      <c r="F893" s="398"/>
      <c r="G893" s="398"/>
      <c r="H893" s="398"/>
      <c r="I893" s="398"/>
      <c r="J893" s="398"/>
      <c r="K893" s="403"/>
      <c r="L893" s="404"/>
      <c r="M893" s="404"/>
      <c r="N893" s="399"/>
      <c r="O893" s="400" t="str">
        <f t="shared" si="55"/>
        <v/>
      </c>
      <c r="P893" s="400" t="str">
        <f t="shared" si="56"/>
        <v/>
      </c>
      <c r="Q893" s="400">
        <f t="shared" si="58"/>
        <v>0</v>
      </c>
      <c r="R893" s="401" t="e">
        <f ca="1">MATCH(R$2,OFFSET(Diário!O$4,R892,0,ROW(Diário!$N$5003)-R892,1),0)+R892</f>
        <v>#N/A</v>
      </c>
    </row>
    <row r="894" spans="1:18" x14ac:dyDescent="0.2">
      <c r="A894" s="402" t="str">
        <f t="shared" ca="1" si="57"/>
        <v/>
      </c>
      <c r="B894" s="397" t="str">
        <f ca="1">IF($A894="","",INDEX(Diário!B$4:B$5000,MATCH(Rateio!$A894,Diário!$A$4:$A$5000,FALSE)))</f>
        <v/>
      </c>
      <c r="C894" s="413" t="str">
        <f ca="1">IF($A894="","",INDEX(Diário!C$4:C$5000,MATCH(Rateio!$A894,Diário!$A$4:$A$5000,FALSE)))</f>
        <v/>
      </c>
      <c r="D894" s="412" t="str">
        <f ca="1">IF($A894="","",INDEX(Diário!D$4:D$5000,MATCH(Rateio!$A894,Diário!$A$4:$A$5000,FALSE)))</f>
        <v/>
      </c>
      <c r="E894" s="412" t="str">
        <f ca="1">IF($A894="","",INDEX(Diário!E$4:E$5000,MATCH(Rateio!$A894,Diário!$A$4:$A$5000,FALSE)))</f>
        <v/>
      </c>
      <c r="F894" s="398"/>
      <c r="G894" s="398"/>
      <c r="H894" s="398"/>
      <c r="I894" s="398"/>
      <c r="J894" s="398"/>
      <c r="K894" s="403"/>
      <c r="L894" s="404"/>
      <c r="M894" s="404"/>
      <c r="N894" s="399"/>
      <c r="O894" s="400" t="str">
        <f t="shared" si="55"/>
        <v/>
      </c>
      <c r="P894" s="400" t="str">
        <f t="shared" si="56"/>
        <v/>
      </c>
      <c r="Q894" s="400">
        <f t="shared" si="58"/>
        <v>0</v>
      </c>
      <c r="R894" s="401" t="e">
        <f ca="1">MATCH(R$2,OFFSET(Diário!O$4,R893,0,ROW(Diário!$N$5003)-R893,1),0)+R893</f>
        <v>#N/A</v>
      </c>
    </row>
    <row r="895" spans="1:18" x14ac:dyDescent="0.2">
      <c r="A895" s="402" t="str">
        <f t="shared" ca="1" si="57"/>
        <v/>
      </c>
      <c r="B895" s="397" t="str">
        <f ca="1">IF($A895="","",INDEX(Diário!B$4:B$5000,MATCH(Rateio!$A895,Diário!$A$4:$A$5000,FALSE)))</f>
        <v/>
      </c>
      <c r="C895" s="413" t="str">
        <f ca="1">IF($A895="","",INDEX(Diário!C$4:C$5000,MATCH(Rateio!$A895,Diário!$A$4:$A$5000,FALSE)))</f>
        <v/>
      </c>
      <c r="D895" s="412" t="str">
        <f ca="1">IF($A895="","",INDEX(Diário!D$4:D$5000,MATCH(Rateio!$A895,Diário!$A$4:$A$5000,FALSE)))</f>
        <v/>
      </c>
      <c r="E895" s="412" t="str">
        <f ca="1">IF($A895="","",INDEX(Diário!E$4:E$5000,MATCH(Rateio!$A895,Diário!$A$4:$A$5000,FALSE)))</f>
        <v/>
      </c>
      <c r="F895" s="398"/>
      <c r="G895" s="398"/>
      <c r="H895" s="398"/>
      <c r="I895" s="398"/>
      <c r="J895" s="398"/>
      <c r="K895" s="403"/>
      <c r="L895" s="404"/>
      <c r="M895" s="404"/>
      <c r="N895" s="399"/>
      <c r="O895" s="400" t="str">
        <f t="shared" si="55"/>
        <v/>
      </c>
      <c r="P895" s="400" t="str">
        <f t="shared" si="56"/>
        <v/>
      </c>
      <c r="Q895" s="400">
        <f t="shared" si="58"/>
        <v>0</v>
      </c>
      <c r="R895" s="401" t="e">
        <f ca="1">MATCH(R$2,OFFSET(Diário!O$4,R894,0,ROW(Diário!$N$5003)-R894,1),0)+R894</f>
        <v>#N/A</v>
      </c>
    </row>
    <row r="896" spans="1:18" x14ac:dyDescent="0.2">
      <c r="A896" s="402" t="str">
        <f t="shared" ca="1" si="57"/>
        <v/>
      </c>
      <c r="B896" s="397" t="str">
        <f ca="1">IF($A896="","",INDEX(Diário!B$4:B$5000,MATCH(Rateio!$A896,Diário!$A$4:$A$5000,FALSE)))</f>
        <v/>
      </c>
      <c r="C896" s="413" t="str">
        <f ca="1">IF($A896="","",INDEX(Diário!C$4:C$5000,MATCH(Rateio!$A896,Diário!$A$4:$A$5000,FALSE)))</f>
        <v/>
      </c>
      <c r="D896" s="412" t="str">
        <f ca="1">IF($A896="","",INDEX(Diário!D$4:D$5000,MATCH(Rateio!$A896,Diário!$A$4:$A$5000,FALSE)))</f>
        <v/>
      </c>
      <c r="E896" s="412" t="str">
        <f ca="1">IF($A896="","",INDEX(Diário!E$4:E$5000,MATCH(Rateio!$A896,Diário!$A$4:$A$5000,FALSE)))</f>
        <v/>
      </c>
      <c r="F896" s="398"/>
      <c r="G896" s="398"/>
      <c r="H896" s="398"/>
      <c r="I896" s="398"/>
      <c r="J896" s="398"/>
      <c r="K896" s="403"/>
      <c r="L896" s="404"/>
      <c r="M896" s="404"/>
      <c r="N896" s="399"/>
      <c r="O896" s="400" t="str">
        <f t="shared" si="55"/>
        <v/>
      </c>
      <c r="P896" s="400" t="str">
        <f t="shared" si="56"/>
        <v/>
      </c>
      <c r="Q896" s="400">
        <f t="shared" si="58"/>
        <v>0</v>
      </c>
      <c r="R896" s="401" t="e">
        <f ca="1">MATCH(R$2,OFFSET(Diário!O$4,R895,0,ROW(Diário!$N$5003)-R895,1),0)+R895</f>
        <v>#N/A</v>
      </c>
    </row>
    <row r="897" spans="1:18" x14ac:dyDescent="0.2">
      <c r="A897" s="402" t="str">
        <f t="shared" ca="1" si="57"/>
        <v/>
      </c>
      <c r="B897" s="397" t="str">
        <f ca="1">IF($A897="","",INDEX(Diário!B$4:B$5000,MATCH(Rateio!$A897,Diário!$A$4:$A$5000,FALSE)))</f>
        <v/>
      </c>
      <c r="C897" s="413" t="str">
        <f ca="1">IF($A897="","",INDEX(Diário!C$4:C$5000,MATCH(Rateio!$A897,Diário!$A$4:$A$5000,FALSE)))</f>
        <v/>
      </c>
      <c r="D897" s="412" t="str">
        <f ca="1">IF($A897="","",INDEX(Diário!D$4:D$5000,MATCH(Rateio!$A897,Diário!$A$4:$A$5000,FALSE)))</f>
        <v/>
      </c>
      <c r="E897" s="412" t="str">
        <f ca="1">IF($A897="","",INDEX(Diário!E$4:E$5000,MATCH(Rateio!$A897,Diário!$A$4:$A$5000,FALSE)))</f>
        <v/>
      </c>
      <c r="F897" s="398"/>
      <c r="G897" s="398"/>
      <c r="H897" s="398"/>
      <c r="I897" s="398"/>
      <c r="J897" s="398"/>
      <c r="K897" s="403"/>
      <c r="L897" s="404"/>
      <c r="M897" s="404"/>
      <c r="N897" s="399"/>
      <c r="O897" s="400" t="str">
        <f t="shared" si="55"/>
        <v/>
      </c>
      <c r="P897" s="400" t="str">
        <f t="shared" si="56"/>
        <v/>
      </c>
      <c r="Q897" s="400">
        <f t="shared" si="58"/>
        <v>0</v>
      </c>
      <c r="R897" s="401" t="e">
        <f ca="1">MATCH(R$2,OFFSET(Diário!O$4,R896,0,ROW(Diário!$N$5003)-R896,1),0)+R896</f>
        <v>#N/A</v>
      </c>
    </row>
    <row r="898" spans="1:18" x14ac:dyDescent="0.2">
      <c r="A898" s="402" t="str">
        <f t="shared" ca="1" si="57"/>
        <v/>
      </c>
      <c r="B898" s="397" t="str">
        <f ca="1">IF($A898="","",INDEX(Diário!B$4:B$5000,MATCH(Rateio!$A898,Diário!$A$4:$A$5000,FALSE)))</f>
        <v/>
      </c>
      <c r="C898" s="413" t="str">
        <f ca="1">IF($A898="","",INDEX(Diário!C$4:C$5000,MATCH(Rateio!$A898,Diário!$A$4:$A$5000,FALSE)))</f>
        <v/>
      </c>
      <c r="D898" s="412" t="str">
        <f ca="1">IF($A898="","",INDEX(Diário!D$4:D$5000,MATCH(Rateio!$A898,Diário!$A$4:$A$5000,FALSE)))</f>
        <v/>
      </c>
      <c r="E898" s="412" t="str">
        <f ca="1">IF($A898="","",INDEX(Diário!E$4:E$5000,MATCH(Rateio!$A898,Diário!$A$4:$A$5000,FALSE)))</f>
        <v/>
      </c>
      <c r="F898" s="398"/>
      <c r="G898" s="398"/>
      <c r="H898" s="398"/>
      <c r="I898" s="398"/>
      <c r="J898" s="398"/>
      <c r="K898" s="403"/>
      <c r="L898" s="404"/>
      <c r="M898" s="404"/>
      <c r="N898" s="399"/>
      <c r="O898" s="400" t="str">
        <f t="shared" si="55"/>
        <v/>
      </c>
      <c r="P898" s="400" t="str">
        <f t="shared" si="56"/>
        <v/>
      </c>
      <c r="Q898" s="400">
        <f t="shared" si="58"/>
        <v>0</v>
      </c>
      <c r="R898" s="401" t="e">
        <f ca="1">MATCH(R$2,OFFSET(Diário!O$4,R897,0,ROW(Diário!$N$5003)-R897,1),0)+R897</f>
        <v>#N/A</v>
      </c>
    </row>
    <row r="899" spans="1:18" x14ac:dyDescent="0.2">
      <c r="A899" s="402" t="str">
        <f t="shared" ca="1" si="57"/>
        <v/>
      </c>
      <c r="B899" s="397" t="str">
        <f ca="1">IF($A899="","",INDEX(Diário!B$4:B$5000,MATCH(Rateio!$A899,Diário!$A$4:$A$5000,FALSE)))</f>
        <v/>
      </c>
      <c r="C899" s="413" t="str">
        <f ca="1">IF($A899="","",INDEX(Diário!C$4:C$5000,MATCH(Rateio!$A899,Diário!$A$4:$A$5000,FALSE)))</f>
        <v/>
      </c>
      <c r="D899" s="412" t="str">
        <f ca="1">IF($A899="","",INDEX(Diário!D$4:D$5000,MATCH(Rateio!$A899,Diário!$A$4:$A$5000,FALSE)))</f>
        <v/>
      </c>
      <c r="E899" s="412" t="str">
        <f ca="1">IF($A899="","",INDEX(Diário!E$4:E$5000,MATCH(Rateio!$A899,Diário!$A$4:$A$5000,FALSE)))</f>
        <v/>
      </c>
      <c r="F899" s="398"/>
      <c r="G899" s="398"/>
      <c r="H899" s="398"/>
      <c r="I899" s="398"/>
      <c r="J899" s="398"/>
      <c r="K899" s="403"/>
      <c r="L899" s="404"/>
      <c r="M899" s="404"/>
      <c r="N899" s="399"/>
      <c r="O899" s="400" t="str">
        <f t="shared" si="55"/>
        <v/>
      </c>
      <c r="P899" s="400" t="str">
        <f t="shared" si="56"/>
        <v/>
      </c>
      <c r="Q899" s="400">
        <f t="shared" si="58"/>
        <v>0</v>
      </c>
      <c r="R899" s="401" t="e">
        <f ca="1">MATCH(R$2,OFFSET(Diário!O$4,R898,0,ROW(Diário!$N$5003)-R898,1),0)+R898</f>
        <v>#N/A</v>
      </c>
    </row>
    <row r="900" spans="1:18" x14ac:dyDescent="0.2">
      <c r="A900" s="402" t="str">
        <f t="shared" ca="1" si="57"/>
        <v/>
      </c>
      <c r="B900" s="397" t="str">
        <f ca="1">IF($A900="","",INDEX(Diário!B$4:B$5000,MATCH(Rateio!$A900,Diário!$A$4:$A$5000,FALSE)))</f>
        <v/>
      </c>
      <c r="C900" s="413" t="str">
        <f ca="1">IF($A900="","",INDEX(Diário!C$4:C$5000,MATCH(Rateio!$A900,Diário!$A$4:$A$5000,FALSE)))</f>
        <v/>
      </c>
      <c r="D900" s="412" t="str">
        <f ca="1">IF($A900="","",INDEX(Diário!D$4:D$5000,MATCH(Rateio!$A900,Diário!$A$4:$A$5000,FALSE)))</f>
        <v/>
      </c>
      <c r="E900" s="412" t="str">
        <f ca="1">IF($A900="","",INDEX(Diário!E$4:E$5000,MATCH(Rateio!$A900,Diário!$A$4:$A$5000,FALSE)))</f>
        <v/>
      </c>
      <c r="F900" s="398"/>
      <c r="G900" s="398"/>
      <c r="H900" s="398"/>
      <c r="I900" s="398"/>
      <c r="J900" s="398"/>
      <c r="K900" s="403"/>
      <c r="L900" s="404"/>
      <c r="M900" s="404"/>
      <c r="N900" s="399"/>
      <c r="O900" s="400" t="str">
        <f t="shared" si="55"/>
        <v/>
      </c>
      <c r="P900" s="400" t="str">
        <f t="shared" si="56"/>
        <v/>
      </c>
      <c r="Q900" s="400">
        <f t="shared" si="58"/>
        <v>0</v>
      </c>
      <c r="R900" s="401" t="e">
        <f ca="1">MATCH(R$2,OFFSET(Diário!O$4,R899,0,ROW(Diário!$N$5003)-R899,1),0)+R899</f>
        <v>#N/A</v>
      </c>
    </row>
    <row r="901" spans="1:18" x14ac:dyDescent="0.2">
      <c r="A901" s="402" t="str">
        <f t="shared" ca="1" si="57"/>
        <v/>
      </c>
      <c r="B901" s="397" t="str">
        <f ca="1">IF($A901="","",INDEX(Diário!B$4:B$5000,MATCH(Rateio!$A901,Diário!$A$4:$A$5000,FALSE)))</f>
        <v/>
      </c>
      <c r="C901" s="413" t="str">
        <f ca="1">IF($A901="","",INDEX(Diário!C$4:C$5000,MATCH(Rateio!$A901,Diário!$A$4:$A$5000,FALSE)))</f>
        <v/>
      </c>
      <c r="D901" s="412" t="str">
        <f ca="1">IF($A901="","",INDEX(Diário!D$4:D$5000,MATCH(Rateio!$A901,Diário!$A$4:$A$5000,FALSE)))</f>
        <v/>
      </c>
      <c r="E901" s="412" t="str">
        <f ca="1">IF($A901="","",INDEX(Diário!E$4:E$5000,MATCH(Rateio!$A901,Diário!$A$4:$A$5000,FALSE)))</f>
        <v/>
      </c>
      <c r="F901" s="398"/>
      <c r="G901" s="398"/>
      <c r="H901" s="398"/>
      <c r="I901" s="398"/>
      <c r="J901" s="398"/>
      <c r="K901" s="403"/>
      <c r="L901" s="404"/>
      <c r="M901" s="404"/>
      <c r="N901" s="399"/>
      <c r="O901" s="400" t="str">
        <f t="shared" ref="O901:O964" si="59">IFERROR(M901/L901,"")</f>
        <v/>
      </c>
      <c r="P901" s="400" t="str">
        <f t="shared" ref="P901:P964" si="60">IFERROR(N901/L901,"")</f>
        <v/>
      </c>
      <c r="Q901" s="400">
        <f t="shared" si="58"/>
        <v>0</v>
      </c>
      <c r="R901" s="401" t="e">
        <f ca="1">MATCH(R$2,OFFSET(Diário!O$4,R900,0,ROW(Diário!$N$5003)-R900,1),0)+R900</f>
        <v>#N/A</v>
      </c>
    </row>
    <row r="902" spans="1:18" x14ac:dyDescent="0.2">
      <c r="A902" s="402" t="str">
        <f t="shared" ref="A902:A965" ca="1" si="61">IF(ISNA(R902),"",R902)</f>
        <v/>
      </c>
      <c r="B902" s="397" t="str">
        <f ca="1">IF($A902="","",INDEX(Diário!B$4:B$5000,MATCH(Rateio!$A902,Diário!$A$4:$A$5000,FALSE)))</f>
        <v/>
      </c>
      <c r="C902" s="413" t="str">
        <f ca="1">IF($A902="","",INDEX(Diário!C$4:C$5000,MATCH(Rateio!$A902,Diário!$A$4:$A$5000,FALSE)))</f>
        <v/>
      </c>
      <c r="D902" s="412" t="str">
        <f ca="1">IF($A902="","",INDEX(Diário!D$4:D$5000,MATCH(Rateio!$A902,Diário!$A$4:$A$5000,FALSE)))</f>
        <v/>
      </c>
      <c r="E902" s="412" t="str">
        <f ca="1">IF($A902="","",INDEX(Diário!E$4:E$5000,MATCH(Rateio!$A902,Diário!$A$4:$A$5000,FALSE)))</f>
        <v/>
      </c>
      <c r="F902" s="398"/>
      <c r="G902" s="398"/>
      <c r="H902" s="398"/>
      <c r="I902" s="398"/>
      <c r="J902" s="398"/>
      <c r="K902" s="403"/>
      <c r="L902" s="404"/>
      <c r="M902" s="404"/>
      <c r="N902" s="399"/>
      <c r="O902" s="400" t="str">
        <f t="shared" si="59"/>
        <v/>
      </c>
      <c r="P902" s="400" t="str">
        <f t="shared" si="60"/>
        <v/>
      </c>
      <c r="Q902" s="400">
        <f t="shared" ref="Q902:Q965" si="62">SUM(O902:P902)</f>
        <v>0</v>
      </c>
      <c r="R902" s="401" t="e">
        <f ca="1">MATCH(R$2,OFFSET(Diário!O$4,R901,0,ROW(Diário!$N$5003)-R901,1),0)+R901</f>
        <v>#N/A</v>
      </c>
    </row>
    <row r="903" spans="1:18" x14ac:dyDescent="0.2">
      <c r="A903" s="402" t="str">
        <f t="shared" ca="1" si="61"/>
        <v/>
      </c>
      <c r="B903" s="397" t="str">
        <f ca="1">IF($A903="","",INDEX(Diário!B$4:B$5000,MATCH(Rateio!$A903,Diário!$A$4:$A$5000,FALSE)))</f>
        <v/>
      </c>
      <c r="C903" s="413" t="str">
        <f ca="1">IF($A903="","",INDEX(Diário!C$4:C$5000,MATCH(Rateio!$A903,Diário!$A$4:$A$5000,FALSE)))</f>
        <v/>
      </c>
      <c r="D903" s="412" t="str">
        <f ca="1">IF($A903="","",INDEX(Diário!D$4:D$5000,MATCH(Rateio!$A903,Diário!$A$4:$A$5000,FALSE)))</f>
        <v/>
      </c>
      <c r="E903" s="412" t="str">
        <f ca="1">IF($A903="","",INDEX(Diário!E$4:E$5000,MATCH(Rateio!$A903,Diário!$A$4:$A$5000,FALSE)))</f>
        <v/>
      </c>
      <c r="F903" s="398"/>
      <c r="G903" s="398"/>
      <c r="H903" s="398"/>
      <c r="I903" s="398"/>
      <c r="J903" s="398"/>
      <c r="K903" s="403"/>
      <c r="L903" s="404"/>
      <c r="M903" s="404"/>
      <c r="N903" s="399"/>
      <c r="O903" s="400" t="str">
        <f t="shared" si="59"/>
        <v/>
      </c>
      <c r="P903" s="400" t="str">
        <f t="shared" si="60"/>
        <v/>
      </c>
      <c r="Q903" s="400">
        <f t="shared" si="62"/>
        <v>0</v>
      </c>
      <c r="R903" s="401" t="e">
        <f ca="1">MATCH(R$2,OFFSET(Diário!O$4,R902,0,ROW(Diário!$N$5003)-R902,1),0)+R902</f>
        <v>#N/A</v>
      </c>
    </row>
    <row r="904" spans="1:18" x14ac:dyDescent="0.2">
      <c r="A904" s="402" t="str">
        <f t="shared" ca="1" si="61"/>
        <v/>
      </c>
      <c r="B904" s="397" t="str">
        <f ca="1">IF($A904="","",INDEX(Diário!B$4:B$5000,MATCH(Rateio!$A904,Diário!$A$4:$A$5000,FALSE)))</f>
        <v/>
      </c>
      <c r="C904" s="413" t="str">
        <f ca="1">IF($A904="","",INDEX(Diário!C$4:C$5000,MATCH(Rateio!$A904,Diário!$A$4:$A$5000,FALSE)))</f>
        <v/>
      </c>
      <c r="D904" s="412" t="str">
        <f ca="1">IF($A904="","",INDEX(Diário!D$4:D$5000,MATCH(Rateio!$A904,Diário!$A$4:$A$5000,FALSE)))</f>
        <v/>
      </c>
      <c r="E904" s="412" t="str">
        <f ca="1">IF($A904="","",INDEX(Diário!E$4:E$5000,MATCH(Rateio!$A904,Diário!$A$4:$A$5000,FALSE)))</f>
        <v/>
      </c>
      <c r="F904" s="398"/>
      <c r="G904" s="398"/>
      <c r="H904" s="398"/>
      <c r="I904" s="398"/>
      <c r="J904" s="398"/>
      <c r="K904" s="403"/>
      <c r="L904" s="404"/>
      <c r="M904" s="404"/>
      <c r="N904" s="399"/>
      <c r="O904" s="400" t="str">
        <f t="shared" si="59"/>
        <v/>
      </c>
      <c r="P904" s="400" t="str">
        <f t="shared" si="60"/>
        <v/>
      </c>
      <c r="Q904" s="400">
        <f t="shared" si="62"/>
        <v>0</v>
      </c>
      <c r="R904" s="401" t="e">
        <f ca="1">MATCH(R$2,OFFSET(Diário!O$4,R903,0,ROW(Diário!$N$5003)-R903,1),0)+R903</f>
        <v>#N/A</v>
      </c>
    </row>
    <row r="905" spans="1:18" x14ac:dyDescent="0.2">
      <c r="A905" s="402" t="str">
        <f t="shared" ca="1" si="61"/>
        <v/>
      </c>
      <c r="B905" s="397" t="str">
        <f ca="1">IF($A905="","",INDEX(Diário!B$4:B$5000,MATCH(Rateio!$A905,Diário!$A$4:$A$5000,FALSE)))</f>
        <v/>
      </c>
      <c r="C905" s="413" t="str">
        <f ca="1">IF($A905="","",INDEX(Diário!C$4:C$5000,MATCH(Rateio!$A905,Diário!$A$4:$A$5000,FALSE)))</f>
        <v/>
      </c>
      <c r="D905" s="412" t="str">
        <f ca="1">IF($A905="","",INDEX(Diário!D$4:D$5000,MATCH(Rateio!$A905,Diário!$A$4:$A$5000,FALSE)))</f>
        <v/>
      </c>
      <c r="E905" s="412" t="str">
        <f ca="1">IF($A905="","",INDEX(Diário!E$4:E$5000,MATCH(Rateio!$A905,Diário!$A$4:$A$5000,FALSE)))</f>
        <v/>
      </c>
      <c r="F905" s="398"/>
      <c r="G905" s="398"/>
      <c r="H905" s="398"/>
      <c r="I905" s="398"/>
      <c r="J905" s="398"/>
      <c r="K905" s="403"/>
      <c r="L905" s="404"/>
      <c r="M905" s="404"/>
      <c r="N905" s="399"/>
      <c r="O905" s="400" t="str">
        <f t="shared" si="59"/>
        <v/>
      </c>
      <c r="P905" s="400" t="str">
        <f t="shared" si="60"/>
        <v/>
      </c>
      <c r="Q905" s="400">
        <f t="shared" si="62"/>
        <v>0</v>
      </c>
      <c r="R905" s="401" t="e">
        <f ca="1">MATCH(R$2,OFFSET(Diário!O$4,R904,0,ROW(Diário!$N$5003)-R904,1),0)+R904</f>
        <v>#N/A</v>
      </c>
    </row>
    <row r="906" spans="1:18" x14ac:dyDescent="0.2">
      <c r="A906" s="402" t="str">
        <f t="shared" ca="1" si="61"/>
        <v/>
      </c>
      <c r="B906" s="397" t="str">
        <f ca="1">IF($A906="","",INDEX(Diário!B$4:B$5000,MATCH(Rateio!$A906,Diário!$A$4:$A$5000,FALSE)))</f>
        <v/>
      </c>
      <c r="C906" s="413" t="str">
        <f ca="1">IF($A906="","",INDEX(Diário!C$4:C$5000,MATCH(Rateio!$A906,Diário!$A$4:$A$5000,FALSE)))</f>
        <v/>
      </c>
      <c r="D906" s="412" t="str">
        <f ca="1">IF($A906="","",INDEX(Diário!D$4:D$5000,MATCH(Rateio!$A906,Diário!$A$4:$A$5000,FALSE)))</f>
        <v/>
      </c>
      <c r="E906" s="412" t="str">
        <f ca="1">IF($A906="","",INDEX(Diário!E$4:E$5000,MATCH(Rateio!$A906,Diário!$A$4:$A$5000,FALSE)))</f>
        <v/>
      </c>
      <c r="F906" s="398"/>
      <c r="G906" s="398"/>
      <c r="H906" s="398"/>
      <c r="I906" s="398"/>
      <c r="J906" s="398"/>
      <c r="K906" s="403"/>
      <c r="L906" s="404"/>
      <c r="M906" s="404"/>
      <c r="N906" s="399"/>
      <c r="O906" s="400" t="str">
        <f t="shared" si="59"/>
        <v/>
      </c>
      <c r="P906" s="400" t="str">
        <f t="shared" si="60"/>
        <v/>
      </c>
      <c r="Q906" s="400">
        <f t="shared" si="62"/>
        <v>0</v>
      </c>
      <c r="R906" s="401" t="e">
        <f ca="1">MATCH(R$2,OFFSET(Diário!O$4,R905,0,ROW(Diário!$N$5003)-R905,1),0)+R905</f>
        <v>#N/A</v>
      </c>
    </row>
    <row r="907" spans="1:18" x14ac:dyDescent="0.2">
      <c r="A907" s="402" t="str">
        <f t="shared" ca="1" si="61"/>
        <v/>
      </c>
      <c r="B907" s="397" t="str">
        <f ca="1">IF($A907="","",INDEX(Diário!B$4:B$5000,MATCH(Rateio!$A907,Diário!$A$4:$A$5000,FALSE)))</f>
        <v/>
      </c>
      <c r="C907" s="413" t="str">
        <f ca="1">IF($A907="","",INDEX(Diário!C$4:C$5000,MATCH(Rateio!$A907,Diário!$A$4:$A$5000,FALSE)))</f>
        <v/>
      </c>
      <c r="D907" s="412" t="str">
        <f ca="1">IF($A907="","",INDEX(Diário!D$4:D$5000,MATCH(Rateio!$A907,Diário!$A$4:$A$5000,FALSE)))</f>
        <v/>
      </c>
      <c r="E907" s="412" t="str">
        <f ca="1">IF($A907="","",INDEX(Diário!E$4:E$5000,MATCH(Rateio!$A907,Diário!$A$4:$A$5000,FALSE)))</f>
        <v/>
      </c>
      <c r="F907" s="398"/>
      <c r="G907" s="398"/>
      <c r="H907" s="398"/>
      <c r="I907" s="398"/>
      <c r="J907" s="398"/>
      <c r="K907" s="403"/>
      <c r="L907" s="404"/>
      <c r="M907" s="404"/>
      <c r="N907" s="399"/>
      <c r="O907" s="400" t="str">
        <f t="shared" si="59"/>
        <v/>
      </c>
      <c r="P907" s="400" t="str">
        <f t="shared" si="60"/>
        <v/>
      </c>
      <c r="Q907" s="400">
        <f t="shared" si="62"/>
        <v>0</v>
      </c>
      <c r="R907" s="401" t="e">
        <f ca="1">MATCH(R$2,OFFSET(Diário!O$4,R906,0,ROW(Diário!$N$5003)-R906,1),0)+R906</f>
        <v>#N/A</v>
      </c>
    </row>
    <row r="908" spans="1:18" x14ac:dyDescent="0.2">
      <c r="A908" s="402" t="str">
        <f t="shared" ca="1" si="61"/>
        <v/>
      </c>
      <c r="B908" s="397" t="str">
        <f ca="1">IF($A908="","",INDEX(Diário!B$4:B$5000,MATCH(Rateio!$A908,Diário!$A$4:$A$5000,FALSE)))</f>
        <v/>
      </c>
      <c r="C908" s="413" t="str">
        <f ca="1">IF($A908="","",INDEX(Diário!C$4:C$5000,MATCH(Rateio!$A908,Diário!$A$4:$A$5000,FALSE)))</f>
        <v/>
      </c>
      <c r="D908" s="412" t="str">
        <f ca="1">IF($A908="","",INDEX(Diário!D$4:D$5000,MATCH(Rateio!$A908,Diário!$A$4:$A$5000,FALSE)))</f>
        <v/>
      </c>
      <c r="E908" s="412" t="str">
        <f ca="1">IF($A908="","",INDEX(Diário!E$4:E$5000,MATCH(Rateio!$A908,Diário!$A$4:$A$5000,FALSE)))</f>
        <v/>
      </c>
      <c r="F908" s="398"/>
      <c r="G908" s="398"/>
      <c r="H908" s="398"/>
      <c r="I908" s="398"/>
      <c r="J908" s="398"/>
      <c r="K908" s="403"/>
      <c r="L908" s="404"/>
      <c r="M908" s="404"/>
      <c r="N908" s="399"/>
      <c r="O908" s="400" t="str">
        <f t="shared" si="59"/>
        <v/>
      </c>
      <c r="P908" s="400" t="str">
        <f t="shared" si="60"/>
        <v/>
      </c>
      <c r="Q908" s="400">
        <f t="shared" si="62"/>
        <v>0</v>
      </c>
      <c r="R908" s="401" t="e">
        <f ca="1">MATCH(R$2,OFFSET(Diário!O$4,R907,0,ROW(Diário!$N$5003)-R907,1),0)+R907</f>
        <v>#N/A</v>
      </c>
    </row>
    <row r="909" spans="1:18" x14ac:dyDescent="0.2">
      <c r="A909" s="402" t="str">
        <f t="shared" ca="1" si="61"/>
        <v/>
      </c>
      <c r="B909" s="397" t="str">
        <f ca="1">IF($A909="","",INDEX(Diário!B$4:B$5000,MATCH(Rateio!$A909,Diário!$A$4:$A$5000,FALSE)))</f>
        <v/>
      </c>
      <c r="C909" s="413" t="str">
        <f ca="1">IF($A909="","",INDEX(Diário!C$4:C$5000,MATCH(Rateio!$A909,Diário!$A$4:$A$5000,FALSE)))</f>
        <v/>
      </c>
      <c r="D909" s="412" t="str">
        <f ca="1">IF($A909="","",INDEX(Diário!D$4:D$5000,MATCH(Rateio!$A909,Diário!$A$4:$A$5000,FALSE)))</f>
        <v/>
      </c>
      <c r="E909" s="412" t="str">
        <f ca="1">IF($A909="","",INDEX(Diário!E$4:E$5000,MATCH(Rateio!$A909,Diário!$A$4:$A$5000,FALSE)))</f>
        <v/>
      </c>
      <c r="F909" s="398"/>
      <c r="G909" s="398"/>
      <c r="H909" s="398"/>
      <c r="I909" s="398"/>
      <c r="J909" s="398"/>
      <c r="K909" s="403"/>
      <c r="L909" s="404"/>
      <c r="M909" s="404"/>
      <c r="N909" s="399"/>
      <c r="O909" s="400" t="str">
        <f t="shared" si="59"/>
        <v/>
      </c>
      <c r="P909" s="400" t="str">
        <f t="shared" si="60"/>
        <v/>
      </c>
      <c r="Q909" s="400">
        <f t="shared" si="62"/>
        <v>0</v>
      </c>
      <c r="R909" s="401" t="e">
        <f ca="1">MATCH(R$2,OFFSET(Diário!O$4,R908,0,ROW(Diário!$N$5003)-R908,1),0)+R908</f>
        <v>#N/A</v>
      </c>
    </row>
    <row r="910" spans="1:18" x14ac:dyDescent="0.2">
      <c r="A910" s="402" t="str">
        <f t="shared" ca="1" si="61"/>
        <v/>
      </c>
      <c r="B910" s="397" t="str">
        <f ca="1">IF($A910="","",INDEX(Diário!B$4:B$5000,MATCH(Rateio!$A910,Diário!$A$4:$A$5000,FALSE)))</f>
        <v/>
      </c>
      <c r="C910" s="413" t="str">
        <f ca="1">IF($A910="","",INDEX(Diário!C$4:C$5000,MATCH(Rateio!$A910,Diário!$A$4:$A$5000,FALSE)))</f>
        <v/>
      </c>
      <c r="D910" s="412" t="str">
        <f ca="1">IF($A910="","",INDEX(Diário!D$4:D$5000,MATCH(Rateio!$A910,Diário!$A$4:$A$5000,FALSE)))</f>
        <v/>
      </c>
      <c r="E910" s="412" t="str">
        <f ca="1">IF($A910="","",INDEX(Diário!E$4:E$5000,MATCH(Rateio!$A910,Diário!$A$4:$A$5000,FALSE)))</f>
        <v/>
      </c>
      <c r="F910" s="398"/>
      <c r="G910" s="398"/>
      <c r="H910" s="398"/>
      <c r="I910" s="398"/>
      <c r="J910" s="398"/>
      <c r="K910" s="403"/>
      <c r="L910" s="404"/>
      <c r="M910" s="404"/>
      <c r="N910" s="399"/>
      <c r="O910" s="400" t="str">
        <f t="shared" si="59"/>
        <v/>
      </c>
      <c r="P910" s="400" t="str">
        <f t="shared" si="60"/>
        <v/>
      </c>
      <c r="Q910" s="400">
        <f t="shared" si="62"/>
        <v>0</v>
      </c>
      <c r="R910" s="401" t="e">
        <f ca="1">MATCH(R$2,OFFSET(Diário!O$4,R909,0,ROW(Diário!$N$5003)-R909,1),0)+R909</f>
        <v>#N/A</v>
      </c>
    </row>
    <row r="911" spans="1:18" x14ac:dyDescent="0.2">
      <c r="A911" s="402" t="str">
        <f t="shared" ca="1" si="61"/>
        <v/>
      </c>
      <c r="B911" s="397" t="str">
        <f ca="1">IF($A911="","",INDEX(Diário!B$4:B$5000,MATCH(Rateio!$A911,Diário!$A$4:$A$5000,FALSE)))</f>
        <v/>
      </c>
      <c r="C911" s="413" t="str">
        <f ca="1">IF($A911="","",INDEX(Diário!C$4:C$5000,MATCH(Rateio!$A911,Diário!$A$4:$A$5000,FALSE)))</f>
        <v/>
      </c>
      <c r="D911" s="412" t="str">
        <f ca="1">IF($A911="","",INDEX(Diário!D$4:D$5000,MATCH(Rateio!$A911,Diário!$A$4:$A$5000,FALSE)))</f>
        <v/>
      </c>
      <c r="E911" s="412" t="str">
        <f ca="1">IF($A911="","",INDEX(Diário!E$4:E$5000,MATCH(Rateio!$A911,Diário!$A$4:$A$5000,FALSE)))</f>
        <v/>
      </c>
      <c r="F911" s="398"/>
      <c r="G911" s="398"/>
      <c r="H911" s="398"/>
      <c r="I911" s="398"/>
      <c r="J911" s="398"/>
      <c r="K911" s="403"/>
      <c r="L911" s="404"/>
      <c r="M911" s="404"/>
      <c r="N911" s="399"/>
      <c r="O911" s="400" t="str">
        <f t="shared" si="59"/>
        <v/>
      </c>
      <c r="P911" s="400" t="str">
        <f t="shared" si="60"/>
        <v/>
      </c>
      <c r="Q911" s="400">
        <f t="shared" si="62"/>
        <v>0</v>
      </c>
      <c r="R911" s="401" t="e">
        <f ca="1">MATCH(R$2,OFFSET(Diário!O$4,R910,0,ROW(Diário!$N$5003)-R910,1),0)+R910</f>
        <v>#N/A</v>
      </c>
    </row>
    <row r="912" spans="1:18" x14ac:dyDescent="0.2">
      <c r="A912" s="402" t="str">
        <f t="shared" ca="1" si="61"/>
        <v/>
      </c>
      <c r="B912" s="397" t="str">
        <f ca="1">IF($A912="","",INDEX(Diário!B$4:B$5000,MATCH(Rateio!$A912,Diário!$A$4:$A$5000,FALSE)))</f>
        <v/>
      </c>
      <c r="C912" s="413" t="str">
        <f ca="1">IF($A912="","",INDEX(Diário!C$4:C$5000,MATCH(Rateio!$A912,Diário!$A$4:$A$5000,FALSE)))</f>
        <v/>
      </c>
      <c r="D912" s="412" t="str">
        <f ca="1">IF($A912="","",INDEX(Diário!D$4:D$5000,MATCH(Rateio!$A912,Diário!$A$4:$A$5000,FALSE)))</f>
        <v/>
      </c>
      <c r="E912" s="412" t="str">
        <f ca="1">IF($A912="","",INDEX(Diário!E$4:E$5000,MATCH(Rateio!$A912,Diário!$A$4:$A$5000,FALSE)))</f>
        <v/>
      </c>
      <c r="F912" s="398"/>
      <c r="G912" s="398"/>
      <c r="H912" s="398"/>
      <c r="I912" s="398"/>
      <c r="J912" s="398"/>
      <c r="K912" s="403"/>
      <c r="L912" s="404"/>
      <c r="M912" s="404"/>
      <c r="N912" s="399"/>
      <c r="O912" s="400" t="str">
        <f t="shared" si="59"/>
        <v/>
      </c>
      <c r="P912" s="400" t="str">
        <f t="shared" si="60"/>
        <v/>
      </c>
      <c r="Q912" s="400">
        <f t="shared" si="62"/>
        <v>0</v>
      </c>
      <c r="R912" s="401" t="e">
        <f ca="1">MATCH(R$2,OFFSET(Diário!O$4,R911,0,ROW(Diário!$N$5003)-R911,1),0)+R911</f>
        <v>#N/A</v>
      </c>
    </row>
    <row r="913" spans="1:18" x14ac:dyDescent="0.2">
      <c r="A913" s="402" t="str">
        <f t="shared" ca="1" si="61"/>
        <v/>
      </c>
      <c r="B913" s="397" t="str">
        <f ca="1">IF($A913="","",INDEX(Diário!B$4:B$5000,MATCH(Rateio!$A913,Diário!$A$4:$A$5000,FALSE)))</f>
        <v/>
      </c>
      <c r="C913" s="413" t="str">
        <f ca="1">IF($A913="","",INDEX(Diário!C$4:C$5000,MATCH(Rateio!$A913,Diário!$A$4:$A$5000,FALSE)))</f>
        <v/>
      </c>
      <c r="D913" s="412" t="str">
        <f ca="1">IF($A913="","",INDEX(Diário!D$4:D$5000,MATCH(Rateio!$A913,Diário!$A$4:$A$5000,FALSE)))</f>
        <v/>
      </c>
      <c r="E913" s="412" t="str">
        <f ca="1">IF($A913="","",INDEX(Diário!E$4:E$5000,MATCH(Rateio!$A913,Diário!$A$4:$A$5000,FALSE)))</f>
        <v/>
      </c>
      <c r="F913" s="398"/>
      <c r="G913" s="398"/>
      <c r="H913" s="398"/>
      <c r="I913" s="398"/>
      <c r="J913" s="398"/>
      <c r="K913" s="403"/>
      <c r="L913" s="404"/>
      <c r="M913" s="404"/>
      <c r="N913" s="399"/>
      <c r="O913" s="400" t="str">
        <f t="shared" si="59"/>
        <v/>
      </c>
      <c r="P913" s="400" t="str">
        <f t="shared" si="60"/>
        <v/>
      </c>
      <c r="Q913" s="400">
        <f t="shared" si="62"/>
        <v>0</v>
      </c>
      <c r="R913" s="401" t="e">
        <f ca="1">MATCH(R$2,OFFSET(Diário!O$4,R912,0,ROW(Diário!$N$5003)-R912,1),0)+R912</f>
        <v>#N/A</v>
      </c>
    </row>
    <row r="914" spans="1:18" x14ac:dyDescent="0.2">
      <c r="A914" s="402" t="str">
        <f t="shared" ca="1" si="61"/>
        <v/>
      </c>
      <c r="B914" s="397" t="str">
        <f ca="1">IF($A914="","",INDEX(Diário!B$4:B$5000,MATCH(Rateio!$A914,Diário!$A$4:$A$5000,FALSE)))</f>
        <v/>
      </c>
      <c r="C914" s="413" t="str">
        <f ca="1">IF($A914="","",INDEX(Diário!C$4:C$5000,MATCH(Rateio!$A914,Diário!$A$4:$A$5000,FALSE)))</f>
        <v/>
      </c>
      <c r="D914" s="412" t="str">
        <f ca="1">IF($A914="","",INDEX(Diário!D$4:D$5000,MATCH(Rateio!$A914,Diário!$A$4:$A$5000,FALSE)))</f>
        <v/>
      </c>
      <c r="E914" s="412" t="str">
        <f ca="1">IF($A914="","",INDEX(Diário!E$4:E$5000,MATCH(Rateio!$A914,Diário!$A$4:$A$5000,FALSE)))</f>
        <v/>
      </c>
      <c r="F914" s="398"/>
      <c r="G914" s="398"/>
      <c r="H914" s="398"/>
      <c r="I914" s="398"/>
      <c r="J914" s="398"/>
      <c r="K914" s="403"/>
      <c r="L914" s="404"/>
      <c r="M914" s="404"/>
      <c r="N914" s="399"/>
      <c r="O914" s="400" t="str">
        <f t="shared" si="59"/>
        <v/>
      </c>
      <c r="P914" s="400" t="str">
        <f t="shared" si="60"/>
        <v/>
      </c>
      <c r="Q914" s="400">
        <f t="shared" si="62"/>
        <v>0</v>
      </c>
      <c r="R914" s="401" t="e">
        <f ca="1">MATCH(R$2,OFFSET(Diário!O$4,R913,0,ROW(Diário!$N$5003)-R913,1),0)+R913</f>
        <v>#N/A</v>
      </c>
    </row>
    <row r="915" spans="1:18" x14ac:dyDescent="0.2">
      <c r="A915" s="402" t="str">
        <f t="shared" ca="1" si="61"/>
        <v/>
      </c>
      <c r="B915" s="397" t="str">
        <f ca="1">IF($A915="","",INDEX(Diário!B$4:B$5000,MATCH(Rateio!$A915,Diário!$A$4:$A$5000,FALSE)))</f>
        <v/>
      </c>
      <c r="C915" s="413" t="str">
        <f ca="1">IF($A915="","",INDEX(Diário!C$4:C$5000,MATCH(Rateio!$A915,Diário!$A$4:$A$5000,FALSE)))</f>
        <v/>
      </c>
      <c r="D915" s="412" t="str">
        <f ca="1">IF($A915="","",INDEX(Diário!D$4:D$5000,MATCH(Rateio!$A915,Diário!$A$4:$A$5000,FALSE)))</f>
        <v/>
      </c>
      <c r="E915" s="412" t="str">
        <f ca="1">IF($A915="","",INDEX(Diário!E$4:E$5000,MATCH(Rateio!$A915,Diário!$A$4:$A$5000,FALSE)))</f>
        <v/>
      </c>
      <c r="F915" s="398"/>
      <c r="G915" s="398"/>
      <c r="H915" s="398"/>
      <c r="I915" s="398"/>
      <c r="J915" s="398"/>
      <c r="K915" s="403"/>
      <c r="L915" s="404"/>
      <c r="M915" s="404"/>
      <c r="N915" s="399"/>
      <c r="O915" s="400" t="str">
        <f t="shared" si="59"/>
        <v/>
      </c>
      <c r="P915" s="400" t="str">
        <f t="shared" si="60"/>
        <v/>
      </c>
      <c r="Q915" s="400">
        <f t="shared" si="62"/>
        <v>0</v>
      </c>
      <c r="R915" s="401" t="e">
        <f ca="1">MATCH(R$2,OFFSET(Diário!O$4,R914,0,ROW(Diário!$N$5003)-R914,1),0)+R914</f>
        <v>#N/A</v>
      </c>
    </row>
    <row r="916" spans="1:18" x14ac:dyDescent="0.2">
      <c r="A916" s="402" t="str">
        <f t="shared" ca="1" si="61"/>
        <v/>
      </c>
      <c r="B916" s="397" t="str">
        <f ca="1">IF($A916="","",INDEX(Diário!B$4:B$5000,MATCH(Rateio!$A916,Diário!$A$4:$A$5000,FALSE)))</f>
        <v/>
      </c>
      <c r="C916" s="413" t="str">
        <f ca="1">IF($A916="","",INDEX(Diário!C$4:C$5000,MATCH(Rateio!$A916,Diário!$A$4:$A$5000,FALSE)))</f>
        <v/>
      </c>
      <c r="D916" s="412" t="str">
        <f ca="1">IF($A916="","",INDEX(Diário!D$4:D$5000,MATCH(Rateio!$A916,Diário!$A$4:$A$5000,FALSE)))</f>
        <v/>
      </c>
      <c r="E916" s="412" t="str">
        <f ca="1">IF($A916="","",INDEX(Diário!E$4:E$5000,MATCH(Rateio!$A916,Diário!$A$4:$A$5000,FALSE)))</f>
        <v/>
      </c>
      <c r="F916" s="398"/>
      <c r="G916" s="398"/>
      <c r="H916" s="398"/>
      <c r="I916" s="398"/>
      <c r="J916" s="398"/>
      <c r="K916" s="403"/>
      <c r="L916" s="404"/>
      <c r="M916" s="404"/>
      <c r="N916" s="399"/>
      <c r="O916" s="400" t="str">
        <f t="shared" si="59"/>
        <v/>
      </c>
      <c r="P916" s="400" t="str">
        <f t="shared" si="60"/>
        <v/>
      </c>
      <c r="Q916" s="400">
        <f t="shared" si="62"/>
        <v>0</v>
      </c>
      <c r="R916" s="401" t="e">
        <f ca="1">MATCH(R$2,OFFSET(Diário!O$4,R915,0,ROW(Diário!$N$5003)-R915,1),0)+R915</f>
        <v>#N/A</v>
      </c>
    </row>
    <row r="917" spans="1:18" x14ac:dyDescent="0.2">
      <c r="A917" s="402" t="str">
        <f t="shared" ca="1" si="61"/>
        <v/>
      </c>
      <c r="B917" s="397" t="str">
        <f ca="1">IF($A917="","",INDEX(Diário!B$4:B$5000,MATCH(Rateio!$A917,Diário!$A$4:$A$5000,FALSE)))</f>
        <v/>
      </c>
      <c r="C917" s="413" t="str">
        <f ca="1">IF($A917="","",INDEX(Diário!C$4:C$5000,MATCH(Rateio!$A917,Diário!$A$4:$A$5000,FALSE)))</f>
        <v/>
      </c>
      <c r="D917" s="412" t="str">
        <f ca="1">IF($A917="","",INDEX(Diário!D$4:D$5000,MATCH(Rateio!$A917,Diário!$A$4:$A$5000,FALSE)))</f>
        <v/>
      </c>
      <c r="E917" s="412" t="str">
        <f ca="1">IF($A917="","",INDEX(Diário!E$4:E$5000,MATCH(Rateio!$A917,Diário!$A$4:$A$5000,FALSE)))</f>
        <v/>
      </c>
      <c r="F917" s="398"/>
      <c r="G917" s="398"/>
      <c r="H917" s="398"/>
      <c r="I917" s="398"/>
      <c r="J917" s="398"/>
      <c r="K917" s="403"/>
      <c r="L917" s="404"/>
      <c r="M917" s="404"/>
      <c r="N917" s="399"/>
      <c r="O917" s="400" t="str">
        <f t="shared" si="59"/>
        <v/>
      </c>
      <c r="P917" s="400" t="str">
        <f t="shared" si="60"/>
        <v/>
      </c>
      <c r="Q917" s="400">
        <f t="shared" si="62"/>
        <v>0</v>
      </c>
      <c r="R917" s="401" t="e">
        <f ca="1">MATCH(R$2,OFFSET(Diário!O$4,R916,0,ROW(Diário!$N$5003)-R916,1),0)+R916</f>
        <v>#N/A</v>
      </c>
    </row>
    <row r="918" spans="1:18" x14ac:dyDescent="0.2">
      <c r="A918" s="402" t="str">
        <f t="shared" ca="1" si="61"/>
        <v/>
      </c>
      <c r="B918" s="397" t="str">
        <f ca="1">IF($A918="","",INDEX(Diário!B$4:B$5000,MATCH(Rateio!$A918,Diário!$A$4:$A$5000,FALSE)))</f>
        <v/>
      </c>
      <c r="C918" s="413" t="str">
        <f ca="1">IF($A918="","",INDEX(Diário!C$4:C$5000,MATCH(Rateio!$A918,Diário!$A$4:$A$5000,FALSE)))</f>
        <v/>
      </c>
      <c r="D918" s="412" t="str">
        <f ca="1">IF($A918="","",INDEX(Diário!D$4:D$5000,MATCH(Rateio!$A918,Diário!$A$4:$A$5000,FALSE)))</f>
        <v/>
      </c>
      <c r="E918" s="412" t="str">
        <f ca="1">IF($A918="","",INDEX(Diário!E$4:E$5000,MATCH(Rateio!$A918,Diário!$A$4:$A$5000,FALSE)))</f>
        <v/>
      </c>
      <c r="F918" s="398"/>
      <c r="G918" s="398"/>
      <c r="H918" s="398"/>
      <c r="I918" s="398"/>
      <c r="J918" s="398"/>
      <c r="K918" s="403"/>
      <c r="L918" s="404"/>
      <c r="M918" s="404"/>
      <c r="N918" s="399"/>
      <c r="O918" s="400" t="str">
        <f t="shared" si="59"/>
        <v/>
      </c>
      <c r="P918" s="400" t="str">
        <f t="shared" si="60"/>
        <v/>
      </c>
      <c r="Q918" s="400">
        <f t="shared" si="62"/>
        <v>0</v>
      </c>
      <c r="R918" s="401" t="e">
        <f ca="1">MATCH(R$2,OFFSET(Diário!O$4,R917,0,ROW(Diário!$N$5003)-R917,1),0)+R917</f>
        <v>#N/A</v>
      </c>
    </row>
    <row r="919" spans="1:18" x14ac:dyDescent="0.2">
      <c r="A919" s="402" t="str">
        <f t="shared" ca="1" si="61"/>
        <v/>
      </c>
      <c r="B919" s="397" t="str">
        <f ca="1">IF($A919="","",INDEX(Diário!B$4:B$5000,MATCH(Rateio!$A919,Diário!$A$4:$A$5000,FALSE)))</f>
        <v/>
      </c>
      <c r="C919" s="413" t="str">
        <f ca="1">IF($A919="","",INDEX(Diário!C$4:C$5000,MATCH(Rateio!$A919,Diário!$A$4:$A$5000,FALSE)))</f>
        <v/>
      </c>
      <c r="D919" s="412" t="str">
        <f ca="1">IF($A919="","",INDEX(Diário!D$4:D$5000,MATCH(Rateio!$A919,Diário!$A$4:$A$5000,FALSE)))</f>
        <v/>
      </c>
      <c r="E919" s="412" t="str">
        <f ca="1">IF($A919="","",INDEX(Diário!E$4:E$5000,MATCH(Rateio!$A919,Diário!$A$4:$A$5000,FALSE)))</f>
        <v/>
      </c>
      <c r="F919" s="398"/>
      <c r="G919" s="398"/>
      <c r="H919" s="398"/>
      <c r="I919" s="398"/>
      <c r="J919" s="398"/>
      <c r="K919" s="403"/>
      <c r="L919" s="404"/>
      <c r="M919" s="404"/>
      <c r="N919" s="399"/>
      <c r="O919" s="400" t="str">
        <f t="shared" si="59"/>
        <v/>
      </c>
      <c r="P919" s="400" t="str">
        <f t="shared" si="60"/>
        <v/>
      </c>
      <c r="Q919" s="400">
        <f t="shared" si="62"/>
        <v>0</v>
      </c>
      <c r="R919" s="401" t="e">
        <f ca="1">MATCH(R$2,OFFSET(Diário!O$4,R918,0,ROW(Diário!$N$5003)-R918,1),0)+R918</f>
        <v>#N/A</v>
      </c>
    </row>
    <row r="920" spans="1:18" x14ac:dyDescent="0.2">
      <c r="A920" s="402" t="str">
        <f t="shared" ca="1" si="61"/>
        <v/>
      </c>
      <c r="B920" s="397" t="str">
        <f ca="1">IF($A920="","",INDEX(Diário!B$4:B$5000,MATCH(Rateio!$A920,Diário!$A$4:$A$5000,FALSE)))</f>
        <v/>
      </c>
      <c r="C920" s="413" t="str">
        <f ca="1">IF($A920="","",INDEX(Diário!C$4:C$5000,MATCH(Rateio!$A920,Diário!$A$4:$A$5000,FALSE)))</f>
        <v/>
      </c>
      <c r="D920" s="412" t="str">
        <f ca="1">IF($A920="","",INDEX(Diário!D$4:D$5000,MATCH(Rateio!$A920,Diário!$A$4:$A$5000,FALSE)))</f>
        <v/>
      </c>
      <c r="E920" s="412" t="str">
        <f ca="1">IF($A920="","",INDEX(Diário!E$4:E$5000,MATCH(Rateio!$A920,Diário!$A$4:$A$5000,FALSE)))</f>
        <v/>
      </c>
      <c r="F920" s="398"/>
      <c r="G920" s="398"/>
      <c r="H920" s="398"/>
      <c r="I920" s="398"/>
      <c r="J920" s="398"/>
      <c r="K920" s="403"/>
      <c r="L920" s="404"/>
      <c r="M920" s="404"/>
      <c r="N920" s="399"/>
      <c r="O920" s="400" t="str">
        <f t="shared" si="59"/>
        <v/>
      </c>
      <c r="P920" s="400" t="str">
        <f t="shared" si="60"/>
        <v/>
      </c>
      <c r="Q920" s="400">
        <f t="shared" si="62"/>
        <v>0</v>
      </c>
      <c r="R920" s="401" t="e">
        <f ca="1">MATCH(R$2,OFFSET(Diário!O$4,R919,0,ROW(Diário!$N$5003)-R919,1),0)+R919</f>
        <v>#N/A</v>
      </c>
    </row>
    <row r="921" spans="1:18" x14ac:dyDescent="0.2">
      <c r="A921" s="402" t="str">
        <f t="shared" ca="1" si="61"/>
        <v/>
      </c>
      <c r="B921" s="397" t="str">
        <f ca="1">IF($A921="","",INDEX(Diário!B$4:B$5000,MATCH(Rateio!$A921,Diário!$A$4:$A$5000,FALSE)))</f>
        <v/>
      </c>
      <c r="C921" s="413" t="str">
        <f ca="1">IF($A921="","",INDEX(Diário!C$4:C$5000,MATCH(Rateio!$A921,Diário!$A$4:$A$5000,FALSE)))</f>
        <v/>
      </c>
      <c r="D921" s="412" t="str">
        <f ca="1">IF($A921="","",INDEX(Diário!D$4:D$5000,MATCH(Rateio!$A921,Diário!$A$4:$A$5000,FALSE)))</f>
        <v/>
      </c>
      <c r="E921" s="412" t="str">
        <f ca="1">IF($A921="","",INDEX(Diário!E$4:E$5000,MATCH(Rateio!$A921,Diário!$A$4:$A$5000,FALSE)))</f>
        <v/>
      </c>
      <c r="F921" s="398"/>
      <c r="G921" s="398"/>
      <c r="H921" s="398"/>
      <c r="I921" s="398"/>
      <c r="J921" s="398"/>
      <c r="K921" s="403"/>
      <c r="L921" s="404"/>
      <c r="M921" s="404"/>
      <c r="N921" s="399"/>
      <c r="O921" s="400" t="str">
        <f t="shared" si="59"/>
        <v/>
      </c>
      <c r="P921" s="400" t="str">
        <f t="shared" si="60"/>
        <v/>
      </c>
      <c r="Q921" s="400">
        <f t="shared" si="62"/>
        <v>0</v>
      </c>
      <c r="R921" s="401" t="e">
        <f ca="1">MATCH(R$2,OFFSET(Diário!O$4,R920,0,ROW(Diário!$N$5003)-R920,1),0)+R920</f>
        <v>#N/A</v>
      </c>
    </row>
    <row r="922" spans="1:18" x14ac:dyDescent="0.2">
      <c r="A922" s="402" t="str">
        <f t="shared" ca="1" si="61"/>
        <v/>
      </c>
      <c r="B922" s="397" t="str">
        <f ca="1">IF($A922="","",INDEX(Diário!B$4:B$5000,MATCH(Rateio!$A922,Diário!$A$4:$A$5000,FALSE)))</f>
        <v/>
      </c>
      <c r="C922" s="413" t="str">
        <f ca="1">IF($A922="","",INDEX(Diário!C$4:C$5000,MATCH(Rateio!$A922,Diário!$A$4:$A$5000,FALSE)))</f>
        <v/>
      </c>
      <c r="D922" s="412" t="str">
        <f ca="1">IF($A922="","",INDEX(Diário!D$4:D$5000,MATCH(Rateio!$A922,Diário!$A$4:$A$5000,FALSE)))</f>
        <v/>
      </c>
      <c r="E922" s="412" t="str">
        <f ca="1">IF($A922="","",INDEX(Diário!E$4:E$5000,MATCH(Rateio!$A922,Diário!$A$4:$A$5000,FALSE)))</f>
        <v/>
      </c>
      <c r="F922" s="398"/>
      <c r="G922" s="398"/>
      <c r="H922" s="398"/>
      <c r="I922" s="398"/>
      <c r="J922" s="398"/>
      <c r="K922" s="403"/>
      <c r="L922" s="404"/>
      <c r="M922" s="404"/>
      <c r="N922" s="399"/>
      <c r="O922" s="400" t="str">
        <f t="shared" si="59"/>
        <v/>
      </c>
      <c r="P922" s="400" t="str">
        <f t="shared" si="60"/>
        <v/>
      </c>
      <c r="Q922" s="400">
        <f t="shared" si="62"/>
        <v>0</v>
      </c>
      <c r="R922" s="401" t="e">
        <f ca="1">MATCH(R$2,OFFSET(Diário!O$4,R921,0,ROW(Diário!$N$5003)-R921,1),0)+R921</f>
        <v>#N/A</v>
      </c>
    </row>
    <row r="923" spans="1:18" x14ac:dyDescent="0.2">
      <c r="A923" s="402" t="str">
        <f t="shared" ca="1" si="61"/>
        <v/>
      </c>
      <c r="B923" s="397" t="str">
        <f ca="1">IF($A923="","",INDEX(Diário!B$4:B$5000,MATCH(Rateio!$A923,Diário!$A$4:$A$5000,FALSE)))</f>
        <v/>
      </c>
      <c r="C923" s="413" t="str">
        <f ca="1">IF($A923="","",INDEX(Diário!C$4:C$5000,MATCH(Rateio!$A923,Diário!$A$4:$A$5000,FALSE)))</f>
        <v/>
      </c>
      <c r="D923" s="412" t="str">
        <f ca="1">IF($A923="","",INDEX(Diário!D$4:D$5000,MATCH(Rateio!$A923,Diário!$A$4:$A$5000,FALSE)))</f>
        <v/>
      </c>
      <c r="E923" s="412" t="str">
        <f ca="1">IF($A923="","",INDEX(Diário!E$4:E$5000,MATCH(Rateio!$A923,Diário!$A$4:$A$5000,FALSE)))</f>
        <v/>
      </c>
      <c r="F923" s="398"/>
      <c r="G923" s="398"/>
      <c r="H923" s="398"/>
      <c r="I923" s="398"/>
      <c r="J923" s="398"/>
      <c r="K923" s="403"/>
      <c r="L923" s="404"/>
      <c r="M923" s="404"/>
      <c r="N923" s="399"/>
      <c r="O923" s="400" t="str">
        <f t="shared" si="59"/>
        <v/>
      </c>
      <c r="P923" s="400" t="str">
        <f t="shared" si="60"/>
        <v/>
      </c>
      <c r="Q923" s="400">
        <f t="shared" si="62"/>
        <v>0</v>
      </c>
      <c r="R923" s="401" t="e">
        <f ca="1">MATCH(R$2,OFFSET(Diário!O$4,R922,0,ROW(Diário!$N$5003)-R922,1),0)+R922</f>
        <v>#N/A</v>
      </c>
    </row>
    <row r="924" spans="1:18" x14ac:dyDescent="0.2">
      <c r="A924" s="402" t="str">
        <f t="shared" ca="1" si="61"/>
        <v/>
      </c>
      <c r="B924" s="397" t="str">
        <f ca="1">IF($A924="","",INDEX(Diário!B$4:B$5000,MATCH(Rateio!$A924,Diário!$A$4:$A$5000,FALSE)))</f>
        <v/>
      </c>
      <c r="C924" s="413" t="str">
        <f ca="1">IF($A924="","",INDEX(Diário!C$4:C$5000,MATCH(Rateio!$A924,Diário!$A$4:$A$5000,FALSE)))</f>
        <v/>
      </c>
      <c r="D924" s="412" t="str">
        <f ca="1">IF($A924="","",INDEX(Diário!D$4:D$5000,MATCH(Rateio!$A924,Diário!$A$4:$A$5000,FALSE)))</f>
        <v/>
      </c>
      <c r="E924" s="412" t="str">
        <f ca="1">IF($A924="","",INDEX(Diário!E$4:E$5000,MATCH(Rateio!$A924,Diário!$A$4:$A$5000,FALSE)))</f>
        <v/>
      </c>
      <c r="F924" s="398"/>
      <c r="G924" s="398"/>
      <c r="H924" s="398"/>
      <c r="I924" s="398"/>
      <c r="J924" s="398"/>
      <c r="K924" s="403"/>
      <c r="L924" s="404"/>
      <c r="M924" s="404"/>
      <c r="N924" s="399"/>
      <c r="O924" s="400" t="str">
        <f t="shared" si="59"/>
        <v/>
      </c>
      <c r="P924" s="400" t="str">
        <f t="shared" si="60"/>
        <v/>
      </c>
      <c r="Q924" s="400">
        <f t="shared" si="62"/>
        <v>0</v>
      </c>
      <c r="R924" s="401" t="e">
        <f ca="1">MATCH(R$2,OFFSET(Diário!O$4,R923,0,ROW(Diário!$N$5003)-R923,1),0)+R923</f>
        <v>#N/A</v>
      </c>
    </row>
    <row r="925" spans="1:18" x14ac:dyDescent="0.2">
      <c r="A925" s="402" t="str">
        <f t="shared" ca="1" si="61"/>
        <v/>
      </c>
      <c r="B925" s="397" t="str">
        <f ca="1">IF($A925="","",INDEX(Diário!B$4:B$5000,MATCH(Rateio!$A925,Diário!$A$4:$A$5000,FALSE)))</f>
        <v/>
      </c>
      <c r="C925" s="413" t="str">
        <f ca="1">IF($A925="","",INDEX(Diário!C$4:C$5000,MATCH(Rateio!$A925,Diário!$A$4:$A$5000,FALSE)))</f>
        <v/>
      </c>
      <c r="D925" s="412" t="str">
        <f ca="1">IF($A925="","",INDEX(Diário!D$4:D$5000,MATCH(Rateio!$A925,Diário!$A$4:$A$5000,FALSE)))</f>
        <v/>
      </c>
      <c r="E925" s="412" t="str">
        <f ca="1">IF($A925="","",INDEX(Diário!E$4:E$5000,MATCH(Rateio!$A925,Diário!$A$4:$A$5000,FALSE)))</f>
        <v/>
      </c>
      <c r="F925" s="398"/>
      <c r="G925" s="398"/>
      <c r="H925" s="398"/>
      <c r="I925" s="398"/>
      <c r="J925" s="398"/>
      <c r="K925" s="403"/>
      <c r="L925" s="404"/>
      <c r="M925" s="404"/>
      <c r="N925" s="399"/>
      <c r="O925" s="400" t="str">
        <f t="shared" si="59"/>
        <v/>
      </c>
      <c r="P925" s="400" t="str">
        <f t="shared" si="60"/>
        <v/>
      </c>
      <c r="Q925" s="400">
        <f t="shared" si="62"/>
        <v>0</v>
      </c>
      <c r="R925" s="401" t="e">
        <f ca="1">MATCH(R$2,OFFSET(Diário!O$4,R924,0,ROW(Diário!$N$5003)-R924,1),0)+R924</f>
        <v>#N/A</v>
      </c>
    </row>
    <row r="926" spans="1:18" x14ac:dyDescent="0.2">
      <c r="A926" s="402" t="str">
        <f t="shared" ca="1" si="61"/>
        <v/>
      </c>
      <c r="B926" s="397" t="str">
        <f ca="1">IF($A926="","",INDEX(Diário!B$4:B$5000,MATCH(Rateio!$A926,Diário!$A$4:$A$5000,FALSE)))</f>
        <v/>
      </c>
      <c r="C926" s="413" t="str">
        <f ca="1">IF($A926="","",INDEX(Diário!C$4:C$5000,MATCH(Rateio!$A926,Diário!$A$4:$A$5000,FALSE)))</f>
        <v/>
      </c>
      <c r="D926" s="412" t="str">
        <f ca="1">IF($A926="","",INDEX(Diário!D$4:D$5000,MATCH(Rateio!$A926,Diário!$A$4:$A$5000,FALSE)))</f>
        <v/>
      </c>
      <c r="E926" s="412" t="str">
        <f ca="1">IF($A926="","",INDEX(Diário!E$4:E$5000,MATCH(Rateio!$A926,Diário!$A$4:$A$5000,FALSE)))</f>
        <v/>
      </c>
      <c r="F926" s="398"/>
      <c r="G926" s="398"/>
      <c r="H926" s="398"/>
      <c r="I926" s="398"/>
      <c r="J926" s="398"/>
      <c r="K926" s="403"/>
      <c r="L926" s="404"/>
      <c r="M926" s="404"/>
      <c r="N926" s="399"/>
      <c r="O926" s="400" t="str">
        <f t="shared" si="59"/>
        <v/>
      </c>
      <c r="P926" s="400" t="str">
        <f t="shared" si="60"/>
        <v/>
      </c>
      <c r="Q926" s="400">
        <f t="shared" si="62"/>
        <v>0</v>
      </c>
      <c r="R926" s="401" t="e">
        <f ca="1">MATCH(R$2,OFFSET(Diário!O$4,R925,0,ROW(Diário!$N$5003)-R925,1),0)+R925</f>
        <v>#N/A</v>
      </c>
    </row>
    <row r="927" spans="1:18" x14ac:dyDescent="0.2">
      <c r="A927" s="402" t="str">
        <f t="shared" ca="1" si="61"/>
        <v/>
      </c>
      <c r="B927" s="397" t="str">
        <f ca="1">IF($A927="","",INDEX(Diário!B$4:B$5000,MATCH(Rateio!$A927,Diário!$A$4:$A$5000,FALSE)))</f>
        <v/>
      </c>
      <c r="C927" s="413" t="str">
        <f ca="1">IF($A927="","",INDEX(Diário!C$4:C$5000,MATCH(Rateio!$A927,Diário!$A$4:$A$5000,FALSE)))</f>
        <v/>
      </c>
      <c r="D927" s="412" t="str">
        <f ca="1">IF($A927="","",INDEX(Diário!D$4:D$5000,MATCH(Rateio!$A927,Diário!$A$4:$A$5000,FALSE)))</f>
        <v/>
      </c>
      <c r="E927" s="412" t="str">
        <f ca="1">IF($A927="","",INDEX(Diário!E$4:E$5000,MATCH(Rateio!$A927,Diário!$A$4:$A$5000,FALSE)))</f>
        <v/>
      </c>
      <c r="F927" s="398"/>
      <c r="G927" s="398"/>
      <c r="H927" s="398"/>
      <c r="I927" s="398"/>
      <c r="J927" s="398"/>
      <c r="K927" s="403"/>
      <c r="L927" s="404"/>
      <c r="M927" s="404"/>
      <c r="N927" s="399"/>
      <c r="O927" s="400" t="str">
        <f t="shared" si="59"/>
        <v/>
      </c>
      <c r="P927" s="400" t="str">
        <f t="shared" si="60"/>
        <v/>
      </c>
      <c r="Q927" s="400">
        <f t="shared" si="62"/>
        <v>0</v>
      </c>
      <c r="R927" s="401" t="e">
        <f ca="1">MATCH(R$2,OFFSET(Diário!O$4,R926,0,ROW(Diário!$N$5003)-R926,1),0)+R926</f>
        <v>#N/A</v>
      </c>
    </row>
    <row r="928" spans="1:18" x14ac:dyDescent="0.2">
      <c r="A928" s="402" t="str">
        <f t="shared" ca="1" si="61"/>
        <v/>
      </c>
      <c r="B928" s="397" t="str">
        <f ca="1">IF($A928="","",INDEX(Diário!B$4:B$5000,MATCH(Rateio!$A928,Diário!$A$4:$A$5000,FALSE)))</f>
        <v/>
      </c>
      <c r="C928" s="413" t="str">
        <f ca="1">IF($A928="","",INDEX(Diário!C$4:C$5000,MATCH(Rateio!$A928,Diário!$A$4:$A$5000,FALSE)))</f>
        <v/>
      </c>
      <c r="D928" s="412" t="str">
        <f ca="1">IF($A928="","",INDEX(Diário!D$4:D$5000,MATCH(Rateio!$A928,Diário!$A$4:$A$5000,FALSE)))</f>
        <v/>
      </c>
      <c r="E928" s="412" t="str">
        <f ca="1">IF($A928="","",INDEX(Diário!E$4:E$5000,MATCH(Rateio!$A928,Diário!$A$4:$A$5000,FALSE)))</f>
        <v/>
      </c>
      <c r="F928" s="398"/>
      <c r="G928" s="398"/>
      <c r="H928" s="398"/>
      <c r="I928" s="398"/>
      <c r="J928" s="398"/>
      <c r="K928" s="403"/>
      <c r="L928" s="404"/>
      <c r="M928" s="404"/>
      <c r="N928" s="399"/>
      <c r="O928" s="400" t="str">
        <f t="shared" si="59"/>
        <v/>
      </c>
      <c r="P928" s="400" t="str">
        <f t="shared" si="60"/>
        <v/>
      </c>
      <c r="Q928" s="400">
        <f t="shared" si="62"/>
        <v>0</v>
      </c>
      <c r="R928" s="401" t="e">
        <f ca="1">MATCH(R$2,OFFSET(Diário!O$4,R927,0,ROW(Diário!$N$5003)-R927,1),0)+R927</f>
        <v>#N/A</v>
      </c>
    </row>
    <row r="929" spans="1:18" x14ac:dyDescent="0.2">
      <c r="A929" s="402" t="str">
        <f t="shared" ca="1" si="61"/>
        <v/>
      </c>
      <c r="B929" s="397" t="str">
        <f ca="1">IF($A929="","",INDEX(Diário!B$4:B$5000,MATCH(Rateio!$A929,Diário!$A$4:$A$5000,FALSE)))</f>
        <v/>
      </c>
      <c r="C929" s="413" t="str">
        <f ca="1">IF($A929="","",INDEX(Diário!C$4:C$5000,MATCH(Rateio!$A929,Diário!$A$4:$A$5000,FALSE)))</f>
        <v/>
      </c>
      <c r="D929" s="412" t="str">
        <f ca="1">IF($A929="","",INDEX(Diário!D$4:D$5000,MATCH(Rateio!$A929,Diário!$A$4:$A$5000,FALSE)))</f>
        <v/>
      </c>
      <c r="E929" s="412" t="str">
        <f ca="1">IF($A929="","",INDEX(Diário!E$4:E$5000,MATCH(Rateio!$A929,Diário!$A$4:$A$5000,FALSE)))</f>
        <v/>
      </c>
      <c r="F929" s="398"/>
      <c r="G929" s="398"/>
      <c r="H929" s="398"/>
      <c r="I929" s="398"/>
      <c r="J929" s="398"/>
      <c r="K929" s="403"/>
      <c r="L929" s="404"/>
      <c r="M929" s="404"/>
      <c r="N929" s="399"/>
      <c r="O929" s="400" t="str">
        <f t="shared" si="59"/>
        <v/>
      </c>
      <c r="P929" s="400" t="str">
        <f t="shared" si="60"/>
        <v/>
      </c>
      <c r="Q929" s="400">
        <f t="shared" si="62"/>
        <v>0</v>
      </c>
      <c r="R929" s="401" t="e">
        <f ca="1">MATCH(R$2,OFFSET(Diário!O$4,R928,0,ROW(Diário!$N$5003)-R928,1),0)+R928</f>
        <v>#N/A</v>
      </c>
    </row>
    <row r="930" spans="1:18" x14ac:dyDescent="0.2">
      <c r="A930" s="402" t="str">
        <f t="shared" ca="1" si="61"/>
        <v/>
      </c>
      <c r="B930" s="397" t="str">
        <f ca="1">IF($A930="","",INDEX(Diário!B$4:B$5000,MATCH(Rateio!$A930,Diário!$A$4:$A$5000,FALSE)))</f>
        <v/>
      </c>
      <c r="C930" s="413" t="str">
        <f ca="1">IF($A930="","",INDEX(Diário!C$4:C$5000,MATCH(Rateio!$A930,Diário!$A$4:$A$5000,FALSE)))</f>
        <v/>
      </c>
      <c r="D930" s="412" t="str">
        <f ca="1">IF($A930="","",INDEX(Diário!D$4:D$5000,MATCH(Rateio!$A930,Diário!$A$4:$A$5000,FALSE)))</f>
        <v/>
      </c>
      <c r="E930" s="412" t="str">
        <f ca="1">IF($A930="","",INDEX(Diário!E$4:E$5000,MATCH(Rateio!$A930,Diário!$A$4:$A$5000,FALSE)))</f>
        <v/>
      </c>
      <c r="F930" s="398"/>
      <c r="G930" s="398"/>
      <c r="H930" s="398"/>
      <c r="I930" s="398"/>
      <c r="J930" s="398"/>
      <c r="K930" s="403"/>
      <c r="L930" s="404"/>
      <c r="M930" s="404"/>
      <c r="N930" s="399"/>
      <c r="O930" s="400" t="str">
        <f t="shared" si="59"/>
        <v/>
      </c>
      <c r="P930" s="400" t="str">
        <f t="shared" si="60"/>
        <v/>
      </c>
      <c r="Q930" s="400">
        <f t="shared" si="62"/>
        <v>0</v>
      </c>
      <c r="R930" s="401" t="e">
        <f ca="1">MATCH(R$2,OFFSET(Diário!O$4,R929,0,ROW(Diário!$N$5003)-R929,1),0)+R929</f>
        <v>#N/A</v>
      </c>
    </row>
    <row r="931" spans="1:18" x14ac:dyDescent="0.2">
      <c r="A931" s="402" t="str">
        <f t="shared" ca="1" si="61"/>
        <v/>
      </c>
      <c r="B931" s="397" t="str">
        <f ca="1">IF($A931="","",INDEX(Diário!B$4:B$5000,MATCH(Rateio!$A931,Diário!$A$4:$A$5000,FALSE)))</f>
        <v/>
      </c>
      <c r="C931" s="413" t="str">
        <f ca="1">IF($A931="","",INDEX(Diário!C$4:C$5000,MATCH(Rateio!$A931,Diário!$A$4:$A$5000,FALSE)))</f>
        <v/>
      </c>
      <c r="D931" s="412" t="str">
        <f ca="1">IF($A931="","",INDEX(Diário!D$4:D$5000,MATCH(Rateio!$A931,Diário!$A$4:$A$5000,FALSE)))</f>
        <v/>
      </c>
      <c r="E931" s="412" t="str">
        <f ca="1">IF($A931="","",INDEX(Diário!E$4:E$5000,MATCH(Rateio!$A931,Diário!$A$4:$A$5000,FALSE)))</f>
        <v/>
      </c>
      <c r="F931" s="398"/>
      <c r="G931" s="398"/>
      <c r="H931" s="398"/>
      <c r="I931" s="398"/>
      <c r="J931" s="398"/>
      <c r="K931" s="403"/>
      <c r="L931" s="404"/>
      <c r="M931" s="404"/>
      <c r="N931" s="399"/>
      <c r="O931" s="400" t="str">
        <f t="shared" si="59"/>
        <v/>
      </c>
      <c r="P931" s="400" t="str">
        <f t="shared" si="60"/>
        <v/>
      </c>
      <c r="Q931" s="400">
        <f t="shared" si="62"/>
        <v>0</v>
      </c>
      <c r="R931" s="401" t="e">
        <f ca="1">MATCH(R$2,OFFSET(Diário!O$4,R930,0,ROW(Diário!$N$5003)-R930,1),0)+R930</f>
        <v>#N/A</v>
      </c>
    </row>
    <row r="932" spans="1:18" x14ac:dyDescent="0.2">
      <c r="A932" s="402" t="str">
        <f t="shared" ca="1" si="61"/>
        <v/>
      </c>
      <c r="B932" s="397" t="str">
        <f ca="1">IF($A932="","",INDEX(Diário!B$4:B$5000,MATCH(Rateio!$A932,Diário!$A$4:$A$5000,FALSE)))</f>
        <v/>
      </c>
      <c r="C932" s="413" t="str">
        <f ca="1">IF($A932="","",INDEX(Diário!C$4:C$5000,MATCH(Rateio!$A932,Diário!$A$4:$A$5000,FALSE)))</f>
        <v/>
      </c>
      <c r="D932" s="412" t="str">
        <f ca="1">IF($A932="","",INDEX(Diário!D$4:D$5000,MATCH(Rateio!$A932,Diário!$A$4:$A$5000,FALSE)))</f>
        <v/>
      </c>
      <c r="E932" s="412" t="str">
        <f ca="1">IF($A932="","",INDEX(Diário!E$4:E$5000,MATCH(Rateio!$A932,Diário!$A$4:$A$5000,FALSE)))</f>
        <v/>
      </c>
      <c r="F932" s="398"/>
      <c r="G932" s="398"/>
      <c r="H932" s="398"/>
      <c r="I932" s="398"/>
      <c r="J932" s="398"/>
      <c r="K932" s="403"/>
      <c r="L932" s="404"/>
      <c r="M932" s="404"/>
      <c r="N932" s="399"/>
      <c r="O932" s="400" t="str">
        <f t="shared" si="59"/>
        <v/>
      </c>
      <c r="P932" s="400" t="str">
        <f t="shared" si="60"/>
        <v/>
      </c>
      <c r="Q932" s="400">
        <f t="shared" si="62"/>
        <v>0</v>
      </c>
      <c r="R932" s="401" t="e">
        <f ca="1">MATCH(R$2,OFFSET(Diário!O$4,R931,0,ROW(Diário!$N$5003)-R931,1),0)+R931</f>
        <v>#N/A</v>
      </c>
    </row>
    <row r="933" spans="1:18" x14ac:dyDescent="0.2">
      <c r="A933" s="402" t="str">
        <f t="shared" ca="1" si="61"/>
        <v/>
      </c>
      <c r="B933" s="397" t="str">
        <f ca="1">IF($A933="","",INDEX(Diário!B$4:B$5000,MATCH(Rateio!$A933,Diário!$A$4:$A$5000,FALSE)))</f>
        <v/>
      </c>
      <c r="C933" s="413" t="str">
        <f ca="1">IF($A933="","",INDEX(Diário!C$4:C$5000,MATCH(Rateio!$A933,Diário!$A$4:$A$5000,FALSE)))</f>
        <v/>
      </c>
      <c r="D933" s="412" t="str">
        <f ca="1">IF($A933="","",INDEX(Diário!D$4:D$5000,MATCH(Rateio!$A933,Diário!$A$4:$A$5000,FALSE)))</f>
        <v/>
      </c>
      <c r="E933" s="412" t="str">
        <f ca="1">IF($A933="","",INDEX(Diário!E$4:E$5000,MATCH(Rateio!$A933,Diário!$A$4:$A$5000,FALSE)))</f>
        <v/>
      </c>
      <c r="F933" s="398"/>
      <c r="G933" s="398"/>
      <c r="H933" s="398"/>
      <c r="I933" s="398"/>
      <c r="J933" s="398"/>
      <c r="K933" s="403"/>
      <c r="L933" s="404"/>
      <c r="M933" s="404"/>
      <c r="N933" s="399"/>
      <c r="O933" s="400" t="str">
        <f t="shared" si="59"/>
        <v/>
      </c>
      <c r="P933" s="400" t="str">
        <f t="shared" si="60"/>
        <v/>
      </c>
      <c r="Q933" s="400">
        <f t="shared" si="62"/>
        <v>0</v>
      </c>
      <c r="R933" s="401" t="e">
        <f ca="1">MATCH(R$2,OFFSET(Diário!O$4,R932,0,ROW(Diário!$N$5003)-R932,1),0)+R932</f>
        <v>#N/A</v>
      </c>
    </row>
    <row r="934" spans="1:18" x14ac:dyDescent="0.2">
      <c r="A934" s="402" t="str">
        <f t="shared" ca="1" si="61"/>
        <v/>
      </c>
      <c r="B934" s="397" t="str">
        <f ca="1">IF($A934="","",INDEX(Diário!B$4:B$5000,MATCH(Rateio!$A934,Diário!$A$4:$A$5000,FALSE)))</f>
        <v/>
      </c>
      <c r="C934" s="413" t="str">
        <f ca="1">IF($A934="","",INDEX(Diário!C$4:C$5000,MATCH(Rateio!$A934,Diário!$A$4:$A$5000,FALSE)))</f>
        <v/>
      </c>
      <c r="D934" s="412" t="str">
        <f ca="1">IF($A934="","",INDEX(Diário!D$4:D$5000,MATCH(Rateio!$A934,Diário!$A$4:$A$5000,FALSE)))</f>
        <v/>
      </c>
      <c r="E934" s="412" t="str">
        <f ca="1">IF($A934="","",INDEX(Diário!E$4:E$5000,MATCH(Rateio!$A934,Diário!$A$4:$A$5000,FALSE)))</f>
        <v/>
      </c>
      <c r="F934" s="398"/>
      <c r="G934" s="398"/>
      <c r="H934" s="398"/>
      <c r="I934" s="398"/>
      <c r="J934" s="398"/>
      <c r="K934" s="403"/>
      <c r="L934" s="404"/>
      <c r="M934" s="404"/>
      <c r="N934" s="399"/>
      <c r="O934" s="400" t="str">
        <f t="shared" si="59"/>
        <v/>
      </c>
      <c r="P934" s="400" t="str">
        <f t="shared" si="60"/>
        <v/>
      </c>
      <c r="Q934" s="400">
        <f t="shared" si="62"/>
        <v>0</v>
      </c>
      <c r="R934" s="401" t="e">
        <f ca="1">MATCH(R$2,OFFSET(Diário!O$4,R933,0,ROW(Diário!$N$5003)-R933,1),0)+R933</f>
        <v>#N/A</v>
      </c>
    </row>
    <row r="935" spans="1:18" x14ac:dyDescent="0.2">
      <c r="A935" s="402" t="str">
        <f t="shared" ca="1" si="61"/>
        <v/>
      </c>
      <c r="B935" s="397" t="str">
        <f ca="1">IF($A935="","",INDEX(Diário!B$4:B$5000,MATCH(Rateio!$A935,Diário!$A$4:$A$5000,FALSE)))</f>
        <v/>
      </c>
      <c r="C935" s="413" t="str">
        <f ca="1">IF($A935="","",INDEX(Diário!C$4:C$5000,MATCH(Rateio!$A935,Diário!$A$4:$A$5000,FALSE)))</f>
        <v/>
      </c>
      <c r="D935" s="412" t="str">
        <f ca="1">IF($A935="","",INDEX(Diário!D$4:D$5000,MATCH(Rateio!$A935,Diário!$A$4:$A$5000,FALSE)))</f>
        <v/>
      </c>
      <c r="E935" s="412" t="str">
        <f ca="1">IF($A935="","",INDEX(Diário!E$4:E$5000,MATCH(Rateio!$A935,Diário!$A$4:$A$5000,FALSE)))</f>
        <v/>
      </c>
      <c r="F935" s="398"/>
      <c r="G935" s="398"/>
      <c r="H935" s="398"/>
      <c r="I935" s="398"/>
      <c r="J935" s="398"/>
      <c r="K935" s="403"/>
      <c r="L935" s="404"/>
      <c r="M935" s="404"/>
      <c r="N935" s="399"/>
      <c r="O935" s="400" t="str">
        <f t="shared" si="59"/>
        <v/>
      </c>
      <c r="P935" s="400" t="str">
        <f t="shared" si="60"/>
        <v/>
      </c>
      <c r="Q935" s="400">
        <f t="shared" si="62"/>
        <v>0</v>
      </c>
      <c r="R935" s="401" t="e">
        <f ca="1">MATCH(R$2,OFFSET(Diário!O$4,R934,0,ROW(Diário!$N$5003)-R934,1),0)+R934</f>
        <v>#N/A</v>
      </c>
    </row>
    <row r="936" spans="1:18" x14ac:dyDescent="0.2">
      <c r="A936" s="402" t="str">
        <f t="shared" ca="1" si="61"/>
        <v/>
      </c>
      <c r="B936" s="397" t="str">
        <f ca="1">IF($A936="","",INDEX(Diário!B$4:B$5000,MATCH(Rateio!$A936,Diário!$A$4:$A$5000,FALSE)))</f>
        <v/>
      </c>
      <c r="C936" s="413" t="str">
        <f ca="1">IF($A936="","",INDEX(Diário!C$4:C$5000,MATCH(Rateio!$A936,Diário!$A$4:$A$5000,FALSE)))</f>
        <v/>
      </c>
      <c r="D936" s="412" t="str">
        <f ca="1">IF($A936="","",INDEX(Diário!D$4:D$5000,MATCH(Rateio!$A936,Diário!$A$4:$A$5000,FALSE)))</f>
        <v/>
      </c>
      <c r="E936" s="412" t="str">
        <f ca="1">IF($A936="","",INDEX(Diário!E$4:E$5000,MATCH(Rateio!$A936,Diário!$A$4:$A$5000,FALSE)))</f>
        <v/>
      </c>
      <c r="F936" s="398"/>
      <c r="G936" s="398"/>
      <c r="H936" s="398"/>
      <c r="I936" s="398"/>
      <c r="J936" s="398"/>
      <c r="K936" s="403"/>
      <c r="L936" s="404"/>
      <c r="M936" s="404"/>
      <c r="N936" s="399"/>
      <c r="O936" s="400" t="str">
        <f t="shared" si="59"/>
        <v/>
      </c>
      <c r="P936" s="400" t="str">
        <f t="shared" si="60"/>
        <v/>
      </c>
      <c r="Q936" s="400">
        <f t="shared" si="62"/>
        <v>0</v>
      </c>
      <c r="R936" s="401" t="e">
        <f ca="1">MATCH(R$2,OFFSET(Diário!O$4,R935,0,ROW(Diário!$N$5003)-R935,1),0)+R935</f>
        <v>#N/A</v>
      </c>
    </row>
    <row r="937" spans="1:18" x14ac:dyDescent="0.2">
      <c r="A937" s="402" t="str">
        <f t="shared" ca="1" si="61"/>
        <v/>
      </c>
      <c r="B937" s="397" t="str">
        <f ca="1">IF($A937="","",INDEX(Diário!B$4:B$5000,MATCH(Rateio!$A937,Diário!$A$4:$A$5000,FALSE)))</f>
        <v/>
      </c>
      <c r="C937" s="413" t="str">
        <f ca="1">IF($A937="","",INDEX(Diário!C$4:C$5000,MATCH(Rateio!$A937,Diário!$A$4:$A$5000,FALSE)))</f>
        <v/>
      </c>
      <c r="D937" s="412" t="str">
        <f ca="1">IF($A937="","",INDEX(Diário!D$4:D$5000,MATCH(Rateio!$A937,Diário!$A$4:$A$5000,FALSE)))</f>
        <v/>
      </c>
      <c r="E937" s="412" t="str">
        <f ca="1">IF($A937="","",INDEX(Diário!E$4:E$5000,MATCH(Rateio!$A937,Diário!$A$4:$A$5000,FALSE)))</f>
        <v/>
      </c>
      <c r="F937" s="398"/>
      <c r="G937" s="398"/>
      <c r="H937" s="398"/>
      <c r="I937" s="398"/>
      <c r="J937" s="398"/>
      <c r="K937" s="403"/>
      <c r="L937" s="404"/>
      <c r="M937" s="404"/>
      <c r="N937" s="399"/>
      <c r="O937" s="400" t="str">
        <f t="shared" si="59"/>
        <v/>
      </c>
      <c r="P937" s="400" t="str">
        <f t="shared" si="60"/>
        <v/>
      </c>
      <c r="Q937" s="400">
        <f t="shared" si="62"/>
        <v>0</v>
      </c>
      <c r="R937" s="401" t="e">
        <f ca="1">MATCH(R$2,OFFSET(Diário!O$4,R936,0,ROW(Diário!$N$5003)-R936,1),0)+R936</f>
        <v>#N/A</v>
      </c>
    </row>
    <row r="938" spans="1:18" x14ac:dyDescent="0.2">
      <c r="A938" s="402" t="str">
        <f t="shared" ca="1" si="61"/>
        <v/>
      </c>
      <c r="B938" s="397" t="str">
        <f ca="1">IF($A938="","",INDEX(Diário!B$4:B$5000,MATCH(Rateio!$A938,Diário!$A$4:$A$5000,FALSE)))</f>
        <v/>
      </c>
      <c r="C938" s="413" t="str">
        <f ca="1">IF($A938="","",INDEX(Diário!C$4:C$5000,MATCH(Rateio!$A938,Diário!$A$4:$A$5000,FALSE)))</f>
        <v/>
      </c>
      <c r="D938" s="412" t="str">
        <f ca="1">IF($A938="","",INDEX(Diário!D$4:D$5000,MATCH(Rateio!$A938,Diário!$A$4:$A$5000,FALSE)))</f>
        <v/>
      </c>
      <c r="E938" s="412" t="str">
        <f ca="1">IF($A938="","",INDEX(Diário!E$4:E$5000,MATCH(Rateio!$A938,Diário!$A$4:$A$5000,FALSE)))</f>
        <v/>
      </c>
      <c r="F938" s="398"/>
      <c r="G938" s="398"/>
      <c r="H938" s="398"/>
      <c r="I938" s="398"/>
      <c r="J938" s="398"/>
      <c r="K938" s="403"/>
      <c r="L938" s="404"/>
      <c r="M938" s="404"/>
      <c r="N938" s="399"/>
      <c r="O938" s="400" t="str">
        <f t="shared" si="59"/>
        <v/>
      </c>
      <c r="P938" s="400" t="str">
        <f t="shared" si="60"/>
        <v/>
      </c>
      <c r="Q938" s="400">
        <f t="shared" si="62"/>
        <v>0</v>
      </c>
      <c r="R938" s="401" t="e">
        <f ca="1">MATCH(R$2,OFFSET(Diário!O$4,R937,0,ROW(Diário!$N$5003)-R937,1),0)+R937</f>
        <v>#N/A</v>
      </c>
    </row>
    <row r="939" spans="1:18" x14ac:dyDescent="0.2">
      <c r="A939" s="402" t="str">
        <f t="shared" ca="1" si="61"/>
        <v/>
      </c>
      <c r="B939" s="397" t="str">
        <f ca="1">IF($A939="","",INDEX(Diário!B$4:B$5000,MATCH(Rateio!$A939,Diário!$A$4:$A$5000,FALSE)))</f>
        <v/>
      </c>
      <c r="C939" s="413" t="str">
        <f ca="1">IF($A939="","",INDEX(Diário!C$4:C$5000,MATCH(Rateio!$A939,Diário!$A$4:$A$5000,FALSE)))</f>
        <v/>
      </c>
      <c r="D939" s="412" t="str">
        <f ca="1">IF($A939="","",INDEX(Diário!D$4:D$5000,MATCH(Rateio!$A939,Diário!$A$4:$A$5000,FALSE)))</f>
        <v/>
      </c>
      <c r="E939" s="412" t="str">
        <f ca="1">IF($A939="","",INDEX(Diário!E$4:E$5000,MATCH(Rateio!$A939,Diário!$A$4:$A$5000,FALSE)))</f>
        <v/>
      </c>
      <c r="F939" s="398"/>
      <c r="G939" s="398"/>
      <c r="H939" s="398"/>
      <c r="I939" s="398"/>
      <c r="J939" s="398"/>
      <c r="K939" s="403"/>
      <c r="L939" s="404"/>
      <c r="M939" s="404"/>
      <c r="N939" s="399"/>
      <c r="O939" s="400" t="str">
        <f t="shared" si="59"/>
        <v/>
      </c>
      <c r="P939" s="400" t="str">
        <f t="shared" si="60"/>
        <v/>
      </c>
      <c r="Q939" s="400">
        <f t="shared" si="62"/>
        <v>0</v>
      </c>
      <c r="R939" s="401" t="e">
        <f ca="1">MATCH(R$2,OFFSET(Diário!O$4,R938,0,ROW(Diário!$N$5003)-R938,1),0)+R938</f>
        <v>#N/A</v>
      </c>
    </row>
    <row r="940" spans="1:18" x14ac:dyDescent="0.2">
      <c r="A940" s="402" t="str">
        <f t="shared" ca="1" si="61"/>
        <v/>
      </c>
      <c r="B940" s="397" t="str">
        <f ca="1">IF($A940="","",INDEX(Diário!B$4:B$5000,MATCH(Rateio!$A940,Diário!$A$4:$A$5000,FALSE)))</f>
        <v/>
      </c>
      <c r="C940" s="413" t="str">
        <f ca="1">IF($A940="","",INDEX(Diário!C$4:C$5000,MATCH(Rateio!$A940,Diário!$A$4:$A$5000,FALSE)))</f>
        <v/>
      </c>
      <c r="D940" s="412" t="str">
        <f ca="1">IF($A940="","",INDEX(Diário!D$4:D$5000,MATCH(Rateio!$A940,Diário!$A$4:$A$5000,FALSE)))</f>
        <v/>
      </c>
      <c r="E940" s="412" t="str">
        <f ca="1">IF($A940="","",INDEX(Diário!E$4:E$5000,MATCH(Rateio!$A940,Diário!$A$4:$A$5000,FALSE)))</f>
        <v/>
      </c>
      <c r="F940" s="398"/>
      <c r="G940" s="398"/>
      <c r="H940" s="398"/>
      <c r="I940" s="398"/>
      <c r="J940" s="398"/>
      <c r="K940" s="403"/>
      <c r="L940" s="404"/>
      <c r="M940" s="404"/>
      <c r="N940" s="399"/>
      <c r="O940" s="400" t="str">
        <f t="shared" si="59"/>
        <v/>
      </c>
      <c r="P940" s="400" t="str">
        <f t="shared" si="60"/>
        <v/>
      </c>
      <c r="Q940" s="400">
        <f t="shared" si="62"/>
        <v>0</v>
      </c>
      <c r="R940" s="401" t="e">
        <f ca="1">MATCH(R$2,OFFSET(Diário!O$4,R939,0,ROW(Diário!$N$5003)-R939,1),0)+R939</f>
        <v>#N/A</v>
      </c>
    </row>
    <row r="941" spans="1:18" x14ac:dyDescent="0.2">
      <c r="A941" s="402" t="str">
        <f t="shared" ca="1" si="61"/>
        <v/>
      </c>
      <c r="B941" s="397" t="str">
        <f ca="1">IF($A941="","",INDEX(Diário!B$4:B$5000,MATCH(Rateio!$A941,Diário!$A$4:$A$5000,FALSE)))</f>
        <v/>
      </c>
      <c r="C941" s="413" t="str">
        <f ca="1">IF($A941="","",INDEX(Diário!C$4:C$5000,MATCH(Rateio!$A941,Diário!$A$4:$A$5000,FALSE)))</f>
        <v/>
      </c>
      <c r="D941" s="412" t="str">
        <f ca="1">IF($A941="","",INDEX(Diário!D$4:D$5000,MATCH(Rateio!$A941,Diário!$A$4:$A$5000,FALSE)))</f>
        <v/>
      </c>
      <c r="E941" s="412" t="str">
        <f ca="1">IF($A941="","",INDEX(Diário!E$4:E$5000,MATCH(Rateio!$A941,Diário!$A$4:$A$5000,FALSE)))</f>
        <v/>
      </c>
      <c r="F941" s="398"/>
      <c r="G941" s="398"/>
      <c r="H941" s="398"/>
      <c r="I941" s="398"/>
      <c r="J941" s="398"/>
      <c r="K941" s="403"/>
      <c r="L941" s="404"/>
      <c r="M941" s="404"/>
      <c r="N941" s="399"/>
      <c r="O941" s="400" t="str">
        <f t="shared" si="59"/>
        <v/>
      </c>
      <c r="P941" s="400" t="str">
        <f t="shared" si="60"/>
        <v/>
      </c>
      <c r="Q941" s="400">
        <f t="shared" si="62"/>
        <v>0</v>
      </c>
      <c r="R941" s="401" t="e">
        <f ca="1">MATCH(R$2,OFFSET(Diário!O$4,R940,0,ROW(Diário!$N$5003)-R940,1),0)+R940</f>
        <v>#N/A</v>
      </c>
    </row>
    <row r="942" spans="1:18" x14ac:dyDescent="0.2">
      <c r="A942" s="402" t="str">
        <f t="shared" ca="1" si="61"/>
        <v/>
      </c>
      <c r="B942" s="397" t="str">
        <f ca="1">IF($A942="","",INDEX(Diário!B$4:B$5000,MATCH(Rateio!$A942,Diário!$A$4:$A$5000,FALSE)))</f>
        <v/>
      </c>
      <c r="C942" s="413" t="str">
        <f ca="1">IF($A942="","",INDEX(Diário!C$4:C$5000,MATCH(Rateio!$A942,Diário!$A$4:$A$5000,FALSE)))</f>
        <v/>
      </c>
      <c r="D942" s="412" t="str">
        <f ca="1">IF($A942="","",INDEX(Diário!D$4:D$5000,MATCH(Rateio!$A942,Diário!$A$4:$A$5000,FALSE)))</f>
        <v/>
      </c>
      <c r="E942" s="412" t="str">
        <f ca="1">IF($A942="","",INDEX(Diário!E$4:E$5000,MATCH(Rateio!$A942,Diário!$A$4:$A$5000,FALSE)))</f>
        <v/>
      </c>
      <c r="F942" s="398"/>
      <c r="G942" s="398"/>
      <c r="H942" s="398"/>
      <c r="I942" s="398"/>
      <c r="J942" s="398"/>
      <c r="K942" s="403"/>
      <c r="L942" s="404"/>
      <c r="M942" s="404"/>
      <c r="N942" s="399"/>
      <c r="O942" s="400" t="str">
        <f t="shared" si="59"/>
        <v/>
      </c>
      <c r="P942" s="400" t="str">
        <f t="shared" si="60"/>
        <v/>
      </c>
      <c r="Q942" s="400">
        <f t="shared" si="62"/>
        <v>0</v>
      </c>
      <c r="R942" s="401" t="e">
        <f ca="1">MATCH(R$2,OFFSET(Diário!O$4,R941,0,ROW(Diário!$N$5003)-R941,1),0)+R941</f>
        <v>#N/A</v>
      </c>
    </row>
    <row r="943" spans="1:18" x14ac:dyDescent="0.2">
      <c r="A943" s="402" t="str">
        <f t="shared" ca="1" si="61"/>
        <v/>
      </c>
      <c r="B943" s="397" t="str">
        <f ca="1">IF($A943="","",INDEX(Diário!B$4:B$5000,MATCH(Rateio!$A943,Diário!$A$4:$A$5000,FALSE)))</f>
        <v/>
      </c>
      <c r="C943" s="413" t="str">
        <f ca="1">IF($A943="","",INDEX(Diário!C$4:C$5000,MATCH(Rateio!$A943,Diário!$A$4:$A$5000,FALSE)))</f>
        <v/>
      </c>
      <c r="D943" s="412" t="str">
        <f ca="1">IF($A943="","",INDEX(Diário!D$4:D$5000,MATCH(Rateio!$A943,Diário!$A$4:$A$5000,FALSE)))</f>
        <v/>
      </c>
      <c r="E943" s="412" t="str">
        <f ca="1">IF($A943="","",INDEX(Diário!E$4:E$5000,MATCH(Rateio!$A943,Diário!$A$4:$A$5000,FALSE)))</f>
        <v/>
      </c>
      <c r="F943" s="398"/>
      <c r="G943" s="398"/>
      <c r="H943" s="398"/>
      <c r="I943" s="398"/>
      <c r="J943" s="398"/>
      <c r="K943" s="403"/>
      <c r="L943" s="404"/>
      <c r="M943" s="404"/>
      <c r="N943" s="399"/>
      <c r="O943" s="400" t="str">
        <f t="shared" si="59"/>
        <v/>
      </c>
      <c r="P943" s="400" t="str">
        <f t="shared" si="60"/>
        <v/>
      </c>
      <c r="Q943" s="400">
        <f t="shared" si="62"/>
        <v>0</v>
      </c>
      <c r="R943" s="401" t="e">
        <f ca="1">MATCH(R$2,OFFSET(Diário!O$4,R942,0,ROW(Diário!$N$5003)-R942,1),0)+R942</f>
        <v>#N/A</v>
      </c>
    </row>
    <row r="944" spans="1:18" x14ac:dyDescent="0.2">
      <c r="A944" s="402" t="str">
        <f t="shared" ca="1" si="61"/>
        <v/>
      </c>
      <c r="B944" s="397" t="str">
        <f ca="1">IF($A944="","",INDEX(Diário!B$4:B$5000,MATCH(Rateio!$A944,Diário!$A$4:$A$5000,FALSE)))</f>
        <v/>
      </c>
      <c r="C944" s="413" t="str">
        <f ca="1">IF($A944="","",INDEX(Diário!C$4:C$5000,MATCH(Rateio!$A944,Diário!$A$4:$A$5000,FALSE)))</f>
        <v/>
      </c>
      <c r="D944" s="412" t="str">
        <f ca="1">IF($A944="","",INDEX(Diário!D$4:D$5000,MATCH(Rateio!$A944,Diário!$A$4:$A$5000,FALSE)))</f>
        <v/>
      </c>
      <c r="E944" s="412" t="str">
        <f ca="1">IF($A944="","",INDEX(Diário!E$4:E$5000,MATCH(Rateio!$A944,Diário!$A$4:$A$5000,FALSE)))</f>
        <v/>
      </c>
      <c r="F944" s="398"/>
      <c r="G944" s="398"/>
      <c r="H944" s="398"/>
      <c r="I944" s="398"/>
      <c r="J944" s="398"/>
      <c r="K944" s="403"/>
      <c r="L944" s="404"/>
      <c r="M944" s="404"/>
      <c r="N944" s="399"/>
      <c r="O944" s="400" t="str">
        <f t="shared" si="59"/>
        <v/>
      </c>
      <c r="P944" s="400" t="str">
        <f t="shared" si="60"/>
        <v/>
      </c>
      <c r="Q944" s="400">
        <f t="shared" si="62"/>
        <v>0</v>
      </c>
      <c r="R944" s="401" t="e">
        <f ca="1">MATCH(R$2,OFFSET(Diário!O$4,R943,0,ROW(Diário!$N$5003)-R943,1),0)+R943</f>
        <v>#N/A</v>
      </c>
    </row>
    <row r="945" spans="1:18" x14ac:dyDescent="0.2">
      <c r="A945" s="402" t="str">
        <f t="shared" ca="1" si="61"/>
        <v/>
      </c>
      <c r="B945" s="397" t="str">
        <f ca="1">IF($A945="","",INDEX(Diário!B$4:B$5000,MATCH(Rateio!$A945,Diário!$A$4:$A$5000,FALSE)))</f>
        <v/>
      </c>
      <c r="C945" s="413" t="str">
        <f ca="1">IF($A945="","",INDEX(Diário!C$4:C$5000,MATCH(Rateio!$A945,Diário!$A$4:$A$5000,FALSE)))</f>
        <v/>
      </c>
      <c r="D945" s="412" t="str">
        <f ca="1">IF($A945="","",INDEX(Diário!D$4:D$5000,MATCH(Rateio!$A945,Diário!$A$4:$A$5000,FALSE)))</f>
        <v/>
      </c>
      <c r="E945" s="412" t="str">
        <f ca="1">IF($A945="","",INDEX(Diário!E$4:E$5000,MATCH(Rateio!$A945,Diário!$A$4:$A$5000,FALSE)))</f>
        <v/>
      </c>
      <c r="F945" s="398"/>
      <c r="G945" s="398"/>
      <c r="H945" s="398"/>
      <c r="I945" s="398"/>
      <c r="J945" s="398"/>
      <c r="K945" s="403"/>
      <c r="L945" s="404"/>
      <c r="M945" s="404"/>
      <c r="N945" s="399"/>
      <c r="O945" s="400" t="str">
        <f t="shared" si="59"/>
        <v/>
      </c>
      <c r="P945" s="400" t="str">
        <f t="shared" si="60"/>
        <v/>
      </c>
      <c r="Q945" s="400">
        <f t="shared" si="62"/>
        <v>0</v>
      </c>
      <c r="R945" s="401" t="e">
        <f ca="1">MATCH(R$2,OFFSET(Diário!O$4,R944,0,ROW(Diário!$N$5003)-R944,1),0)+R944</f>
        <v>#N/A</v>
      </c>
    </row>
    <row r="946" spans="1:18" x14ac:dyDescent="0.2">
      <c r="A946" s="402" t="str">
        <f t="shared" ca="1" si="61"/>
        <v/>
      </c>
      <c r="B946" s="397" t="str">
        <f ca="1">IF($A946="","",INDEX(Diário!B$4:B$5000,MATCH(Rateio!$A946,Diário!$A$4:$A$5000,FALSE)))</f>
        <v/>
      </c>
      <c r="C946" s="413" t="str">
        <f ca="1">IF($A946="","",INDEX(Diário!C$4:C$5000,MATCH(Rateio!$A946,Diário!$A$4:$A$5000,FALSE)))</f>
        <v/>
      </c>
      <c r="D946" s="412" t="str">
        <f ca="1">IF($A946="","",INDEX(Diário!D$4:D$5000,MATCH(Rateio!$A946,Diário!$A$4:$A$5000,FALSE)))</f>
        <v/>
      </c>
      <c r="E946" s="412" t="str">
        <f ca="1">IF($A946="","",INDEX(Diário!E$4:E$5000,MATCH(Rateio!$A946,Diário!$A$4:$A$5000,FALSE)))</f>
        <v/>
      </c>
      <c r="F946" s="398"/>
      <c r="G946" s="398"/>
      <c r="H946" s="398"/>
      <c r="I946" s="398"/>
      <c r="J946" s="398"/>
      <c r="K946" s="403"/>
      <c r="L946" s="404"/>
      <c r="M946" s="404"/>
      <c r="N946" s="399"/>
      <c r="O946" s="400" t="str">
        <f t="shared" si="59"/>
        <v/>
      </c>
      <c r="P946" s="400" t="str">
        <f t="shared" si="60"/>
        <v/>
      </c>
      <c r="Q946" s="400">
        <f t="shared" si="62"/>
        <v>0</v>
      </c>
      <c r="R946" s="401" t="e">
        <f ca="1">MATCH(R$2,OFFSET(Diário!O$4,R945,0,ROW(Diário!$N$5003)-R945,1),0)+R945</f>
        <v>#N/A</v>
      </c>
    </row>
    <row r="947" spans="1:18" x14ac:dyDescent="0.2">
      <c r="A947" s="402" t="str">
        <f t="shared" ca="1" si="61"/>
        <v/>
      </c>
      <c r="B947" s="397" t="str">
        <f ca="1">IF($A947="","",INDEX(Diário!B$4:B$5000,MATCH(Rateio!$A947,Diário!$A$4:$A$5000,FALSE)))</f>
        <v/>
      </c>
      <c r="C947" s="413" t="str">
        <f ca="1">IF($A947="","",INDEX(Diário!C$4:C$5000,MATCH(Rateio!$A947,Diário!$A$4:$A$5000,FALSE)))</f>
        <v/>
      </c>
      <c r="D947" s="412" t="str">
        <f ca="1">IF($A947="","",INDEX(Diário!D$4:D$5000,MATCH(Rateio!$A947,Diário!$A$4:$A$5000,FALSE)))</f>
        <v/>
      </c>
      <c r="E947" s="412" t="str">
        <f ca="1">IF($A947="","",INDEX(Diário!E$4:E$5000,MATCH(Rateio!$A947,Diário!$A$4:$A$5000,FALSE)))</f>
        <v/>
      </c>
      <c r="F947" s="398"/>
      <c r="G947" s="398"/>
      <c r="H947" s="398"/>
      <c r="I947" s="398"/>
      <c r="J947" s="398"/>
      <c r="K947" s="403"/>
      <c r="L947" s="404"/>
      <c r="M947" s="404"/>
      <c r="N947" s="399"/>
      <c r="O947" s="400" t="str">
        <f t="shared" si="59"/>
        <v/>
      </c>
      <c r="P947" s="400" t="str">
        <f t="shared" si="60"/>
        <v/>
      </c>
      <c r="Q947" s="400">
        <f t="shared" si="62"/>
        <v>0</v>
      </c>
      <c r="R947" s="401" t="e">
        <f ca="1">MATCH(R$2,OFFSET(Diário!O$4,R946,0,ROW(Diário!$N$5003)-R946,1),0)+R946</f>
        <v>#N/A</v>
      </c>
    </row>
    <row r="948" spans="1:18" x14ac:dyDescent="0.2">
      <c r="A948" s="402" t="str">
        <f t="shared" ca="1" si="61"/>
        <v/>
      </c>
      <c r="B948" s="397" t="str">
        <f ca="1">IF($A948="","",INDEX(Diário!B$4:B$5000,MATCH(Rateio!$A948,Diário!$A$4:$A$5000,FALSE)))</f>
        <v/>
      </c>
      <c r="C948" s="413" t="str">
        <f ca="1">IF($A948="","",INDEX(Diário!C$4:C$5000,MATCH(Rateio!$A948,Diário!$A$4:$A$5000,FALSE)))</f>
        <v/>
      </c>
      <c r="D948" s="412" t="str">
        <f ca="1">IF($A948="","",INDEX(Diário!D$4:D$5000,MATCH(Rateio!$A948,Diário!$A$4:$A$5000,FALSE)))</f>
        <v/>
      </c>
      <c r="E948" s="412" t="str">
        <f ca="1">IF($A948="","",INDEX(Diário!E$4:E$5000,MATCH(Rateio!$A948,Diário!$A$4:$A$5000,FALSE)))</f>
        <v/>
      </c>
      <c r="F948" s="398"/>
      <c r="G948" s="398"/>
      <c r="H948" s="398"/>
      <c r="I948" s="398"/>
      <c r="J948" s="398"/>
      <c r="K948" s="403"/>
      <c r="L948" s="404"/>
      <c r="M948" s="404"/>
      <c r="N948" s="399"/>
      <c r="O948" s="400" t="str">
        <f t="shared" si="59"/>
        <v/>
      </c>
      <c r="P948" s="400" t="str">
        <f t="shared" si="60"/>
        <v/>
      </c>
      <c r="Q948" s="400">
        <f t="shared" si="62"/>
        <v>0</v>
      </c>
      <c r="R948" s="401" t="e">
        <f ca="1">MATCH(R$2,OFFSET(Diário!O$4,R947,0,ROW(Diário!$N$5003)-R947,1),0)+R947</f>
        <v>#N/A</v>
      </c>
    </row>
    <row r="949" spans="1:18" x14ac:dyDescent="0.2">
      <c r="A949" s="402" t="str">
        <f t="shared" ca="1" si="61"/>
        <v/>
      </c>
      <c r="B949" s="397" t="str">
        <f ca="1">IF($A949="","",INDEX(Diário!B$4:B$5000,MATCH(Rateio!$A949,Diário!$A$4:$A$5000,FALSE)))</f>
        <v/>
      </c>
      <c r="C949" s="413" t="str">
        <f ca="1">IF($A949="","",INDEX(Diário!C$4:C$5000,MATCH(Rateio!$A949,Diário!$A$4:$A$5000,FALSE)))</f>
        <v/>
      </c>
      <c r="D949" s="412" t="str">
        <f ca="1">IF($A949="","",INDEX(Diário!D$4:D$5000,MATCH(Rateio!$A949,Diário!$A$4:$A$5000,FALSE)))</f>
        <v/>
      </c>
      <c r="E949" s="412" t="str">
        <f ca="1">IF($A949="","",INDEX(Diário!E$4:E$5000,MATCH(Rateio!$A949,Diário!$A$4:$A$5000,FALSE)))</f>
        <v/>
      </c>
      <c r="F949" s="398"/>
      <c r="G949" s="398"/>
      <c r="H949" s="398"/>
      <c r="I949" s="398"/>
      <c r="J949" s="398"/>
      <c r="K949" s="403"/>
      <c r="L949" s="404"/>
      <c r="M949" s="404"/>
      <c r="N949" s="399"/>
      <c r="O949" s="400" t="str">
        <f t="shared" si="59"/>
        <v/>
      </c>
      <c r="P949" s="400" t="str">
        <f t="shared" si="60"/>
        <v/>
      </c>
      <c r="Q949" s="400">
        <f t="shared" si="62"/>
        <v>0</v>
      </c>
      <c r="R949" s="401" t="e">
        <f ca="1">MATCH(R$2,OFFSET(Diário!O$4,R948,0,ROW(Diário!$N$5003)-R948,1),0)+R948</f>
        <v>#N/A</v>
      </c>
    </row>
    <row r="950" spans="1:18" x14ac:dyDescent="0.2">
      <c r="A950" s="402" t="str">
        <f t="shared" ca="1" si="61"/>
        <v/>
      </c>
      <c r="B950" s="397" t="str">
        <f ca="1">IF($A950="","",INDEX(Diário!B$4:B$5000,MATCH(Rateio!$A950,Diário!$A$4:$A$5000,FALSE)))</f>
        <v/>
      </c>
      <c r="C950" s="413" t="str">
        <f ca="1">IF($A950="","",INDEX(Diário!C$4:C$5000,MATCH(Rateio!$A950,Diário!$A$4:$A$5000,FALSE)))</f>
        <v/>
      </c>
      <c r="D950" s="412" t="str">
        <f ca="1">IF($A950="","",INDEX(Diário!D$4:D$5000,MATCH(Rateio!$A950,Diário!$A$4:$A$5000,FALSE)))</f>
        <v/>
      </c>
      <c r="E950" s="412" t="str">
        <f ca="1">IF($A950="","",INDEX(Diário!E$4:E$5000,MATCH(Rateio!$A950,Diário!$A$4:$A$5000,FALSE)))</f>
        <v/>
      </c>
      <c r="F950" s="398"/>
      <c r="G950" s="398"/>
      <c r="H950" s="398"/>
      <c r="I950" s="398"/>
      <c r="J950" s="398"/>
      <c r="K950" s="403"/>
      <c r="L950" s="404"/>
      <c r="M950" s="404"/>
      <c r="N950" s="399"/>
      <c r="O950" s="400" t="str">
        <f t="shared" si="59"/>
        <v/>
      </c>
      <c r="P950" s="400" t="str">
        <f t="shared" si="60"/>
        <v/>
      </c>
      <c r="Q950" s="400">
        <f t="shared" si="62"/>
        <v>0</v>
      </c>
      <c r="R950" s="401" t="e">
        <f ca="1">MATCH(R$2,OFFSET(Diário!O$4,R949,0,ROW(Diário!$N$5003)-R949,1),0)+R949</f>
        <v>#N/A</v>
      </c>
    </row>
    <row r="951" spans="1:18" x14ac:dyDescent="0.2">
      <c r="A951" s="402" t="str">
        <f t="shared" ca="1" si="61"/>
        <v/>
      </c>
      <c r="B951" s="397" t="str">
        <f ca="1">IF($A951="","",INDEX(Diário!B$4:B$5000,MATCH(Rateio!$A951,Diário!$A$4:$A$5000,FALSE)))</f>
        <v/>
      </c>
      <c r="C951" s="413" t="str">
        <f ca="1">IF($A951="","",INDEX(Diário!C$4:C$5000,MATCH(Rateio!$A951,Diário!$A$4:$A$5000,FALSE)))</f>
        <v/>
      </c>
      <c r="D951" s="412" t="str">
        <f ca="1">IF($A951="","",INDEX(Diário!D$4:D$5000,MATCH(Rateio!$A951,Diário!$A$4:$A$5000,FALSE)))</f>
        <v/>
      </c>
      <c r="E951" s="412" t="str">
        <f ca="1">IF($A951="","",INDEX(Diário!E$4:E$5000,MATCH(Rateio!$A951,Diário!$A$4:$A$5000,FALSE)))</f>
        <v/>
      </c>
      <c r="F951" s="398"/>
      <c r="G951" s="398"/>
      <c r="H951" s="398"/>
      <c r="I951" s="398"/>
      <c r="J951" s="398"/>
      <c r="K951" s="403"/>
      <c r="L951" s="404"/>
      <c r="M951" s="404"/>
      <c r="N951" s="399"/>
      <c r="O951" s="400" t="str">
        <f t="shared" si="59"/>
        <v/>
      </c>
      <c r="P951" s="400" t="str">
        <f t="shared" si="60"/>
        <v/>
      </c>
      <c r="Q951" s="400">
        <f t="shared" si="62"/>
        <v>0</v>
      </c>
      <c r="R951" s="401" t="e">
        <f ca="1">MATCH(R$2,OFFSET(Diário!O$4,R950,0,ROW(Diário!$N$5003)-R950,1),0)+R950</f>
        <v>#N/A</v>
      </c>
    </row>
    <row r="952" spans="1:18" x14ac:dyDescent="0.2">
      <c r="A952" s="402" t="str">
        <f t="shared" ca="1" si="61"/>
        <v/>
      </c>
      <c r="B952" s="397" t="str">
        <f ca="1">IF($A952="","",INDEX(Diário!B$4:B$5000,MATCH(Rateio!$A952,Diário!$A$4:$A$5000,FALSE)))</f>
        <v/>
      </c>
      <c r="C952" s="413" t="str">
        <f ca="1">IF($A952="","",INDEX(Diário!C$4:C$5000,MATCH(Rateio!$A952,Diário!$A$4:$A$5000,FALSE)))</f>
        <v/>
      </c>
      <c r="D952" s="412" t="str">
        <f ca="1">IF($A952="","",INDEX(Diário!D$4:D$5000,MATCH(Rateio!$A952,Diário!$A$4:$A$5000,FALSE)))</f>
        <v/>
      </c>
      <c r="E952" s="412" t="str">
        <f ca="1">IF($A952="","",INDEX(Diário!E$4:E$5000,MATCH(Rateio!$A952,Diário!$A$4:$A$5000,FALSE)))</f>
        <v/>
      </c>
      <c r="F952" s="398"/>
      <c r="G952" s="398"/>
      <c r="H952" s="398"/>
      <c r="I952" s="398"/>
      <c r="J952" s="398"/>
      <c r="K952" s="403"/>
      <c r="L952" s="404"/>
      <c r="M952" s="404"/>
      <c r="N952" s="399"/>
      <c r="O952" s="400" t="str">
        <f t="shared" si="59"/>
        <v/>
      </c>
      <c r="P952" s="400" t="str">
        <f t="shared" si="60"/>
        <v/>
      </c>
      <c r="Q952" s="400">
        <f t="shared" si="62"/>
        <v>0</v>
      </c>
      <c r="R952" s="401" t="e">
        <f ca="1">MATCH(R$2,OFFSET(Diário!O$4,R951,0,ROW(Diário!$N$5003)-R951,1),0)+R951</f>
        <v>#N/A</v>
      </c>
    </row>
    <row r="953" spans="1:18" x14ac:dyDescent="0.2">
      <c r="A953" s="402" t="str">
        <f t="shared" ca="1" si="61"/>
        <v/>
      </c>
      <c r="B953" s="397" t="str">
        <f ca="1">IF($A953="","",INDEX(Diário!B$4:B$5000,MATCH(Rateio!$A953,Diário!$A$4:$A$5000,FALSE)))</f>
        <v/>
      </c>
      <c r="C953" s="413" t="str">
        <f ca="1">IF($A953="","",INDEX(Diário!C$4:C$5000,MATCH(Rateio!$A953,Diário!$A$4:$A$5000,FALSE)))</f>
        <v/>
      </c>
      <c r="D953" s="412" t="str">
        <f ca="1">IF($A953="","",INDEX(Diário!D$4:D$5000,MATCH(Rateio!$A953,Diário!$A$4:$A$5000,FALSE)))</f>
        <v/>
      </c>
      <c r="E953" s="412" t="str">
        <f ca="1">IF($A953="","",INDEX(Diário!E$4:E$5000,MATCH(Rateio!$A953,Diário!$A$4:$A$5000,FALSE)))</f>
        <v/>
      </c>
      <c r="F953" s="398"/>
      <c r="G953" s="398"/>
      <c r="H953" s="398"/>
      <c r="I953" s="398"/>
      <c r="J953" s="398"/>
      <c r="K953" s="403"/>
      <c r="L953" s="404"/>
      <c r="M953" s="404"/>
      <c r="N953" s="399"/>
      <c r="O953" s="400" t="str">
        <f t="shared" si="59"/>
        <v/>
      </c>
      <c r="P953" s="400" t="str">
        <f t="shared" si="60"/>
        <v/>
      </c>
      <c r="Q953" s="400">
        <f t="shared" si="62"/>
        <v>0</v>
      </c>
      <c r="R953" s="401" t="e">
        <f ca="1">MATCH(R$2,OFFSET(Diário!O$4,R952,0,ROW(Diário!$N$5003)-R952,1),0)+R952</f>
        <v>#N/A</v>
      </c>
    </row>
    <row r="954" spans="1:18" x14ac:dyDescent="0.2">
      <c r="A954" s="402" t="str">
        <f t="shared" ca="1" si="61"/>
        <v/>
      </c>
      <c r="B954" s="397" t="str">
        <f ca="1">IF($A954="","",INDEX(Diário!B$4:B$5000,MATCH(Rateio!$A954,Diário!$A$4:$A$5000,FALSE)))</f>
        <v/>
      </c>
      <c r="C954" s="413" t="str">
        <f ca="1">IF($A954="","",INDEX(Diário!C$4:C$5000,MATCH(Rateio!$A954,Diário!$A$4:$A$5000,FALSE)))</f>
        <v/>
      </c>
      <c r="D954" s="412" t="str">
        <f ca="1">IF($A954="","",INDEX(Diário!D$4:D$5000,MATCH(Rateio!$A954,Diário!$A$4:$A$5000,FALSE)))</f>
        <v/>
      </c>
      <c r="E954" s="412" t="str">
        <f ca="1">IF($A954="","",INDEX(Diário!E$4:E$5000,MATCH(Rateio!$A954,Diário!$A$4:$A$5000,FALSE)))</f>
        <v/>
      </c>
      <c r="F954" s="398"/>
      <c r="G954" s="398"/>
      <c r="H954" s="398"/>
      <c r="I954" s="398"/>
      <c r="J954" s="398"/>
      <c r="K954" s="403"/>
      <c r="L954" s="404"/>
      <c r="M954" s="404"/>
      <c r="N954" s="399"/>
      <c r="O954" s="400" t="str">
        <f t="shared" si="59"/>
        <v/>
      </c>
      <c r="P954" s="400" t="str">
        <f t="shared" si="60"/>
        <v/>
      </c>
      <c r="Q954" s="400">
        <f t="shared" si="62"/>
        <v>0</v>
      </c>
      <c r="R954" s="401" t="e">
        <f ca="1">MATCH(R$2,OFFSET(Diário!O$4,R953,0,ROW(Diário!$N$5003)-R953,1),0)+R953</f>
        <v>#N/A</v>
      </c>
    </row>
    <row r="955" spans="1:18" x14ac:dyDescent="0.2">
      <c r="A955" s="402" t="str">
        <f t="shared" ca="1" si="61"/>
        <v/>
      </c>
      <c r="B955" s="397" t="str">
        <f ca="1">IF($A955="","",INDEX(Diário!B$4:B$5000,MATCH(Rateio!$A955,Diário!$A$4:$A$5000,FALSE)))</f>
        <v/>
      </c>
      <c r="C955" s="413" t="str">
        <f ca="1">IF($A955="","",INDEX(Diário!C$4:C$5000,MATCH(Rateio!$A955,Diário!$A$4:$A$5000,FALSE)))</f>
        <v/>
      </c>
      <c r="D955" s="412" t="str">
        <f ca="1">IF($A955="","",INDEX(Diário!D$4:D$5000,MATCH(Rateio!$A955,Diário!$A$4:$A$5000,FALSE)))</f>
        <v/>
      </c>
      <c r="E955" s="412" t="str">
        <f ca="1">IF($A955="","",INDEX(Diário!E$4:E$5000,MATCH(Rateio!$A955,Diário!$A$4:$A$5000,FALSE)))</f>
        <v/>
      </c>
      <c r="F955" s="398"/>
      <c r="G955" s="398"/>
      <c r="H955" s="398"/>
      <c r="I955" s="398"/>
      <c r="J955" s="398"/>
      <c r="K955" s="403"/>
      <c r="L955" s="404"/>
      <c r="M955" s="404"/>
      <c r="N955" s="399"/>
      <c r="O955" s="400" t="str">
        <f t="shared" si="59"/>
        <v/>
      </c>
      <c r="P955" s="400" t="str">
        <f t="shared" si="60"/>
        <v/>
      </c>
      <c r="Q955" s="400">
        <f t="shared" si="62"/>
        <v>0</v>
      </c>
      <c r="R955" s="401" t="e">
        <f ca="1">MATCH(R$2,OFFSET(Diário!O$4,R954,0,ROW(Diário!$N$5003)-R954,1),0)+R954</f>
        <v>#N/A</v>
      </c>
    </row>
    <row r="956" spans="1:18" x14ac:dyDescent="0.2">
      <c r="A956" s="402" t="str">
        <f t="shared" ca="1" si="61"/>
        <v/>
      </c>
      <c r="B956" s="397" t="str">
        <f ca="1">IF($A956="","",INDEX(Diário!B$4:B$5000,MATCH(Rateio!$A956,Diário!$A$4:$A$5000,FALSE)))</f>
        <v/>
      </c>
      <c r="C956" s="413" t="str">
        <f ca="1">IF($A956="","",INDEX(Diário!C$4:C$5000,MATCH(Rateio!$A956,Diário!$A$4:$A$5000,FALSE)))</f>
        <v/>
      </c>
      <c r="D956" s="412" t="str">
        <f ca="1">IF($A956="","",INDEX(Diário!D$4:D$5000,MATCH(Rateio!$A956,Diário!$A$4:$A$5000,FALSE)))</f>
        <v/>
      </c>
      <c r="E956" s="412" t="str">
        <f ca="1">IF($A956="","",INDEX(Diário!E$4:E$5000,MATCH(Rateio!$A956,Diário!$A$4:$A$5000,FALSE)))</f>
        <v/>
      </c>
      <c r="F956" s="398"/>
      <c r="G956" s="398"/>
      <c r="H956" s="398"/>
      <c r="I956" s="398"/>
      <c r="J956" s="398"/>
      <c r="K956" s="403"/>
      <c r="L956" s="404"/>
      <c r="M956" s="404"/>
      <c r="N956" s="399"/>
      <c r="O956" s="400" t="str">
        <f t="shared" si="59"/>
        <v/>
      </c>
      <c r="P956" s="400" t="str">
        <f t="shared" si="60"/>
        <v/>
      </c>
      <c r="Q956" s="400">
        <f t="shared" si="62"/>
        <v>0</v>
      </c>
      <c r="R956" s="401" t="e">
        <f ca="1">MATCH(R$2,OFFSET(Diário!O$4,R955,0,ROW(Diário!$N$5003)-R955,1),0)+R955</f>
        <v>#N/A</v>
      </c>
    </row>
    <row r="957" spans="1:18" x14ac:dyDescent="0.2">
      <c r="A957" s="402" t="str">
        <f t="shared" ca="1" si="61"/>
        <v/>
      </c>
      <c r="B957" s="397" t="str">
        <f ca="1">IF($A957="","",INDEX(Diário!B$4:B$5000,MATCH(Rateio!$A957,Diário!$A$4:$A$5000,FALSE)))</f>
        <v/>
      </c>
      <c r="C957" s="413" t="str">
        <f ca="1">IF($A957="","",INDEX(Diário!C$4:C$5000,MATCH(Rateio!$A957,Diário!$A$4:$A$5000,FALSE)))</f>
        <v/>
      </c>
      <c r="D957" s="412" t="str">
        <f ca="1">IF($A957="","",INDEX(Diário!D$4:D$5000,MATCH(Rateio!$A957,Diário!$A$4:$A$5000,FALSE)))</f>
        <v/>
      </c>
      <c r="E957" s="412" t="str">
        <f ca="1">IF($A957="","",INDEX(Diário!E$4:E$5000,MATCH(Rateio!$A957,Diário!$A$4:$A$5000,FALSE)))</f>
        <v/>
      </c>
      <c r="F957" s="398"/>
      <c r="G957" s="398"/>
      <c r="H957" s="398"/>
      <c r="I957" s="398"/>
      <c r="J957" s="398"/>
      <c r="K957" s="403"/>
      <c r="L957" s="404"/>
      <c r="M957" s="404"/>
      <c r="N957" s="399"/>
      <c r="O957" s="400" t="str">
        <f t="shared" si="59"/>
        <v/>
      </c>
      <c r="P957" s="400" t="str">
        <f t="shared" si="60"/>
        <v/>
      </c>
      <c r="Q957" s="400">
        <f t="shared" si="62"/>
        <v>0</v>
      </c>
      <c r="R957" s="401" t="e">
        <f ca="1">MATCH(R$2,OFFSET(Diário!O$4,R956,0,ROW(Diário!$N$5003)-R956,1),0)+R956</f>
        <v>#N/A</v>
      </c>
    </row>
    <row r="958" spans="1:18" x14ac:dyDescent="0.2">
      <c r="A958" s="402" t="str">
        <f t="shared" ca="1" si="61"/>
        <v/>
      </c>
      <c r="B958" s="397" t="str">
        <f ca="1">IF($A958="","",INDEX(Diário!B$4:B$5000,MATCH(Rateio!$A958,Diário!$A$4:$A$5000,FALSE)))</f>
        <v/>
      </c>
      <c r="C958" s="413" t="str">
        <f ca="1">IF($A958="","",INDEX(Diário!C$4:C$5000,MATCH(Rateio!$A958,Diário!$A$4:$A$5000,FALSE)))</f>
        <v/>
      </c>
      <c r="D958" s="412" t="str">
        <f ca="1">IF($A958="","",INDEX(Diário!D$4:D$5000,MATCH(Rateio!$A958,Diário!$A$4:$A$5000,FALSE)))</f>
        <v/>
      </c>
      <c r="E958" s="412" t="str">
        <f ca="1">IF($A958="","",INDEX(Diário!E$4:E$5000,MATCH(Rateio!$A958,Diário!$A$4:$A$5000,FALSE)))</f>
        <v/>
      </c>
      <c r="F958" s="398"/>
      <c r="G958" s="398"/>
      <c r="H958" s="398"/>
      <c r="I958" s="398"/>
      <c r="J958" s="398"/>
      <c r="K958" s="403"/>
      <c r="L958" s="404"/>
      <c r="M958" s="404"/>
      <c r="N958" s="399"/>
      <c r="O958" s="400" t="str">
        <f t="shared" si="59"/>
        <v/>
      </c>
      <c r="P958" s="400" t="str">
        <f t="shared" si="60"/>
        <v/>
      </c>
      <c r="Q958" s="400">
        <f t="shared" si="62"/>
        <v>0</v>
      </c>
      <c r="R958" s="401" t="e">
        <f ca="1">MATCH(R$2,OFFSET(Diário!O$4,R957,0,ROW(Diário!$N$5003)-R957,1),0)+R957</f>
        <v>#N/A</v>
      </c>
    </row>
    <row r="959" spans="1:18" x14ac:dyDescent="0.2">
      <c r="A959" s="402" t="str">
        <f t="shared" ca="1" si="61"/>
        <v/>
      </c>
      <c r="B959" s="397" t="str">
        <f ca="1">IF($A959="","",INDEX(Diário!B$4:B$5000,MATCH(Rateio!$A959,Diário!$A$4:$A$5000,FALSE)))</f>
        <v/>
      </c>
      <c r="C959" s="413" t="str">
        <f ca="1">IF($A959="","",INDEX(Diário!C$4:C$5000,MATCH(Rateio!$A959,Diário!$A$4:$A$5000,FALSE)))</f>
        <v/>
      </c>
      <c r="D959" s="412" t="str">
        <f ca="1">IF($A959="","",INDEX(Diário!D$4:D$5000,MATCH(Rateio!$A959,Diário!$A$4:$A$5000,FALSE)))</f>
        <v/>
      </c>
      <c r="E959" s="412" t="str">
        <f ca="1">IF($A959="","",INDEX(Diário!E$4:E$5000,MATCH(Rateio!$A959,Diário!$A$4:$A$5000,FALSE)))</f>
        <v/>
      </c>
      <c r="F959" s="398"/>
      <c r="G959" s="398"/>
      <c r="H959" s="398"/>
      <c r="I959" s="398"/>
      <c r="J959" s="398"/>
      <c r="K959" s="403"/>
      <c r="L959" s="404"/>
      <c r="M959" s="404"/>
      <c r="N959" s="399"/>
      <c r="O959" s="400" t="str">
        <f t="shared" si="59"/>
        <v/>
      </c>
      <c r="P959" s="400" t="str">
        <f t="shared" si="60"/>
        <v/>
      </c>
      <c r="Q959" s="400">
        <f t="shared" si="62"/>
        <v>0</v>
      </c>
      <c r="R959" s="401" t="e">
        <f ca="1">MATCH(R$2,OFFSET(Diário!O$4,R958,0,ROW(Diário!$N$5003)-R958,1),0)+R958</f>
        <v>#N/A</v>
      </c>
    </row>
    <row r="960" spans="1:18" x14ac:dyDescent="0.2">
      <c r="A960" s="402" t="str">
        <f t="shared" ca="1" si="61"/>
        <v/>
      </c>
      <c r="B960" s="397" t="str">
        <f ca="1">IF($A960="","",INDEX(Diário!B$4:B$5000,MATCH(Rateio!$A960,Diário!$A$4:$A$5000,FALSE)))</f>
        <v/>
      </c>
      <c r="C960" s="413" t="str">
        <f ca="1">IF($A960="","",INDEX(Diário!C$4:C$5000,MATCH(Rateio!$A960,Diário!$A$4:$A$5000,FALSE)))</f>
        <v/>
      </c>
      <c r="D960" s="412" t="str">
        <f ca="1">IF($A960="","",INDEX(Diário!D$4:D$5000,MATCH(Rateio!$A960,Diário!$A$4:$A$5000,FALSE)))</f>
        <v/>
      </c>
      <c r="E960" s="412" t="str">
        <f ca="1">IF($A960="","",INDEX(Diário!E$4:E$5000,MATCH(Rateio!$A960,Diário!$A$4:$A$5000,FALSE)))</f>
        <v/>
      </c>
      <c r="F960" s="398"/>
      <c r="G960" s="398"/>
      <c r="H960" s="398"/>
      <c r="I960" s="398"/>
      <c r="J960" s="398"/>
      <c r="K960" s="403"/>
      <c r="L960" s="404"/>
      <c r="M960" s="404"/>
      <c r="N960" s="399"/>
      <c r="O960" s="400" t="str">
        <f t="shared" si="59"/>
        <v/>
      </c>
      <c r="P960" s="400" t="str">
        <f t="shared" si="60"/>
        <v/>
      </c>
      <c r="Q960" s="400">
        <f t="shared" si="62"/>
        <v>0</v>
      </c>
      <c r="R960" s="401" t="e">
        <f ca="1">MATCH(R$2,OFFSET(Diário!O$4,R959,0,ROW(Diário!$N$5003)-R959,1),0)+R959</f>
        <v>#N/A</v>
      </c>
    </row>
    <row r="961" spans="1:18" x14ac:dyDescent="0.2">
      <c r="A961" s="402" t="str">
        <f t="shared" ca="1" si="61"/>
        <v/>
      </c>
      <c r="B961" s="397" t="str">
        <f ca="1">IF($A961="","",INDEX(Diário!B$4:B$5000,MATCH(Rateio!$A961,Diário!$A$4:$A$5000,FALSE)))</f>
        <v/>
      </c>
      <c r="C961" s="413" t="str">
        <f ca="1">IF($A961="","",INDEX(Diário!C$4:C$5000,MATCH(Rateio!$A961,Diário!$A$4:$A$5000,FALSE)))</f>
        <v/>
      </c>
      <c r="D961" s="412" t="str">
        <f ca="1">IF($A961="","",INDEX(Diário!D$4:D$5000,MATCH(Rateio!$A961,Diário!$A$4:$A$5000,FALSE)))</f>
        <v/>
      </c>
      <c r="E961" s="412" t="str">
        <f ca="1">IF($A961="","",INDEX(Diário!E$4:E$5000,MATCH(Rateio!$A961,Diário!$A$4:$A$5000,FALSE)))</f>
        <v/>
      </c>
      <c r="F961" s="398"/>
      <c r="G961" s="398"/>
      <c r="H961" s="398"/>
      <c r="I961" s="398"/>
      <c r="J961" s="398"/>
      <c r="K961" s="403"/>
      <c r="L961" s="404"/>
      <c r="M961" s="404"/>
      <c r="N961" s="399"/>
      <c r="O961" s="400" t="str">
        <f t="shared" si="59"/>
        <v/>
      </c>
      <c r="P961" s="400" t="str">
        <f t="shared" si="60"/>
        <v/>
      </c>
      <c r="Q961" s="400">
        <f t="shared" si="62"/>
        <v>0</v>
      </c>
      <c r="R961" s="401" t="e">
        <f ca="1">MATCH(R$2,OFFSET(Diário!O$4,R960,0,ROW(Diário!$N$5003)-R960,1),0)+R960</f>
        <v>#N/A</v>
      </c>
    </row>
    <row r="962" spans="1:18" x14ac:dyDescent="0.2">
      <c r="A962" s="402" t="str">
        <f t="shared" ca="1" si="61"/>
        <v/>
      </c>
      <c r="B962" s="397" t="str">
        <f ca="1">IF($A962="","",INDEX(Diário!B$4:B$5000,MATCH(Rateio!$A962,Diário!$A$4:$A$5000,FALSE)))</f>
        <v/>
      </c>
      <c r="C962" s="413" t="str">
        <f ca="1">IF($A962="","",INDEX(Diário!C$4:C$5000,MATCH(Rateio!$A962,Diário!$A$4:$A$5000,FALSE)))</f>
        <v/>
      </c>
      <c r="D962" s="412" t="str">
        <f ca="1">IF($A962="","",INDEX(Diário!D$4:D$5000,MATCH(Rateio!$A962,Diário!$A$4:$A$5000,FALSE)))</f>
        <v/>
      </c>
      <c r="E962" s="412" t="str">
        <f ca="1">IF($A962="","",INDEX(Diário!E$4:E$5000,MATCH(Rateio!$A962,Diário!$A$4:$A$5000,FALSE)))</f>
        <v/>
      </c>
      <c r="F962" s="398"/>
      <c r="G962" s="398"/>
      <c r="H962" s="398"/>
      <c r="I962" s="398"/>
      <c r="J962" s="398"/>
      <c r="K962" s="403"/>
      <c r="L962" s="404"/>
      <c r="M962" s="404"/>
      <c r="N962" s="399"/>
      <c r="O962" s="400" t="str">
        <f t="shared" si="59"/>
        <v/>
      </c>
      <c r="P962" s="400" t="str">
        <f t="shared" si="60"/>
        <v/>
      </c>
      <c r="Q962" s="400">
        <f t="shared" si="62"/>
        <v>0</v>
      </c>
      <c r="R962" s="401" t="e">
        <f ca="1">MATCH(R$2,OFFSET(Diário!O$4,R961,0,ROW(Diário!$N$5003)-R961,1),0)+R961</f>
        <v>#N/A</v>
      </c>
    </row>
    <row r="963" spans="1:18" x14ac:dyDescent="0.2">
      <c r="A963" s="402" t="str">
        <f t="shared" ca="1" si="61"/>
        <v/>
      </c>
      <c r="B963" s="397" t="str">
        <f ca="1">IF($A963="","",INDEX(Diário!B$4:B$5000,MATCH(Rateio!$A963,Diário!$A$4:$A$5000,FALSE)))</f>
        <v/>
      </c>
      <c r="C963" s="413" t="str">
        <f ca="1">IF($A963="","",INDEX(Diário!C$4:C$5000,MATCH(Rateio!$A963,Diário!$A$4:$A$5000,FALSE)))</f>
        <v/>
      </c>
      <c r="D963" s="412" t="str">
        <f ca="1">IF($A963="","",INDEX(Diário!D$4:D$5000,MATCH(Rateio!$A963,Diário!$A$4:$A$5000,FALSE)))</f>
        <v/>
      </c>
      <c r="E963" s="412" t="str">
        <f ca="1">IF($A963="","",INDEX(Diário!E$4:E$5000,MATCH(Rateio!$A963,Diário!$A$4:$A$5000,FALSE)))</f>
        <v/>
      </c>
      <c r="F963" s="398"/>
      <c r="G963" s="398"/>
      <c r="H963" s="398"/>
      <c r="I963" s="398"/>
      <c r="J963" s="398"/>
      <c r="K963" s="403"/>
      <c r="L963" s="404"/>
      <c r="M963" s="404"/>
      <c r="N963" s="399"/>
      <c r="O963" s="400" t="str">
        <f t="shared" si="59"/>
        <v/>
      </c>
      <c r="P963" s="400" t="str">
        <f t="shared" si="60"/>
        <v/>
      </c>
      <c r="Q963" s="400">
        <f t="shared" si="62"/>
        <v>0</v>
      </c>
      <c r="R963" s="401" t="e">
        <f ca="1">MATCH(R$2,OFFSET(Diário!O$4,R962,0,ROW(Diário!$N$5003)-R962,1),0)+R962</f>
        <v>#N/A</v>
      </c>
    </row>
    <row r="964" spans="1:18" x14ac:dyDescent="0.2">
      <c r="A964" s="402" t="str">
        <f t="shared" ca="1" si="61"/>
        <v/>
      </c>
      <c r="B964" s="397" t="str">
        <f ca="1">IF($A964="","",INDEX(Diário!B$4:B$5000,MATCH(Rateio!$A964,Diário!$A$4:$A$5000,FALSE)))</f>
        <v/>
      </c>
      <c r="C964" s="413" t="str">
        <f ca="1">IF($A964="","",INDEX(Diário!C$4:C$5000,MATCH(Rateio!$A964,Diário!$A$4:$A$5000,FALSE)))</f>
        <v/>
      </c>
      <c r="D964" s="412" t="str">
        <f ca="1">IF($A964="","",INDEX(Diário!D$4:D$5000,MATCH(Rateio!$A964,Diário!$A$4:$A$5000,FALSE)))</f>
        <v/>
      </c>
      <c r="E964" s="412" t="str">
        <f ca="1">IF($A964="","",INDEX(Diário!E$4:E$5000,MATCH(Rateio!$A964,Diário!$A$4:$A$5000,FALSE)))</f>
        <v/>
      </c>
      <c r="F964" s="398"/>
      <c r="G964" s="398"/>
      <c r="H964" s="398"/>
      <c r="I964" s="398"/>
      <c r="J964" s="398"/>
      <c r="K964" s="403"/>
      <c r="L964" s="404"/>
      <c r="M964" s="404"/>
      <c r="N964" s="399"/>
      <c r="O964" s="400" t="str">
        <f t="shared" si="59"/>
        <v/>
      </c>
      <c r="P964" s="400" t="str">
        <f t="shared" si="60"/>
        <v/>
      </c>
      <c r="Q964" s="400">
        <f t="shared" si="62"/>
        <v>0</v>
      </c>
      <c r="R964" s="401" t="e">
        <f ca="1">MATCH(R$2,OFFSET(Diário!O$4,R963,0,ROW(Diário!$N$5003)-R963,1),0)+R963</f>
        <v>#N/A</v>
      </c>
    </row>
    <row r="965" spans="1:18" x14ac:dyDescent="0.2">
      <c r="A965" s="402" t="str">
        <f t="shared" ca="1" si="61"/>
        <v/>
      </c>
      <c r="B965" s="397" t="str">
        <f ca="1">IF($A965="","",INDEX(Diário!B$4:B$5000,MATCH(Rateio!$A965,Diário!$A$4:$A$5000,FALSE)))</f>
        <v/>
      </c>
      <c r="C965" s="413" t="str">
        <f ca="1">IF($A965="","",INDEX(Diário!C$4:C$5000,MATCH(Rateio!$A965,Diário!$A$4:$A$5000,FALSE)))</f>
        <v/>
      </c>
      <c r="D965" s="412" t="str">
        <f ca="1">IF($A965="","",INDEX(Diário!D$4:D$5000,MATCH(Rateio!$A965,Diário!$A$4:$A$5000,FALSE)))</f>
        <v/>
      </c>
      <c r="E965" s="412" t="str">
        <f ca="1">IF($A965="","",INDEX(Diário!E$4:E$5000,MATCH(Rateio!$A965,Diário!$A$4:$A$5000,FALSE)))</f>
        <v/>
      </c>
      <c r="F965" s="398"/>
      <c r="G965" s="398"/>
      <c r="H965" s="398"/>
      <c r="I965" s="398"/>
      <c r="J965" s="398"/>
      <c r="K965" s="403"/>
      <c r="L965" s="404"/>
      <c r="M965" s="404"/>
      <c r="N965" s="399"/>
      <c r="O965" s="400" t="str">
        <f t="shared" ref="O965:O1028" si="63">IFERROR(M965/L965,"")</f>
        <v/>
      </c>
      <c r="P965" s="400" t="str">
        <f t="shared" ref="P965:P1028" si="64">IFERROR(N965/L965,"")</f>
        <v/>
      </c>
      <c r="Q965" s="400">
        <f t="shared" si="62"/>
        <v>0</v>
      </c>
      <c r="R965" s="401" t="e">
        <f ca="1">MATCH(R$2,OFFSET(Diário!O$4,R964,0,ROW(Diário!$N$5003)-R964,1),0)+R964</f>
        <v>#N/A</v>
      </c>
    </row>
    <row r="966" spans="1:18" x14ac:dyDescent="0.2">
      <c r="A966" s="402" t="str">
        <f t="shared" ref="A966:A1029" ca="1" si="65">IF(ISNA(R966),"",R966)</f>
        <v/>
      </c>
      <c r="B966" s="397" t="str">
        <f ca="1">IF($A966="","",INDEX(Diário!B$4:B$5000,MATCH(Rateio!$A966,Diário!$A$4:$A$5000,FALSE)))</f>
        <v/>
      </c>
      <c r="C966" s="413" t="str">
        <f ca="1">IF($A966="","",INDEX(Diário!C$4:C$5000,MATCH(Rateio!$A966,Diário!$A$4:$A$5000,FALSE)))</f>
        <v/>
      </c>
      <c r="D966" s="412" t="str">
        <f ca="1">IF($A966="","",INDEX(Diário!D$4:D$5000,MATCH(Rateio!$A966,Diário!$A$4:$A$5000,FALSE)))</f>
        <v/>
      </c>
      <c r="E966" s="412" t="str">
        <f ca="1">IF($A966="","",INDEX(Diário!E$4:E$5000,MATCH(Rateio!$A966,Diário!$A$4:$A$5000,FALSE)))</f>
        <v/>
      </c>
      <c r="F966" s="398"/>
      <c r="G966" s="398"/>
      <c r="H966" s="398"/>
      <c r="I966" s="398"/>
      <c r="J966" s="398"/>
      <c r="K966" s="403"/>
      <c r="L966" s="404"/>
      <c r="M966" s="404"/>
      <c r="N966" s="399"/>
      <c r="O966" s="400" t="str">
        <f t="shared" si="63"/>
        <v/>
      </c>
      <c r="P966" s="400" t="str">
        <f t="shared" si="64"/>
        <v/>
      </c>
      <c r="Q966" s="400">
        <f t="shared" ref="Q966:Q1029" si="66">SUM(O966:P966)</f>
        <v>0</v>
      </c>
      <c r="R966" s="401" t="e">
        <f ca="1">MATCH(R$2,OFFSET(Diário!O$4,R965,0,ROW(Diário!$N$5003)-R965,1),0)+R965</f>
        <v>#N/A</v>
      </c>
    </row>
    <row r="967" spans="1:18" x14ac:dyDescent="0.2">
      <c r="A967" s="402" t="str">
        <f t="shared" ca="1" si="65"/>
        <v/>
      </c>
      <c r="B967" s="397" t="str">
        <f ca="1">IF($A967="","",INDEX(Diário!B$4:B$5000,MATCH(Rateio!$A967,Diário!$A$4:$A$5000,FALSE)))</f>
        <v/>
      </c>
      <c r="C967" s="413" t="str">
        <f ca="1">IF($A967="","",INDEX(Diário!C$4:C$5000,MATCH(Rateio!$A967,Diário!$A$4:$A$5000,FALSE)))</f>
        <v/>
      </c>
      <c r="D967" s="412" t="str">
        <f ca="1">IF($A967="","",INDEX(Diário!D$4:D$5000,MATCH(Rateio!$A967,Diário!$A$4:$A$5000,FALSE)))</f>
        <v/>
      </c>
      <c r="E967" s="412" t="str">
        <f ca="1">IF($A967="","",INDEX(Diário!E$4:E$5000,MATCH(Rateio!$A967,Diário!$A$4:$A$5000,FALSE)))</f>
        <v/>
      </c>
      <c r="F967" s="398"/>
      <c r="G967" s="398"/>
      <c r="H967" s="398"/>
      <c r="I967" s="398"/>
      <c r="J967" s="398"/>
      <c r="K967" s="403"/>
      <c r="L967" s="404"/>
      <c r="M967" s="404"/>
      <c r="N967" s="399"/>
      <c r="O967" s="400" t="str">
        <f t="shared" si="63"/>
        <v/>
      </c>
      <c r="P967" s="400" t="str">
        <f t="shared" si="64"/>
        <v/>
      </c>
      <c r="Q967" s="400">
        <f t="shared" si="66"/>
        <v>0</v>
      </c>
      <c r="R967" s="401" t="e">
        <f ca="1">MATCH(R$2,OFFSET(Diário!O$4,R966,0,ROW(Diário!$N$5003)-R966,1),0)+R966</f>
        <v>#N/A</v>
      </c>
    </row>
    <row r="968" spans="1:18" x14ac:dyDescent="0.2">
      <c r="A968" s="402" t="str">
        <f t="shared" ca="1" si="65"/>
        <v/>
      </c>
      <c r="B968" s="397" t="str">
        <f ca="1">IF($A968="","",INDEX(Diário!B$4:B$5000,MATCH(Rateio!$A968,Diário!$A$4:$A$5000,FALSE)))</f>
        <v/>
      </c>
      <c r="C968" s="413" t="str">
        <f ca="1">IF($A968="","",INDEX(Diário!C$4:C$5000,MATCH(Rateio!$A968,Diário!$A$4:$A$5000,FALSE)))</f>
        <v/>
      </c>
      <c r="D968" s="412" t="str">
        <f ca="1">IF($A968="","",INDEX(Diário!D$4:D$5000,MATCH(Rateio!$A968,Diário!$A$4:$A$5000,FALSE)))</f>
        <v/>
      </c>
      <c r="E968" s="412" t="str">
        <f ca="1">IF($A968="","",INDEX(Diário!E$4:E$5000,MATCH(Rateio!$A968,Diário!$A$4:$A$5000,FALSE)))</f>
        <v/>
      </c>
      <c r="F968" s="398"/>
      <c r="G968" s="398"/>
      <c r="H968" s="398"/>
      <c r="I968" s="398"/>
      <c r="J968" s="398"/>
      <c r="K968" s="403"/>
      <c r="L968" s="404"/>
      <c r="M968" s="404"/>
      <c r="N968" s="399"/>
      <c r="O968" s="400" t="str">
        <f t="shared" si="63"/>
        <v/>
      </c>
      <c r="P968" s="400" t="str">
        <f t="shared" si="64"/>
        <v/>
      </c>
      <c r="Q968" s="400">
        <f t="shared" si="66"/>
        <v>0</v>
      </c>
      <c r="R968" s="401" t="e">
        <f ca="1">MATCH(R$2,OFFSET(Diário!O$4,R967,0,ROW(Diário!$N$5003)-R967,1),0)+R967</f>
        <v>#N/A</v>
      </c>
    </row>
    <row r="969" spans="1:18" x14ac:dyDescent="0.2">
      <c r="A969" s="402" t="str">
        <f t="shared" ca="1" si="65"/>
        <v/>
      </c>
      <c r="B969" s="397" t="str">
        <f ca="1">IF($A969="","",INDEX(Diário!B$4:B$5000,MATCH(Rateio!$A969,Diário!$A$4:$A$5000,FALSE)))</f>
        <v/>
      </c>
      <c r="C969" s="413" t="str">
        <f ca="1">IF($A969="","",INDEX(Diário!C$4:C$5000,MATCH(Rateio!$A969,Diário!$A$4:$A$5000,FALSE)))</f>
        <v/>
      </c>
      <c r="D969" s="412" t="str">
        <f ca="1">IF($A969="","",INDEX(Diário!D$4:D$5000,MATCH(Rateio!$A969,Diário!$A$4:$A$5000,FALSE)))</f>
        <v/>
      </c>
      <c r="E969" s="412" t="str">
        <f ca="1">IF($A969="","",INDEX(Diário!E$4:E$5000,MATCH(Rateio!$A969,Diário!$A$4:$A$5000,FALSE)))</f>
        <v/>
      </c>
      <c r="F969" s="398"/>
      <c r="G969" s="398"/>
      <c r="H969" s="398"/>
      <c r="I969" s="398"/>
      <c r="J969" s="398"/>
      <c r="K969" s="403"/>
      <c r="L969" s="404"/>
      <c r="M969" s="404"/>
      <c r="N969" s="399"/>
      <c r="O969" s="400" t="str">
        <f t="shared" si="63"/>
        <v/>
      </c>
      <c r="P969" s="400" t="str">
        <f t="shared" si="64"/>
        <v/>
      </c>
      <c r="Q969" s="400">
        <f t="shared" si="66"/>
        <v>0</v>
      </c>
      <c r="R969" s="401" t="e">
        <f ca="1">MATCH(R$2,OFFSET(Diário!O$4,R968,0,ROW(Diário!$N$5003)-R968,1),0)+R968</f>
        <v>#N/A</v>
      </c>
    </row>
    <row r="970" spans="1:18" x14ac:dyDescent="0.2">
      <c r="A970" s="402" t="str">
        <f t="shared" ca="1" si="65"/>
        <v/>
      </c>
      <c r="B970" s="397" t="str">
        <f ca="1">IF($A970="","",INDEX(Diário!B$4:B$5000,MATCH(Rateio!$A970,Diário!$A$4:$A$5000,FALSE)))</f>
        <v/>
      </c>
      <c r="C970" s="413" t="str">
        <f ca="1">IF($A970="","",INDEX(Diário!C$4:C$5000,MATCH(Rateio!$A970,Diário!$A$4:$A$5000,FALSE)))</f>
        <v/>
      </c>
      <c r="D970" s="412" t="str">
        <f ca="1">IF($A970="","",INDEX(Diário!D$4:D$5000,MATCH(Rateio!$A970,Diário!$A$4:$A$5000,FALSE)))</f>
        <v/>
      </c>
      <c r="E970" s="412" t="str">
        <f ca="1">IF($A970="","",INDEX(Diário!E$4:E$5000,MATCH(Rateio!$A970,Diário!$A$4:$A$5000,FALSE)))</f>
        <v/>
      </c>
      <c r="F970" s="398"/>
      <c r="G970" s="398"/>
      <c r="H970" s="398"/>
      <c r="I970" s="398"/>
      <c r="J970" s="398"/>
      <c r="K970" s="403"/>
      <c r="L970" s="404"/>
      <c r="M970" s="404"/>
      <c r="N970" s="399"/>
      <c r="O970" s="400" t="str">
        <f t="shared" si="63"/>
        <v/>
      </c>
      <c r="P970" s="400" t="str">
        <f t="shared" si="64"/>
        <v/>
      </c>
      <c r="Q970" s="400">
        <f t="shared" si="66"/>
        <v>0</v>
      </c>
      <c r="R970" s="401" t="e">
        <f ca="1">MATCH(R$2,OFFSET(Diário!O$4,R969,0,ROW(Diário!$N$5003)-R969,1),0)+R969</f>
        <v>#N/A</v>
      </c>
    </row>
    <row r="971" spans="1:18" x14ac:dyDescent="0.2">
      <c r="A971" s="402" t="str">
        <f t="shared" ca="1" si="65"/>
        <v/>
      </c>
      <c r="B971" s="397" t="str">
        <f ca="1">IF($A971="","",INDEX(Diário!B$4:B$5000,MATCH(Rateio!$A971,Diário!$A$4:$A$5000,FALSE)))</f>
        <v/>
      </c>
      <c r="C971" s="413" t="str">
        <f ca="1">IF($A971="","",INDEX(Diário!C$4:C$5000,MATCH(Rateio!$A971,Diário!$A$4:$A$5000,FALSE)))</f>
        <v/>
      </c>
      <c r="D971" s="412" t="str">
        <f ca="1">IF($A971="","",INDEX(Diário!D$4:D$5000,MATCH(Rateio!$A971,Diário!$A$4:$A$5000,FALSE)))</f>
        <v/>
      </c>
      <c r="E971" s="412" t="str">
        <f ca="1">IF($A971="","",INDEX(Diário!E$4:E$5000,MATCH(Rateio!$A971,Diário!$A$4:$A$5000,FALSE)))</f>
        <v/>
      </c>
      <c r="F971" s="398"/>
      <c r="G971" s="398"/>
      <c r="H971" s="398"/>
      <c r="I971" s="398"/>
      <c r="J971" s="398"/>
      <c r="K971" s="403"/>
      <c r="L971" s="404"/>
      <c r="M971" s="404"/>
      <c r="N971" s="399"/>
      <c r="O971" s="400" t="str">
        <f t="shared" si="63"/>
        <v/>
      </c>
      <c r="P971" s="400" t="str">
        <f t="shared" si="64"/>
        <v/>
      </c>
      <c r="Q971" s="400">
        <f t="shared" si="66"/>
        <v>0</v>
      </c>
      <c r="R971" s="401" t="e">
        <f ca="1">MATCH(R$2,OFFSET(Diário!O$4,R970,0,ROW(Diário!$N$5003)-R970,1),0)+R970</f>
        <v>#N/A</v>
      </c>
    </row>
    <row r="972" spans="1:18" x14ac:dyDescent="0.2">
      <c r="A972" s="402" t="str">
        <f t="shared" ca="1" si="65"/>
        <v/>
      </c>
      <c r="B972" s="397" t="str">
        <f ca="1">IF($A972="","",INDEX(Diário!B$4:B$5000,MATCH(Rateio!$A972,Diário!$A$4:$A$5000,FALSE)))</f>
        <v/>
      </c>
      <c r="C972" s="413" t="str">
        <f ca="1">IF($A972="","",INDEX(Diário!C$4:C$5000,MATCH(Rateio!$A972,Diário!$A$4:$A$5000,FALSE)))</f>
        <v/>
      </c>
      <c r="D972" s="412" t="str">
        <f ca="1">IF($A972="","",INDEX(Diário!D$4:D$5000,MATCH(Rateio!$A972,Diário!$A$4:$A$5000,FALSE)))</f>
        <v/>
      </c>
      <c r="E972" s="412" t="str">
        <f ca="1">IF($A972="","",INDEX(Diário!E$4:E$5000,MATCH(Rateio!$A972,Diário!$A$4:$A$5000,FALSE)))</f>
        <v/>
      </c>
      <c r="F972" s="398"/>
      <c r="G972" s="398"/>
      <c r="H972" s="398"/>
      <c r="I972" s="398"/>
      <c r="J972" s="398"/>
      <c r="K972" s="403"/>
      <c r="L972" s="404"/>
      <c r="M972" s="404"/>
      <c r="N972" s="399"/>
      <c r="O972" s="400" t="str">
        <f t="shared" si="63"/>
        <v/>
      </c>
      <c r="P972" s="400" t="str">
        <f t="shared" si="64"/>
        <v/>
      </c>
      <c r="Q972" s="400">
        <f t="shared" si="66"/>
        <v>0</v>
      </c>
      <c r="R972" s="401" t="e">
        <f ca="1">MATCH(R$2,OFFSET(Diário!O$4,R971,0,ROW(Diário!$N$5003)-R971,1),0)+R971</f>
        <v>#N/A</v>
      </c>
    </row>
    <row r="973" spans="1:18" x14ac:dyDescent="0.2">
      <c r="A973" s="402" t="str">
        <f t="shared" ca="1" si="65"/>
        <v/>
      </c>
      <c r="B973" s="397" t="str">
        <f ca="1">IF($A973="","",INDEX(Diário!B$4:B$5000,MATCH(Rateio!$A973,Diário!$A$4:$A$5000,FALSE)))</f>
        <v/>
      </c>
      <c r="C973" s="413" t="str">
        <f ca="1">IF($A973="","",INDEX(Diário!C$4:C$5000,MATCH(Rateio!$A973,Diário!$A$4:$A$5000,FALSE)))</f>
        <v/>
      </c>
      <c r="D973" s="412" t="str">
        <f ca="1">IF($A973="","",INDEX(Diário!D$4:D$5000,MATCH(Rateio!$A973,Diário!$A$4:$A$5000,FALSE)))</f>
        <v/>
      </c>
      <c r="E973" s="412" t="str">
        <f ca="1">IF($A973="","",INDEX(Diário!E$4:E$5000,MATCH(Rateio!$A973,Diário!$A$4:$A$5000,FALSE)))</f>
        <v/>
      </c>
      <c r="F973" s="398"/>
      <c r="G973" s="398"/>
      <c r="H973" s="398"/>
      <c r="I973" s="398"/>
      <c r="J973" s="398"/>
      <c r="K973" s="403"/>
      <c r="L973" s="404"/>
      <c r="M973" s="404"/>
      <c r="N973" s="399"/>
      <c r="O973" s="400" t="str">
        <f t="shared" si="63"/>
        <v/>
      </c>
      <c r="P973" s="400" t="str">
        <f t="shared" si="64"/>
        <v/>
      </c>
      <c r="Q973" s="400">
        <f t="shared" si="66"/>
        <v>0</v>
      </c>
      <c r="R973" s="401" t="e">
        <f ca="1">MATCH(R$2,OFFSET(Diário!O$4,R972,0,ROW(Diário!$N$5003)-R972,1),0)+R972</f>
        <v>#N/A</v>
      </c>
    </row>
    <row r="974" spans="1:18" x14ac:dyDescent="0.2">
      <c r="A974" s="402" t="str">
        <f t="shared" ca="1" si="65"/>
        <v/>
      </c>
      <c r="B974" s="397" t="str">
        <f ca="1">IF($A974="","",INDEX(Diário!B$4:B$5000,MATCH(Rateio!$A974,Diário!$A$4:$A$5000,FALSE)))</f>
        <v/>
      </c>
      <c r="C974" s="413" t="str">
        <f ca="1">IF($A974="","",INDEX(Diário!C$4:C$5000,MATCH(Rateio!$A974,Diário!$A$4:$A$5000,FALSE)))</f>
        <v/>
      </c>
      <c r="D974" s="412" t="str">
        <f ca="1">IF($A974="","",INDEX(Diário!D$4:D$5000,MATCH(Rateio!$A974,Diário!$A$4:$A$5000,FALSE)))</f>
        <v/>
      </c>
      <c r="E974" s="412" t="str">
        <f ca="1">IF($A974="","",INDEX(Diário!E$4:E$5000,MATCH(Rateio!$A974,Diário!$A$4:$A$5000,FALSE)))</f>
        <v/>
      </c>
      <c r="F974" s="398"/>
      <c r="G974" s="398"/>
      <c r="H974" s="398"/>
      <c r="I974" s="398"/>
      <c r="J974" s="398"/>
      <c r="K974" s="403"/>
      <c r="L974" s="404"/>
      <c r="M974" s="404"/>
      <c r="N974" s="399"/>
      <c r="O974" s="400" t="str">
        <f t="shared" si="63"/>
        <v/>
      </c>
      <c r="P974" s="400" t="str">
        <f t="shared" si="64"/>
        <v/>
      </c>
      <c r="Q974" s="400">
        <f t="shared" si="66"/>
        <v>0</v>
      </c>
      <c r="R974" s="401" t="e">
        <f ca="1">MATCH(R$2,OFFSET(Diário!O$4,R973,0,ROW(Diário!$N$5003)-R973,1),0)+R973</f>
        <v>#N/A</v>
      </c>
    </row>
    <row r="975" spans="1:18" x14ac:dyDescent="0.2">
      <c r="A975" s="402" t="str">
        <f t="shared" ca="1" si="65"/>
        <v/>
      </c>
      <c r="B975" s="397" t="str">
        <f ca="1">IF($A975="","",INDEX(Diário!B$4:B$5000,MATCH(Rateio!$A975,Diário!$A$4:$A$5000,FALSE)))</f>
        <v/>
      </c>
      <c r="C975" s="413" t="str">
        <f ca="1">IF($A975="","",INDEX(Diário!C$4:C$5000,MATCH(Rateio!$A975,Diário!$A$4:$A$5000,FALSE)))</f>
        <v/>
      </c>
      <c r="D975" s="412" t="str">
        <f ca="1">IF($A975="","",INDEX(Diário!D$4:D$5000,MATCH(Rateio!$A975,Diário!$A$4:$A$5000,FALSE)))</f>
        <v/>
      </c>
      <c r="E975" s="412" t="str">
        <f ca="1">IF($A975="","",INDEX(Diário!E$4:E$5000,MATCH(Rateio!$A975,Diário!$A$4:$A$5000,FALSE)))</f>
        <v/>
      </c>
      <c r="F975" s="398"/>
      <c r="G975" s="398"/>
      <c r="H975" s="398"/>
      <c r="I975" s="398"/>
      <c r="J975" s="398"/>
      <c r="K975" s="403"/>
      <c r="L975" s="404"/>
      <c r="M975" s="404"/>
      <c r="N975" s="399"/>
      <c r="O975" s="400" t="str">
        <f t="shared" si="63"/>
        <v/>
      </c>
      <c r="P975" s="400" t="str">
        <f t="shared" si="64"/>
        <v/>
      </c>
      <c r="Q975" s="400">
        <f t="shared" si="66"/>
        <v>0</v>
      </c>
      <c r="R975" s="401" t="e">
        <f ca="1">MATCH(R$2,OFFSET(Diário!O$4,R974,0,ROW(Diário!$N$5003)-R974,1),0)+R974</f>
        <v>#N/A</v>
      </c>
    </row>
    <row r="976" spans="1:18" x14ac:dyDescent="0.2">
      <c r="A976" s="402" t="str">
        <f t="shared" ca="1" si="65"/>
        <v/>
      </c>
      <c r="B976" s="397" t="str">
        <f ca="1">IF($A976="","",INDEX(Diário!B$4:B$5000,MATCH(Rateio!$A976,Diário!$A$4:$A$5000,FALSE)))</f>
        <v/>
      </c>
      <c r="C976" s="413" t="str">
        <f ca="1">IF($A976="","",INDEX(Diário!C$4:C$5000,MATCH(Rateio!$A976,Diário!$A$4:$A$5000,FALSE)))</f>
        <v/>
      </c>
      <c r="D976" s="412" t="str">
        <f ca="1">IF($A976="","",INDEX(Diário!D$4:D$5000,MATCH(Rateio!$A976,Diário!$A$4:$A$5000,FALSE)))</f>
        <v/>
      </c>
      <c r="E976" s="412" t="str">
        <f ca="1">IF($A976="","",INDEX(Diário!E$4:E$5000,MATCH(Rateio!$A976,Diário!$A$4:$A$5000,FALSE)))</f>
        <v/>
      </c>
      <c r="F976" s="398"/>
      <c r="G976" s="398"/>
      <c r="H976" s="398"/>
      <c r="I976" s="398"/>
      <c r="J976" s="398"/>
      <c r="K976" s="403"/>
      <c r="L976" s="404"/>
      <c r="M976" s="404"/>
      <c r="N976" s="399"/>
      <c r="O976" s="400" t="str">
        <f t="shared" si="63"/>
        <v/>
      </c>
      <c r="P976" s="400" t="str">
        <f t="shared" si="64"/>
        <v/>
      </c>
      <c r="Q976" s="400">
        <f t="shared" si="66"/>
        <v>0</v>
      </c>
      <c r="R976" s="401" t="e">
        <f ca="1">MATCH(R$2,OFFSET(Diário!O$4,R975,0,ROW(Diário!$N$5003)-R975,1),0)+R975</f>
        <v>#N/A</v>
      </c>
    </row>
    <row r="977" spans="1:18" x14ac:dyDescent="0.2">
      <c r="A977" s="402" t="str">
        <f t="shared" ca="1" si="65"/>
        <v/>
      </c>
      <c r="B977" s="397" t="str">
        <f ca="1">IF($A977="","",INDEX(Diário!B$4:B$5000,MATCH(Rateio!$A977,Diário!$A$4:$A$5000,FALSE)))</f>
        <v/>
      </c>
      <c r="C977" s="413" t="str">
        <f ca="1">IF($A977="","",INDEX(Diário!C$4:C$5000,MATCH(Rateio!$A977,Diário!$A$4:$A$5000,FALSE)))</f>
        <v/>
      </c>
      <c r="D977" s="412" t="str">
        <f ca="1">IF($A977="","",INDEX(Diário!D$4:D$5000,MATCH(Rateio!$A977,Diário!$A$4:$A$5000,FALSE)))</f>
        <v/>
      </c>
      <c r="E977" s="412" t="str">
        <f ca="1">IF($A977="","",INDEX(Diário!E$4:E$5000,MATCH(Rateio!$A977,Diário!$A$4:$A$5000,FALSE)))</f>
        <v/>
      </c>
      <c r="F977" s="398"/>
      <c r="G977" s="398"/>
      <c r="H977" s="398"/>
      <c r="I977" s="398"/>
      <c r="J977" s="398"/>
      <c r="K977" s="403"/>
      <c r="L977" s="404"/>
      <c r="M977" s="404"/>
      <c r="N977" s="399"/>
      <c r="O977" s="400" t="str">
        <f t="shared" si="63"/>
        <v/>
      </c>
      <c r="P977" s="400" t="str">
        <f t="shared" si="64"/>
        <v/>
      </c>
      <c r="Q977" s="400">
        <f t="shared" si="66"/>
        <v>0</v>
      </c>
      <c r="R977" s="401" t="e">
        <f ca="1">MATCH(R$2,OFFSET(Diário!O$4,R976,0,ROW(Diário!$N$5003)-R976,1),0)+R976</f>
        <v>#N/A</v>
      </c>
    </row>
    <row r="978" spans="1:18" x14ac:dyDescent="0.2">
      <c r="A978" s="402" t="str">
        <f t="shared" ca="1" si="65"/>
        <v/>
      </c>
      <c r="B978" s="397" t="str">
        <f ca="1">IF($A978="","",INDEX(Diário!B$4:B$5000,MATCH(Rateio!$A978,Diário!$A$4:$A$5000,FALSE)))</f>
        <v/>
      </c>
      <c r="C978" s="413" t="str">
        <f ca="1">IF($A978="","",INDEX(Diário!C$4:C$5000,MATCH(Rateio!$A978,Diário!$A$4:$A$5000,FALSE)))</f>
        <v/>
      </c>
      <c r="D978" s="412" t="str">
        <f ca="1">IF($A978="","",INDEX(Diário!D$4:D$5000,MATCH(Rateio!$A978,Diário!$A$4:$A$5000,FALSE)))</f>
        <v/>
      </c>
      <c r="E978" s="412" t="str">
        <f ca="1">IF($A978="","",INDEX(Diário!E$4:E$5000,MATCH(Rateio!$A978,Diário!$A$4:$A$5000,FALSE)))</f>
        <v/>
      </c>
      <c r="F978" s="398"/>
      <c r="G978" s="398"/>
      <c r="H978" s="398"/>
      <c r="I978" s="398"/>
      <c r="J978" s="398"/>
      <c r="K978" s="403"/>
      <c r="L978" s="404"/>
      <c r="M978" s="404"/>
      <c r="N978" s="399"/>
      <c r="O978" s="400" t="str">
        <f t="shared" si="63"/>
        <v/>
      </c>
      <c r="P978" s="400" t="str">
        <f t="shared" si="64"/>
        <v/>
      </c>
      <c r="Q978" s="400">
        <f t="shared" si="66"/>
        <v>0</v>
      </c>
      <c r="R978" s="401" t="e">
        <f ca="1">MATCH(R$2,OFFSET(Diário!O$4,R977,0,ROW(Diário!$N$5003)-R977,1),0)+R977</f>
        <v>#N/A</v>
      </c>
    </row>
    <row r="979" spans="1:18" x14ac:dyDescent="0.2">
      <c r="A979" s="402" t="str">
        <f t="shared" ca="1" si="65"/>
        <v/>
      </c>
      <c r="B979" s="397" t="str">
        <f ca="1">IF($A979="","",INDEX(Diário!B$4:B$5000,MATCH(Rateio!$A979,Diário!$A$4:$A$5000,FALSE)))</f>
        <v/>
      </c>
      <c r="C979" s="413" t="str">
        <f ca="1">IF($A979="","",INDEX(Diário!C$4:C$5000,MATCH(Rateio!$A979,Diário!$A$4:$A$5000,FALSE)))</f>
        <v/>
      </c>
      <c r="D979" s="412" t="str">
        <f ca="1">IF($A979="","",INDEX(Diário!D$4:D$5000,MATCH(Rateio!$A979,Diário!$A$4:$A$5000,FALSE)))</f>
        <v/>
      </c>
      <c r="E979" s="412" t="str">
        <f ca="1">IF($A979="","",INDEX(Diário!E$4:E$5000,MATCH(Rateio!$A979,Diário!$A$4:$A$5000,FALSE)))</f>
        <v/>
      </c>
      <c r="F979" s="398"/>
      <c r="G979" s="398"/>
      <c r="H979" s="398"/>
      <c r="I979" s="398"/>
      <c r="J979" s="398"/>
      <c r="K979" s="403"/>
      <c r="L979" s="404"/>
      <c r="M979" s="404"/>
      <c r="N979" s="399"/>
      <c r="O979" s="400" t="str">
        <f t="shared" si="63"/>
        <v/>
      </c>
      <c r="P979" s="400" t="str">
        <f t="shared" si="64"/>
        <v/>
      </c>
      <c r="Q979" s="400">
        <f t="shared" si="66"/>
        <v>0</v>
      </c>
      <c r="R979" s="401" t="e">
        <f ca="1">MATCH(R$2,OFFSET(Diário!O$4,R978,0,ROW(Diário!$N$5003)-R978,1),0)+R978</f>
        <v>#N/A</v>
      </c>
    </row>
    <row r="980" spans="1:18" x14ac:dyDescent="0.2">
      <c r="A980" s="402" t="str">
        <f t="shared" ca="1" si="65"/>
        <v/>
      </c>
      <c r="B980" s="397" t="str">
        <f ca="1">IF($A980="","",INDEX(Diário!B$4:B$5000,MATCH(Rateio!$A980,Diário!$A$4:$A$5000,FALSE)))</f>
        <v/>
      </c>
      <c r="C980" s="413" t="str">
        <f ca="1">IF($A980="","",INDEX(Diário!C$4:C$5000,MATCH(Rateio!$A980,Diário!$A$4:$A$5000,FALSE)))</f>
        <v/>
      </c>
      <c r="D980" s="412" t="str">
        <f ca="1">IF($A980="","",INDEX(Diário!D$4:D$5000,MATCH(Rateio!$A980,Diário!$A$4:$A$5000,FALSE)))</f>
        <v/>
      </c>
      <c r="E980" s="412" t="str">
        <f ca="1">IF($A980="","",INDEX(Diário!E$4:E$5000,MATCH(Rateio!$A980,Diário!$A$4:$A$5000,FALSE)))</f>
        <v/>
      </c>
      <c r="F980" s="398"/>
      <c r="G980" s="398"/>
      <c r="H980" s="398"/>
      <c r="I980" s="398"/>
      <c r="J980" s="398"/>
      <c r="K980" s="403"/>
      <c r="L980" s="404"/>
      <c r="M980" s="404"/>
      <c r="N980" s="399"/>
      <c r="O980" s="400" t="str">
        <f t="shared" si="63"/>
        <v/>
      </c>
      <c r="P980" s="400" t="str">
        <f t="shared" si="64"/>
        <v/>
      </c>
      <c r="Q980" s="400">
        <f t="shared" si="66"/>
        <v>0</v>
      </c>
      <c r="R980" s="401" t="e">
        <f ca="1">MATCH(R$2,OFFSET(Diário!O$4,R979,0,ROW(Diário!$N$5003)-R979,1),0)+R979</f>
        <v>#N/A</v>
      </c>
    </row>
    <row r="981" spans="1:18" x14ac:dyDescent="0.2">
      <c r="A981" s="402" t="str">
        <f t="shared" ca="1" si="65"/>
        <v/>
      </c>
      <c r="B981" s="397" t="str">
        <f ca="1">IF($A981="","",INDEX(Diário!B$4:B$5000,MATCH(Rateio!$A981,Diário!$A$4:$A$5000,FALSE)))</f>
        <v/>
      </c>
      <c r="C981" s="413" t="str">
        <f ca="1">IF($A981="","",INDEX(Diário!C$4:C$5000,MATCH(Rateio!$A981,Diário!$A$4:$A$5000,FALSE)))</f>
        <v/>
      </c>
      <c r="D981" s="412" t="str">
        <f ca="1">IF($A981="","",INDEX(Diário!D$4:D$5000,MATCH(Rateio!$A981,Diário!$A$4:$A$5000,FALSE)))</f>
        <v/>
      </c>
      <c r="E981" s="412" t="str">
        <f ca="1">IF($A981="","",INDEX(Diário!E$4:E$5000,MATCH(Rateio!$A981,Diário!$A$4:$A$5000,FALSE)))</f>
        <v/>
      </c>
      <c r="F981" s="398"/>
      <c r="G981" s="398"/>
      <c r="H981" s="398"/>
      <c r="I981" s="398"/>
      <c r="J981" s="398"/>
      <c r="K981" s="403"/>
      <c r="L981" s="404"/>
      <c r="M981" s="404"/>
      <c r="N981" s="399"/>
      <c r="O981" s="400" t="str">
        <f t="shared" si="63"/>
        <v/>
      </c>
      <c r="P981" s="400" t="str">
        <f t="shared" si="64"/>
        <v/>
      </c>
      <c r="Q981" s="400">
        <f t="shared" si="66"/>
        <v>0</v>
      </c>
      <c r="R981" s="401" t="e">
        <f ca="1">MATCH(R$2,OFFSET(Diário!O$4,R980,0,ROW(Diário!$N$5003)-R980,1),0)+R980</f>
        <v>#N/A</v>
      </c>
    </row>
    <row r="982" spans="1:18" x14ac:dyDescent="0.2">
      <c r="A982" s="402" t="str">
        <f t="shared" ca="1" si="65"/>
        <v/>
      </c>
      <c r="B982" s="397" t="str">
        <f ca="1">IF($A982="","",INDEX(Diário!B$4:B$5000,MATCH(Rateio!$A982,Diário!$A$4:$A$5000,FALSE)))</f>
        <v/>
      </c>
      <c r="C982" s="413" t="str">
        <f ca="1">IF($A982="","",INDEX(Diário!C$4:C$5000,MATCH(Rateio!$A982,Diário!$A$4:$A$5000,FALSE)))</f>
        <v/>
      </c>
      <c r="D982" s="412" t="str">
        <f ca="1">IF($A982="","",INDEX(Diário!D$4:D$5000,MATCH(Rateio!$A982,Diário!$A$4:$A$5000,FALSE)))</f>
        <v/>
      </c>
      <c r="E982" s="412" t="str">
        <f ca="1">IF($A982="","",INDEX(Diário!E$4:E$5000,MATCH(Rateio!$A982,Diário!$A$4:$A$5000,FALSE)))</f>
        <v/>
      </c>
      <c r="F982" s="398"/>
      <c r="G982" s="398"/>
      <c r="H982" s="398"/>
      <c r="I982" s="398"/>
      <c r="J982" s="398"/>
      <c r="K982" s="403"/>
      <c r="L982" s="404"/>
      <c r="M982" s="404"/>
      <c r="N982" s="399"/>
      <c r="O982" s="400" t="str">
        <f t="shared" si="63"/>
        <v/>
      </c>
      <c r="P982" s="400" t="str">
        <f t="shared" si="64"/>
        <v/>
      </c>
      <c r="Q982" s="400">
        <f t="shared" si="66"/>
        <v>0</v>
      </c>
      <c r="R982" s="401" t="e">
        <f ca="1">MATCH(R$2,OFFSET(Diário!O$4,R981,0,ROW(Diário!$N$5003)-R981,1),0)+R981</f>
        <v>#N/A</v>
      </c>
    </row>
    <row r="983" spans="1:18" x14ac:dyDescent="0.2">
      <c r="A983" s="402" t="str">
        <f t="shared" ca="1" si="65"/>
        <v/>
      </c>
      <c r="B983" s="397" t="str">
        <f ca="1">IF($A983="","",INDEX(Diário!B$4:B$5000,MATCH(Rateio!$A983,Diário!$A$4:$A$5000,FALSE)))</f>
        <v/>
      </c>
      <c r="C983" s="413" t="str">
        <f ca="1">IF($A983="","",INDEX(Diário!C$4:C$5000,MATCH(Rateio!$A983,Diário!$A$4:$A$5000,FALSE)))</f>
        <v/>
      </c>
      <c r="D983" s="412" t="str">
        <f ca="1">IF($A983="","",INDEX(Diário!D$4:D$5000,MATCH(Rateio!$A983,Diário!$A$4:$A$5000,FALSE)))</f>
        <v/>
      </c>
      <c r="E983" s="412" t="str">
        <f ca="1">IF($A983="","",INDEX(Diário!E$4:E$5000,MATCH(Rateio!$A983,Diário!$A$4:$A$5000,FALSE)))</f>
        <v/>
      </c>
      <c r="F983" s="398"/>
      <c r="G983" s="398"/>
      <c r="H983" s="398"/>
      <c r="I983" s="398"/>
      <c r="J983" s="398"/>
      <c r="K983" s="403"/>
      <c r="L983" s="404"/>
      <c r="M983" s="404"/>
      <c r="N983" s="399"/>
      <c r="O983" s="400" t="str">
        <f t="shared" si="63"/>
        <v/>
      </c>
      <c r="P983" s="400" t="str">
        <f t="shared" si="64"/>
        <v/>
      </c>
      <c r="Q983" s="400">
        <f t="shared" si="66"/>
        <v>0</v>
      </c>
      <c r="R983" s="401" t="e">
        <f ca="1">MATCH(R$2,OFFSET(Diário!O$4,R982,0,ROW(Diário!$N$5003)-R982,1),0)+R982</f>
        <v>#N/A</v>
      </c>
    </row>
    <row r="984" spans="1:18" x14ac:dyDescent="0.2">
      <c r="A984" s="402" t="str">
        <f t="shared" ca="1" si="65"/>
        <v/>
      </c>
      <c r="B984" s="397" t="str">
        <f ca="1">IF($A984="","",INDEX(Diário!B$4:B$5000,MATCH(Rateio!$A984,Diário!$A$4:$A$5000,FALSE)))</f>
        <v/>
      </c>
      <c r="C984" s="413" t="str">
        <f ca="1">IF($A984="","",INDEX(Diário!C$4:C$5000,MATCH(Rateio!$A984,Diário!$A$4:$A$5000,FALSE)))</f>
        <v/>
      </c>
      <c r="D984" s="412" t="str">
        <f ca="1">IF($A984="","",INDEX(Diário!D$4:D$5000,MATCH(Rateio!$A984,Diário!$A$4:$A$5000,FALSE)))</f>
        <v/>
      </c>
      <c r="E984" s="412" t="str">
        <f ca="1">IF($A984="","",INDEX(Diário!E$4:E$5000,MATCH(Rateio!$A984,Diário!$A$4:$A$5000,FALSE)))</f>
        <v/>
      </c>
      <c r="F984" s="398"/>
      <c r="G984" s="398"/>
      <c r="H984" s="398"/>
      <c r="I984" s="398"/>
      <c r="J984" s="398"/>
      <c r="K984" s="403"/>
      <c r="L984" s="404"/>
      <c r="M984" s="404"/>
      <c r="N984" s="399"/>
      <c r="O984" s="400" t="str">
        <f t="shared" si="63"/>
        <v/>
      </c>
      <c r="P984" s="400" t="str">
        <f t="shared" si="64"/>
        <v/>
      </c>
      <c r="Q984" s="400">
        <f t="shared" si="66"/>
        <v>0</v>
      </c>
      <c r="R984" s="401" t="e">
        <f ca="1">MATCH(R$2,OFFSET(Diário!O$4,R983,0,ROW(Diário!$N$5003)-R983,1),0)+R983</f>
        <v>#N/A</v>
      </c>
    </row>
    <row r="985" spans="1:18" x14ac:dyDescent="0.2">
      <c r="A985" s="402" t="str">
        <f t="shared" ca="1" si="65"/>
        <v/>
      </c>
      <c r="B985" s="397" t="str">
        <f ca="1">IF($A985="","",INDEX(Diário!B$4:B$5000,MATCH(Rateio!$A985,Diário!$A$4:$A$5000,FALSE)))</f>
        <v/>
      </c>
      <c r="C985" s="413" t="str">
        <f ca="1">IF($A985="","",INDEX(Diário!C$4:C$5000,MATCH(Rateio!$A985,Diário!$A$4:$A$5000,FALSE)))</f>
        <v/>
      </c>
      <c r="D985" s="412" t="str">
        <f ca="1">IF($A985="","",INDEX(Diário!D$4:D$5000,MATCH(Rateio!$A985,Diário!$A$4:$A$5000,FALSE)))</f>
        <v/>
      </c>
      <c r="E985" s="412" t="str">
        <f ca="1">IF($A985="","",INDEX(Diário!E$4:E$5000,MATCH(Rateio!$A985,Diário!$A$4:$A$5000,FALSE)))</f>
        <v/>
      </c>
      <c r="F985" s="398"/>
      <c r="G985" s="398"/>
      <c r="H985" s="398"/>
      <c r="I985" s="398"/>
      <c r="J985" s="398"/>
      <c r="K985" s="403"/>
      <c r="L985" s="404"/>
      <c r="M985" s="404"/>
      <c r="N985" s="399"/>
      <c r="O985" s="400" t="str">
        <f t="shared" si="63"/>
        <v/>
      </c>
      <c r="P985" s="400" t="str">
        <f t="shared" si="64"/>
        <v/>
      </c>
      <c r="Q985" s="400">
        <f t="shared" si="66"/>
        <v>0</v>
      </c>
      <c r="R985" s="401" t="e">
        <f ca="1">MATCH(R$2,OFFSET(Diário!O$4,R984,0,ROW(Diário!$N$5003)-R984,1),0)+R984</f>
        <v>#N/A</v>
      </c>
    </row>
    <row r="986" spans="1:18" x14ac:dyDescent="0.2">
      <c r="A986" s="402" t="str">
        <f t="shared" ca="1" si="65"/>
        <v/>
      </c>
      <c r="B986" s="397" t="str">
        <f ca="1">IF($A986="","",INDEX(Diário!B$4:B$5000,MATCH(Rateio!$A986,Diário!$A$4:$A$5000,FALSE)))</f>
        <v/>
      </c>
      <c r="C986" s="413" t="str">
        <f ca="1">IF($A986="","",INDEX(Diário!C$4:C$5000,MATCH(Rateio!$A986,Diário!$A$4:$A$5000,FALSE)))</f>
        <v/>
      </c>
      <c r="D986" s="412" t="str">
        <f ca="1">IF($A986="","",INDEX(Diário!D$4:D$5000,MATCH(Rateio!$A986,Diário!$A$4:$A$5000,FALSE)))</f>
        <v/>
      </c>
      <c r="E986" s="412" t="str">
        <f ca="1">IF($A986="","",INDEX(Diário!E$4:E$5000,MATCH(Rateio!$A986,Diário!$A$4:$A$5000,FALSE)))</f>
        <v/>
      </c>
      <c r="F986" s="398"/>
      <c r="G986" s="398"/>
      <c r="H986" s="398"/>
      <c r="I986" s="398"/>
      <c r="J986" s="398"/>
      <c r="K986" s="403"/>
      <c r="L986" s="404"/>
      <c r="M986" s="404"/>
      <c r="N986" s="399"/>
      <c r="O986" s="400" t="str">
        <f t="shared" si="63"/>
        <v/>
      </c>
      <c r="P986" s="400" t="str">
        <f t="shared" si="64"/>
        <v/>
      </c>
      <c r="Q986" s="400">
        <f t="shared" si="66"/>
        <v>0</v>
      </c>
      <c r="R986" s="401" t="e">
        <f ca="1">MATCH(R$2,OFFSET(Diário!O$4,R985,0,ROW(Diário!$N$5003)-R985,1),0)+R985</f>
        <v>#N/A</v>
      </c>
    </row>
    <row r="987" spans="1:18" x14ac:dyDescent="0.2">
      <c r="A987" s="402" t="str">
        <f t="shared" ca="1" si="65"/>
        <v/>
      </c>
      <c r="B987" s="397" t="str">
        <f ca="1">IF($A987="","",INDEX(Diário!B$4:B$5000,MATCH(Rateio!$A987,Diário!$A$4:$A$5000,FALSE)))</f>
        <v/>
      </c>
      <c r="C987" s="413" t="str">
        <f ca="1">IF($A987="","",INDEX(Diário!C$4:C$5000,MATCH(Rateio!$A987,Diário!$A$4:$A$5000,FALSE)))</f>
        <v/>
      </c>
      <c r="D987" s="412" t="str">
        <f ca="1">IF($A987="","",INDEX(Diário!D$4:D$5000,MATCH(Rateio!$A987,Diário!$A$4:$A$5000,FALSE)))</f>
        <v/>
      </c>
      <c r="E987" s="412" t="str">
        <f ca="1">IF($A987="","",INDEX(Diário!E$4:E$5000,MATCH(Rateio!$A987,Diário!$A$4:$A$5000,FALSE)))</f>
        <v/>
      </c>
      <c r="F987" s="398"/>
      <c r="G987" s="398"/>
      <c r="H987" s="398"/>
      <c r="I987" s="398"/>
      <c r="J987" s="398"/>
      <c r="K987" s="403"/>
      <c r="L987" s="404"/>
      <c r="M987" s="404"/>
      <c r="N987" s="399"/>
      <c r="O987" s="400" t="str">
        <f t="shared" si="63"/>
        <v/>
      </c>
      <c r="P987" s="400" t="str">
        <f t="shared" si="64"/>
        <v/>
      </c>
      <c r="Q987" s="400">
        <f t="shared" si="66"/>
        <v>0</v>
      </c>
      <c r="R987" s="401" t="e">
        <f ca="1">MATCH(R$2,OFFSET(Diário!O$4,R986,0,ROW(Diário!$N$5003)-R986,1),0)+R986</f>
        <v>#N/A</v>
      </c>
    </row>
    <row r="988" spans="1:18" x14ac:dyDescent="0.2">
      <c r="A988" s="402" t="str">
        <f t="shared" ca="1" si="65"/>
        <v/>
      </c>
      <c r="B988" s="397" t="str">
        <f ca="1">IF($A988="","",INDEX(Diário!B$4:B$5000,MATCH(Rateio!$A988,Diário!$A$4:$A$5000,FALSE)))</f>
        <v/>
      </c>
      <c r="C988" s="413" t="str">
        <f ca="1">IF($A988="","",INDEX(Diário!C$4:C$5000,MATCH(Rateio!$A988,Diário!$A$4:$A$5000,FALSE)))</f>
        <v/>
      </c>
      <c r="D988" s="412" t="str">
        <f ca="1">IF($A988="","",INDEX(Diário!D$4:D$5000,MATCH(Rateio!$A988,Diário!$A$4:$A$5000,FALSE)))</f>
        <v/>
      </c>
      <c r="E988" s="412" t="str">
        <f ca="1">IF($A988="","",INDEX(Diário!E$4:E$5000,MATCH(Rateio!$A988,Diário!$A$4:$A$5000,FALSE)))</f>
        <v/>
      </c>
      <c r="F988" s="398"/>
      <c r="G988" s="398"/>
      <c r="H988" s="398"/>
      <c r="I988" s="398"/>
      <c r="J988" s="398"/>
      <c r="K988" s="403"/>
      <c r="L988" s="404"/>
      <c r="M988" s="404"/>
      <c r="N988" s="399"/>
      <c r="O988" s="400" t="str">
        <f t="shared" si="63"/>
        <v/>
      </c>
      <c r="P988" s="400" t="str">
        <f t="shared" si="64"/>
        <v/>
      </c>
      <c r="Q988" s="400">
        <f t="shared" si="66"/>
        <v>0</v>
      </c>
      <c r="R988" s="401" t="e">
        <f ca="1">MATCH(R$2,OFFSET(Diário!O$4,R987,0,ROW(Diário!$N$5003)-R987,1),0)+R987</f>
        <v>#N/A</v>
      </c>
    </row>
    <row r="989" spans="1:18" x14ac:dyDescent="0.2">
      <c r="A989" s="402" t="str">
        <f t="shared" ca="1" si="65"/>
        <v/>
      </c>
      <c r="B989" s="397" t="str">
        <f ca="1">IF($A989="","",INDEX(Diário!B$4:B$5000,MATCH(Rateio!$A989,Diário!$A$4:$A$5000,FALSE)))</f>
        <v/>
      </c>
      <c r="C989" s="413" t="str">
        <f ca="1">IF($A989="","",INDEX(Diário!C$4:C$5000,MATCH(Rateio!$A989,Diário!$A$4:$A$5000,FALSE)))</f>
        <v/>
      </c>
      <c r="D989" s="412" t="str">
        <f ca="1">IF($A989="","",INDEX(Diário!D$4:D$5000,MATCH(Rateio!$A989,Diário!$A$4:$A$5000,FALSE)))</f>
        <v/>
      </c>
      <c r="E989" s="412" t="str">
        <f ca="1">IF($A989="","",INDEX(Diário!E$4:E$5000,MATCH(Rateio!$A989,Diário!$A$4:$A$5000,FALSE)))</f>
        <v/>
      </c>
      <c r="F989" s="398"/>
      <c r="G989" s="398"/>
      <c r="H989" s="398"/>
      <c r="I989" s="398"/>
      <c r="J989" s="398"/>
      <c r="K989" s="403"/>
      <c r="L989" s="404"/>
      <c r="M989" s="404"/>
      <c r="N989" s="399"/>
      <c r="O989" s="400" t="str">
        <f t="shared" si="63"/>
        <v/>
      </c>
      <c r="P989" s="400" t="str">
        <f t="shared" si="64"/>
        <v/>
      </c>
      <c r="Q989" s="400">
        <f t="shared" si="66"/>
        <v>0</v>
      </c>
      <c r="R989" s="401" t="e">
        <f ca="1">MATCH(R$2,OFFSET(Diário!O$4,R988,0,ROW(Diário!$N$5003)-R988,1),0)+R988</f>
        <v>#N/A</v>
      </c>
    </row>
    <row r="990" spans="1:18" x14ac:dyDescent="0.2">
      <c r="A990" s="402" t="str">
        <f t="shared" ca="1" si="65"/>
        <v/>
      </c>
      <c r="B990" s="397" t="str">
        <f ca="1">IF($A990="","",INDEX(Diário!B$4:B$5000,MATCH(Rateio!$A990,Diário!$A$4:$A$5000,FALSE)))</f>
        <v/>
      </c>
      <c r="C990" s="413" t="str">
        <f ca="1">IF($A990="","",INDEX(Diário!C$4:C$5000,MATCH(Rateio!$A990,Diário!$A$4:$A$5000,FALSE)))</f>
        <v/>
      </c>
      <c r="D990" s="412" t="str">
        <f ca="1">IF($A990="","",INDEX(Diário!D$4:D$5000,MATCH(Rateio!$A990,Diário!$A$4:$A$5000,FALSE)))</f>
        <v/>
      </c>
      <c r="E990" s="412" t="str">
        <f ca="1">IF($A990="","",INDEX(Diário!E$4:E$5000,MATCH(Rateio!$A990,Diário!$A$4:$A$5000,FALSE)))</f>
        <v/>
      </c>
      <c r="F990" s="398"/>
      <c r="G990" s="398"/>
      <c r="H990" s="398"/>
      <c r="I990" s="398"/>
      <c r="J990" s="398"/>
      <c r="K990" s="403"/>
      <c r="L990" s="404"/>
      <c r="M990" s="404"/>
      <c r="N990" s="399"/>
      <c r="O990" s="400" t="str">
        <f t="shared" si="63"/>
        <v/>
      </c>
      <c r="P990" s="400" t="str">
        <f t="shared" si="64"/>
        <v/>
      </c>
      <c r="Q990" s="400">
        <f t="shared" si="66"/>
        <v>0</v>
      </c>
      <c r="R990" s="401" t="e">
        <f ca="1">MATCH(R$2,OFFSET(Diário!O$4,R989,0,ROW(Diário!$N$5003)-R989,1),0)+R989</f>
        <v>#N/A</v>
      </c>
    </row>
    <row r="991" spans="1:18" x14ac:dyDescent="0.2">
      <c r="A991" s="402" t="str">
        <f t="shared" ca="1" si="65"/>
        <v/>
      </c>
      <c r="B991" s="397" t="str">
        <f ca="1">IF($A991="","",INDEX(Diário!B$4:B$5000,MATCH(Rateio!$A991,Diário!$A$4:$A$5000,FALSE)))</f>
        <v/>
      </c>
      <c r="C991" s="413" t="str">
        <f ca="1">IF($A991="","",INDEX(Diário!C$4:C$5000,MATCH(Rateio!$A991,Diário!$A$4:$A$5000,FALSE)))</f>
        <v/>
      </c>
      <c r="D991" s="412" t="str">
        <f ca="1">IF($A991="","",INDEX(Diário!D$4:D$5000,MATCH(Rateio!$A991,Diário!$A$4:$A$5000,FALSE)))</f>
        <v/>
      </c>
      <c r="E991" s="412" t="str">
        <f ca="1">IF($A991="","",INDEX(Diário!E$4:E$5000,MATCH(Rateio!$A991,Diário!$A$4:$A$5000,FALSE)))</f>
        <v/>
      </c>
      <c r="F991" s="398"/>
      <c r="G991" s="398"/>
      <c r="H991" s="398"/>
      <c r="I991" s="398"/>
      <c r="J991" s="398"/>
      <c r="K991" s="403"/>
      <c r="L991" s="404"/>
      <c r="M991" s="404"/>
      <c r="N991" s="399"/>
      <c r="O991" s="400" t="str">
        <f t="shared" si="63"/>
        <v/>
      </c>
      <c r="P991" s="400" t="str">
        <f t="shared" si="64"/>
        <v/>
      </c>
      <c r="Q991" s="400">
        <f t="shared" si="66"/>
        <v>0</v>
      </c>
      <c r="R991" s="401" t="e">
        <f ca="1">MATCH(R$2,OFFSET(Diário!O$4,R990,0,ROW(Diário!$N$5003)-R990,1),0)+R990</f>
        <v>#N/A</v>
      </c>
    </row>
    <row r="992" spans="1:18" x14ac:dyDescent="0.2">
      <c r="A992" s="402" t="str">
        <f t="shared" ca="1" si="65"/>
        <v/>
      </c>
      <c r="B992" s="397" t="str">
        <f ca="1">IF($A992="","",INDEX(Diário!B$4:B$5000,MATCH(Rateio!$A992,Diário!$A$4:$A$5000,FALSE)))</f>
        <v/>
      </c>
      <c r="C992" s="413" t="str">
        <f ca="1">IF($A992="","",INDEX(Diário!C$4:C$5000,MATCH(Rateio!$A992,Diário!$A$4:$A$5000,FALSE)))</f>
        <v/>
      </c>
      <c r="D992" s="412" t="str">
        <f ca="1">IF($A992="","",INDEX(Diário!D$4:D$5000,MATCH(Rateio!$A992,Diário!$A$4:$A$5000,FALSE)))</f>
        <v/>
      </c>
      <c r="E992" s="412" t="str">
        <f ca="1">IF($A992="","",INDEX(Diário!E$4:E$5000,MATCH(Rateio!$A992,Diário!$A$4:$A$5000,FALSE)))</f>
        <v/>
      </c>
      <c r="F992" s="398"/>
      <c r="G992" s="398"/>
      <c r="H992" s="398"/>
      <c r="I992" s="398"/>
      <c r="J992" s="398"/>
      <c r="K992" s="403"/>
      <c r="L992" s="404"/>
      <c r="M992" s="404"/>
      <c r="N992" s="399"/>
      <c r="O992" s="400" t="str">
        <f t="shared" si="63"/>
        <v/>
      </c>
      <c r="P992" s="400" t="str">
        <f t="shared" si="64"/>
        <v/>
      </c>
      <c r="Q992" s="400">
        <f t="shared" si="66"/>
        <v>0</v>
      </c>
      <c r="R992" s="401" t="e">
        <f ca="1">MATCH(R$2,OFFSET(Diário!O$4,R991,0,ROW(Diário!$N$5003)-R991,1),0)+R991</f>
        <v>#N/A</v>
      </c>
    </row>
    <row r="993" spans="1:18" x14ac:dyDescent="0.2">
      <c r="A993" s="402" t="str">
        <f t="shared" ca="1" si="65"/>
        <v/>
      </c>
      <c r="B993" s="397" t="str">
        <f ca="1">IF($A993="","",INDEX(Diário!B$4:B$5000,MATCH(Rateio!$A993,Diário!$A$4:$A$5000,FALSE)))</f>
        <v/>
      </c>
      <c r="C993" s="413" t="str">
        <f ca="1">IF($A993="","",INDEX(Diário!C$4:C$5000,MATCH(Rateio!$A993,Diário!$A$4:$A$5000,FALSE)))</f>
        <v/>
      </c>
      <c r="D993" s="412" t="str">
        <f ca="1">IF($A993="","",INDEX(Diário!D$4:D$5000,MATCH(Rateio!$A993,Diário!$A$4:$A$5000,FALSE)))</f>
        <v/>
      </c>
      <c r="E993" s="412" t="str">
        <f ca="1">IF($A993="","",INDEX(Diário!E$4:E$5000,MATCH(Rateio!$A993,Diário!$A$4:$A$5000,FALSE)))</f>
        <v/>
      </c>
      <c r="F993" s="398"/>
      <c r="G993" s="398"/>
      <c r="H993" s="398"/>
      <c r="I993" s="398"/>
      <c r="J993" s="398"/>
      <c r="K993" s="403"/>
      <c r="L993" s="404"/>
      <c r="M993" s="404"/>
      <c r="N993" s="399"/>
      <c r="O993" s="400" t="str">
        <f t="shared" si="63"/>
        <v/>
      </c>
      <c r="P993" s="400" t="str">
        <f t="shared" si="64"/>
        <v/>
      </c>
      <c r="Q993" s="400">
        <f t="shared" si="66"/>
        <v>0</v>
      </c>
      <c r="R993" s="401" t="e">
        <f ca="1">MATCH(R$2,OFFSET(Diário!O$4,R992,0,ROW(Diário!$N$5003)-R992,1),0)+R992</f>
        <v>#N/A</v>
      </c>
    </row>
    <row r="994" spans="1:18" x14ac:dyDescent="0.2">
      <c r="A994" s="402" t="str">
        <f t="shared" ca="1" si="65"/>
        <v/>
      </c>
      <c r="B994" s="397" t="str">
        <f ca="1">IF($A994="","",INDEX(Diário!B$4:B$5000,MATCH(Rateio!$A994,Diário!$A$4:$A$5000,FALSE)))</f>
        <v/>
      </c>
      <c r="C994" s="413" t="str">
        <f ca="1">IF($A994="","",INDEX(Diário!C$4:C$5000,MATCH(Rateio!$A994,Diário!$A$4:$A$5000,FALSE)))</f>
        <v/>
      </c>
      <c r="D994" s="412" t="str">
        <f ca="1">IF($A994="","",INDEX(Diário!D$4:D$5000,MATCH(Rateio!$A994,Diário!$A$4:$A$5000,FALSE)))</f>
        <v/>
      </c>
      <c r="E994" s="412" t="str">
        <f ca="1">IF($A994="","",INDEX(Diário!E$4:E$5000,MATCH(Rateio!$A994,Diário!$A$4:$A$5000,FALSE)))</f>
        <v/>
      </c>
      <c r="F994" s="398"/>
      <c r="G994" s="398"/>
      <c r="H994" s="398"/>
      <c r="I994" s="398"/>
      <c r="J994" s="398"/>
      <c r="K994" s="403"/>
      <c r="L994" s="404"/>
      <c r="M994" s="404"/>
      <c r="N994" s="399"/>
      <c r="O994" s="400" t="str">
        <f t="shared" si="63"/>
        <v/>
      </c>
      <c r="P994" s="400" t="str">
        <f t="shared" si="64"/>
        <v/>
      </c>
      <c r="Q994" s="400">
        <f t="shared" si="66"/>
        <v>0</v>
      </c>
      <c r="R994" s="401" t="e">
        <f ca="1">MATCH(R$2,OFFSET(Diário!O$4,R993,0,ROW(Diário!$N$5003)-R993,1),0)+R993</f>
        <v>#N/A</v>
      </c>
    </row>
    <row r="995" spans="1:18" x14ac:dyDescent="0.2">
      <c r="A995" s="402" t="str">
        <f t="shared" ca="1" si="65"/>
        <v/>
      </c>
      <c r="B995" s="397" t="str">
        <f ca="1">IF($A995="","",INDEX(Diário!B$4:B$5000,MATCH(Rateio!$A995,Diário!$A$4:$A$5000,FALSE)))</f>
        <v/>
      </c>
      <c r="C995" s="413" t="str">
        <f ca="1">IF($A995="","",INDEX(Diário!C$4:C$5000,MATCH(Rateio!$A995,Diário!$A$4:$A$5000,FALSE)))</f>
        <v/>
      </c>
      <c r="D995" s="412" t="str">
        <f ca="1">IF($A995="","",INDEX(Diário!D$4:D$5000,MATCH(Rateio!$A995,Diário!$A$4:$A$5000,FALSE)))</f>
        <v/>
      </c>
      <c r="E995" s="412" t="str">
        <f ca="1">IF($A995="","",INDEX(Diário!E$4:E$5000,MATCH(Rateio!$A995,Diário!$A$4:$A$5000,FALSE)))</f>
        <v/>
      </c>
      <c r="F995" s="398"/>
      <c r="G995" s="398"/>
      <c r="H995" s="398"/>
      <c r="I995" s="398"/>
      <c r="J995" s="398"/>
      <c r="K995" s="403"/>
      <c r="L995" s="404"/>
      <c r="M995" s="404"/>
      <c r="N995" s="399"/>
      <c r="O995" s="400" t="str">
        <f t="shared" si="63"/>
        <v/>
      </c>
      <c r="P995" s="400" t="str">
        <f t="shared" si="64"/>
        <v/>
      </c>
      <c r="Q995" s="400">
        <f t="shared" si="66"/>
        <v>0</v>
      </c>
      <c r="R995" s="401" t="e">
        <f ca="1">MATCH(R$2,OFFSET(Diário!O$4,R994,0,ROW(Diário!$N$5003)-R994,1),0)+R994</f>
        <v>#N/A</v>
      </c>
    </row>
    <row r="996" spans="1:18" x14ac:dyDescent="0.2">
      <c r="A996" s="402" t="str">
        <f t="shared" ca="1" si="65"/>
        <v/>
      </c>
      <c r="B996" s="397" t="str">
        <f ca="1">IF($A996="","",INDEX(Diário!B$4:B$5000,MATCH(Rateio!$A996,Diário!$A$4:$A$5000,FALSE)))</f>
        <v/>
      </c>
      <c r="C996" s="413" t="str">
        <f ca="1">IF($A996="","",INDEX(Diário!C$4:C$5000,MATCH(Rateio!$A996,Diário!$A$4:$A$5000,FALSE)))</f>
        <v/>
      </c>
      <c r="D996" s="412" t="str">
        <f ca="1">IF($A996="","",INDEX(Diário!D$4:D$5000,MATCH(Rateio!$A996,Diário!$A$4:$A$5000,FALSE)))</f>
        <v/>
      </c>
      <c r="E996" s="412" t="str">
        <f ca="1">IF($A996="","",INDEX(Diário!E$4:E$5000,MATCH(Rateio!$A996,Diário!$A$4:$A$5000,FALSE)))</f>
        <v/>
      </c>
      <c r="F996" s="398"/>
      <c r="G996" s="398"/>
      <c r="H996" s="398"/>
      <c r="I996" s="398"/>
      <c r="J996" s="398"/>
      <c r="K996" s="403"/>
      <c r="L996" s="404"/>
      <c r="M996" s="404"/>
      <c r="N996" s="399"/>
      <c r="O996" s="400" t="str">
        <f t="shared" si="63"/>
        <v/>
      </c>
      <c r="P996" s="400" t="str">
        <f t="shared" si="64"/>
        <v/>
      </c>
      <c r="Q996" s="400">
        <f t="shared" si="66"/>
        <v>0</v>
      </c>
      <c r="R996" s="401" t="e">
        <f ca="1">MATCH(R$2,OFFSET(Diário!O$4,R995,0,ROW(Diário!$N$5003)-R995,1),0)+R995</f>
        <v>#N/A</v>
      </c>
    </row>
    <row r="997" spans="1:18" x14ac:dyDescent="0.2">
      <c r="A997" s="402" t="str">
        <f t="shared" ca="1" si="65"/>
        <v/>
      </c>
      <c r="B997" s="397" t="str">
        <f ca="1">IF($A997="","",INDEX(Diário!B$4:B$5000,MATCH(Rateio!$A997,Diário!$A$4:$A$5000,FALSE)))</f>
        <v/>
      </c>
      <c r="C997" s="413" t="str">
        <f ca="1">IF($A997="","",INDEX(Diário!C$4:C$5000,MATCH(Rateio!$A997,Diário!$A$4:$A$5000,FALSE)))</f>
        <v/>
      </c>
      <c r="D997" s="412" t="str">
        <f ca="1">IF($A997="","",INDEX(Diário!D$4:D$5000,MATCH(Rateio!$A997,Diário!$A$4:$A$5000,FALSE)))</f>
        <v/>
      </c>
      <c r="E997" s="412" t="str">
        <f ca="1">IF($A997="","",INDEX(Diário!E$4:E$5000,MATCH(Rateio!$A997,Diário!$A$4:$A$5000,FALSE)))</f>
        <v/>
      </c>
      <c r="F997" s="398"/>
      <c r="G997" s="398"/>
      <c r="H997" s="398"/>
      <c r="I997" s="398"/>
      <c r="J997" s="398"/>
      <c r="K997" s="403"/>
      <c r="L997" s="404"/>
      <c r="M997" s="404"/>
      <c r="N997" s="399"/>
      <c r="O997" s="400" t="str">
        <f t="shared" si="63"/>
        <v/>
      </c>
      <c r="P997" s="400" t="str">
        <f t="shared" si="64"/>
        <v/>
      </c>
      <c r="Q997" s="400">
        <f t="shared" si="66"/>
        <v>0</v>
      </c>
      <c r="R997" s="401" t="e">
        <f ca="1">MATCH(R$2,OFFSET(Diário!O$4,R996,0,ROW(Diário!$N$5003)-R996,1),0)+R996</f>
        <v>#N/A</v>
      </c>
    </row>
    <row r="998" spans="1:18" x14ac:dyDescent="0.2">
      <c r="A998" s="402" t="str">
        <f t="shared" ca="1" si="65"/>
        <v/>
      </c>
      <c r="B998" s="397" t="str">
        <f ca="1">IF($A998="","",INDEX(Diário!B$4:B$5000,MATCH(Rateio!$A998,Diário!$A$4:$A$5000,FALSE)))</f>
        <v/>
      </c>
      <c r="C998" s="413" t="str">
        <f ca="1">IF($A998="","",INDEX(Diário!C$4:C$5000,MATCH(Rateio!$A998,Diário!$A$4:$A$5000,FALSE)))</f>
        <v/>
      </c>
      <c r="D998" s="412" t="str">
        <f ca="1">IF($A998="","",INDEX(Diário!D$4:D$5000,MATCH(Rateio!$A998,Diário!$A$4:$A$5000,FALSE)))</f>
        <v/>
      </c>
      <c r="E998" s="412" t="str">
        <f ca="1">IF($A998="","",INDEX(Diário!E$4:E$5000,MATCH(Rateio!$A998,Diário!$A$4:$A$5000,FALSE)))</f>
        <v/>
      </c>
      <c r="F998" s="398"/>
      <c r="G998" s="398"/>
      <c r="H998" s="398"/>
      <c r="I998" s="398"/>
      <c r="J998" s="398"/>
      <c r="K998" s="403"/>
      <c r="L998" s="404"/>
      <c r="M998" s="404"/>
      <c r="N998" s="399"/>
      <c r="O998" s="400" t="str">
        <f t="shared" si="63"/>
        <v/>
      </c>
      <c r="P998" s="400" t="str">
        <f t="shared" si="64"/>
        <v/>
      </c>
      <c r="Q998" s="400">
        <f t="shared" si="66"/>
        <v>0</v>
      </c>
      <c r="R998" s="401" t="e">
        <f ca="1">MATCH(R$2,OFFSET(Diário!O$4,R997,0,ROW(Diário!$N$5003)-R997,1),0)+R997</f>
        <v>#N/A</v>
      </c>
    </row>
    <row r="999" spans="1:18" x14ac:dyDescent="0.2">
      <c r="A999" s="402" t="str">
        <f t="shared" ca="1" si="65"/>
        <v/>
      </c>
      <c r="B999" s="397" t="str">
        <f ca="1">IF($A999="","",INDEX(Diário!B$4:B$5000,MATCH(Rateio!$A999,Diário!$A$4:$A$5000,FALSE)))</f>
        <v/>
      </c>
      <c r="C999" s="413" t="str">
        <f ca="1">IF($A999="","",INDEX(Diário!C$4:C$5000,MATCH(Rateio!$A999,Diário!$A$4:$A$5000,FALSE)))</f>
        <v/>
      </c>
      <c r="D999" s="412" t="str">
        <f ca="1">IF($A999="","",INDEX(Diário!D$4:D$5000,MATCH(Rateio!$A999,Diário!$A$4:$A$5000,FALSE)))</f>
        <v/>
      </c>
      <c r="E999" s="412" t="str">
        <f ca="1">IF($A999="","",INDEX(Diário!E$4:E$5000,MATCH(Rateio!$A999,Diário!$A$4:$A$5000,FALSE)))</f>
        <v/>
      </c>
      <c r="F999" s="398"/>
      <c r="G999" s="398"/>
      <c r="H999" s="398"/>
      <c r="I999" s="398"/>
      <c r="J999" s="398"/>
      <c r="K999" s="403"/>
      <c r="L999" s="404"/>
      <c r="M999" s="404"/>
      <c r="N999" s="399"/>
      <c r="O999" s="400" t="str">
        <f t="shared" si="63"/>
        <v/>
      </c>
      <c r="P999" s="400" t="str">
        <f t="shared" si="64"/>
        <v/>
      </c>
      <c r="Q999" s="400">
        <f t="shared" si="66"/>
        <v>0</v>
      </c>
      <c r="R999" s="401" t="e">
        <f ca="1">MATCH(R$2,OFFSET(Diário!O$4,R998,0,ROW(Diário!$N$5003)-R998,1),0)+R998</f>
        <v>#N/A</v>
      </c>
    </row>
    <row r="1000" spans="1:18" x14ac:dyDescent="0.2">
      <c r="A1000" s="402" t="str">
        <f t="shared" ca="1" si="65"/>
        <v/>
      </c>
      <c r="B1000" s="397" t="str">
        <f ca="1">IF($A1000="","",INDEX(Diário!B$4:B$5000,MATCH(Rateio!$A1000,Diário!$A$4:$A$5000,FALSE)))</f>
        <v/>
      </c>
      <c r="C1000" s="413" t="str">
        <f ca="1">IF($A1000="","",INDEX(Diário!C$4:C$5000,MATCH(Rateio!$A1000,Diário!$A$4:$A$5000,FALSE)))</f>
        <v/>
      </c>
      <c r="D1000" s="412" t="str">
        <f ca="1">IF($A1000="","",INDEX(Diário!D$4:D$5000,MATCH(Rateio!$A1000,Diário!$A$4:$A$5000,FALSE)))</f>
        <v/>
      </c>
      <c r="E1000" s="412" t="str">
        <f ca="1">IF($A1000="","",INDEX(Diário!E$4:E$5000,MATCH(Rateio!$A1000,Diário!$A$4:$A$5000,FALSE)))</f>
        <v/>
      </c>
      <c r="F1000" s="398"/>
      <c r="G1000" s="398"/>
      <c r="H1000" s="398"/>
      <c r="I1000" s="398"/>
      <c r="J1000" s="398"/>
      <c r="K1000" s="403"/>
      <c r="L1000" s="404"/>
      <c r="M1000" s="404"/>
      <c r="N1000" s="399"/>
      <c r="O1000" s="400" t="str">
        <f t="shared" si="63"/>
        <v/>
      </c>
      <c r="P1000" s="400" t="str">
        <f t="shared" si="64"/>
        <v/>
      </c>
      <c r="Q1000" s="400">
        <f t="shared" si="66"/>
        <v>0</v>
      </c>
      <c r="R1000" s="401" t="e">
        <f ca="1">MATCH(R$2,OFFSET(Diário!O$4,R999,0,ROW(Diário!$N$5003)-R999,1),0)+R999</f>
        <v>#N/A</v>
      </c>
    </row>
    <row r="1001" spans="1:18" x14ac:dyDescent="0.2">
      <c r="A1001" s="402" t="str">
        <f t="shared" ca="1" si="65"/>
        <v/>
      </c>
      <c r="B1001" s="397" t="str">
        <f ca="1">IF($A1001="","",INDEX(Diário!B$4:B$5000,MATCH(Rateio!$A1001,Diário!$A$4:$A$5000,FALSE)))</f>
        <v/>
      </c>
      <c r="C1001" s="413" t="str">
        <f ca="1">IF($A1001="","",INDEX(Diário!C$4:C$5000,MATCH(Rateio!$A1001,Diário!$A$4:$A$5000,FALSE)))</f>
        <v/>
      </c>
      <c r="D1001" s="412" t="str">
        <f ca="1">IF($A1001="","",INDEX(Diário!D$4:D$5000,MATCH(Rateio!$A1001,Diário!$A$4:$A$5000,FALSE)))</f>
        <v/>
      </c>
      <c r="E1001" s="412" t="str">
        <f ca="1">IF($A1001="","",INDEX(Diário!E$4:E$5000,MATCH(Rateio!$A1001,Diário!$A$4:$A$5000,FALSE)))</f>
        <v/>
      </c>
      <c r="F1001" s="398"/>
      <c r="G1001" s="398"/>
      <c r="H1001" s="398"/>
      <c r="I1001" s="398"/>
      <c r="J1001" s="398"/>
      <c r="K1001" s="403"/>
      <c r="L1001" s="404"/>
      <c r="M1001" s="404"/>
      <c r="N1001" s="399"/>
      <c r="O1001" s="400" t="str">
        <f t="shared" si="63"/>
        <v/>
      </c>
      <c r="P1001" s="400" t="str">
        <f t="shared" si="64"/>
        <v/>
      </c>
      <c r="Q1001" s="400">
        <f t="shared" si="66"/>
        <v>0</v>
      </c>
      <c r="R1001" s="401" t="e">
        <f ca="1">MATCH(R$2,OFFSET(Diário!O$4,R1000,0,ROW(Diário!$N$5003)-R1000,1),0)+R1000</f>
        <v>#N/A</v>
      </c>
    </row>
    <row r="1002" spans="1:18" x14ac:dyDescent="0.2">
      <c r="A1002" s="402" t="str">
        <f t="shared" ca="1" si="65"/>
        <v/>
      </c>
      <c r="B1002" s="397" t="str">
        <f ca="1">IF($A1002="","",INDEX(Diário!B$4:B$5000,MATCH(Rateio!$A1002,Diário!$A$4:$A$5000,FALSE)))</f>
        <v/>
      </c>
      <c r="C1002" s="413" t="str">
        <f ca="1">IF($A1002="","",INDEX(Diário!C$4:C$5000,MATCH(Rateio!$A1002,Diário!$A$4:$A$5000,FALSE)))</f>
        <v/>
      </c>
      <c r="D1002" s="412" t="str">
        <f ca="1">IF($A1002="","",INDEX(Diário!D$4:D$5000,MATCH(Rateio!$A1002,Diário!$A$4:$A$5000,FALSE)))</f>
        <v/>
      </c>
      <c r="E1002" s="412" t="str">
        <f ca="1">IF($A1002="","",INDEX(Diário!E$4:E$5000,MATCH(Rateio!$A1002,Diário!$A$4:$A$5000,FALSE)))</f>
        <v/>
      </c>
      <c r="F1002" s="398"/>
      <c r="G1002" s="398"/>
      <c r="H1002" s="398"/>
      <c r="I1002" s="398"/>
      <c r="J1002" s="398"/>
      <c r="K1002" s="403"/>
      <c r="L1002" s="404"/>
      <c r="M1002" s="404"/>
      <c r="N1002" s="399"/>
      <c r="O1002" s="400" t="str">
        <f t="shared" si="63"/>
        <v/>
      </c>
      <c r="P1002" s="400" t="str">
        <f t="shared" si="64"/>
        <v/>
      </c>
      <c r="Q1002" s="400">
        <f t="shared" si="66"/>
        <v>0</v>
      </c>
      <c r="R1002" s="401" t="e">
        <f ca="1">MATCH(R$2,OFFSET(Diário!O$4,R1001,0,ROW(Diário!$N$5003)-R1001,1),0)+R1001</f>
        <v>#N/A</v>
      </c>
    </row>
    <row r="1003" spans="1:18" x14ac:dyDescent="0.2">
      <c r="A1003" s="402" t="str">
        <f t="shared" ca="1" si="65"/>
        <v/>
      </c>
      <c r="B1003" s="397" t="str">
        <f ca="1">IF($A1003="","",INDEX(Diário!B$4:B$5000,MATCH(Rateio!$A1003,Diário!$A$4:$A$5000,FALSE)))</f>
        <v/>
      </c>
      <c r="C1003" s="413" t="str">
        <f ca="1">IF($A1003="","",INDEX(Diário!C$4:C$5000,MATCH(Rateio!$A1003,Diário!$A$4:$A$5000,FALSE)))</f>
        <v/>
      </c>
      <c r="D1003" s="412" t="str">
        <f ca="1">IF($A1003="","",INDEX(Diário!D$4:D$5000,MATCH(Rateio!$A1003,Diário!$A$4:$A$5000,FALSE)))</f>
        <v/>
      </c>
      <c r="E1003" s="412" t="str">
        <f ca="1">IF($A1003="","",INDEX(Diário!E$4:E$5000,MATCH(Rateio!$A1003,Diário!$A$4:$A$5000,FALSE)))</f>
        <v/>
      </c>
      <c r="F1003" s="398"/>
      <c r="G1003" s="398"/>
      <c r="H1003" s="398"/>
      <c r="I1003" s="398"/>
      <c r="J1003" s="398"/>
      <c r="K1003" s="403"/>
      <c r="L1003" s="404"/>
      <c r="M1003" s="404"/>
      <c r="N1003" s="399"/>
      <c r="O1003" s="400" t="str">
        <f t="shared" si="63"/>
        <v/>
      </c>
      <c r="P1003" s="400" t="str">
        <f t="shared" si="64"/>
        <v/>
      </c>
      <c r="Q1003" s="400">
        <f t="shared" si="66"/>
        <v>0</v>
      </c>
      <c r="R1003" s="401" t="e">
        <f ca="1">MATCH(R$2,OFFSET(Diário!O$4,R1002,0,ROW(Diário!$N$5003)-R1002,1),0)+R1002</f>
        <v>#N/A</v>
      </c>
    </row>
    <row r="1004" spans="1:18" x14ac:dyDescent="0.2">
      <c r="A1004" s="402" t="str">
        <f t="shared" ca="1" si="65"/>
        <v/>
      </c>
      <c r="B1004" s="397" t="str">
        <f ca="1">IF($A1004="","",INDEX(Diário!B$4:B$5000,MATCH(Rateio!$A1004,Diário!$A$4:$A$5000,FALSE)))</f>
        <v/>
      </c>
      <c r="C1004" s="413" t="str">
        <f ca="1">IF($A1004="","",INDEX(Diário!C$4:C$5000,MATCH(Rateio!$A1004,Diário!$A$4:$A$5000,FALSE)))</f>
        <v/>
      </c>
      <c r="D1004" s="412" t="str">
        <f ca="1">IF($A1004="","",INDEX(Diário!D$4:D$5000,MATCH(Rateio!$A1004,Diário!$A$4:$A$5000,FALSE)))</f>
        <v/>
      </c>
      <c r="E1004" s="412" t="str">
        <f ca="1">IF($A1004="","",INDEX(Diário!E$4:E$5000,MATCH(Rateio!$A1004,Diário!$A$4:$A$5000,FALSE)))</f>
        <v/>
      </c>
      <c r="F1004" s="398"/>
      <c r="G1004" s="398"/>
      <c r="H1004" s="398"/>
      <c r="I1004" s="398"/>
      <c r="J1004" s="398"/>
      <c r="K1004" s="403"/>
      <c r="L1004" s="404"/>
      <c r="M1004" s="404"/>
      <c r="N1004" s="399"/>
      <c r="O1004" s="400" t="str">
        <f t="shared" si="63"/>
        <v/>
      </c>
      <c r="P1004" s="400" t="str">
        <f t="shared" si="64"/>
        <v/>
      </c>
      <c r="Q1004" s="400">
        <f t="shared" si="66"/>
        <v>0</v>
      </c>
      <c r="R1004" s="401" t="e">
        <f ca="1">MATCH(R$2,OFFSET(Diário!O$4,R1003,0,ROW(Diário!$N$5003)-R1003,1),0)+R1003</f>
        <v>#N/A</v>
      </c>
    </row>
    <row r="1005" spans="1:18" x14ac:dyDescent="0.2">
      <c r="A1005" s="402" t="str">
        <f t="shared" ca="1" si="65"/>
        <v/>
      </c>
      <c r="B1005" s="397" t="str">
        <f ca="1">IF($A1005="","",INDEX(Diário!B$4:B$5000,MATCH(Rateio!$A1005,Diário!$A$4:$A$5000,FALSE)))</f>
        <v/>
      </c>
      <c r="C1005" s="413" t="str">
        <f ca="1">IF($A1005="","",INDEX(Diário!C$4:C$5000,MATCH(Rateio!$A1005,Diário!$A$4:$A$5000,FALSE)))</f>
        <v/>
      </c>
      <c r="D1005" s="412" t="str">
        <f ca="1">IF($A1005="","",INDEX(Diário!D$4:D$5000,MATCH(Rateio!$A1005,Diário!$A$4:$A$5000,FALSE)))</f>
        <v/>
      </c>
      <c r="E1005" s="412" t="str">
        <f ca="1">IF($A1005="","",INDEX(Diário!E$4:E$5000,MATCH(Rateio!$A1005,Diário!$A$4:$A$5000,FALSE)))</f>
        <v/>
      </c>
      <c r="F1005" s="398"/>
      <c r="G1005" s="398"/>
      <c r="H1005" s="398"/>
      <c r="I1005" s="398"/>
      <c r="J1005" s="398"/>
      <c r="K1005" s="403"/>
      <c r="L1005" s="404"/>
      <c r="M1005" s="404"/>
      <c r="N1005" s="399"/>
      <c r="O1005" s="400" t="str">
        <f t="shared" si="63"/>
        <v/>
      </c>
      <c r="P1005" s="400" t="str">
        <f t="shared" si="64"/>
        <v/>
      </c>
      <c r="Q1005" s="400">
        <f t="shared" si="66"/>
        <v>0</v>
      </c>
      <c r="R1005" s="401" t="e">
        <f ca="1">MATCH(R$2,OFFSET(Diário!O$4,R1004,0,ROW(Diário!$N$5003)-R1004,1),0)+R1004</f>
        <v>#N/A</v>
      </c>
    </row>
    <row r="1006" spans="1:18" x14ac:dyDescent="0.2">
      <c r="A1006" s="402" t="str">
        <f t="shared" ca="1" si="65"/>
        <v/>
      </c>
      <c r="B1006" s="397" t="str">
        <f ca="1">IF($A1006="","",INDEX(Diário!B$4:B$5000,MATCH(Rateio!$A1006,Diário!$A$4:$A$5000,FALSE)))</f>
        <v/>
      </c>
      <c r="C1006" s="413" t="str">
        <f ca="1">IF($A1006="","",INDEX(Diário!C$4:C$5000,MATCH(Rateio!$A1006,Diário!$A$4:$A$5000,FALSE)))</f>
        <v/>
      </c>
      <c r="D1006" s="412" t="str">
        <f ca="1">IF($A1006="","",INDEX(Diário!D$4:D$5000,MATCH(Rateio!$A1006,Diário!$A$4:$A$5000,FALSE)))</f>
        <v/>
      </c>
      <c r="E1006" s="412" t="str">
        <f ca="1">IF($A1006="","",INDEX(Diário!E$4:E$5000,MATCH(Rateio!$A1006,Diário!$A$4:$A$5000,FALSE)))</f>
        <v/>
      </c>
      <c r="F1006" s="398"/>
      <c r="G1006" s="398"/>
      <c r="H1006" s="398"/>
      <c r="I1006" s="398"/>
      <c r="J1006" s="398"/>
      <c r="K1006" s="403"/>
      <c r="L1006" s="404"/>
      <c r="M1006" s="404"/>
      <c r="N1006" s="399"/>
      <c r="O1006" s="400" t="str">
        <f t="shared" si="63"/>
        <v/>
      </c>
      <c r="P1006" s="400" t="str">
        <f t="shared" si="64"/>
        <v/>
      </c>
      <c r="Q1006" s="400">
        <f t="shared" si="66"/>
        <v>0</v>
      </c>
      <c r="R1006" s="401" t="e">
        <f ca="1">MATCH(R$2,OFFSET(Diário!O$4,R1005,0,ROW(Diário!$N$5003)-R1005,1),0)+R1005</f>
        <v>#N/A</v>
      </c>
    </row>
    <row r="1007" spans="1:18" x14ac:dyDescent="0.2">
      <c r="A1007" s="402" t="str">
        <f t="shared" ca="1" si="65"/>
        <v/>
      </c>
      <c r="B1007" s="397" t="str">
        <f ca="1">IF($A1007="","",INDEX(Diário!B$4:B$5000,MATCH(Rateio!$A1007,Diário!$A$4:$A$5000,FALSE)))</f>
        <v/>
      </c>
      <c r="C1007" s="413" t="str">
        <f ca="1">IF($A1007="","",INDEX(Diário!C$4:C$5000,MATCH(Rateio!$A1007,Diário!$A$4:$A$5000,FALSE)))</f>
        <v/>
      </c>
      <c r="D1007" s="412" t="str">
        <f ca="1">IF($A1007="","",INDEX(Diário!D$4:D$5000,MATCH(Rateio!$A1007,Diário!$A$4:$A$5000,FALSE)))</f>
        <v/>
      </c>
      <c r="E1007" s="412" t="str">
        <f ca="1">IF($A1007="","",INDEX(Diário!E$4:E$5000,MATCH(Rateio!$A1007,Diário!$A$4:$A$5000,FALSE)))</f>
        <v/>
      </c>
      <c r="F1007" s="398"/>
      <c r="G1007" s="398"/>
      <c r="H1007" s="398"/>
      <c r="I1007" s="398"/>
      <c r="J1007" s="398"/>
      <c r="K1007" s="403"/>
      <c r="L1007" s="404"/>
      <c r="M1007" s="404"/>
      <c r="N1007" s="399"/>
      <c r="O1007" s="400" t="str">
        <f t="shared" si="63"/>
        <v/>
      </c>
      <c r="P1007" s="400" t="str">
        <f t="shared" si="64"/>
        <v/>
      </c>
      <c r="Q1007" s="400">
        <f t="shared" si="66"/>
        <v>0</v>
      </c>
      <c r="R1007" s="401" t="e">
        <f ca="1">MATCH(R$2,OFFSET(Diário!O$4,R1006,0,ROW(Diário!$N$5003)-R1006,1),0)+R1006</f>
        <v>#N/A</v>
      </c>
    </row>
    <row r="1008" spans="1:18" x14ac:dyDescent="0.2">
      <c r="A1008" s="402" t="str">
        <f t="shared" ca="1" si="65"/>
        <v/>
      </c>
      <c r="B1008" s="397" t="str">
        <f ca="1">IF($A1008="","",INDEX(Diário!B$4:B$5000,MATCH(Rateio!$A1008,Diário!$A$4:$A$5000,FALSE)))</f>
        <v/>
      </c>
      <c r="C1008" s="413" t="str">
        <f ca="1">IF($A1008="","",INDEX(Diário!C$4:C$5000,MATCH(Rateio!$A1008,Diário!$A$4:$A$5000,FALSE)))</f>
        <v/>
      </c>
      <c r="D1008" s="412" t="str">
        <f ca="1">IF($A1008="","",INDEX(Diário!D$4:D$5000,MATCH(Rateio!$A1008,Diário!$A$4:$A$5000,FALSE)))</f>
        <v/>
      </c>
      <c r="E1008" s="412" t="str">
        <f ca="1">IF($A1008="","",INDEX(Diário!E$4:E$5000,MATCH(Rateio!$A1008,Diário!$A$4:$A$5000,FALSE)))</f>
        <v/>
      </c>
      <c r="F1008" s="398"/>
      <c r="G1008" s="398"/>
      <c r="H1008" s="398"/>
      <c r="I1008" s="398"/>
      <c r="J1008" s="398"/>
      <c r="K1008" s="403"/>
      <c r="L1008" s="404"/>
      <c r="M1008" s="404"/>
      <c r="N1008" s="399"/>
      <c r="O1008" s="400" t="str">
        <f t="shared" si="63"/>
        <v/>
      </c>
      <c r="P1008" s="400" t="str">
        <f t="shared" si="64"/>
        <v/>
      </c>
      <c r="Q1008" s="400">
        <f t="shared" si="66"/>
        <v>0</v>
      </c>
      <c r="R1008" s="401" t="e">
        <f ca="1">MATCH(R$2,OFFSET(Diário!O$4,R1007,0,ROW(Diário!$N$5003)-R1007,1),0)+R1007</f>
        <v>#N/A</v>
      </c>
    </row>
    <row r="1009" spans="1:18" x14ac:dyDescent="0.2">
      <c r="A1009" s="402" t="str">
        <f t="shared" ca="1" si="65"/>
        <v/>
      </c>
      <c r="B1009" s="397" t="str">
        <f ca="1">IF($A1009="","",INDEX(Diário!B$4:B$5000,MATCH(Rateio!$A1009,Diário!$A$4:$A$5000,FALSE)))</f>
        <v/>
      </c>
      <c r="C1009" s="413" t="str">
        <f ca="1">IF($A1009="","",INDEX(Diário!C$4:C$5000,MATCH(Rateio!$A1009,Diário!$A$4:$A$5000,FALSE)))</f>
        <v/>
      </c>
      <c r="D1009" s="412" t="str">
        <f ca="1">IF($A1009="","",INDEX(Diário!D$4:D$5000,MATCH(Rateio!$A1009,Diário!$A$4:$A$5000,FALSE)))</f>
        <v/>
      </c>
      <c r="E1009" s="412" t="str">
        <f ca="1">IF($A1009="","",INDEX(Diário!E$4:E$5000,MATCH(Rateio!$A1009,Diário!$A$4:$A$5000,FALSE)))</f>
        <v/>
      </c>
      <c r="F1009" s="398"/>
      <c r="G1009" s="398"/>
      <c r="H1009" s="398"/>
      <c r="I1009" s="398"/>
      <c r="J1009" s="398"/>
      <c r="K1009" s="403"/>
      <c r="L1009" s="404"/>
      <c r="M1009" s="404"/>
      <c r="N1009" s="399"/>
      <c r="O1009" s="400" t="str">
        <f t="shared" si="63"/>
        <v/>
      </c>
      <c r="P1009" s="400" t="str">
        <f t="shared" si="64"/>
        <v/>
      </c>
      <c r="Q1009" s="400">
        <f t="shared" si="66"/>
        <v>0</v>
      </c>
      <c r="R1009" s="401" t="e">
        <f ca="1">MATCH(R$2,OFFSET(Diário!O$4,R1008,0,ROW(Diário!$N$5003)-R1008,1),0)+R1008</f>
        <v>#N/A</v>
      </c>
    </row>
    <row r="1010" spans="1:18" x14ac:dyDescent="0.2">
      <c r="A1010" s="402" t="str">
        <f t="shared" ca="1" si="65"/>
        <v/>
      </c>
      <c r="B1010" s="397" t="str">
        <f ca="1">IF($A1010="","",INDEX(Diário!B$4:B$5000,MATCH(Rateio!$A1010,Diário!$A$4:$A$5000,FALSE)))</f>
        <v/>
      </c>
      <c r="C1010" s="413" t="str">
        <f ca="1">IF($A1010="","",INDEX(Diário!C$4:C$5000,MATCH(Rateio!$A1010,Diário!$A$4:$A$5000,FALSE)))</f>
        <v/>
      </c>
      <c r="D1010" s="412" t="str">
        <f ca="1">IF($A1010="","",INDEX(Diário!D$4:D$5000,MATCH(Rateio!$A1010,Diário!$A$4:$A$5000,FALSE)))</f>
        <v/>
      </c>
      <c r="E1010" s="412" t="str">
        <f ca="1">IF($A1010="","",INDEX(Diário!E$4:E$5000,MATCH(Rateio!$A1010,Diário!$A$4:$A$5000,FALSE)))</f>
        <v/>
      </c>
      <c r="F1010" s="398"/>
      <c r="G1010" s="398"/>
      <c r="H1010" s="398"/>
      <c r="I1010" s="398"/>
      <c r="J1010" s="398"/>
      <c r="K1010" s="403"/>
      <c r="L1010" s="404"/>
      <c r="M1010" s="404"/>
      <c r="N1010" s="399"/>
      <c r="O1010" s="400" t="str">
        <f t="shared" si="63"/>
        <v/>
      </c>
      <c r="P1010" s="400" t="str">
        <f t="shared" si="64"/>
        <v/>
      </c>
      <c r="Q1010" s="400">
        <f t="shared" si="66"/>
        <v>0</v>
      </c>
      <c r="R1010" s="401" t="e">
        <f ca="1">MATCH(R$2,OFFSET(Diário!O$4,R1009,0,ROW(Diário!$N$5003)-R1009,1),0)+R1009</f>
        <v>#N/A</v>
      </c>
    </row>
    <row r="1011" spans="1:18" x14ac:dyDescent="0.2">
      <c r="A1011" s="402" t="str">
        <f t="shared" ca="1" si="65"/>
        <v/>
      </c>
      <c r="B1011" s="397" t="str">
        <f ca="1">IF($A1011="","",INDEX(Diário!B$4:B$5000,MATCH(Rateio!$A1011,Diário!$A$4:$A$5000,FALSE)))</f>
        <v/>
      </c>
      <c r="C1011" s="413" t="str">
        <f ca="1">IF($A1011="","",INDEX(Diário!C$4:C$5000,MATCH(Rateio!$A1011,Diário!$A$4:$A$5000,FALSE)))</f>
        <v/>
      </c>
      <c r="D1011" s="412" t="str">
        <f ca="1">IF($A1011="","",INDEX(Diário!D$4:D$5000,MATCH(Rateio!$A1011,Diário!$A$4:$A$5000,FALSE)))</f>
        <v/>
      </c>
      <c r="E1011" s="412" t="str">
        <f ca="1">IF($A1011="","",INDEX(Diário!E$4:E$5000,MATCH(Rateio!$A1011,Diário!$A$4:$A$5000,FALSE)))</f>
        <v/>
      </c>
      <c r="F1011" s="398"/>
      <c r="G1011" s="398"/>
      <c r="H1011" s="398"/>
      <c r="I1011" s="398"/>
      <c r="J1011" s="398"/>
      <c r="K1011" s="403"/>
      <c r="L1011" s="404"/>
      <c r="M1011" s="404"/>
      <c r="N1011" s="399"/>
      <c r="O1011" s="400" t="str">
        <f t="shared" si="63"/>
        <v/>
      </c>
      <c r="P1011" s="400" t="str">
        <f t="shared" si="64"/>
        <v/>
      </c>
      <c r="Q1011" s="400">
        <f t="shared" si="66"/>
        <v>0</v>
      </c>
      <c r="R1011" s="401" t="e">
        <f ca="1">MATCH(R$2,OFFSET(Diário!O$4,R1010,0,ROW(Diário!$N$5003)-R1010,1),0)+R1010</f>
        <v>#N/A</v>
      </c>
    </row>
    <row r="1012" spans="1:18" x14ac:dyDescent="0.2">
      <c r="A1012" s="402" t="str">
        <f t="shared" ca="1" si="65"/>
        <v/>
      </c>
      <c r="B1012" s="397" t="str">
        <f ca="1">IF($A1012="","",INDEX(Diário!B$4:B$5000,MATCH(Rateio!$A1012,Diário!$A$4:$A$5000,FALSE)))</f>
        <v/>
      </c>
      <c r="C1012" s="413" t="str">
        <f ca="1">IF($A1012="","",INDEX(Diário!C$4:C$5000,MATCH(Rateio!$A1012,Diário!$A$4:$A$5000,FALSE)))</f>
        <v/>
      </c>
      <c r="D1012" s="412" t="str">
        <f ca="1">IF($A1012="","",INDEX(Diário!D$4:D$5000,MATCH(Rateio!$A1012,Diário!$A$4:$A$5000,FALSE)))</f>
        <v/>
      </c>
      <c r="E1012" s="412" t="str">
        <f ca="1">IF($A1012="","",INDEX(Diário!E$4:E$5000,MATCH(Rateio!$A1012,Diário!$A$4:$A$5000,FALSE)))</f>
        <v/>
      </c>
      <c r="F1012" s="398"/>
      <c r="G1012" s="398"/>
      <c r="H1012" s="398"/>
      <c r="I1012" s="398"/>
      <c r="J1012" s="398"/>
      <c r="K1012" s="403"/>
      <c r="L1012" s="404"/>
      <c r="M1012" s="404"/>
      <c r="N1012" s="399"/>
      <c r="O1012" s="400" t="str">
        <f t="shared" si="63"/>
        <v/>
      </c>
      <c r="P1012" s="400" t="str">
        <f t="shared" si="64"/>
        <v/>
      </c>
      <c r="Q1012" s="400">
        <f t="shared" si="66"/>
        <v>0</v>
      </c>
      <c r="R1012" s="401" t="e">
        <f ca="1">MATCH(R$2,OFFSET(Diário!O$4,R1011,0,ROW(Diário!$N$5003)-R1011,1),0)+R1011</f>
        <v>#N/A</v>
      </c>
    </row>
    <row r="1013" spans="1:18" x14ac:dyDescent="0.2">
      <c r="A1013" s="402" t="str">
        <f t="shared" ca="1" si="65"/>
        <v/>
      </c>
      <c r="B1013" s="397" t="str">
        <f ca="1">IF($A1013="","",INDEX(Diário!B$4:B$5000,MATCH(Rateio!$A1013,Diário!$A$4:$A$5000,FALSE)))</f>
        <v/>
      </c>
      <c r="C1013" s="413" t="str">
        <f ca="1">IF($A1013="","",INDEX(Diário!C$4:C$5000,MATCH(Rateio!$A1013,Diário!$A$4:$A$5000,FALSE)))</f>
        <v/>
      </c>
      <c r="D1013" s="412" t="str">
        <f ca="1">IF($A1013="","",INDEX(Diário!D$4:D$5000,MATCH(Rateio!$A1013,Diário!$A$4:$A$5000,FALSE)))</f>
        <v/>
      </c>
      <c r="E1013" s="412" t="str">
        <f ca="1">IF($A1013="","",INDEX(Diário!E$4:E$5000,MATCH(Rateio!$A1013,Diário!$A$4:$A$5000,FALSE)))</f>
        <v/>
      </c>
      <c r="F1013" s="398"/>
      <c r="G1013" s="398"/>
      <c r="H1013" s="398"/>
      <c r="I1013" s="398"/>
      <c r="J1013" s="398"/>
      <c r="K1013" s="403"/>
      <c r="L1013" s="404"/>
      <c r="M1013" s="404"/>
      <c r="N1013" s="399"/>
      <c r="O1013" s="400" t="str">
        <f t="shared" si="63"/>
        <v/>
      </c>
      <c r="P1013" s="400" t="str">
        <f t="shared" si="64"/>
        <v/>
      </c>
      <c r="Q1013" s="400">
        <f t="shared" si="66"/>
        <v>0</v>
      </c>
      <c r="R1013" s="401" t="e">
        <f ca="1">MATCH(R$2,OFFSET(Diário!O$4,R1012,0,ROW(Diário!$N$5003)-R1012,1),0)+R1012</f>
        <v>#N/A</v>
      </c>
    </row>
    <row r="1014" spans="1:18" x14ac:dyDescent="0.2">
      <c r="A1014" s="402" t="str">
        <f t="shared" ca="1" si="65"/>
        <v/>
      </c>
      <c r="B1014" s="397" t="str">
        <f ca="1">IF($A1014="","",INDEX(Diário!B$4:B$5000,MATCH(Rateio!$A1014,Diário!$A$4:$A$5000,FALSE)))</f>
        <v/>
      </c>
      <c r="C1014" s="413" t="str">
        <f ca="1">IF($A1014="","",INDEX(Diário!C$4:C$5000,MATCH(Rateio!$A1014,Diário!$A$4:$A$5000,FALSE)))</f>
        <v/>
      </c>
      <c r="D1014" s="412" t="str">
        <f ca="1">IF($A1014="","",INDEX(Diário!D$4:D$5000,MATCH(Rateio!$A1014,Diário!$A$4:$A$5000,FALSE)))</f>
        <v/>
      </c>
      <c r="E1014" s="412" t="str">
        <f ca="1">IF($A1014="","",INDEX(Diário!E$4:E$5000,MATCH(Rateio!$A1014,Diário!$A$4:$A$5000,FALSE)))</f>
        <v/>
      </c>
      <c r="F1014" s="398"/>
      <c r="G1014" s="398"/>
      <c r="H1014" s="398"/>
      <c r="I1014" s="398"/>
      <c r="J1014" s="398"/>
      <c r="K1014" s="403"/>
      <c r="L1014" s="404"/>
      <c r="M1014" s="404"/>
      <c r="N1014" s="399"/>
      <c r="O1014" s="400" t="str">
        <f t="shared" si="63"/>
        <v/>
      </c>
      <c r="P1014" s="400" t="str">
        <f t="shared" si="64"/>
        <v/>
      </c>
      <c r="Q1014" s="400">
        <f t="shared" si="66"/>
        <v>0</v>
      </c>
      <c r="R1014" s="401" t="e">
        <f ca="1">MATCH(R$2,OFFSET(Diário!O$4,R1013,0,ROW(Diário!$N$5003)-R1013,1),0)+R1013</f>
        <v>#N/A</v>
      </c>
    </row>
    <row r="1015" spans="1:18" x14ac:dyDescent="0.2">
      <c r="A1015" s="402" t="str">
        <f t="shared" ca="1" si="65"/>
        <v/>
      </c>
      <c r="B1015" s="397" t="str">
        <f ca="1">IF($A1015="","",INDEX(Diário!B$4:B$5000,MATCH(Rateio!$A1015,Diário!$A$4:$A$5000,FALSE)))</f>
        <v/>
      </c>
      <c r="C1015" s="413" t="str">
        <f ca="1">IF($A1015="","",INDEX(Diário!C$4:C$5000,MATCH(Rateio!$A1015,Diário!$A$4:$A$5000,FALSE)))</f>
        <v/>
      </c>
      <c r="D1015" s="412" t="str">
        <f ca="1">IF($A1015="","",INDEX(Diário!D$4:D$5000,MATCH(Rateio!$A1015,Diário!$A$4:$A$5000,FALSE)))</f>
        <v/>
      </c>
      <c r="E1015" s="412" t="str">
        <f ca="1">IF($A1015="","",INDEX(Diário!E$4:E$5000,MATCH(Rateio!$A1015,Diário!$A$4:$A$5000,FALSE)))</f>
        <v/>
      </c>
      <c r="F1015" s="398"/>
      <c r="G1015" s="398"/>
      <c r="H1015" s="398"/>
      <c r="I1015" s="398"/>
      <c r="J1015" s="398"/>
      <c r="K1015" s="403"/>
      <c r="L1015" s="404"/>
      <c r="M1015" s="404"/>
      <c r="N1015" s="399"/>
      <c r="O1015" s="400" t="str">
        <f t="shared" si="63"/>
        <v/>
      </c>
      <c r="P1015" s="400" t="str">
        <f t="shared" si="64"/>
        <v/>
      </c>
      <c r="Q1015" s="400">
        <f t="shared" si="66"/>
        <v>0</v>
      </c>
      <c r="R1015" s="401" t="e">
        <f ca="1">MATCH(R$2,OFFSET(Diário!O$4,R1014,0,ROW(Diário!$N$5003)-R1014,1),0)+R1014</f>
        <v>#N/A</v>
      </c>
    </row>
    <row r="1016" spans="1:18" x14ac:dyDescent="0.2">
      <c r="A1016" s="402" t="str">
        <f t="shared" ca="1" si="65"/>
        <v/>
      </c>
      <c r="B1016" s="397" t="str">
        <f ca="1">IF($A1016="","",INDEX(Diário!B$4:B$5000,MATCH(Rateio!$A1016,Diário!$A$4:$A$5000,FALSE)))</f>
        <v/>
      </c>
      <c r="C1016" s="413" t="str">
        <f ca="1">IF($A1016="","",INDEX(Diário!C$4:C$5000,MATCH(Rateio!$A1016,Diário!$A$4:$A$5000,FALSE)))</f>
        <v/>
      </c>
      <c r="D1016" s="412" t="str">
        <f ca="1">IF($A1016="","",INDEX(Diário!D$4:D$5000,MATCH(Rateio!$A1016,Diário!$A$4:$A$5000,FALSE)))</f>
        <v/>
      </c>
      <c r="E1016" s="412" t="str">
        <f ca="1">IF($A1016="","",INDEX(Diário!E$4:E$5000,MATCH(Rateio!$A1016,Diário!$A$4:$A$5000,FALSE)))</f>
        <v/>
      </c>
      <c r="F1016" s="398"/>
      <c r="G1016" s="398"/>
      <c r="H1016" s="398"/>
      <c r="I1016" s="398"/>
      <c r="J1016" s="398"/>
      <c r="K1016" s="403"/>
      <c r="L1016" s="404"/>
      <c r="M1016" s="404"/>
      <c r="N1016" s="399"/>
      <c r="O1016" s="400" t="str">
        <f t="shared" si="63"/>
        <v/>
      </c>
      <c r="P1016" s="400" t="str">
        <f t="shared" si="64"/>
        <v/>
      </c>
      <c r="Q1016" s="400">
        <f t="shared" si="66"/>
        <v>0</v>
      </c>
      <c r="R1016" s="401" t="e">
        <f ca="1">MATCH(R$2,OFFSET(Diário!O$4,R1015,0,ROW(Diário!$N$5003)-R1015,1),0)+R1015</f>
        <v>#N/A</v>
      </c>
    </row>
    <row r="1017" spans="1:18" x14ac:dyDescent="0.2">
      <c r="A1017" s="402" t="str">
        <f t="shared" ca="1" si="65"/>
        <v/>
      </c>
      <c r="B1017" s="397" t="str">
        <f ca="1">IF($A1017="","",INDEX(Diário!B$4:B$5000,MATCH(Rateio!$A1017,Diário!$A$4:$A$5000,FALSE)))</f>
        <v/>
      </c>
      <c r="C1017" s="413" t="str">
        <f ca="1">IF($A1017="","",INDEX(Diário!C$4:C$5000,MATCH(Rateio!$A1017,Diário!$A$4:$A$5000,FALSE)))</f>
        <v/>
      </c>
      <c r="D1017" s="412" t="str">
        <f ca="1">IF($A1017="","",INDEX(Diário!D$4:D$5000,MATCH(Rateio!$A1017,Diário!$A$4:$A$5000,FALSE)))</f>
        <v/>
      </c>
      <c r="E1017" s="412" t="str">
        <f ca="1">IF($A1017="","",INDEX(Diário!E$4:E$5000,MATCH(Rateio!$A1017,Diário!$A$4:$A$5000,FALSE)))</f>
        <v/>
      </c>
      <c r="F1017" s="398"/>
      <c r="G1017" s="398"/>
      <c r="H1017" s="398"/>
      <c r="I1017" s="398"/>
      <c r="J1017" s="398"/>
      <c r="K1017" s="403"/>
      <c r="L1017" s="404"/>
      <c r="M1017" s="404"/>
      <c r="N1017" s="399"/>
      <c r="O1017" s="400" t="str">
        <f t="shared" si="63"/>
        <v/>
      </c>
      <c r="P1017" s="400" t="str">
        <f t="shared" si="64"/>
        <v/>
      </c>
      <c r="Q1017" s="400">
        <f t="shared" si="66"/>
        <v>0</v>
      </c>
      <c r="R1017" s="401" t="e">
        <f ca="1">MATCH(R$2,OFFSET(Diário!O$4,R1016,0,ROW(Diário!$N$5003)-R1016,1),0)+R1016</f>
        <v>#N/A</v>
      </c>
    </row>
    <row r="1018" spans="1:18" x14ac:dyDescent="0.2">
      <c r="A1018" s="402" t="str">
        <f t="shared" ca="1" si="65"/>
        <v/>
      </c>
      <c r="B1018" s="397" t="str">
        <f ca="1">IF($A1018="","",INDEX(Diário!B$4:B$5000,MATCH(Rateio!$A1018,Diário!$A$4:$A$5000,FALSE)))</f>
        <v/>
      </c>
      <c r="C1018" s="413" t="str">
        <f ca="1">IF($A1018="","",INDEX(Diário!C$4:C$5000,MATCH(Rateio!$A1018,Diário!$A$4:$A$5000,FALSE)))</f>
        <v/>
      </c>
      <c r="D1018" s="412" t="str">
        <f ca="1">IF($A1018="","",INDEX(Diário!D$4:D$5000,MATCH(Rateio!$A1018,Diário!$A$4:$A$5000,FALSE)))</f>
        <v/>
      </c>
      <c r="E1018" s="412" t="str">
        <f ca="1">IF($A1018="","",INDEX(Diário!E$4:E$5000,MATCH(Rateio!$A1018,Diário!$A$4:$A$5000,FALSE)))</f>
        <v/>
      </c>
      <c r="F1018" s="398"/>
      <c r="G1018" s="398"/>
      <c r="H1018" s="398"/>
      <c r="I1018" s="398"/>
      <c r="J1018" s="398"/>
      <c r="K1018" s="403"/>
      <c r="L1018" s="404"/>
      <c r="M1018" s="404"/>
      <c r="N1018" s="399"/>
      <c r="O1018" s="400" t="str">
        <f t="shared" si="63"/>
        <v/>
      </c>
      <c r="P1018" s="400" t="str">
        <f t="shared" si="64"/>
        <v/>
      </c>
      <c r="Q1018" s="400">
        <f t="shared" si="66"/>
        <v>0</v>
      </c>
      <c r="R1018" s="401" t="e">
        <f ca="1">MATCH(R$2,OFFSET(Diário!O$4,R1017,0,ROW(Diário!$N$5003)-R1017,1),0)+R1017</f>
        <v>#N/A</v>
      </c>
    </row>
    <row r="1019" spans="1:18" x14ac:dyDescent="0.2">
      <c r="A1019" s="402" t="str">
        <f t="shared" ca="1" si="65"/>
        <v/>
      </c>
      <c r="B1019" s="397" t="str">
        <f ca="1">IF($A1019="","",INDEX(Diário!B$4:B$5000,MATCH(Rateio!$A1019,Diário!$A$4:$A$5000,FALSE)))</f>
        <v/>
      </c>
      <c r="C1019" s="413" t="str">
        <f ca="1">IF($A1019="","",INDEX(Diário!C$4:C$5000,MATCH(Rateio!$A1019,Diário!$A$4:$A$5000,FALSE)))</f>
        <v/>
      </c>
      <c r="D1019" s="412" t="str">
        <f ca="1">IF($A1019="","",INDEX(Diário!D$4:D$5000,MATCH(Rateio!$A1019,Diário!$A$4:$A$5000,FALSE)))</f>
        <v/>
      </c>
      <c r="E1019" s="412" t="str">
        <f ca="1">IF($A1019="","",INDEX(Diário!E$4:E$5000,MATCH(Rateio!$A1019,Diário!$A$4:$A$5000,FALSE)))</f>
        <v/>
      </c>
      <c r="F1019" s="398"/>
      <c r="G1019" s="398"/>
      <c r="H1019" s="398"/>
      <c r="I1019" s="398"/>
      <c r="J1019" s="398"/>
      <c r="K1019" s="403"/>
      <c r="L1019" s="404"/>
      <c r="M1019" s="404"/>
      <c r="N1019" s="399"/>
      <c r="O1019" s="400" t="str">
        <f t="shared" si="63"/>
        <v/>
      </c>
      <c r="P1019" s="400" t="str">
        <f t="shared" si="64"/>
        <v/>
      </c>
      <c r="Q1019" s="400">
        <f t="shared" si="66"/>
        <v>0</v>
      </c>
      <c r="R1019" s="401" t="e">
        <f ca="1">MATCH(R$2,OFFSET(Diário!O$4,R1018,0,ROW(Diário!$N$5003)-R1018,1),0)+R1018</f>
        <v>#N/A</v>
      </c>
    </row>
    <row r="1020" spans="1:18" x14ac:dyDescent="0.2">
      <c r="A1020" s="402" t="str">
        <f t="shared" ca="1" si="65"/>
        <v/>
      </c>
      <c r="B1020" s="397" t="str">
        <f ca="1">IF($A1020="","",INDEX(Diário!B$4:B$5000,MATCH(Rateio!$A1020,Diário!$A$4:$A$5000,FALSE)))</f>
        <v/>
      </c>
      <c r="C1020" s="413" t="str">
        <f ca="1">IF($A1020="","",INDEX(Diário!C$4:C$5000,MATCH(Rateio!$A1020,Diário!$A$4:$A$5000,FALSE)))</f>
        <v/>
      </c>
      <c r="D1020" s="412" t="str">
        <f ca="1">IF($A1020="","",INDEX(Diário!D$4:D$5000,MATCH(Rateio!$A1020,Diário!$A$4:$A$5000,FALSE)))</f>
        <v/>
      </c>
      <c r="E1020" s="412" t="str">
        <f ca="1">IF($A1020="","",INDEX(Diário!E$4:E$5000,MATCH(Rateio!$A1020,Diário!$A$4:$A$5000,FALSE)))</f>
        <v/>
      </c>
      <c r="F1020" s="398"/>
      <c r="G1020" s="398"/>
      <c r="H1020" s="398"/>
      <c r="I1020" s="398"/>
      <c r="J1020" s="398"/>
      <c r="K1020" s="403"/>
      <c r="L1020" s="404"/>
      <c r="M1020" s="404"/>
      <c r="N1020" s="399"/>
      <c r="O1020" s="400" t="str">
        <f t="shared" si="63"/>
        <v/>
      </c>
      <c r="P1020" s="400" t="str">
        <f t="shared" si="64"/>
        <v/>
      </c>
      <c r="Q1020" s="400">
        <f t="shared" si="66"/>
        <v>0</v>
      </c>
      <c r="R1020" s="401" t="e">
        <f ca="1">MATCH(R$2,OFFSET(Diário!O$4,R1019,0,ROW(Diário!$N$5003)-R1019,1),0)+R1019</f>
        <v>#N/A</v>
      </c>
    </row>
    <row r="1021" spans="1:18" x14ac:dyDescent="0.2">
      <c r="A1021" s="402" t="str">
        <f t="shared" ca="1" si="65"/>
        <v/>
      </c>
      <c r="B1021" s="397" t="str">
        <f ca="1">IF($A1021="","",INDEX(Diário!B$4:B$5000,MATCH(Rateio!$A1021,Diário!$A$4:$A$5000,FALSE)))</f>
        <v/>
      </c>
      <c r="C1021" s="413" t="str">
        <f ca="1">IF($A1021="","",INDEX(Diário!C$4:C$5000,MATCH(Rateio!$A1021,Diário!$A$4:$A$5000,FALSE)))</f>
        <v/>
      </c>
      <c r="D1021" s="412" t="str">
        <f ca="1">IF($A1021="","",INDEX(Diário!D$4:D$5000,MATCH(Rateio!$A1021,Diário!$A$4:$A$5000,FALSE)))</f>
        <v/>
      </c>
      <c r="E1021" s="412" t="str">
        <f ca="1">IF($A1021="","",INDEX(Diário!E$4:E$5000,MATCH(Rateio!$A1021,Diário!$A$4:$A$5000,FALSE)))</f>
        <v/>
      </c>
      <c r="F1021" s="398"/>
      <c r="G1021" s="398"/>
      <c r="H1021" s="398"/>
      <c r="I1021" s="398"/>
      <c r="J1021" s="398"/>
      <c r="K1021" s="403"/>
      <c r="L1021" s="404"/>
      <c r="M1021" s="404"/>
      <c r="N1021" s="399"/>
      <c r="O1021" s="400" t="str">
        <f t="shared" si="63"/>
        <v/>
      </c>
      <c r="P1021" s="400" t="str">
        <f t="shared" si="64"/>
        <v/>
      </c>
      <c r="Q1021" s="400">
        <f t="shared" si="66"/>
        <v>0</v>
      </c>
      <c r="R1021" s="401" t="e">
        <f ca="1">MATCH(R$2,OFFSET(Diário!O$4,R1020,0,ROW(Diário!$N$5003)-R1020,1),0)+R1020</f>
        <v>#N/A</v>
      </c>
    </row>
    <row r="1022" spans="1:18" x14ac:dyDescent="0.2">
      <c r="A1022" s="402" t="str">
        <f t="shared" ca="1" si="65"/>
        <v/>
      </c>
      <c r="B1022" s="397" t="str">
        <f ca="1">IF($A1022="","",INDEX(Diário!B$4:B$5000,MATCH(Rateio!$A1022,Diário!$A$4:$A$5000,FALSE)))</f>
        <v/>
      </c>
      <c r="C1022" s="413" t="str">
        <f ca="1">IF($A1022="","",INDEX(Diário!C$4:C$5000,MATCH(Rateio!$A1022,Diário!$A$4:$A$5000,FALSE)))</f>
        <v/>
      </c>
      <c r="D1022" s="412" t="str">
        <f ca="1">IF($A1022="","",INDEX(Diário!D$4:D$5000,MATCH(Rateio!$A1022,Diário!$A$4:$A$5000,FALSE)))</f>
        <v/>
      </c>
      <c r="E1022" s="412" t="str">
        <f ca="1">IF($A1022="","",INDEX(Diário!E$4:E$5000,MATCH(Rateio!$A1022,Diário!$A$4:$A$5000,FALSE)))</f>
        <v/>
      </c>
      <c r="F1022" s="398"/>
      <c r="G1022" s="398"/>
      <c r="H1022" s="398"/>
      <c r="I1022" s="398"/>
      <c r="J1022" s="398"/>
      <c r="K1022" s="403"/>
      <c r="L1022" s="404"/>
      <c r="M1022" s="404"/>
      <c r="N1022" s="399"/>
      <c r="O1022" s="400" t="str">
        <f t="shared" si="63"/>
        <v/>
      </c>
      <c r="P1022" s="400" t="str">
        <f t="shared" si="64"/>
        <v/>
      </c>
      <c r="Q1022" s="400">
        <f t="shared" si="66"/>
        <v>0</v>
      </c>
      <c r="R1022" s="401" t="e">
        <f ca="1">MATCH(R$2,OFFSET(Diário!O$4,R1021,0,ROW(Diário!$N$5003)-R1021,1),0)+R1021</f>
        <v>#N/A</v>
      </c>
    </row>
    <row r="1023" spans="1:18" x14ac:dyDescent="0.2">
      <c r="A1023" s="402" t="str">
        <f t="shared" ca="1" si="65"/>
        <v/>
      </c>
      <c r="B1023" s="397" t="str">
        <f ca="1">IF($A1023="","",INDEX(Diário!B$4:B$5000,MATCH(Rateio!$A1023,Diário!$A$4:$A$5000,FALSE)))</f>
        <v/>
      </c>
      <c r="C1023" s="413" t="str">
        <f ca="1">IF($A1023="","",INDEX(Diário!C$4:C$5000,MATCH(Rateio!$A1023,Diário!$A$4:$A$5000,FALSE)))</f>
        <v/>
      </c>
      <c r="D1023" s="412" t="str">
        <f ca="1">IF($A1023="","",INDEX(Diário!D$4:D$5000,MATCH(Rateio!$A1023,Diário!$A$4:$A$5000,FALSE)))</f>
        <v/>
      </c>
      <c r="E1023" s="412" t="str">
        <f ca="1">IF($A1023="","",INDEX(Diário!E$4:E$5000,MATCH(Rateio!$A1023,Diário!$A$4:$A$5000,FALSE)))</f>
        <v/>
      </c>
      <c r="F1023" s="398"/>
      <c r="G1023" s="398"/>
      <c r="H1023" s="398"/>
      <c r="I1023" s="398"/>
      <c r="J1023" s="398"/>
      <c r="K1023" s="403"/>
      <c r="L1023" s="404"/>
      <c r="M1023" s="404"/>
      <c r="N1023" s="399"/>
      <c r="O1023" s="400" t="str">
        <f t="shared" si="63"/>
        <v/>
      </c>
      <c r="P1023" s="400" t="str">
        <f t="shared" si="64"/>
        <v/>
      </c>
      <c r="Q1023" s="400">
        <f t="shared" si="66"/>
        <v>0</v>
      </c>
      <c r="R1023" s="401" t="e">
        <f ca="1">MATCH(R$2,OFFSET(Diário!O$4,R1022,0,ROW(Diário!$N$5003)-R1022,1),0)+R1022</f>
        <v>#N/A</v>
      </c>
    </row>
    <row r="1024" spans="1:18" x14ac:dyDescent="0.2">
      <c r="A1024" s="402" t="str">
        <f t="shared" ca="1" si="65"/>
        <v/>
      </c>
      <c r="B1024" s="397" t="str">
        <f ca="1">IF($A1024="","",INDEX(Diário!B$4:B$5000,MATCH(Rateio!$A1024,Diário!$A$4:$A$5000,FALSE)))</f>
        <v/>
      </c>
      <c r="C1024" s="413" t="str">
        <f ca="1">IF($A1024="","",INDEX(Diário!C$4:C$5000,MATCH(Rateio!$A1024,Diário!$A$4:$A$5000,FALSE)))</f>
        <v/>
      </c>
      <c r="D1024" s="412" t="str">
        <f ca="1">IF($A1024="","",INDEX(Diário!D$4:D$5000,MATCH(Rateio!$A1024,Diário!$A$4:$A$5000,FALSE)))</f>
        <v/>
      </c>
      <c r="E1024" s="412" t="str">
        <f ca="1">IF($A1024="","",INDEX(Diário!E$4:E$5000,MATCH(Rateio!$A1024,Diário!$A$4:$A$5000,FALSE)))</f>
        <v/>
      </c>
      <c r="F1024" s="398"/>
      <c r="G1024" s="398"/>
      <c r="H1024" s="398"/>
      <c r="I1024" s="398"/>
      <c r="J1024" s="398"/>
      <c r="K1024" s="403"/>
      <c r="L1024" s="404"/>
      <c r="M1024" s="404"/>
      <c r="N1024" s="399"/>
      <c r="O1024" s="400" t="str">
        <f t="shared" si="63"/>
        <v/>
      </c>
      <c r="P1024" s="400" t="str">
        <f t="shared" si="64"/>
        <v/>
      </c>
      <c r="Q1024" s="400">
        <f t="shared" si="66"/>
        <v>0</v>
      </c>
      <c r="R1024" s="401" t="e">
        <f ca="1">MATCH(R$2,OFFSET(Diário!O$4,R1023,0,ROW(Diário!$N$5003)-R1023,1),0)+R1023</f>
        <v>#N/A</v>
      </c>
    </row>
    <row r="1025" spans="1:18" x14ac:dyDescent="0.2">
      <c r="A1025" s="402" t="str">
        <f t="shared" ca="1" si="65"/>
        <v/>
      </c>
      <c r="B1025" s="397" t="str">
        <f ca="1">IF($A1025="","",INDEX(Diário!B$4:B$5000,MATCH(Rateio!$A1025,Diário!$A$4:$A$5000,FALSE)))</f>
        <v/>
      </c>
      <c r="C1025" s="413" t="str">
        <f ca="1">IF($A1025="","",INDEX(Diário!C$4:C$5000,MATCH(Rateio!$A1025,Diário!$A$4:$A$5000,FALSE)))</f>
        <v/>
      </c>
      <c r="D1025" s="412" t="str">
        <f ca="1">IF($A1025="","",INDEX(Diário!D$4:D$5000,MATCH(Rateio!$A1025,Diário!$A$4:$A$5000,FALSE)))</f>
        <v/>
      </c>
      <c r="E1025" s="412" t="str">
        <f ca="1">IF($A1025="","",INDEX(Diário!E$4:E$5000,MATCH(Rateio!$A1025,Diário!$A$4:$A$5000,FALSE)))</f>
        <v/>
      </c>
      <c r="F1025" s="398"/>
      <c r="G1025" s="398"/>
      <c r="H1025" s="398"/>
      <c r="I1025" s="398"/>
      <c r="J1025" s="398"/>
      <c r="K1025" s="403"/>
      <c r="L1025" s="404"/>
      <c r="M1025" s="404"/>
      <c r="N1025" s="399"/>
      <c r="O1025" s="400" t="str">
        <f t="shared" si="63"/>
        <v/>
      </c>
      <c r="P1025" s="400" t="str">
        <f t="shared" si="64"/>
        <v/>
      </c>
      <c r="Q1025" s="400">
        <f t="shared" si="66"/>
        <v>0</v>
      </c>
      <c r="R1025" s="401" t="e">
        <f ca="1">MATCH(R$2,OFFSET(Diário!O$4,R1024,0,ROW(Diário!$N$5003)-R1024,1),0)+R1024</f>
        <v>#N/A</v>
      </c>
    </row>
    <row r="1026" spans="1:18" x14ac:dyDescent="0.2">
      <c r="A1026" s="402" t="str">
        <f t="shared" ca="1" si="65"/>
        <v/>
      </c>
      <c r="B1026" s="397" t="str">
        <f ca="1">IF($A1026="","",INDEX(Diário!B$4:B$5000,MATCH(Rateio!$A1026,Diário!$A$4:$A$5000,FALSE)))</f>
        <v/>
      </c>
      <c r="C1026" s="413" t="str">
        <f ca="1">IF($A1026="","",INDEX(Diário!C$4:C$5000,MATCH(Rateio!$A1026,Diário!$A$4:$A$5000,FALSE)))</f>
        <v/>
      </c>
      <c r="D1026" s="412" t="str">
        <f ca="1">IF($A1026="","",INDEX(Diário!D$4:D$5000,MATCH(Rateio!$A1026,Diário!$A$4:$A$5000,FALSE)))</f>
        <v/>
      </c>
      <c r="E1026" s="412" t="str">
        <f ca="1">IF($A1026="","",INDEX(Diário!E$4:E$5000,MATCH(Rateio!$A1026,Diário!$A$4:$A$5000,FALSE)))</f>
        <v/>
      </c>
      <c r="F1026" s="398"/>
      <c r="G1026" s="398"/>
      <c r="H1026" s="398"/>
      <c r="I1026" s="398"/>
      <c r="J1026" s="398"/>
      <c r="K1026" s="403"/>
      <c r="L1026" s="404"/>
      <c r="M1026" s="404"/>
      <c r="N1026" s="399"/>
      <c r="O1026" s="400" t="str">
        <f t="shared" si="63"/>
        <v/>
      </c>
      <c r="P1026" s="400" t="str">
        <f t="shared" si="64"/>
        <v/>
      </c>
      <c r="Q1026" s="400">
        <f t="shared" si="66"/>
        <v>0</v>
      </c>
      <c r="R1026" s="401" t="e">
        <f ca="1">MATCH(R$2,OFFSET(Diário!O$4,R1025,0,ROW(Diário!$N$5003)-R1025,1),0)+R1025</f>
        <v>#N/A</v>
      </c>
    </row>
    <row r="1027" spans="1:18" x14ac:dyDescent="0.2">
      <c r="A1027" s="402" t="str">
        <f t="shared" ca="1" si="65"/>
        <v/>
      </c>
      <c r="B1027" s="397" t="str">
        <f ca="1">IF($A1027="","",INDEX(Diário!B$4:B$5000,MATCH(Rateio!$A1027,Diário!$A$4:$A$5000,FALSE)))</f>
        <v/>
      </c>
      <c r="C1027" s="413" t="str">
        <f ca="1">IF($A1027="","",INDEX(Diário!C$4:C$5000,MATCH(Rateio!$A1027,Diário!$A$4:$A$5000,FALSE)))</f>
        <v/>
      </c>
      <c r="D1027" s="412" t="str">
        <f ca="1">IF($A1027="","",INDEX(Diário!D$4:D$5000,MATCH(Rateio!$A1027,Diário!$A$4:$A$5000,FALSE)))</f>
        <v/>
      </c>
      <c r="E1027" s="412" t="str">
        <f ca="1">IF($A1027="","",INDEX(Diário!E$4:E$5000,MATCH(Rateio!$A1027,Diário!$A$4:$A$5000,FALSE)))</f>
        <v/>
      </c>
      <c r="F1027" s="398"/>
      <c r="G1027" s="398"/>
      <c r="H1027" s="398"/>
      <c r="I1027" s="398"/>
      <c r="J1027" s="398"/>
      <c r="K1027" s="403"/>
      <c r="L1027" s="404"/>
      <c r="M1027" s="404"/>
      <c r="N1027" s="399"/>
      <c r="O1027" s="400" t="str">
        <f t="shared" si="63"/>
        <v/>
      </c>
      <c r="P1027" s="400" t="str">
        <f t="shared" si="64"/>
        <v/>
      </c>
      <c r="Q1027" s="400">
        <f t="shared" si="66"/>
        <v>0</v>
      </c>
      <c r="R1027" s="401" t="e">
        <f ca="1">MATCH(R$2,OFFSET(Diário!O$4,R1026,0,ROW(Diário!$N$5003)-R1026,1),0)+R1026</f>
        <v>#N/A</v>
      </c>
    </row>
    <row r="1028" spans="1:18" x14ac:dyDescent="0.2">
      <c r="A1028" s="402" t="str">
        <f t="shared" ca="1" si="65"/>
        <v/>
      </c>
      <c r="B1028" s="397" t="str">
        <f ca="1">IF($A1028="","",INDEX(Diário!B$4:B$5000,MATCH(Rateio!$A1028,Diário!$A$4:$A$5000,FALSE)))</f>
        <v/>
      </c>
      <c r="C1028" s="413" t="str">
        <f ca="1">IF($A1028="","",INDEX(Diário!C$4:C$5000,MATCH(Rateio!$A1028,Diário!$A$4:$A$5000,FALSE)))</f>
        <v/>
      </c>
      <c r="D1028" s="412" t="str">
        <f ca="1">IF($A1028="","",INDEX(Diário!D$4:D$5000,MATCH(Rateio!$A1028,Diário!$A$4:$A$5000,FALSE)))</f>
        <v/>
      </c>
      <c r="E1028" s="412" t="str">
        <f ca="1">IF($A1028="","",INDEX(Diário!E$4:E$5000,MATCH(Rateio!$A1028,Diário!$A$4:$A$5000,FALSE)))</f>
        <v/>
      </c>
      <c r="F1028" s="398"/>
      <c r="G1028" s="398"/>
      <c r="H1028" s="398"/>
      <c r="I1028" s="398"/>
      <c r="J1028" s="398"/>
      <c r="K1028" s="403"/>
      <c r="L1028" s="404"/>
      <c r="M1028" s="404"/>
      <c r="N1028" s="399"/>
      <c r="O1028" s="400" t="str">
        <f t="shared" si="63"/>
        <v/>
      </c>
      <c r="P1028" s="400" t="str">
        <f t="shared" si="64"/>
        <v/>
      </c>
      <c r="Q1028" s="400">
        <f t="shared" si="66"/>
        <v>0</v>
      </c>
      <c r="R1028" s="401" t="e">
        <f ca="1">MATCH(R$2,OFFSET(Diário!O$4,R1027,0,ROW(Diário!$N$5003)-R1027,1),0)+R1027</f>
        <v>#N/A</v>
      </c>
    </row>
    <row r="1029" spans="1:18" x14ac:dyDescent="0.2">
      <c r="A1029" s="402" t="str">
        <f t="shared" ca="1" si="65"/>
        <v/>
      </c>
      <c r="B1029" s="397" t="str">
        <f ca="1">IF($A1029="","",INDEX(Diário!B$4:B$5000,MATCH(Rateio!$A1029,Diário!$A$4:$A$5000,FALSE)))</f>
        <v/>
      </c>
      <c r="C1029" s="413" t="str">
        <f ca="1">IF($A1029="","",INDEX(Diário!C$4:C$5000,MATCH(Rateio!$A1029,Diário!$A$4:$A$5000,FALSE)))</f>
        <v/>
      </c>
      <c r="D1029" s="412" t="str">
        <f ca="1">IF($A1029="","",INDEX(Diário!D$4:D$5000,MATCH(Rateio!$A1029,Diário!$A$4:$A$5000,FALSE)))</f>
        <v/>
      </c>
      <c r="E1029" s="412" t="str">
        <f ca="1">IF($A1029="","",INDEX(Diário!E$4:E$5000,MATCH(Rateio!$A1029,Diário!$A$4:$A$5000,FALSE)))</f>
        <v/>
      </c>
      <c r="F1029" s="398"/>
      <c r="G1029" s="398"/>
      <c r="H1029" s="398"/>
      <c r="I1029" s="398"/>
      <c r="J1029" s="398"/>
      <c r="K1029" s="403"/>
      <c r="L1029" s="404"/>
      <c r="M1029" s="404"/>
      <c r="N1029" s="399"/>
      <c r="O1029" s="400" t="str">
        <f t="shared" ref="O1029:O1092" si="67">IFERROR(M1029/L1029,"")</f>
        <v/>
      </c>
      <c r="P1029" s="400" t="str">
        <f t="shared" ref="P1029:P1092" si="68">IFERROR(N1029/L1029,"")</f>
        <v/>
      </c>
      <c r="Q1029" s="400">
        <f t="shared" si="66"/>
        <v>0</v>
      </c>
      <c r="R1029" s="401" t="e">
        <f ca="1">MATCH(R$2,OFFSET(Diário!O$4,R1028,0,ROW(Diário!$N$5003)-R1028,1),0)+R1028</f>
        <v>#N/A</v>
      </c>
    </row>
    <row r="1030" spans="1:18" x14ac:dyDescent="0.2">
      <c r="A1030" s="402" t="str">
        <f t="shared" ref="A1030:A1093" ca="1" si="69">IF(ISNA(R1030),"",R1030)</f>
        <v/>
      </c>
      <c r="B1030" s="397" t="str">
        <f ca="1">IF($A1030="","",INDEX(Diário!B$4:B$5000,MATCH(Rateio!$A1030,Diário!$A$4:$A$5000,FALSE)))</f>
        <v/>
      </c>
      <c r="C1030" s="413" t="str">
        <f ca="1">IF($A1030="","",INDEX(Diário!C$4:C$5000,MATCH(Rateio!$A1030,Diário!$A$4:$A$5000,FALSE)))</f>
        <v/>
      </c>
      <c r="D1030" s="412" t="str">
        <f ca="1">IF($A1030="","",INDEX(Diário!D$4:D$5000,MATCH(Rateio!$A1030,Diário!$A$4:$A$5000,FALSE)))</f>
        <v/>
      </c>
      <c r="E1030" s="412" t="str">
        <f ca="1">IF($A1030="","",INDEX(Diário!E$4:E$5000,MATCH(Rateio!$A1030,Diário!$A$4:$A$5000,FALSE)))</f>
        <v/>
      </c>
      <c r="F1030" s="398"/>
      <c r="G1030" s="398"/>
      <c r="H1030" s="398"/>
      <c r="I1030" s="398"/>
      <c r="J1030" s="398"/>
      <c r="K1030" s="403"/>
      <c r="L1030" s="404"/>
      <c r="M1030" s="404"/>
      <c r="N1030" s="399"/>
      <c r="O1030" s="400" t="str">
        <f t="shared" si="67"/>
        <v/>
      </c>
      <c r="P1030" s="400" t="str">
        <f t="shared" si="68"/>
        <v/>
      </c>
      <c r="Q1030" s="400">
        <f t="shared" ref="Q1030:Q1093" si="70">SUM(O1030:P1030)</f>
        <v>0</v>
      </c>
      <c r="R1030" s="401" t="e">
        <f ca="1">MATCH(R$2,OFFSET(Diário!O$4,R1029,0,ROW(Diário!$N$5003)-R1029,1),0)+R1029</f>
        <v>#N/A</v>
      </c>
    </row>
    <row r="1031" spans="1:18" x14ac:dyDescent="0.2">
      <c r="A1031" s="402" t="str">
        <f t="shared" ca="1" si="69"/>
        <v/>
      </c>
      <c r="B1031" s="397" t="str">
        <f ca="1">IF($A1031="","",INDEX(Diário!B$4:B$5000,MATCH(Rateio!$A1031,Diário!$A$4:$A$5000,FALSE)))</f>
        <v/>
      </c>
      <c r="C1031" s="413" t="str">
        <f ca="1">IF($A1031="","",INDEX(Diário!C$4:C$5000,MATCH(Rateio!$A1031,Diário!$A$4:$A$5000,FALSE)))</f>
        <v/>
      </c>
      <c r="D1031" s="412" t="str">
        <f ca="1">IF($A1031="","",INDEX(Diário!D$4:D$5000,MATCH(Rateio!$A1031,Diário!$A$4:$A$5000,FALSE)))</f>
        <v/>
      </c>
      <c r="E1031" s="412" t="str">
        <f ca="1">IF($A1031="","",INDEX(Diário!E$4:E$5000,MATCH(Rateio!$A1031,Diário!$A$4:$A$5000,FALSE)))</f>
        <v/>
      </c>
      <c r="F1031" s="398"/>
      <c r="G1031" s="398"/>
      <c r="H1031" s="398"/>
      <c r="I1031" s="398"/>
      <c r="J1031" s="398"/>
      <c r="K1031" s="403"/>
      <c r="L1031" s="404"/>
      <c r="M1031" s="404"/>
      <c r="N1031" s="399"/>
      <c r="O1031" s="400" t="str">
        <f t="shared" si="67"/>
        <v/>
      </c>
      <c r="P1031" s="400" t="str">
        <f t="shared" si="68"/>
        <v/>
      </c>
      <c r="Q1031" s="400">
        <f t="shared" si="70"/>
        <v>0</v>
      </c>
      <c r="R1031" s="401" t="e">
        <f ca="1">MATCH(R$2,OFFSET(Diário!O$4,R1030,0,ROW(Diário!$N$5003)-R1030,1),0)+R1030</f>
        <v>#N/A</v>
      </c>
    </row>
    <row r="1032" spans="1:18" x14ac:dyDescent="0.2">
      <c r="A1032" s="402" t="str">
        <f t="shared" ca="1" si="69"/>
        <v/>
      </c>
      <c r="B1032" s="397" t="str">
        <f ca="1">IF($A1032="","",INDEX(Diário!B$4:B$5000,MATCH(Rateio!$A1032,Diário!$A$4:$A$5000,FALSE)))</f>
        <v/>
      </c>
      <c r="C1032" s="413" t="str">
        <f ca="1">IF($A1032="","",INDEX(Diário!C$4:C$5000,MATCH(Rateio!$A1032,Diário!$A$4:$A$5000,FALSE)))</f>
        <v/>
      </c>
      <c r="D1032" s="412" t="str">
        <f ca="1">IF($A1032="","",INDEX(Diário!D$4:D$5000,MATCH(Rateio!$A1032,Diário!$A$4:$A$5000,FALSE)))</f>
        <v/>
      </c>
      <c r="E1032" s="412" t="str">
        <f ca="1">IF($A1032="","",INDEX(Diário!E$4:E$5000,MATCH(Rateio!$A1032,Diário!$A$4:$A$5000,FALSE)))</f>
        <v/>
      </c>
      <c r="F1032" s="398"/>
      <c r="G1032" s="398"/>
      <c r="H1032" s="398"/>
      <c r="I1032" s="398"/>
      <c r="J1032" s="398"/>
      <c r="K1032" s="403"/>
      <c r="L1032" s="404"/>
      <c r="M1032" s="404"/>
      <c r="N1032" s="399"/>
      <c r="O1032" s="400" t="str">
        <f t="shared" si="67"/>
        <v/>
      </c>
      <c r="P1032" s="400" t="str">
        <f t="shared" si="68"/>
        <v/>
      </c>
      <c r="Q1032" s="400">
        <f t="shared" si="70"/>
        <v>0</v>
      </c>
      <c r="R1032" s="401" t="e">
        <f ca="1">MATCH(R$2,OFFSET(Diário!O$4,R1031,0,ROW(Diário!$N$5003)-R1031,1),0)+R1031</f>
        <v>#N/A</v>
      </c>
    </row>
    <row r="1033" spans="1:18" x14ac:dyDescent="0.2">
      <c r="A1033" s="402" t="str">
        <f t="shared" ca="1" si="69"/>
        <v/>
      </c>
      <c r="B1033" s="397" t="str">
        <f ca="1">IF($A1033="","",INDEX(Diário!B$4:B$5000,MATCH(Rateio!$A1033,Diário!$A$4:$A$5000,FALSE)))</f>
        <v/>
      </c>
      <c r="C1033" s="413" t="str">
        <f ca="1">IF($A1033="","",INDEX(Diário!C$4:C$5000,MATCH(Rateio!$A1033,Diário!$A$4:$A$5000,FALSE)))</f>
        <v/>
      </c>
      <c r="D1033" s="412" t="str">
        <f ca="1">IF($A1033="","",INDEX(Diário!D$4:D$5000,MATCH(Rateio!$A1033,Diário!$A$4:$A$5000,FALSE)))</f>
        <v/>
      </c>
      <c r="E1033" s="412" t="str">
        <f ca="1">IF($A1033="","",INDEX(Diário!E$4:E$5000,MATCH(Rateio!$A1033,Diário!$A$4:$A$5000,FALSE)))</f>
        <v/>
      </c>
      <c r="F1033" s="398"/>
      <c r="G1033" s="398"/>
      <c r="H1033" s="398"/>
      <c r="I1033" s="398"/>
      <c r="J1033" s="398"/>
      <c r="K1033" s="403"/>
      <c r="L1033" s="404"/>
      <c r="M1033" s="404"/>
      <c r="N1033" s="399"/>
      <c r="O1033" s="400" t="str">
        <f t="shared" si="67"/>
        <v/>
      </c>
      <c r="P1033" s="400" t="str">
        <f t="shared" si="68"/>
        <v/>
      </c>
      <c r="Q1033" s="400">
        <f t="shared" si="70"/>
        <v>0</v>
      </c>
      <c r="R1033" s="401" t="e">
        <f ca="1">MATCH(R$2,OFFSET(Diário!O$4,R1032,0,ROW(Diário!$N$5003)-R1032,1),0)+R1032</f>
        <v>#N/A</v>
      </c>
    </row>
    <row r="1034" spans="1:18" x14ac:dyDescent="0.2">
      <c r="A1034" s="402" t="str">
        <f t="shared" ca="1" si="69"/>
        <v/>
      </c>
      <c r="B1034" s="397" t="str">
        <f ca="1">IF($A1034="","",INDEX(Diário!B$4:B$5000,MATCH(Rateio!$A1034,Diário!$A$4:$A$5000,FALSE)))</f>
        <v/>
      </c>
      <c r="C1034" s="413" t="str">
        <f ca="1">IF($A1034="","",INDEX(Diário!C$4:C$5000,MATCH(Rateio!$A1034,Diário!$A$4:$A$5000,FALSE)))</f>
        <v/>
      </c>
      <c r="D1034" s="412" t="str">
        <f ca="1">IF($A1034="","",INDEX(Diário!D$4:D$5000,MATCH(Rateio!$A1034,Diário!$A$4:$A$5000,FALSE)))</f>
        <v/>
      </c>
      <c r="E1034" s="412" t="str">
        <f ca="1">IF($A1034="","",INDEX(Diário!E$4:E$5000,MATCH(Rateio!$A1034,Diário!$A$4:$A$5000,FALSE)))</f>
        <v/>
      </c>
      <c r="F1034" s="398"/>
      <c r="G1034" s="398"/>
      <c r="H1034" s="398"/>
      <c r="I1034" s="398"/>
      <c r="J1034" s="398"/>
      <c r="K1034" s="403"/>
      <c r="L1034" s="404"/>
      <c r="M1034" s="404"/>
      <c r="N1034" s="399"/>
      <c r="O1034" s="400" t="str">
        <f t="shared" si="67"/>
        <v/>
      </c>
      <c r="P1034" s="400" t="str">
        <f t="shared" si="68"/>
        <v/>
      </c>
      <c r="Q1034" s="400">
        <f t="shared" si="70"/>
        <v>0</v>
      </c>
      <c r="R1034" s="401" t="e">
        <f ca="1">MATCH(R$2,OFFSET(Diário!O$4,R1033,0,ROW(Diário!$N$5003)-R1033,1),0)+R1033</f>
        <v>#N/A</v>
      </c>
    </row>
    <row r="1035" spans="1:18" x14ac:dyDescent="0.2">
      <c r="A1035" s="402" t="str">
        <f t="shared" ca="1" si="69"/>
        <v/>
      </c>
      <c r="B1035" s="397" t="str">
        <f ca="1">IF($A1035="","",INDEX(Diário!B$4:B$5000,MATCH(Rateio!$A1035,Diário!$A$4:$A$5000,FALSE)))</f>
        <v/>
      </c>
      <c r="C1035" s="413" t="str">
        <f ca="1">IF($A1035="","",INDEX(Diário!C$4:C$5000,MATCH(Rateio!$A1035,Diário!$A$4:$A$5000,FALSE)))</f>
        <v/>
      </c>
      <c r="D1035" s="412" t="str">
        <f ca="1">IF($A1035="","",INDEX(Diário!D$4:D$5000,MATCH(Rateio!$A1035,Diário!$A$4:$A$5000,FALSE)))</f>
        <v/>
      </c>
      <c r="E1035" s="412" t="str">
        <f ca="1">IF($A1035="","",INDEX(Diário!E$4:E$5000,MATCH(Rateio!$A1035,Diário!$A$4:$A$5000,FALSE)))</f>
        <v/>
      </c>
      <c r="F1035" s="398"/>
      <c r="G1035" s="398"/>
      <c r="H1035" s="398"/>
      <c r="I1035" s="398"/>
      <c r="J1035" s="398"/>
      <c r="K1035" s="403"/>
      <c r="L1035" s="404"/>
      <c r="M1035" s="404"/>
      <c r="N1035" s="399"/>
      <c r="O1035" s="400" t="str">
        <f t="shared" si="67"/>
        <v/>
      </c>
      <c r="P1035" s="400" t="str">
        <f t="shared" si="68"/>
        <v/>
      </c>
      <c r="Q1035" s="400">
        <f t="shared" si="70"/>
        <v>0</v>
      </c>
      <c r="R1035" s="401" t="e">
        <f ca="1">MATCH(R$2,OFFSET(Diário!O$4,R1034,0,ROW(Diário!$N$5003)-R1034,1),0)+R1034</f>
        <v>#N/A</v>
      </c>
    </row>
    <row r="1036" spans="1:18" x14ac:dyDescent="0.2">
      <c r="A1036" s="402" t="str">
        <f t="shared" ca="1" si="69"/>
        <v/>
      </c>
      <c r="B1036" s="397" t="str">
        <f ca="1">IF($A1036="","",INDEX(Diário!B$4:B$5000,MATCH(Rateio!$A1036,Diário!$A$4:$A$5000,FALSE)))</f>
        <v/>
      </c>
      <c r="C1036" s="413" t="str">
        <f ca="1">IF($A1036="","",INDEX(Diário!C$4:C$5000,MATCH(Rateio!$A1036,Diário!$A$4:$A$5000,FALSE)))</f>
        <v/>
      </c>
      <c r="D1036" s="412" t="str">
        <f ca="1">IF($A1036="","",INDEX(Diário!D$4:D$5000,MATCH(Rateio!$A1036,Diário!$A$4:$A$5000,FALSE)))</f>
        <v/>
      </c>
      <c r="E1036" s="412" t="str">
        <f ca="1">IF($A1036="","",INDEX(Diário!E$4:E$5000,MATCH(Rateio!$A1036,Diário!$A$4:$A$5000,FALSE)))</f>
        <v/>
      </c>
      <c r="F1036" s="398"/>
      <c r="G1036" s="398"/>
      <c r="H1036" s="398"/>
      <c r="I1036" s="398"/>
      <c r="J1036" s="398"/>
      <c r="K1036" s="403"/>
      <c r="L1036" s="404"/>
      <c r="M1036" s="404"/>
      <c r="N1036" s="399"/>
      <c r="O1036" s="400" t="str">
        <f t="shared" si="67"/>
        <v/>
      </c>
      <c r="P1036" s="400" t="str">
        <f t="shared" si="68"/>
        <v/>
      </c>
      <c r="Q1036" s="400">
        <f t="shared" si="70"/>
        <v>0</v>
      </c>
      <c r="R1036" s="401" t="e">
        <f ca="1">MATCH(R$2,OFFSET(Diário!O$4,R1035,0,ROW(Diário!$N$5003)-R1035,1),0)+R1035</f>
        <v>#N/A</v>
      </c>
    </row>
    <row r="1037" spans="1:18" x14ac:dyDescent="0.2">
      <c r="A1037" s="402" t="str">
        <f t="shared" ca="1" si="69"/>
        <v/>
      </c>
      <c r="B1037" s="397" t="str">
        <f ca="1">IF($A1037="","",INDEX(Diário!B$4:B$5000,MATCH(Rateio!$A1037,Diário!$A$4:$A$5000,FALSE)))</f>
        <v/>
      </c>
      <c r="C1037" s="413" t="str">
        <f ca="1">IF($A1037="","",INDEX(Diário!C$4:C$5000,MATCH(Rateio!$A1037,Diário!$A$4:$A$5000,FALSE)))</f>
        <v/>
      </c>
      <c r="D1037" s="412" t="str">
        <f ca="1">IF($A1037="","",INDEX(Diário!D$4:D$5000,MATCH(Rateio!$A1037,Diário!$A$4:$A$5000,FALSE)))</f>
        <v/>
      </c>
      <c r="E1037" s="412" t="str">
        <f ca="1">IF($A1037="","",INDEX(Diário!E$4:E$5000,MATCH(Rateio!$A1037,Diário!$A$4:$A$5000,FALSE)))</f>
        <v/>
      </c>
      <c r="F1037" s="398"/>
      <c r="G1037" s="398"/>
      <c r="H1037" s="398"/>
      <c r="I1037" s="398"/>
      <c r="J1037" s="398"/>
      <c r="K1037" s="403"/>
      <c r="L1037" s="404"/>
      <c r="M1037" s="404"/>
      <c r="N1037" s="399"/>
      <c r="O1037" s="400" t="str">
        <f t="shared" si="67"/>
        <v/>
      </c>
      <c r="P1037" s="400" t="str">
        <f t="shared" si="68"/>
        <v/>
      </c>
      <c r="Q1037" s="400">
        <f t="shared" si="70"/>
        <v>0</v>
      </c>
      <c r="R1037" s="401" t="e">
        <f ca="1">MATCH(R$2,OFFSET(Diário!O$4,R1036,0,ROW(Diário!$N$5003)-R1036,1),0)+R1036</f>
        <v>#N/A</v>
      </c>
    </row>
    <row r="1038" spans="1:18" x14ac:dyDescent="0.2">
      <c r="A1038" s="402" t="str">
        <f t="shared" ca="1" si="69"/>
        <v/>
      </c>
      <c r="B1038" s="397" t="str">
        <f ca="1">IF($A1038="","",INDEX(Diário!B$4:B$5000,MATCH(Rateio!$A1038,Diário!$A$4:$A$5000,FALSE)))</f>
        <v/>
      </c>
      <c r="C1038" s="413" t="str">
        <f ca="1">IF($A1038="","",INDEX(Diário!C$4:C$5000,MATCH(Rateio!$A1038,Diário!$A$4:$A$5000,FALSE)))</f>
        <v/>
      </c>
      <c r="D1038" s="412" t="str">
        <f ca="1">IF($A1038="","",INDEX(Diário!D$4:D$5000,MATCH(Rateio!$A1038,Diário!$A$4:$A$5000,FALSE)))</f>
        <v/>
      </c>
      <c r="E1038" s="412" t="str">
        <f ca="1">IF($A1038="","",INDEX(Diário!E$4:E$5000,MATCH(Rateio!$A1038,Diário!$A$4:$A$5000,FALSE)))</f>
        <v/>
      </c>
      <c r="F1038" s="398"/>
      <c r="G1038" s="398"/>
      <c r="H1038" s="398"/>
      <c r="I1038" s="398"/>
      <c r="J1038" s="398"/>
      <c r="K1038" s="403"/>
      <c r="L1038" s="404"/>
      <c r="M1038" s="404"/>
      <c r="N1038" s="399"/>
      <c r="O1038" s="400" t="str">
        <f t="shared" si="67"/>
        <v/>
      </c>
      <c r="P1038" s="400" t="str">
        <f t="shared" si="68"/>
        <v/>
      </c>
      <c r="Q1038" s="400">
        <f t="shared" si="70"/>
        <v>0</v>
      </c>
      <c r="R1038" s="401" t="e">
        <f ca="1">MATCH(R$2,OFFSET(Diário!O$4,R1037,0,ROW(Diário!$N$5003)-R1037,1),0)+R1037</f>
        <v>#N/A</v>
      </c>
    </row>
    <row r="1039" spans="1:18" x14ac:dyDescent="0.2">
      <c r="A1039" s="402" t="str">
        <f t="shared" ca="1" si="69"/>
        <v/>
      </c>
      <c r="B1039" s="397" t="str">
        <f ca="1">IF($A1039="","",INDEX(Diário!B$4:B$5000,MATCH(Rateio!$A1039,Diário!$A$4:$A$5000,FALSE)))</f>
        <v/>
      </c>
      <c r="C1039" s="413" t="str">
        <f ca="1">IF($A1039="","",INDEX(Diário!C$4:C$5000,MATCH(Rateio!$A1039,Diário!$A$4:$A$5000,FALSE)))</f>
        <v/>
      </c>
      <c r="D1039" s="412" t="str">
        <f ca="1">IF($A1039="","",INDEX(Diário!D$4:D$5000,MATCH(Rateio!$A1039,Diário!$A$4:$A$5000,FALSE)))</f>
        <v/>
      </c>
      <c r="E1039" s="412" t="str">
        <f ca="1">IF($A1039="","",INDEX(Diário!E$4:E$5000,MATCH(Rateio!$A1039,Diário!$A$4:$A$5000,FALSE)))</f>
        <v/>
      </c>
      <c r="F1039" s="398"/>
      <c r="G1039" s="398"/>
      <c r="H1039" s="398"/>
      <c r="I1039" s="398"/>
      <c r="J1039" s="398"/>
      <c r="K1039" s="403"/>
      <c r="L1039" s="404"/>
      <c r="M1039" s="404"/>
      <c r="N1039" s="399"/>
      <c r="O1039" s="400" t="str">
        <f t="shared" si="67"/>
        <v/>
      </c>
      <c r="P1039" s="400" t="str">
        <f t="shared" si="68"/>
        <v/>
      </c>
      <c r="Q1039" s="400">
        <f t="shared" si="70"/>
        <v>0</v>
      </c>
      <c r="R1039" s="401" t="e">
        <f ca="1">MATCH(R$2,OFFSET(Diário!O$4,R1038,0,ROW(Diário!$N$5003)-R1038,1),0)+R1038</f>
        <v>#N/A</v>
      </c>
    </row>
    <row r="1040" spans="1:18" x14ac:dyDescent="0.2">
      <c r="A1040" s="402" t="str">
        <f t="shared" ca="1" si="69"/>
        <v/>
      </c>
      <c r="B1040" s="397" t="str">
        <f ca="1">IF($A1040="","",INDEX(Diário!B$4:B$5000,MATCH(Rateio!$A1040,Diário!$A$4:$A$5000,FALSE)))</f>
        <v/>
      </c>
      <c r="C1040" s="413" t="str">
        <f ca="1">IF($A1040="","",INDEX(Diário!C$4:C$5000,MATCH(Rateio!$A1040,Diário!$A$4:$A$5000,FALSE)))</f>
        <v/>
      </c>
      <c r="D1040" s="412" t="str">
        <f ca="1">IF($A1040="","",INDEX(Diário!D$4:D$5000,MATCH(Rateio!$A1040,Diário!$A$4:$A$5000,FALSE)))</f>
        <v/>
      </c>
      <c r="E1040" s="412" t="str">
        <f ca="1">IF($A1040="","",INDEX(Diário!E$4:E$5000,MATCH(Rateio!$A1040,Diário!$A$4:$A$5000,FALSE)))</f>
        <v/>
      </c>
      <c r="F1040" s="398"/>
      <c r="G1040" s="398"/>
      <c r="H1040" s="398"/>
      <c r="I1040" s="398"/>
      <c r="J1040" s="398"/>
      <c r="K1040" s="403"/>
      <c r="L1040" s="404"/>
      <c r="M1040" s="404"/>
      <c r="N1040" s="399"/>
      <c r="O1040" s="400" t="str">
        <f t="shared" si="67"/>
        <v/>
      </c>
      <c r="P1040" s="400" t="str">
        <f t="shared" si="68"/>
        <v/>
      </c>
      <c r="Q1040" s="400">
        <f t="shared" si="70"/>
        <v>0</v>
      </c>
      <c r="R1040" s="401" t="e">
        <f ca="1">MATCH(R$2,OFFSET(Diário!O$4,R1039,0,ROW(Diário!$N$5003)-R1039,1),0)+R1039</f>
        <v>#N/A</v>
      </c>
    </row>
    <row r="1041" spans="1:18" x14ac:dyDescent="0.2">
      <c r="A1041" s="402" t="str">
        <f t="shared" ca="1" si="69"/>
        <v/>
      </c>
      <c r="B1041" s="397" t="str">
        <f ca="1">IF($A1041="","",INDEX(Diário!B$4:B$5000,MATCH(Rateio!$A1041,Diário!$A$4:$A$5000,FALSE)))</f>
        <v/>
      </c>
      <c r="C1041" s="413" t="str">
        <f ca="1">IF($A1041="","",INDEX(Diário!C$4:C$5000,MATCH(Rateio!$A1041,Diário!$A$4:$A$5000,FALSE)))</f>
        <v/>
      </c>
      <c r="D1041" s="412" t="str">
        <f ca="1">IF($A1041="","",INDEX(Diário!D$4:D$5000,MATCH(Rateio!$A1041,Diário!$A$4:$A$5000,FALSE)))</f>
        <v/>
      </c>
      <c r="E1041" s="412" t="str">
        <f ca="1">IF($A1041="","",INDEX(Diário!E$4:E$5000,MATCH(Rateio!$A1041,Diário!$A$4:$A$5000,FALSE)))</f>
        <v/>
      </c>
      <c r="F1041" s="398"/>
      <c r="G1041" s="398"/>
      <c r="H1041" s="398"/>
      <c r="I1041" s="398"/>
      <c r="J1041" s="398"/>
      <c r="K1041" s="403"/>
      <c r="L1041" s="404"/>
      <c r="M1041" s="404"/>
      <c r="N1041" s="399"/>
      <c r="O1041" s="400" t="str">
        <f t="shared" si="67"/>
        <v/>
      </c>
      <c r="P1041" s="400" t="str">
        <f t="shared" si="68"/>
        <v/>
      </c>
      <c r="Q1041" s="400">
        <f t="shared" si="70"/>
        <v>0</v>
      </c>
      <c r="R1041" s="401" t="e">
        <f ca="1">MATCH(R$2,OFFSET(Diário!O$4,R1040,0,ROW(Diário!$N$5003)-R1040,1),0)+R1040</f>
        <v>#N/A</v>
      </c>
    </row>
    <row r="1042" spans="1:18" x14ac:dyDescent="0.2">
      <c r="A1042" s="402" t="str">
        <f t="shared" ca="1" si="69"/>
        <v/>
      </c>
      <c r="B1042" s="397" t="str">
        <f ca="1">IF($A1042="","",INDEX(Diário!B$4:B$5000,MATCH(Rateio!$A1042,Diário!$A$4:$A$5000,FALSE)))</f>
        <v/>
      </c>
      <c r="C1042" s="413" t="str">
        <f ca="1">IF($A1042="","",INDEX(Diário!C$4:C$5000,MATCH(Rateio!$A1042,Diário!$A$4:$A$5000,FALSE)))</f>
        <v/>
      </c>
      <c r="D1042" s="412" t="str">
        <f ca="1">IF($A1042="","",INDEX(Diário!D$4:D$5000,MATCH(Rateio!$A1042,Diário!$A$4:$A$5000,FALSE)))</f>
        <v/>
      </c>
      <c r="E1042" s="412" t="str">
        <f ca="1">IF($A1042="","",INDEX(Diário!E$4:E$5000,MATCH(Rateio!$A1042,Diário!$A$4:$A$5000,FALSE)))</f>
        <v/>
      </c>
      <c r="F1042" s="398"/>
      <c r="G1042" s="398"/>
      <c r="H1042" s="398"/>
      <c r="I1042" s="398"/>
      <c r="J1042" s="398"/>
      <c r="K1042" s="403"/>
      <c r="L1042" s="404"/>
      <c r="M1042" s="404"/>
      <c r="N1042" s="399"/>
      <c r="O1042" s="400" t="str">
        <f t="shared" si="67"/>
        <v/>
      </c>
      <c r="P1042" s="400" t="str">
        <f t="shared" si="68"/>
        <v/>
      </c>
      <c r="Q1042" s="400">
        <f t="shared" si="70"/>
        <v>0</v>
      </c>
      <c r="R1042" s="401" t="e">
        <f ca="1">MATCH(R$2,OFFSET(Diário!O$4,R1041,0,ROW(Diário!$N$5003)-R1041,1),0)+R1041</f>
        <v>#N/A</v>
      </c>
    </row>
    <row r="1043" spans="1:18" x14ac:dyDescent="0.2">
      <c r="A1043" s="402" t="str">
        <f t="shared" ca="1" si="69"/>
        <v/>
      </c>
      <c r="B1043" s="397" t="str">
        <f ca="1">IF($A1043="","",INDEX(Diário!B$4:B$5000,MATCH(Rateio!$A1043,Diário!$A$4:$A$5000,FALSE)))</f>
        <v/>
      </c>
      <c r="C1043" s="413" t="str">
        <f ca="1">IF($A1043="","",INDEX(Diário!C$4:C$5000,MATCH(Rateio!$A1043,Diário!$A$4:$A$5000,FALSE)))</f>
        <v/>
      </c>
      <c r="D1043" s="412" t="str">
        <f ca="1">IF($A1043="","",INDEX(Diário!D$4:D$5000,MATCH(Rateio!$A1043,Diário!$A$4:$A$5000,FALSE)))</f>
        <v/>
      </c>
      <c r="E1043" s="412" t="str">
        <f ca="1">IF($A1043="","",INDEX(Diário!E$4:E$5000,MATCH(Rateio!$A1043,Diário!$A$4:$A$5000,FALSE)))</f>
        <v/>
      </c>
      <c r="F1043" s="398"/>
      <c r="G1043" s="398"/>
      <c r="H1043" s="398"/>
      <c r="I1043" s="398"/>
      <c r="J1043" s="398"/>
      <c r="K1043" s="403"/>
      <c r="L1043" s="404"/>
      <c r="M1043" s="404"/>
      <c r="N1043" s="399"/>
      <c r="O1043" s="400" t="str">
        <f t="shared" si="67"/>
        <v/>
      </c>
      <c r="P1043" s="400" t="str">
        <f t="shared" si="68"/>
        <v/>
      </c>
      <c r="Q1043" s="400">
        <f t="shared" si="70"/>
        <v>0</v>
      </c>
      <c r="R1043" s="401" t="e">
        <f ca="1">MATCH(R$2,OFFSET(Diário!O$4,R1042,0,ROW(Diário!$N$5003)-R1042,1),0)+R1042</f>
        <v>#N/A</v>
      </c>
    </row>
    <row r="1044" spans="1:18" x14ac:dyDescent="0.2">
      <c r="A1044" s="402" t="str">
        <f t="shared" ca="1" si="69"/>
        <v/>
      </c>
      <c r="B1044" s="397" t="str">
        <f ca="1">IF($A1044="","",INDEX(Diário!B$4:B$5000,MATCH(Rateio!$A1044,Diário!$A$4:$A$5000,FALSE)))</f>
        <v/>
      </c>
      <c r="C1044" s="413" t="str">
        <f ca="1">IF($A1044="","",INDEX(Diário!C$4:C$5000,MATCH(Rateio!$A1044,Diário!$A$4:$A$5000,FALSE)))</f>
        <v/>
      </c>
      <c r="D1044" s="412" t="str">
        <f ca="1">IF($A1044="","",INDEX(Diário!D$4:D$5000,MATCH(Rateio!$A1044,Diário!$A$4:$A$5000,FALSE)))</f>
        <v/>
      </c>
      <c r="E1044" s="412" t="str">
        <f ca="1">IF($A1044="","",INDEX(Diário!E$4:E$5000,MATCH(Rateio!$A1044,Diário!$A$4:$A$5000,FALSE)))</f>
        <v/>
      </c>
      <c r="F1044" s="398"/>
      <c r="G1044" s="398"/>
      <c r="H1044" s="398"/>
      <c r="I1044" s="398"/>
      <c r="J1044" s="398"/>
      <c r="K1044" s="403"/>
      <c r="L1044" s="404"/>
      <c r="M1044" s="404"/>
      <c r="N1044" s="399"/>
      <c r="O1044" s="400" t="str">
        <f t="shared" si="67"/>
        <v/>
      </c>
      <c r="P1044" s="400" t="str">
        <f t="shared" si="68"/>
        <v/>
      </c>
      <c r="Q1044" s="400">
        <f t="shared" si="70"/>
        <v>0</v>
      </c>
      <c r="R1044" s="401" t="e">
        <f ca="1">MATCH(R$2,OFFSET(Diário!O$4,R1043,0,ROW(Diário!$N$5003)-R1043,1),0)+R1043</f>
        <v>#N/A</v>
      </c>
    </row>
    <row r="1045" spans="1:18" x14ac:dyDescent="0.2">
      <c r="A1045" s="402" t="str">
        <f t="shared" ca="1" si="69"/>
        <v/>
      </c>
      <c r="B1045" s="397" t="str">
        <f ca="1">IF($A1045="","",INDEX(Diário!B$4:B$5000,MATCH(Rateio!$A1045,Diário!$A$4:$A$5000,FALSE)))</f>
        <v/>
      </c>
      <c r="C1045" s="413" t="str">
        <f ca="1">IF($A1045="","",INDEX(Diário!C$4:C$5000,MATCH(Rateio!$A1045,Diário!$A$4:$A$5000,FALSE)))</f>
        <v/>
      </c>
      <c r="D1045" s="412" t="str">
        <f ca="1">IF($A1045="","",INDEX(Diário!D$4:D$5000,MATCH(Rateio!$A1045,Diário!$A$4:$A$5000,FALSE)))</f>
        <v/>
      </c>
      <c r="E1045" s="412" t="str">
        <f ca="1">IF($A1045="","",INDEX(Diário!E$4:E$5000,MATCH(Rateio!$A1045,Diário!$A$4:$A$5000,FALSE)))</f>
        <v/>
      </c>
      <c r="F1045" s="398"/>
      <c r="G1045" s="398"/>
      <c r="H1045" s="398"/>
      <c r="I1045" s="398"/>
      <c r="J1045" s="398"/>
      <c r="K1045" s="403"/>
      <c r="L1045" s="404"/>
      <c r="M1045" s="404"/>
      <c r="N1045" s="399"/>
      <c r="O1045" s="400" t="str">
        <f t="shared" si="67"/>
        <v/>
      </c>
      <c r="P1045" s="400" t="str">
        <f t="shared" si="68"/>
        <v/>
      </c>
      <c r="Q1045" s="400">
        <f t="shared" si="70"/>
        <v>0</v>
      </c>
      <c r="R1045" s="401" t="e">
        <f ca="1">MATCH(R$2,OFFSET(Diário!O$4,R1044,0,ROW(Diário!$N$5003)-R1044,1),0)+R1044</f>
        <v>#N/A</v>
      </c>
    </row>
    <row r="1046" spans="1:18" x14ac:dyDescent="0.2">
      <c r="A1046" s="402" t="str">
        <f t="shared" ca="1" si="69"/>
        <v/>
      </c>
      <c r="B1046" s="397" t="str">
        <f ca="1">IF($A1046="","",INDEX(Diário!B$4:B$5000,MATCH(Rateio!$A1046,Diário!$A$4:$A$5000,FALSE)))</f>
        <v/>
      </c>
      <c r="C1046" s="413" t="str">
        <f ca="1">IF($A1046="","",INDEX(Diário!C$4:C$5000,MATCH(Rateio!$A1046,Diário!$A$4:$A$5000,FALSE)))</f>
        <v/>
      </c>
      <c r="D1046" s="412" t="str">
        <f ca="1">IF($A1046="","",INDEX(Diário!D$4:D$5000,MATCH(Rateio!$A1046,Diário!$A$4:$A$5000,FALSE)))</f>
        <v/>
      </c>
      <c r="E1046" s="412" t="str">
        <f ca="1">IF($A1046="","",INDEX(Diário!E$4:E$5000,MATCH(Rateio!$A1046,Diário!$A$4:$A$5000,FALSE)))</f>
        <v/>
      </c>
      <c r="F1046" s="398"/>
      <c r="G1046" s="398"/>
      <c r="H1046" s="398"/>
      <c r="I1046" s="398"/>
      <c r="J1046" s="398"/>
      <c r="K1046" s="403"/>
      <c r="L1046" s="404"/>
      <c r="M1046" s="404"/>
      <c r="N1046" s="399"/>
      <c r="O1046" s="400" t="str">
        <f t="shared" si="67"/>
        <v/>
      </c>
      <c r="P1046" s="400" t="str">
        <f t="shared" si="68"/>
        <v/>
      </c>
      <c r="Q1046" s="400">
        <f t="shared" si="70"/>
        <v>0</v>
      </c>
      <c r="R1046" s="401" t="e">
        <f ca="1">MATCH(R$2,OFFSET(Diário!O$4,R1045,0,ROW(Diário!$N$5003)-R1045,1),0)+R1045</f>
        <v>#N/A</v>
      </c>
    </row>
    <row r="1047" spans="1:18" x14ac:dyDescent="0.2">
      <c r="A1047" s="402" t="str">
        <f t="shared" ca="1" si="69"/>
        <v/>
      </c>
      <c r="B1047" s="397" t="str">
        <f ca="1">IF($A1047="","",INDEX(Diário!B$4:B$5000,MATCH(Rateio!$A1047,Diário!$A$4:$A$5000,FALSE)))</f>
        <v/>
      </c>
      <c r="C1047" s="413" t="str">
        <f ca="1">IF($A1047="","",INDEX(Diário!C$4:C$5000,MATCH(Rateio!$A1047,Diário!$A$4:$A$5000,FALSE)))</f>
        <v/>
      </c>
      <c r="D1047" s="412" t="str">
        <f ca="1">IF($A1047="","",INDEX(Diário!D$4:D$5000,MATCH(Rateio!$A1047,Diário!$A$4:$A$5000,FALSE)))</f>
        <v/>
      </c>
      <c r="E1047" s="412" t="str">
        <f ca="1">IF($A1047="","",INDEX(Diário!E$4:E$5000,MATCH(Rateio!$A1047,Diário!$A$4:$A$5000,FALSE)))</f>
        <v/>
      </c>
      <c r="F1047" s="398"/>
      <c r="G1047" s="398"/>
      <c r="H1047" s="398"/>
      <c r="I1047" s="398"/>
      <c r="J1047" s="398"/>
      <c r="K1047" s="403"/>
      <c r="L1047" s="404"/>
      <c r="M1047" s="404"/>
      <c r="N1047" s="399"/>
      <c r="O1047" s="400" t="str">
        <f t="shared" si="67"/>
        <v/>
      </c>
      <c r="P1047" s="400" t="str">
        <f t="shared" si="68"/>
        <v/>
      </c>
      <c r="Q1047" s="400">
        <f t="shared" si="70"/>
        <v>0</v>
      </c>
      <c r="R1047" s="401" t="e">
        <f ca="1">MATCH(R$2,OFFSET(Diário!O$4,R1046,0,ROW(Diário!$N$5003)-R1046,1),0)+R1046</f>
        <v>#N/A</v>
      </c>
    </row>
    <row r="1048" spans="1:18" x14ac:dyDescent="0.2">
      <c r="A1048" s="402" t="str">
        <f t="shared" ca="1" si="69"/>
        <v/>
      </c>
      <c r="B1048" s="397" t="str">
        <f ca="1">IF($A1048="","",INDEX(Diário!B$4:B$5000,MATCH(Rateio!$A1048,Diário!$A$4:$A$5000,FALSE)))</f>
        <v/>
      </c>
      <c r="C1048" s="413" t="str">
        <f ca="1">IF($A1048="","",INDEX(Diário!C$4:C$5000,MATCH(Rateio!$A1048,Diário!$A$4:$A$5000,FALSE)))</f>
        <v/>
      </c>
      <c r="D1048" s="412" t="str">
        <f ca="1">IF($A1048="","",INDEX(Diário!D$4:D$5000,MATCH(Rateio!$A1048,Diário!$A$4:$A$5000,FALSE)))</f>
        <v/>
      </c>
      <c r="E1048" s="412" t="str">
        <f ca="1">IF($A1048="","",INDEX(Diário!E$4:E$5000,MATCH(Rateio!$A1048,Diário!$A$4:$A$5000,FALSE)))</f>
        <v/>
      </c>
      <c r="F1048" s="398"/>
      <c r="G1048" s="398"/>
      <c r="H1048" s="398"/>
      <c r="I1048" s="398"/>
      <c r="J1048" s="398"/>
      <c r="K1048" s="403"/>
      <c r="L1048" s="404"/>
      <c r="M1048" s="404"/>
      <c r="N1048" s="399"/>
      <c r="O1048" s="400" t="str">
        <f t="shared" si="67"/>
        <v/>
      </c>
      <c r="P1048" s="400" t="str">
        <f t="shared" si="68"/>
        <v/>
      </c>
      <c r="Q1048" s="400">
        <f t="shared" si="70"/>
        <v>0</v>
      </c>
      <c r="R1048" s="401" t="e">
        <f ca="1">MATCH(R$2,OFFSET(Diário!O$4,R1047,0,ROW(Diário!$N$5003)-R1047,1),0)+R1047</f>
        <v>#N/A</v>
      </c>
    </row>
    <row r="1049" spans="1:18" x14ac:dyDescent="0.2">
      <c r="A1049" s="402" t="str">
        <f t="shared" ca="1" si="69"/>
        <v/>
      </c>
      <c r="B1049" s="397" t="str">
        <f ca="1">IF($A1049="","",INDEX(Diário!B$4:B$5000,MATCH(Rateio!$A1049,Diário!$A$4:$A$5000,FALSE)))</f>
        <v/>
      </c>
      <c r="C1049" s="413" t="str">
        <f ca="1">IF($A1049="","",INDEX(Diário!C$4:C$5000,MATCH(Rateio!$A1049,Diário!$A$4:$A$5000,FALSE)))</f>
        <v/>
      </c>
      <c r="D1049" s="412" t="str">
        <f ca="1">IF($A1049="","",INDEX(Diário!D$4:D$5000,MATCH(Rateio!$A1049,Diário!$A$4:$A$5000,FALSE)))</f>
        <v/>
      </c>
      <c r="E1049" s="412" t="str">
        <f ca="1">IF($A1049="","",INDEX(Diário!E$4:E$5000,MATCH(Rateio!$A1049,Diário!$A$4:$A$5000,FALSE)))</f>
        <v/>
      </c>
      <c r="F1049" s="398"/>
      <c r="G1049" s="398"/>
      <c r="H1049" s="398"/>
      <c r="I1049" s="398"/>
      <c r="J1049" s="398"/>
      <c r="K1049" s="403"/>
      <c r="L1049" s="404"/>
      <c r="M1049" s="404"/>
      <c r="N1049" s="399"/>
      <c r="O1049" s="400" t="str">
        <f t="shared" si="67"/>
        <v/>
      </c>
      <c r="P1049" s="400" t="str">
        <f t="shared" si="68"/>
        <v/>
      </c>
      <c r="Q1049" s="400">
        <f t="shared" si="70"/>
        <v>0</v>
      </c>
      <c r="R1049" s="401" t="e">
        <f ca="1">MATCH(R$2,OFFSET(Diário!O$4,R1048,0,ROW(Diário!$N$5003)-R1048,1),0)+R1048</f>
        <v>#N/A</v>
      </c>
    </row>
    <row r="1050" spans="1:18" x14ac:dyDescent="0.2">
      <c r="A1050" s="402" t="str">
        <f t="shared" ca="1" si="69"/>
        <v/>
      </c>
      <c r="B1050" s="397" t="str">
        <f ca="1">IF($A1050="","",INDEX(Diário!B$4:B$5000,MATCH(Rateio!$A1050,Diário!$A$4:$A$5000,FALSE)))</f>
        <v/>
      </c>
      <c r="C1050" s="413" t="str">
        <f ca="1">IF($A1050="","",INDEX(Diário!C$4:C$5000,MATCH(Rateio!$A1050,Diário!$A$4:$A$5000,FALSE)))</f>
        <v/>
      </c>
      <c r="D1050" s="412" t="str">
        <f ca="1">IF($A1050="","",INDEX(Diário!D$4:D$5000,MATCH(Rateio!$A1050,Diário!$A$4:$A$5000,FALSE)))</f>
        <v/>
      </c>
      <c r="E1050" s="412" t="str">
        <f ca="1">IF($A1050="","",INDEX(Diário!E$4:E$5000,MATCH(Rateio!$A1050,Diário!$A$4:$A$5000,FALSE)))</f>
        <v/>
      </c>
      <c r="F1050" s="398"/>
      <c r="G1050" s="398"/>
      <c r="H1050" s="398"/>
      <c r="I1050" s="398"/>
      <c r="J1050" s="398"/>
      <c r="K1050" s="403"/>
      <c r="L1050" s="404"/>
      <c r="M1050" s="404"/>
      <c r="N1050" s="399"/>
      <c r="O1050" s="400" t="str">
        <f t="shared" si="67"/>
        <v/>
      </c>
      <c r="P1050" s="400" t="str">
        <f t="shared" si="68"/>
        <v/>
      </c>
      <c r="Q1050" s="400">
        <f t="shared" si="70"/>
        <v>0</v>
      </c>
      <c r="R1050" s="401" t="e">
        <f ca="1">MATCH(R$2,OFFSET(Diário!O$4,R1049,0,ROW(Diário!$N$5003)-R1049,1),0)+R1049</f>
        <v>#N/A</v>
      </c>
    </row>
    <row r="1051" spans="1:18" x14ac:dyDescent="0.2">
      <c r="A1051" s="402" t="str">
        <f t="shared" ca="1" si="69"/>
        <v/>
      </c>
      <c r="B1051" s="397" t="str">
        <f ca="1">IF($A1051="","",INDEX(Diário!B$4:B$5000,MATCH(Rateio!$A1051,Diário!$A$4:$A$5000,FALSE)))</f>
        <v/>
      </c>
      <c r="C1051" s="413" t="str">
        <f ca="1">IF($A1051="","",INDEX(Diário!C$4:C$5000,MATCH(Rateio!$A1051,Diário!$A$4:$A$5000,FALSE)))</f>
        <v/>
      </c>
      <c r="D1051" s="412" t="str">
        <f ca="1">IF($A1051="","",INDEX(Diário!D$4:D$5000,MATCH(Rateio!$A1051,Diário!$A$4:$A$5000,FALSE)))</f>
        <v/>
      </c>
      <c r="E1051" s="412" t="str">
        <f ca="1">IF($A1051="","",INDEX(Diário!E$4:E$5000,MATCH(Rateio!$A1051,Diário!$A$4:$A$5000,FALSE)))</f>
        <v/>
      </c>
      <c r="F1051" s="398"/>
      <c r="G1051" s="398"/>
      <c r="H1051" s="398"/>
      <c r="I1051" s="398"/>
      <c r="J1051" s="398"/>
      <c r="K1051" s="403"/>
      <c r="L1051" s="404"/>
      <c r="M1051" s="404"/>
      <c r="N1051" s="399"/>
      <c r="O1051" s="400" t="str">
        <f t="shared" si="67"/>
        <v/>
      </c>
      <c r="P1051" s="400" t="str">
        <f t="shared" si="68"/>
        <v/>
      </c>
      <c r="Q1051" s="400">
        <f t="shared" si="70"/>
        <v>0</v>
      </c>
      <c r="R1051" s="401" t="e">
        <f ca="1">MATCH(R$2,OFFSET(Diário!O$4,R1050,0,ROW(Diário!$N$5003)-R1050,1),0)+R1050</f>
        <v>#N/A</v>
      </c>
    </row>
    <row r="1052" spans="1:18" x14ac:dyDescent="0.2">
      <c r="A1052" s="402" t="str">
        <f t="shared" ca="1" si="69"/>
        <v/>
      </c>
      <c r="B1052" s="397" t="str">
        <f ca="1">IF($A1052="","",INDEX(Diário!B$4:B$5000,MATCH(Rateio!$A1052,Diário!$A$4:$A$5000,FALSE)))</f>
        <v/>
      </c>
      <c r="C1052" s="413" t="str">
        <f ca="1">IF($A1052="","",INDEX(Diário!C$4:C$5000,MATCH(Rateio!$A1052,Diário!$A$4:$A$5000,FALSE)))</f>
        <v/>
      </c>
      <c r="D1052" s="412" t="str">
        <f ca="1">IF($A1052="","",INDEX(Diário!D$4:D$5000,MATCH(Rateio!$A1052,Diário!$A$4:$A$5000,FALSE)))</f>
        <v/>
      </c>
      <c r="E1052" s="412" t="str">
        <f ca="1">IF($A1052="","",INDEX(Diário!E$4:E$5000,MATCH(Rateio!$A1052,Diário!$A$4:$A$5000,FALSE)))</f>
        <v/>
      </c>
      <c r="F1052" s="398"/>
      <c r="G1052" s="398"/>
      <c r="H1052" s="398"/>
      <c r="I1052" s="398"/>
      <c r="J1052" s="398"/>
      <c r="K1052" s="403"/>
      <c r="L1052" s="404"/>
      <c r="M1052" s="404"/>
      <c r="N1052" s="399"/>
      <c r="O1052" s="400" t="str">
        <f t="shared" si="67"/>
        <v/>
      </c>
      <c r="P1052" s="400" t="str">
        <f t="shared" si="68"/>
        <v/>
      </c>
      <c r="Q1052" s="400">
        <f t="shared" si="70"/>
        <v>0</v>
      </c>
      <c r="R1052" s="401" t="e">
        <f ca="1">MATCH(R$2,OFFSET(Diário!O$4,R1051,0,ROW(Diário!$N$5003)-R1051,1),0)+R1051</f>
        <v>#N/A</v>
      </c>
    </row>
    <row r="1053" spans="1:18" x14ac:dyDescent="0.2">
      <c r="A1053" s="402" t="str">
        <f t="shared" ca="1" si="69"/>
        <v/>
      </c>
      <c r="B1053" s="397" t="str">
        <f ca="1">IF($A1053="","",INDEX(Diário!B$4:B$5000,MATCH(Rateio!$A1053,Diário!$A$4:$A$5000,FALSE)))</f>
        <v/>
      </c>
      <c r="C1053" s="413" t="str">
        <f ca="1">IF($A1053="","",INDEX(Diário!C$4:C$5000,MATCH(Rateio!$A1053,Diário!$A$4:$A$5000,FALSE)))</f>
        <v/>
      </c>
      <c r="D1053" s="412" t="str">
        <f ca="1">IF($A1053="","",INDEX(Diário!D$4:D$5000,MATCH(Rateio!$A1053,Diário!$A$4:$A$5000,FALSE)))</f>
        <v/>
      </c>
      <c r="E1053" s="412" t="str">
        <f ca="1">IF($A1053="","",INDEX(Diário!E$4:E$5000,MATCH(Rateio!$A1053,Diário!$A$4:$A$5000,FALSE)))</f>
        <v/>
      </c>
      <c r="F1053" s="398"/>
      <c r="G1053" s="398"/>
      <c r="H1053" s="398"/>
      <c r="I1053" s="398"/>
      <c r="J1053" s="398"/>
      <c r="K1053" s="403"/>
      <c r="L1053" s="404"/>
      <c r="M1053" s="404"/>
      <c r="N1053" s="399"/>
      <c r="O1053" s="400" t="str">
        <f t="shared" si="67"/>
        <v/>
      </c>
      <c r="P1053" s="400" t="str">
        <f t="shared" si="68"/>
        <v/>
      </c>
      <c r="Q1053" s="400">
        <f t="shared" si="70"/>
        <v>0</v>
      </c>
      <c r="R1053" s="401" t="e">
        <f ca="1">MATCH(R$2,OFFSET(Diário!O$4,R1052,0,ROW(Diário!$N$5003)-R1052,1),0)+R1052</f>
        <v>#N/A</v>
      </c>
    </row>
    <row r="1054" spans="1:18" x14ac:dyDescent="0.2">
      <c r="A1054" s="402" t="str">
        <f t="shared" ca="1" si="69"/>
        <v/>
      </c>
      <c r="B1054" s="397" t="str">
        <f ca="1">IF($A1054="","",INDEX(Diário!B$4:B$5000,MATCH(Rateio!$A1054,Diário!$A$4:$A$5000,FALSE)))</f>
        <v/>
      </c>
      <c r="C1054" s="413" t="str">
        <f ca="1">IF($A1054="","",INDEX(Diário!C$4:C$5000,MATCH(Rateio!$A1054,Diário!$A$4:$A$5000,FALSE)))</f>
        <v/>
      </c>
      <c r="D1054" s="412" t="str">
        <f ca="1">IF($A1054="","",INDEX(Diário!D$4:D$5000,MATCH(Rateio!$A1054,Diário!$A$4:$A$5000,FALSE)))</f>
        <v/>
      </c>
      <c r="E1054" s="412" t="str">
        <f ca="1">IF($A1054="","",INDEX(Diário!E$4:E$5000,MATCH(Rateio!$A1054,Diário!$A$4:$A$5000,FALSE)))</f>
        <v/>
      </c>
      <c r="F1054" s="398"/>
      <c r="G1054" s="398"/>
      <c r="H1054" s="398"/>
      <c r="I1054" s="398"/>
      <c r="J1054" s="398"/>
      <c r="K1054" s="403"/>
      <c r="L1054" s="404"/>
      <c r="M1054" s="404"/>
      <c r="N1054" s="399"/>
      <c r="O1054" s="400" t="str">
        <f t="shared" si="67"/>
        <v/>
      </c>
      <c r="P1054" s="400" t="str">
        <f t="shared" si="68"/>
        <v/>
      </c>
      <c r="Q1054" s="400">
        <f t="shared" si="70"/>
        <v>0</v>
      </c>
      <c r="R1054" s="401" t="e">
        <f ca="1">MATCH(R$2,OFFSET(Diário!O$4,R1053,0,ROW(Diário!$N$5003)-R1053,1),0)+R1053</f>
        <v>#N/A</v>
      </c>
    </row>
    <row r="1055" spans="1:18" x14ac:dyDescent="0.2">
      <c r="A1055" s="402" t="str">
        <f t="shared" ca="1" si="69"/>
        <v/>
      </c>
      <c r="B1055" s="397" t="str">
        <f ca="1">IF($A1055="","",INDEX(Diário!B$4:B$5000,MATCH(Rateio!$A1055,Diário!$A$4:$A$5000,FALSE)))</f>
        <v/>
      </c>
      <c r="C1055" s="413" t="str">
        <f ca="1">IF($A1055="","",INDEX(Diário!C$4:C$5000,MATCH(Rateio!$A1055,Diário!$A$4:$A$5000,FALSE)))</f>
        <v/>
      </c>
      <c r="D1055" s="412" t="str">
        <f ca="1">IF($A1055="","",INDEX(Diário!D$4:D$5000,MATCH(Rateio!$A1055,Diário!$A$4:$A$5000,FALSE)))</f>
        <v/>
      </c>
      <c r="E1055" s="412" t="str">
        <f ca="1">IF($A1055="","",INDEX(Diário!E$4:E$5000,MATCH(Rateio!$A1055,Diário!$A$4:$A$5000,FALSE)))</f>
        <v/>
      </c>
      <c r="F1055" s="398"/>
      <c r="G1055" s="398"/>
      <c r="H1055" s="398"/>
      <c r="I1055" s="398"/>
      <c r="J1055" s="398"/>
      <c r="K1055" s="403"/>
      <c r="L1055" s="404"/>
      <c r="M1055" s="404"/>
      <c r="N1055" s="399"/>
      <c r="O1055" s="400" t="str">
        <f t="shared" si="67"/>
        <v/>
      </c>
      <c r="P1055" s="400" t="str">
        <f t="shared" si="68"/>
        <v/>
      </c>
      <c r="Q1055" s="400">
        <f t="shared" si="70"/>
        <v>0</v>
      </c>
      <c r="R1055" s="401" t="e">
        <f ca="1">MATCH(R$2,OFFSET(Diário!O$4,R1054,0,ROW(Diário!$N$5003)-R1054,1),0)+R1054</f>
        <v>#N/A</v>
      </c>
    </row>
    <row r="1056" spans="1:18" x14ac:dyDescent="0.2">
      <c r="A1056" s="402" t="str">
        <f t="shared" ca="1" si="69"/>
        <v/>
      </c>
      <c r="B1056" s="397" t="str">
        <f ca="1">IF($A1056="","",INDEX(Diário!B$4:B$5000,MATCH(Rateio!$A1056,Diário!$A$4:$A$5000,FALSE)))</f>
        <v/>
      </c>
      <c r="C1056" s="413" t="str">
        <f ca="1">IF($A1056="","",INDEX(Diário!C$4:C$5000,MATCH(Rateio!$A1056,Diário!$A$4:$A$5000,FALSE)))</f>
        <v/>
      </c>
      <c r="D1056" s="412" t="str">
        <f ca="1">IF($A1056="","",INDEX(Diário!D$4:D$5000,MATCH(Rateio!$A1056,Diário!$A$4:$A$5000,FALSE)))</f>
        <v/>
      </c>
      <c r="E1056" s="412" t="str">
        <f ca="1">IF($A1056="","",INDEX(Diário!E$4:E$5000,MATCH(Rateio!$A1056,Diário!$A$4:$A$5000,FALSE)))</f>
        <v/>
      </c>
      <c r="F1056" s="398"/>
      <c r="G1056" s="398"/>
      <c r="H1056" s="398"/>
      <c r="I1056" s="398"/>
      <c r="J1056" s="398"/>
      <c r="K1056" s="403"/>
      <c r="L1056" s="404"/>
      <c r="M1056" s="404"/>
      <c r="N1056" s="399"/>
      <c r="O1056" s="400" t="str">
        <f t="shared" si="67"/>
        <v/>
      </c>
      <c r="P1056" s="400" t="str">
        <f t="shared" si="68"/>
        <v/>
      </c>
      <c r="Q1056" s="400">
        <f t="shared" si="70"/>
        <v>0</v>
      </c>
      <c r="R1056" s="401" t="e">
        <f ca="1">MATCH(R$2,OFFSET(Diário!O$4,R1055,0,ROW(Diário!$N$5003)-R1055,1),0)+R1055</f>
        <v>#N/A</v>
      </c>
    </row>
    <row r="1057" spans="1:18" x14ac:dyDescent="0.2">
      <c r="A1057" s="402" t="str">
        <f t="shared" ca="1" si="69"/>
        <v/>
      </c>
      <c r="B1057" s="397" t="str">
        <f ca="1">IF($A1057="","",INDEX(Diário!B$4:B$5000,MATCH(Rateio!$A1057,Diário!$A$4:$A$5000,FALSE)))</f>
        <v/>
      </c>
      <c r="C1057" s="413" t="str">
        <f ca="1">IF($A1057="","",INDEX(Diário!C$4:C$5000,MATCH(Rateio!$A1057,Diário!$A$4:$A$5000,FALSE)))</f>
        <v/>
      </c>
      <c r="D1057" s="412" t="str">
        <f ca="1">IF($A1057="","",INDEX(Diário!D$4:D$5000,MATCH(Rateio!$A1057,Diário!$A$4:$A$5000,FALSE)))</f>
        <v/>
      </c>
      <c r="E1057" s="412" t="str">
        <f ca="1">IF($A1057="","",INDEX(Diário!E$4:E$5000,MATCH(Rateio!$A1057,Diário!$A$4:$A$5000,FALSE)))</f>
        <v/>
      </c>
      <c r="F1057" s="398"/>
      <c r="G1057" s="398"/>
      <c r="H1057" s="398"/>
      <c r="I1057" s="398"/>
      <c r="J1057" s="398"/>
      <c r="K1057" s="403"/>
      <c r="L1057" s="404"/>
      <c r="M1057" s="404"/>
      <c r="N1057" s="399"/>
      <c r="O1057" s="400" t="str">
        <f t="shared" si="67"/>
        <v/>
      </c>
      <c r="P1057" s="400" t="str">
        <f t="shared" si="68"/>
        <v/>
      </c>
      <c r="Q1057" s="400">
        <f t="shared" si="70"/>
        <v>0</v>
      </c>
      <c r="R1057" s="401" t="e">
        <f ca="1">MATCH(R$2,OFFSET(Diário!O$4,R1056,0,ROW(Diário!$N$5003)-R1056,1),0)+R1056</f>
        <v>#N/A</v>
      </c>
    </row>
    <row r="1058" spans="1:18" x14ac:dyDescent="0.2">
      <c r="A1058" s="402" t="str">
        <f t="shared" ca="1" si="69"/>
        <v/>
      </c>
      <c r="B1058" s="397" t="str">
        <f ca="1">IF($A1058="","",INDEX(Diário!B$4:B$5000,MATCH(Rateio!$A1058,Diário!$A$4:$A$5000,FALSE)))</f>
        <v/>
      </c>
      <c r="C1058" s="413" t="str">
        <f ca="1">IF($A1058="","",INDEX(Diário!C$4:C$5000,MATCH(Rateio!$A1058,Diário!$A$4:$A$5000,FALSE)))</f>
        <v/>
      </c>
      <c r="D1058" s="412" t="str">
        <f ca="1">IF($A1058="","",INDEX(Diário!D$4:D$5000,MATCH(Rateio!$A1058,Diário!$A$4:$A$5000,FALSE)))</f>
        <v/>
      </c>
      <c r="E1058" s="412" t="str">
        <f ca="1">IF($A1058="","",INDEX(Diário!E$4:E$5000,MATCH(Rateio!$A1058,Diário!$A$4:$A$5000,FALSE)))</f>
        <v/>
      </c>
      <c r="F1058" s="398"/>
      <c r="G1058" s="398"/>
      <c r="H1058" s="398"/>
      <c r="I1058" s="398"/>
      <c r="J1058" s="398"/>
      <c r="K1058" s="403"/>
      <c r="L1058" s="404"/>
      <c r="M1058" s="404"/>
      <c r="N1058" s="399"/>
      <c r="O1058" s="400" t="str">
        <f t="shared" si="67"/>
        <v/>
      </c>
      <c r="P1058" s="400" t="str">
        <f t="shared" si="68"/>
        <v/>
      </c>
      <c r="Q1058" s="400">
        <f t="shared" si="70"/>
        <v>0</v>
      </c>
      <c r="R1058" s="401" t="e">
        <f ca="1">MATCH(R$2,OFFSET(Diário!O$4,R1057,0,ROW(Diário!$N$5003)-R1057,1),0)+R1057</f>
        <v>#N/A</v>
      </c>
    </row>
    <row r="1059" spans="1:18" x14ac:dyDescent="0.2">
      <c r="A1059" s="402" t="str">
        <f t="shared" ca="1" si="69"/>
        <v/>
      </c>
      <c r="B1059" s="397" t="str">
        <f ca="1">IF($A1059="","",INDEX(Diário!B$4:B$5000,MATCH(Rateio!$A1059,Diário!$A$4:$A$5000,FALSE)))</f>
        <v/>
      </c>
      <c r="C1059" s="413" t="str">
        <f ca="1">IF($A1059="","",INDEX(Diário!C$4:C$5000,MATCH(Rateio!$A1059,Diário!$A$4:$A$5000,FALSE)))</f>
        <v/>
      </c>
      <c r="D1059" s="412" t="str">
        <f ca="1">IF($A1059="","",INDEX(Diário!D$4:D$5000,MATCH(Rateio!$A1059,Diário!$A$4:$A$5000,FALSE)))</f>
        <v/>
      </c>
      <c r="E1059" s="412" t="str">
        <f ca="1">IF($A1059="","",INDEX(Diário!E$4:E$5000,MATCH(Rateio!$A1059,Diário!$A$4:$A$5000,FALSE)))</f>
        <v/>
      </c>
      <c r="F1059" s="398"/>
      <c r="G1059" s="398"/>
      <c r="H1059" s="398"/>
      <c r="I1059" s="398"/>
      <c r="J1059" s="398"/>
      <c r="K1059" s="403"/>
      <c r="L1059" s="404"/>
      <c r="M1059" s="404"/>
      <c r="N1059" s="399"/>
      <c r="O1059" s="400" t="str">
        <f t="shared" si="67"/>
        <v/>
      </c>
      <c r="P1059" s="400" t="str">
        <f t="shared" si="68"/>
        <v/>
      </c>
      <c r="Q1059" s="400">
        <f t="shared" si="70"/>
        <v>0</v>
      </c>
      <c r="R1059" s="401" t="e">
        <f ca="1">MATCH(R$2,OFFSET(Diário!O$4,R1058,0,ROW(Diário!$N$5003)-R1058,1),0)+R1058</f>
        <v>#N/A</v>
      </c>
    </row>
    <row r="1060" spans="1:18" x14ac:dyDescent="0.2">
      <c r="A1060" s="402" t="str">
        <f t="shared" ca="1" si="69"/>
        <v/>
      </c>
      <c r="B1060" s="397" t="str">
        <f ca="1">IF($A1060="","",INDEX(Diário!B$4:B$5000,MATCH(Rateio!$A1060,Diário!$A$4:$A$5000,FALSE)))</f>
        <v/>
      </c>
      <c r="C1060" s="413" t="str">
        <f ca="1">IF($A1060="","",INDEX(Diário!C$4:C$5000,MATCH(Rateio!$A1060,Diário!$A$4:$A$5000,FALSE)))</f>
        <v/>
      </c>
      <c r="D1060" s="412" t="str">
        <f ca="1">IF($A1060="","",INDEX(Diário!D$4:D$5000,MATCH(Rateio!$A1060,Diário!$A$4:$A$5000,FALSE)))</f>
        <v/>
      </c>
      <c r="E1060" s="412" t="str">
        <f ca="1">IF($A1060="","",INDEX(Diário!E$4:E$5000,MATCH(Rateio!$A1060,Diário!$A$4:$A$5000,FALSE)))</f>
        <v/>
      </c>
      <c r="F1060" s="398"/>
      <c r="G1060" s="398"/>
      <c r="H1060" s="398"/>
      <c r="I1060" s="398"/>
      <c r="J1060" s="398"/>
      <c r="K1060" s="403"/>
      <c r="L1060" s="404"/>
      <c r="M1060" s="404"/>
      <c r="N1060" s="399"/>
      <c r="O1060" s="400" t="str">
        <f t="shared" si="67"/>
        <v/>
      </c>
      <c r="P1060" s="400" t="str">
        <f t="shared" si="68"/>
        <v/>
      </c>
      <c r="Q1060" s="400">
        <f t="shared" si="70"/>
        <v>0</v>
      </c>
      <c r="R1060" s="401" t="e">
        <f ca="1">MATCH(R$2,OFFSET(Diário!O$4,R1059,0,ROW(Diário!$N$5003)-R1059,1),0)+R1059</f>
        <v>#N/A</v>
      </c>
    </row>
    <row r="1061" spans="1:18" x14ac:dyDescent="0.2">
      <c r="A1061" s="402" t="str">
        <f t="shared" ca="1" si="69"/>
        <v/>
      </c>
      <c r="B1061" s="397" t="str">
        <f ca="1">IF($A1061="","",INDEX(Diário!B$4:B$5000,MATCH(Rateio!$A1061,Diário!$A$4:$A$5000,FALSE)))</f>
        <v/>
      </c>
      <c r="C1061" s="413" t="str">
        <f ca="1">IF($A1061="","",INDEX(Diário!C$4:C$5000,MATCH(Rateio!$A1061,Diário!$A$4:$A$5000,FALSE)))</f>
        <v/>
      </c>
      <c r="D1061" s="412" t="str">
        <f ca="1">IF($A1061="","",INDEX(Diário!D$4:D$5000,MATCH(Rateio!$A1061,Diário!$A$4:$A$5000,FALSE)))</f>
        <v/>
      </c>
      <c r="E1061" s="412" t="str">
        <f ca="1">IF($A1061="","",INDEX(Diário!E$4:E$5000,MATCH(Rateio!$A1061,Diário!$A$4:$A$5000,FALSE)))</f>
        <v/>
      </c>
      <c r="F1061" s="398"/>
      <c r="G1061" s="398"/>
      <c r="H1061" s="398"/>
      <c r="I1061" s="398"/>
      <c r="J1061" s="398"/>
      <c r="K1061" s="403"/>
      <c r="L1061" s="404"/>
      <c r="M1061" s="404"/>
      <c r="N1061" s="399"/>
      <c r="O1061" s="400" t="str">
        <f t="shared" si="67"/>
        <v/>
      </c>
      <c r="P1061" s="400" t="str">
        <f t="shared" si="68"/>
        <v/>
      </c>
      <c r="Q1061" s="400">
        <f t="shared" si="70"/>
        <v>0</v>
      </c>
      <c r="R1061" s="401" t="e">
        <f ca="1">MATCH(R$2,OFFSET(Diário!O$4,R1060,0,ROW(Diário!$N$5003)-R1060,1),0)+R1060</f>
        <v>#N/A</v>
      </c>
    </row>
    <row r="1062" spans="1:18" x14ac:dyDescent="0.2">
      <c r="A1062" s="402" t="str">
        <f t="shared" ca="1" si="69"/>
        <v/>
      </c>
      <c r="B1062" s="397" t="str">
        <f ca="1">IF($A1062="","",INDEX(Diário!B$4:B$5000,MATCH(Rateio!$A1062,Diário!$A$4:$A$5000,FALSE)))</f>
        <v/>
      </c>
      <c r="C1062" s="413" t="str">
        <f ca="1">IF($A1062="","",INDEX(Diário!C$4:C$5000,MATCH(Rateio!$A1062,Diário!$A$4:$A$5000,FALSE)))</f>
        <v/>
      </c>
      <c r="D1062" s="412" t="str">
        <f ca="1">IF($A1062="","",INDEX(Diário!D$4:D$5000,MATCH(Rateio!$A1062,Diário!$A$4:$A$5000,FALSE)))</f>
        <v/>
      </c>
      <c r="E1062" s="412" t="str">
        <f ca="1">IF($A1062="","",INDEX(Diário!E$4:E$5000,MATCH(Rateio!$A1062,Diário!$A$4:$A$5000,FALSE)))</f>
        <v/>
      </c>
      <c r="F1062" s="398"/>
      <c r="G1062" s="398"/>
      <c r="H1062" s="398"/>
      <c r="I1062" s="398"/>
      <c r="J1062" s="398"/>
      <c r="K1062" s="403"/>
      <c r="L1062" s="404"/>
      <c r="M1062" s="404"/>
      <c r="N1062" s="399"/>
      <c r="O1062" s="400" t="str">
        <f t="shared" si="67"/>
        <v/>
      </c>
      <c r="P1062" s="400" t="str">
        <f t="shared" si="68"/>
        <v/>
      </c>
      <c r="Q1062" s="400">
        <f t="shared" si="70"/>
        <v>0</v>
      </c>
      <c r="R1062" s="401" t="e">
        <f ca="1">MATCH(R$2,OFFSET(Diário!O$4,R1061,0,ROW(Diário!$N$5003)-R1061,1),0)+R1061</f>
        <v>#N/A</v>
      </c>
    </row>
    <row r="1063" spans="1:18" x14ac:dyDescent="0.2">
      <c r="A1063" s="402" t="str">
        <f t="shared" ca="1" si="69"/>
        <v/>
      </c>
      <c r="B1063" s="397" t="str">
        <f ca="1">IF($A1063="","",INDEX(Diário!B$4:B$5000,MATCH(Rateio!$A1063,Diário!$A$4:$A$5000,FALSE)))</f>
        <v/>
      </c>
      <c r="C1063" s="413" t="str">
        <f ca="1">IF($A1063="","",INDEX(Diário!C$4:C$5000,MATCH(Rateio!$A1063,Diário!$A$4:$A$5000,FALSE)))</f>
        <v/>
      </c>
      <c r="D1063" s="412" t="str">
        <f ca="1">IF($A1063="","",INDEX(Diário!D$4:D$5000,MATCH(Rateio!$A1063,Diário!$A$4:$A$5000,FALSE)))</f>
        <v/>
      </c>
      <c r="E1063" s="412" t="str">
        <f ca="1">IF($A1063="","",INDEX(Diário!E$4:E$5000,MATCH(Rateio!$A1063,Diário!$A$4:$A$5000,FALSE)))</f>
        <v/>
      </c>
      <c r="F1063" s="398"/>
      <c r="G1063" s="398"/>
      <c r="H1063" s="398"/>
      <c r="I1063" s="398"/>
      <c r="J1063" s="398"/>
      <c r="K1063" s="403"/>
      <c r="L1063" s="404"/>
      <c r="M1063" s="404"/>
      <c r="N1063" s="399"/>
      <c r="O1063" s="400" t="str">
        <f t="shared" si="67"/>
        <v/>
      </c>
      <c r="P1063" s="400" t="str">
        <f t="shared" si="68"/>
        <v/>
      </c>
      <c r="Q1063" s="400">
        <f t="shared" si="70"/>
        <v>0</v>
      </c>
      <c r="R1063" s="401" t="e">
        <f ca="1">MATCH(R$2,OFFSET(Diário!O$4,R1062,0,ROW(Diário!$N$5003)-R1062,1),0)+R1062</f>
        <v>#N/A</v>
      </c>
    </row>
    <row r="1064" spans="1:18" x14ac:dyDescent="0.2">
      <c r="A1064" s="402" t="str">
        <f t="shared" ca="1" si="69"/>
        <v/>
      </c>
      <c r="B1064" s="397" t="str">
        <f ca="1">IF($A1064="","",INDEX(Diário!B$4:B$5000,MATCH(Rateio!$A1064,Diário!$A$4:$A$5000,FALSE)))</f>
        <v/>
      </c>
      <c r="C1064" s="413" t="str">
        <f ca="1">IF($A1064="","",INDEX(Diário!C$4:C$5000,MATCH(Rateio!$A1064,Diário!$A$4:$A$5000,FALSE)))</f>
        <v/>
      </c>
      <c r="D1064" s="412" t="str">
        <f ca="1">IF($A1064="","",INDEX(Diário!D$4:D$5000,MATCH(Rateio!$A1064,Diário!$A$4:$A$5000,FALSE)))</f>
        <v/>
      </c>
      <c r="E1064" s="412" t="str">
        <f ca="1">IF($A1064="","",INDEX(Diário!E$4:E$5000,MATCH(Rateio!$A1064,Diário!$A$4:$A$5000,FALSE)))</f>
        <v/>
      </c>
      <c r="F1064" s="398"/>
      <c r="G1064" s="398"/>
      <c r="H1064" s="398"/>
      <c r="I1064" s="398"/>
      <c r="J1064" s="398"/>
      <c r="K1064" s="403"/>
      <c r="L1064" s="404"/>
      <c r="M1064" s="404"/>
      <c r="N1064" s="399"/>
      <c r="O1064" s="400" t="str">
        <f t="shared" si="67"/>
        <v/>
      </c>
      <c r="P1064" s="400" t="str">
        <f t="shared" si="68"/>
        <v/>
      </c>
      <c r="Q1064" s="400">
        <f t="shared" si="70"/>
        <v>0</v>
      </c>
      <c r="R1064" s="401" t="e">
        <f ca="1">MATCH(R$2,OFFSET(Diário!O$4,R1063,0,ROW(Diário!$N$5003)-R1063,1),0)+R1063</f>
        <v>#N/A</v>
      </c>
    </row>
    <row r="1065" spans="1:18" x14ac:dyDescent="0.2">
      <c r="A1065" s="402" t="str">
        <f t="shared" ca="1" si="69"/>
        <v/>
      </c>
      <c r="B1065" s="397" t="str">
        <f ca="1">IF($A1065="","",INDEX(Diário!B$4:B$5000,MATCH(Rateio!$A1065,Diário!$A$4:$A$5000,FALSE)))</f>
        <v/>
      </c>
      <c r="C1065" s="413" t="str">
        <f ca="1">IF($A1065="","",INDEX(Diário!C$4:C$5000,MATCH(Rateio!$A1065,Diário!$A$4:$A$5000,FALSE)))</f>
        <v/>
      </c>
      <c r="D1065" s="412" t="str">
        <f ca="1">IF($A1065="","",INDEX(Diário!D$4:D$5000,MATCH(Rateio!$A1065,Diário!$A$4:$A$5000,FALSE)))</f>
        <v/>
      </c>
      <c r="E1065" s="412" t="str">
        <f ca="1">IF($A1065="","",INDEX(Diário!E$4:E$5000,MATCH(Rateio!$A1065,Diário!$A$4:$A$5000,FALSE)))</f>
        <v/>
      </c>
      <c r="F1065" s="398"/>
      <c r="G1065" s="398"/>
      <c r="H1065" s="398"/>
      <c r="I1065" s="398"/>
      <c r="J1065" s="398"/>
      <c r="K1065" s="403"/>
      <c r="L1065" s="404"/>
      <c r="M1065" s="404"/>
      <c r="N1065" s="399"/>
      <c r="O1065" s="400" t="str">
        <f t="shared" si="67"/>
        <v/>
      </c>
      <c r="P1065" s="400" t="str">
        <f t="shared" si="68"/>
        <v/>
      </c>
      <c r="Q1065" s="400">
        <f t="shared" si="70"/>
        <v>0</v>
      </c>
      <c r="R1065" s="401" t="e">
        <f ca="1">MATCH(R$2,OFFSET(Diário!O$4,R1064,0,ROW(Diário!$N$5003)-R1064,1),0)+R1064</f>
        <v>#N/A</v>
      </c>
    </row>
    <row r="1066" spans="1:18" x14ac:dyDescent="0.2">
      <c r="A1066" s="402" t="str">
        <f t="shared" ca="1" si="69"/>
        <v/>
      </c>
      <c r="B1066" s="397" t="str">
        <f ca="1">IF($A1066="","",INDEX(Diário!B$4:B$5000,MATCH(Rateio!$A1066,Diário!$A$4:$A$5000,FALSE)))</f>
        <v/>
      </c>
      <c r="C1066" s="413" t="str">
        <f ca="1">IF($A1066="","",INDEX(Diário!C$4:C$5000,MATCH(Rateio!$A1066,Diário!$A$4:$A$5000,FALSE)))</f>
        <v/>
      </c>
      <c r="D1066" s="412" t="str">
        <f ca="1">IF($A1066="","",INDEX(Diário!D$4:D$5000,MATCH(Rateio!$A1066,Diário!$A$4:$A$5000,FALSE)))</f>
        <v/>
      </c>
      <c r="E1066" s="412" t="str">
        <f ca="1">IF($A1066="","",INDEX(Diário!E$4:E$5000,MATCH(Rateio!$A1066,Diário!$A$4:$A$5000,FALSE)))</f>
        <v/>
      </c>
      <c r="F1066" s="398"/>
      <c r="G1066" s="398"/>
      <c r="H1066" s="398"/>
      <c r="I1066" s="398"/>
      <c r="J1066" s="398"/>
      <c r="K1066" s="403"/>
      <c r="L1066" s="404"/>
      <c r="M1066" s="404"/>
      <c r="N1066" s="399"/>
      <c r="O1066" s="400" t="str">
        <f t="shared" si="67"/>
        <v/>
      </c>
      <c r="P1066" s="400" t="str">
        <f t="shared" si="68"/>
        <v/>
      </c>
      <c r="Q1066" s="400">
        <f t="shared" si="70"/>
        <v>0</v>
      </c>
      <c r="R1066" s="401" t="e">
        <f ca="1">MATCH(R$2,OFFSET(Diário!O$4,R1065,0,ROW(Diário!$N$5003)-R1065,1),0)+R1065</f>
        <v>#N/A</v>
      </c>
    </row>
    <row r="1067" spans="1:18" x14ac:dyDescent="0.2">
      <c r="A1067" s="402" t="str">
        <f t="shared" ca="1" si="69"/>
        <v/>
      </c>
      <c r="B1067" s="397" t="str">
        <f ca="1">IF($A1067="","",INDEX(Diário!B$4:B$5000,MATCH(Rateio!$A1067,Diário!$A$4:$A$5000,FALSE)))</f>
        <v/>
      </c>
      <c r="C1067" s="413" t="str">
        <f ca="1">IF($A1067="","",INDEX(Diário!C$4:C$5000,MATCH(Rateio!$A1067,Diário!$A$4:$A$5000,FALSE)))</f>
        <v/>
      </c>
      <c r="D1067" s="412" t="str">
        <f ca="1">IF($A1067="","",INDEX(Diário!D$4:D$5000,MATCH(Rateio!$A1067,Diário!$A$4:$A$5000,FALSE)))</f>
        <v/>
      </c>
      <c r="E1067" s="412" t="str">
        <f ca="1">IF($A1067="","",INDEX(Diário!E$4:E$5000,MATCH(Rateio!$A1067,Diário!$A$4:$A$5000,FALSE)))</f>
        <v/>
      </c>
      <c r="F1067" s="398"/>
      <c r="G1067" s="398"/>
      <c r="H1067" s="398"/>
      <c r="I1067" s="398"/>
      <c r="J1067" s="398"/>
      <c r="K1067" s="403"/>
      <c r="L1067" s="404"/>
      <c r="M1067" s="404"/>
      <c r="N1067" s="399"/>
      <c r="O1067" s="400" t="str">
        <f t="shared" si="67"/>
        <v/>
      </c>
      <c r="P1067" s="400" t="str">
        <f t="shared" si="68"/>
        <v/>
      </c>
      <c r="Q1067" s="400">
        <f t="shared" si="70"/>
        <v>0</v>
      </c>
      <c r="R1067" s="401" t="e">
        <f ca="1">MATCH(R$2,OFFSET(Diário!O$4,R1066,0,ROW(Diário!$N$5003)-R1066,1),0)+R1066</f>
        <v>#N/A</v>
      </c>
    </row>
    <row r="1068" spans="1:18" x14ac:dyDescent="0.2">
      <c r="A1068" s="402" t="str">
        <f t="shared" ca="1" si="69"/>
        <v/>
      </c>
      <c r="B1068" s="397" t="str">
        <f ca="1">IF($A1068="","",INDEX(Diário!B$4:B$5000,MATCH(Rateio!$A1068,Diário!$A$4:$A$5000,FALSE)))</f>
        <v/>
      </c>
      <c r="C1068" s="413" t="str">
        <f ca="1">IF($A1068="","",INDEX(Diário!C$4:C$5000,MATCH(Rateio!$A1068,Diário!$A$4:$A$5000,FALSE)))</f>
        <v/>
      </c>
      <c r="D1068" s="412" t="str">
        <f ca="1">IF($A1068="","",INDEX(Diário!D$4:D$5000,MATCH(Rateio!$A1068,Diário!$A$4:$A$5000,FALSE)))</f>
        <v/>
      </c>
      <c r="E1068" s="412" t="str">
        <f ca="1">IF($A1068="","",INDEX(Diário!E$4:E$5000,MATCH(Rateio!$A1068,Diário!$A$4:$A$5000,FALSE)))</f>
        <v/>
      </c>
      <c r="F1068" s="398"/>
      <c r="G1068" s="398"/>
      <c r="H1068" s="398"/>
      <c r="I1068" s="398"/>
      <c r="J1068" s="398"/>
      <c r="K1068" s="403"/>
      <c r="L1068" s="404"/>
      <c r="M1068" s="404"/>
      <c r="N1068" s="399"/>
      <c r="O1068" s="400" t="str">
        <f t="shared" si="67"/>
        <v/>
      </c>
      <c r="P1068" s="400" t="str">
        <f t="shared" si="68"/>
        <v/>
      </c>
      <c r="Q1068" s="400">
        <f t="shared" si="70"/>
        <v>0</v>
      </c>
      <c r="R1068" s="401" t="e">
        <f ca="1">MATCH(R$2,OFFSET(Diário!O$4,R1067,0,ROW(Diário!$N$5003)-R1067,1),0)+R1067</f>
        <v>#N/A</v>
      </c>
    </row>
    <row r="1069" spans="1:18" x14ac:dyDescent="0.2">
      <c r="A1069" s="402" t="str">
        <f t="shared" ca="1" si="69"/>
        <v/>
      </c>
      <c r="B1069" s="397" t="str">
        <f ca="1">IF($A1069="","",INDEX(Diário!B$4:B$5000,MATCH(Rateio!$A1069,Diário!$A$4:$A$5000,FALSE)))</f>
        <v/>
      </c>
      <c r="C1069" s="413" t="str">
        <f ca="1">IF($A1069="","",INDEX(Diário!C$4:C$5000,MATCH(Rateio!$A1069,Diário!$A$4:$A$5000,FALSE)))</f>
        <v/>
      </c>
      <c r="D1069" s="412" t="str">
        <f ca="1">IF($A1069="","",INDEX(Diário!D$4:D$5000,MATCH(Rateio!$A1069,Diário!$A$4:$A$5000,FALSE)))</f>
        <v/>
      </c>
      <c r="E1069" s="412" t="str">
        <f ca="1">IF($A1069="","",INDEX(Diário!E$4:E$5000,MATCH(Rateio!$A1069,Diário!$A$4:$A$5000,FALSE)))</f>
        <v/>
      </c>
      <c r="F1069" s="398"/>
      <c r="G1069" s="398"/>
      <c r="H1069" s="398"/>
      <c r="I1069" s="398"/>
      <c r="J1069" s="398"/>
      <c r="K1069" s="403"/>
      <c r="L1069" s="404"/>
      <c r="M1069" s="404"/>
      <c r="N1069" s="399"/>
      <c r="O1069" s="400" t="str">
        <f t="shared" si="67"/>
        <v/>
      </c>
      <c r="P1069" s="400" t="str">
        <f t="shared" si="68"/>
        <v/>
      </c>
      <c r="Q1069" s="400">
        <f t="shared" si="70"/>
        <v>0</v>
      </c>
      <c r="R1069" s="401" t="e">
        <f ca="1">MATCH(R$2,OFFSET(Diário!O$4,R1068,0,ROW(Diário!$N$5003)-R1068,1),0)+R1068</f>
        <v>#N/A</v>
      </c>
    </row>
    <row r="1070" spans="1:18" x14ac:dyDescent="0.2">
      <c r="A1070" s="402" t="str">
        <f t="shared" ca="1" si="69"/>
        <v/>
      </c>
      <c r="B1070" s="397" t="str">
        <f ca="1">IF($A1070="","",INDEX(Diário!B$4:B$5000,MATCH(Rateio!$A1070,Diário!$A$4:$A$5000,FALSE)))</f>
        <v/>
      </c>
      <c r="C1070" s="413" t="str">
        <f ca="1">IF($A1070="","",INDEX(Diário!C$4:C$5000,MATCH(Rateio!$A1070,Diário!$A$4:$A$5000,FALSE)))</f>
        <v/>
      </c>
      <c r="D1070" s="412" t="str">
        <f ca="1">IF($A1070="","",INDEX(Diário!D$4:D$5000,MATCH(Rateio!$A1070,Diário!$A$4:$A$5000,FALSE)))</f>
        <v/>
      </c>
      <c r="E1070" s="412" t="str">
        <f ca="1">IF($A1070="","",INDEX(Diário!E$4:E$5000,MATCH(Rateio!$A1070,Diário!$A$4:$A$5000,FALSE)))</f>
        <v/>
      </c>
      <c r="F1070" s="398"/>
      <c r="G1070" s="398"/>
      <c r="H1070" s="398"/>
      <c r="I1070" s="398"/>
      <c r="J1070" s="398"/>
      <c r="K1070" s="403"/>
      <c r="L1070" s="404"/>
      <c r="M1070" s="404"/>
      <c r="N1070" s="399"/>
      <c r="O1070" s="400" t="str">
        <f t="shared" si="67"/>
        <v/>
      </c>
      <c r="P1070" s="400" t="str">
        <f t="shared" si="68"/>
        <v/>
      </c>
      <c r="Q1070" s="400">
        <f t="shared" si="70"/>
        <v>0</v>
      </c>
      <c r="R1070" s="401" t="e">
        <f ca="1">MATCH(R$2,OFFSET(Diário!O$4,R1069,0,ROW(Diário!$N$5003)-R1069,1),0)+R1069</f>
        <v>#N/A</v>
      </c>
    </row>
    <row r="1071" spans="1:18" x14ac:dyDescent="0.2">
      <c r="A1071" s="402" t="str">
        <f t="shared" ca="1" si="69"/>
        <v/>
      </c>
      <c r="B1071" s="397" t="str">
        <f ca="1">IF($A1071="","",INDEX(Diário!B$4:B$5000,MATCH(Rateio!$A1071,Diário!$A$4:$A$5000,FALSE)))</f>
        <v/>
      </c>
      <c r="C1071" s="413" t="str">
        <f ca="1">IF($A1071="","",INDEX(Diário!C$4:C$5000,MATCH(Rateio!$A1071,Diário!$A$4:$A$5000,FALSE)))</f>
        <v/>
      </c>
      <c r="D1071" s="412" t="str">
        <f ca="1">IF($A1071="","",INDEX(Diário!D$4:D$5000,MATCH(Rateio!$A1071,Diário!$A$4:$A$5000,FALSE)))</f>
        <v/>
      </c>
      <c r="E1071" s="412" t="str">
        <f ca="1">IF($A1071="","",INDEX(Diário!E$4:E$5000,MATCH(Rateio!$A1071,Diário!$A$4:$A$5000,FALSE)))</f>
        <v/>
      </c>
      <c r="F1071" s="398"/>
      <c r="G1071" s="398"/>
      <c r="H1071" s="398"/>
      <c r="I1071" s="398"/>
      <c r="J1071" s="398"/>
      <c r="K1071" s="403"/>
      <c r="L1071" s="404"/>
      <c r="M1071" s="404"/>
      <c r="N1071" s="399"/>
      <c r="O1071" s="400" t="str">
        <f t="shared" si="67"/>
        <v/>
      </c>
      <c r="P1071" s="400" t="str">
        <f t="shared" si="68"/>
        <v/>
      </c>
      <c r="Q1071" s="400">
        <f t="shared" si="70"/>
        <v>0</v>
      </c>
      <c r="R1071" s="401" t="e">
        <f ca="1">MATCH(R$2,OFFSET(Diário!O$4,R1070,0,ROW(Diário!$N$5003)-R1070,1),0)+R1070</f>
        <v>#N/A</v>
      </c>
    </row>
    <row r="1072" spans="1:18" x14ac:dyDescent="0.2">
      <c r="A1072" s="402" t="str">
        <f t="shared" ca="1" si="69"/>
        <v/>
      </c>
      <c r="B1072" s="397" t="str">
        <f ca="1">IF($A1072="","",INDEX(Diário!B$4:B$5000,MATCH(Rateio!$A1072,Diário!$A$4:$A$5000,FALSE)))</f>
        <v/>
      </c>
      <c r="C1072" s="413" t="str">
        <f ca="1">IF($A1072="","",INDEX(Diário!C$4:C$5000,MATCH(Rateio!$A1072,Diário!$A$4:$A$5000,FALSE)))</f>
        <v/>
      </c>
      <c r="D1072" s="412" t="str">
        <f ca="1">IF($A1072="","",INDEX(Diário!D$4:D$5000,MATCH(Rateio!$A1072,Diário!$A$4:$A$5000,FALSE)))</f>
        <v/>
      </c>
      <c r="E1072" s="412" t="str">
        <f ca="1">IF($A1072="","",INDEX(Diário!E$4:E$5000,MATCH(Rateio!$A1072,Diário!$A$4:$A$5000,FALSE)))</f>
        <v/>
      </c>
      <c r="F1072" s="398"/>
      <c r="G1072" s="398"/>
      <c r="H1072" s="398"/>
      <c r="I1072" s="398"/>
      <c r="J1072" s="398"/>
      <c r="K1072" s="403"/>
      <c r="L1072" s="404"/>
      <c r="M1072" s="404"/>
      <c r="N1072" s="399"/>
      <c r="O1072" s="400" t="str">
        <f t="shared" si="67"/>
        <v/>
      </c>
      <c r="P1072" s="400" t="str">
        <f t="shared" si="68"/>
        <v/>
      </c>
      <c r="Q1072" s="400">
        <f t="shared" si="70"/>
        <v>0</v>
      </c>
      <c r="R1072" s="401" t="e">
        <f ca="1">MATCH(R$2,OFFSET(Diário!O$4,R1071,0,ROW(Diário!$N$5003)-R1071,1),0)+R1071</f>
        <v>#N/A</v>
      </c>
    </row>
    <row r="1073" spans="1:18" x14ac:dyDescent="0.2">
      <c r="A1073" s="402" t="str">
        <f t="shared" ca="1" si="69"/>
        <v/>
      </c>
      <c r="B1073" s="397" t="str">
        <f ca="1">IF($A1073="","",INDEX(Diário!B$4:B$5000,MATCH(Rateio!$A1073,Diário!$A$4:$A$5000,FALSE)))</f>
        <v/>
      </c>
      <c r="C1073" s="413" t="str">
        <f ca="1">IF($A1073="","",INDEX(Diário!C$4:C$5000,MATCH(Rateio!$A1073,Diário!$A$4:$A$5000,FALSE)))</f>
        <v/>
      </c>
      <c r="D1073" s="412" t="str">
        <f ca="1">IF($A1073="","",INDEX(Diário!D$4:D$5000,MATCH(Rateio!$A1073,Diário!$A$4:$A$5000,FALSE)))</f>
        <v/>
      </c>
      <c r="E1073" s="412" t="str">
        <f ca="1">IF($A1073="","",INDEX(Diário!E$4:E$5000,MATCH(Rateio!$A1073,Diário!$A$4:$A$5000,FALSE)))</f>
        <v/>
      </c>
      <c r="F1073" s="398"/>
      <c r="G1073" s="398"/>
      <c r="H1073" s="398"/>
      <c r="I1073" s="398"/>
      <c r="J1073" s="398"/>
      <c r="K1073" s="403"/>
      <c r="L1073" s="404"/>
      <c r="M1073" s="404"/>
      <c r="N1073" s="399"/>
      <c r="O1073" s="400" t="str">
        <f t="shared" si="67"/>
        <v/>
      </c>
      <c r="P1073" s="400" t="str">
        <f t="shared" si="68"/>
        <v/>
      </c>
      <c r="Q1073" s="400">
        <f t="shared" si="70"/>
        <v>0</v>
      </c>
      <c r="R1073" s="401" t="e">
        <f ca="1">MATCH(R$2,OFFSET(Diário!O$4,R1072,0,ROW(Diário!$N$5003)-R1072,1),0)+R1072</f>
        <v>#N/A</v>
      </c>
    </row>
    <row r="1074" spans="1:18" x14ac:dyDescent="0.2">
      <c r="A1074" s="402" t="str">
        <f t="shared" ca="1" si="69"/>
        <v/>
      </c>
      <c r="B1074" s="397" t="str">
        <f ca="1">IF($A1074="","",INDEX(Diário!B$4:B$5000,MATCH(Rateio!$A1074,Diário!$A$4:$A$5000,FALSE)))</f>
        <v/>
      </c>
      <c r="C1074" s="413" t="str">
        <f ca="1">IF($A1074="","",INDEX(Diário!C$4:C$5000,MATCH(Rateio!$A1074,Diário!$A$4:$A$5000,FALSE)))</f>
        <v/>
      </c>
      <c r="D1074" s="412" t="str">
        <f ca="1">IF($A1074="","",INDEX(Diário!D$4:D$5000,MATCH(Rateio!$A1074,Diário!$A$4:$A$5000,FALSE)))</f>
        <v/>
      </c>
      <c r="E1074" s="412" t="str">
        <f ca="1">IF($A1074="","",INDEX(Diário!E$4:E$5000,MATCH(Rateio!$A1074,Diário!$A$4:$A$5000,FALSE)))</f>
        <v/>
      </c>
      <c r="F1074" s="398"/>
      <c r="G1074" s="398"/>
      <c r="H1074" s="398"/>
      <c r="I1074" s="398"/>
      <c r="J1074" s="398"/>
      <c r="K1074" s="403"/>
      <c r="L1074" s="404"/>
      <c r="M1074" s="404"/>
      <c r="N1074" s="399"/>
      <c r="O1074" s="400" t="str">
        <f t="shared" si="67"/>
        <v/>
      </c>
      <c r="P1074" s="400" t="str">
        <f t="shared" si="68"/>
        <v/>
      </c>
      <c r="Q1074" s="400">
        <f t="shared" si="70"/>
        <v>0</v>
      </c>
      <c r="R1074" s="401" t="e">
        <f ca="1">MATCH(R$2,OFFSET(Diário!O$4,R1073,0,ROW(Diário!$N$5003)-R1073,1),0)+R1073</f>
        <v>#N/A</v>
      </c>
    </row>
    <row r="1075" spans="1:18" x14ac:dyDescent="0.2">
      <c r="A1075" s="402" t="str">
        <f t="shared" ca="1" si="69"/>
        <v/>
      </c>
      <c r="B1075" s="397" t="str">
        <f ca="1">IF($A1075="","",INDEX(Diário!B$4:B$5000,MATCH(Rateio!$A1075,Diário!$A$4:$A$5000,FALSE)))</f>
        <v/>
      </c>
      <c r="C1075" s="413" t="str">
        <f ca="1">IF($A1075="","",INDEX(Diário!C$4:C$5000,MATCH(Rateio!$A1075,Diário!$A$4:$A$5000,FALSE)))</f>
        <v/>
      </c>
      <c r="D1075" s="412" t="str">
        <f ca="1">IF($A1075="","",INDEX(Diário!D$4:D$5000,MATCH(Rateio!$A1075,Diário!$A$4:$A$5000,FALSE)))</f>
        <v/>
      </c>
      <c r="E1075" s="412" t="str">
        <f ca="1">IF($A1075="","",INDEX(Diário!E$4:E$5000,MATCH(Rateio!$A1075,Diário!$A$4:$A$5000,FALSE)))</f>
        <v/>
      </c>
      <c r="F1075" s="398"/>
      <c r="G1075" s="398"/>
      <c r="H1075" s="398"/>
      <c r="I1075" s="398"/>
      <c r="J1075" s="398"/>
      <c r="K1075" s="403"/>
      <c r="L1075" s="404"/>
      <c r="M1075" s="404"/>
      <c r="N1075" s="399"/>
      <c r="O1075" s="400" t="str">
        <f t="shared" si="67"/>
        <v/>
      </c>
      <c r="P1075" s="400" t="str">
        <f t="shared" si="68"/>
        <v/>
      </c>
      <c r="Q1075" s="400">
        <f t="shared" si="70"/>
        <v>0</v>
      </c>
      <c r="R1075" s="401" t="e">
        <f ca="1">MATCH(R$2,OFFSET(Diário!O$4,R1074,0,ROW(Diário!$N$5003)-R1074,1),0)+R1074</f>
        <v>#N/A</v>
      </c>
    </row>
    <row r="1076" spans="1:18" x14ac:dyDescent="0.2">
      <c r="A1076" s="402" t="str">
        <f t="shared" ca="1" si="69"/>
        <v/>
      </c>
      <c r="B1076" s="397" t="str">
        <f ca="1">IF($A1076="","",INDEX(Diário!B$4:B$5000,MATCH(Rateio!$A1076,Diário!$A$4:$A$5000,FALSE)))</f>
        <v/>
      </c>
      <c r="C1076" s="413" t="str">
        <f ca="1">IF($A1076="","",INDEX(Diário!C$4:C$5000,MATCH(Rateio!$A1076,Diário!$A$4:$A$5000,FALSE)))</f>
        <v/>
      </c>
      <c r="D1076" s="412" t="str">
        <f ca="1">IF($A1076="","",INDEX(Diário!D$4:D$5000,MATCH(Rateio!$A1076,Diário!$A$4:$A$5000,FALSE)))</f>
        <v/>
      </c>
      <c r="E1076" s="412" t="str">
        <f ca="1">IF($A1076="","",INDEX(Diário!E$4:E$5000,MATCH(Rateio!$A1076,Diário!$A$4:$A$5000,FALSE)))</f>
        <v/>
      </c>
      <c r="F1076" s="398"/>
      <c r="G1076" s="398"/>
      <c r="H1076" s="398"/>
      <c r="I1076" s="398"/>
      <c r="J1076" s="398"/>
      <c r="K1076" s="403"/>
      <c r="L1076" s="404"/>
      <c r="M1076" s="404"/>
      <c r="N1076" s="399"/>
      <c r="O1076" s="400" t="str">
        <f t="shared" si="67"/>
        <v/>
      </c>
      <c r="P1076" s="400" t="str">
        <f t="shared" si="68"/>
        <v/>
      </c>
      <c r="Q1076" s="400">
        <f t="shared" si="70"/>
        <v>0</v>
      </c>
      <c r="R1076" s="401" t="e">
        <f ca="1">MATCH(R$2,OFFSET(Diário!O$4,R1075,0,ROW(Diário!$N$5003)-R1075,1),0)+R1075</f>
        <v>#N/A</v>
      </c>
    </row>
    <row r="1077" spans="1:18" x14ac:dyDescent="0.2">
      <c r="A1077" s="402" t="str">
        <f t="shared" ca="1" si="69"/>
        <v/>
      </c>
      <c r="B1077" s="397" t="str">
        <f ca="1">IF($A1077="","",INDEX(Diário!B$4:B$5000,MATCH(Rateio!$A1077,Diário!$A$4:$A$5000,FALSE)))</f>
        <v/>
      </c>
      <c r="C1077" s="413" t="str">
        <f ca="1">IF($A1077="","",INDEX(Diário!C$4:C$5000,MATCH(Rateio!$A1077,Diário!$A$4:$A$5000,FALSE)))</f>
        <v/>
      </c>
      <c r="D1077" s="412" t="str">
        <f ca="1">IF($A1077="","",INDEX(Diário!D$4:D$5000,MATCH(Rateio!$A1077,Diário!$A$4:$A$5000,FALSE)))</f>
        <v/>
      </c>
      <c r="E1077" s="412" t="str">
        <f ca="1">IF($A1077="","",INDEX(Diário!E$4:E$5000,MATCH(Rateio!$A1077,Diário!$A$4:$A$5000,FALSE)))</f>
        <v/>
      </c>
      <c r="F1077" s="398"/>
      <c r="G1077" s="398"/>
      <c r="H1077" s="398"/>
      <c r="I1077" s="398"/>
      <c r="J1077" s="398"/>
      <c r="K1077" s="403"/>
      <c r="L1077" s="404"/>
      <c r="M1077" s="404"/>
      <c r="N1077" s="399"/>
      <c r="O1077" s="400" t="str">
        <f t="shared" si="67"/>
        <v/>
      </c>
      <c r="P1077" s="400" t="str">
        <f t="shared" si="68"/>
        <v/>
      </c>
      <c r="Q1077" s="400">
        <f t="shared" si="70"/>
        <v>0</v>
      </c>
      <c r="R1077" s="401" t="e">
        <f ca="1">MATCH(R$2,OFFSET(Diário!O$4,R1076,0,ROW(Diário!$N$5003)-R1076,1),0)+R1076</f>
        <v>#N/A</v>
      </c>
    </row>
    <row r="1078" spans="1:18" x14ac:dyDescent="0.2">
      <c r="A1078" s="402" t="str">
        <f t="shared" ca="1" si="69"/>
        <v/>
      </c>
      <c r="B1078" s="397" t="str">
        <f ca="1">IF($A1078="","",INDEX(Diário!B$4:B$5000,MATCH(Rateio!$A1078,Diário!$A$4:$A$5000,FALSE)))</f>
        <v/>
      </c>
      <c r="C1078" s="413" t="str">
        <f ca="1">IF($A1078="","",INDEX(Diário!C$4:C$5000,MATCH(Rateio!$A1078,Diário!$A$4:$A$5000,FALSE)))</f>
        <v/>
      </c>
      <c r="D1078" s="412" t="str">
        <f ca="1">IF($A1078="","",INDEX(Diário!D$4:D$5000,MATCH(Rateio!$A1078,Diário!$A$4:$A$5000,FALSE)))</f>
        <v/>
      </c>
      <c r="E1078" s="412" t="str">
        <f ca="1">IF($A1078="","",INDEX(Diário!E$4:E$5000,MATCH(Rateio!$A1078,Diário!$A$4:$A$5000,FALSE)))</f>
        <v/>
      </c>
      <c r="F1078" s="398"/>
      <c r="G1078" s="398"/>
      <c r="H1078" s="398"/>
      <c r="I1078" s="398"/>
      <c r="J1078" s="398"/>
      <c r="K1078" s="403"/>
      <c r="L1078" s="404"/>
      <c r="M1078" s="404"/>
      <c r="N1078" s="399"/>
      <c r="O1078" s="400" t="str">
        <f t="shared" si="67"/>
        <v/>
      </c>
      <c r="P1078" s="400" t="str">
        <f t="shared" si="68"/>
        <v/>
      </c>
      <c r="Q1078" s="400">
        <f t="shared" si="70"/>
        <v>0</v>
      </c>
      <c r="R1078" s="401" t="e">
        <f ca="1">MATCH(R$2,OFFSET(Diário!O$4,R1077,0,ROW(Diário!$N$5003)-R1077,1),0)+R1077</f>
        <v>#N/A</v>
      </c>
    </row>
    <row r="1079" spans="1:18" x14ac:dyDescent="0.2">
      <c r="A1079" s="402" t="str">
        <f t="shared" ca="1" si="69"/>
        <v/>
      </c>
      <c r="B1079" s="397" t="str">
        <f ca="1">IF($A1079="","",INDEX(Diário!B$4:B$5000,MATCH(Rateio!$A1079,Diário!$A$4:$A$5000,FALSE)))</f>
        <v/>
      </c>
      <c r="C1079" s="413" t="str">
        <f ca="1">IF($A1079="","",INDEX(Diário!C$4:C$5000,MATCH(Rateio!$A1079,Diário!$A$4:$A$5000,FALSE)))</f>
        <v/>
      </c>
      <c r="D1079" s="412" t="str">
        <f ca="1">IF($A1079="","",INDEX(Diário!D$4:D$5000,MATCH(Rateio!$A1079,Diário!$A$4:$A$5000,FALSE)))</f>
        <v/>
      </c>
      <c r="E1079" s="412" t="str">
        <f ca="1">IF($A1079="","",INDEX(Diário!E$4:E$5000,MATCH(Rateio!$A1079,Diário!$A$4:$A$5000,FALSE)))</f>
        <v/>
      </c>
      <c r="F1079" s="398"/>
      <c r="G1079" s="398"/>
      <c r="H1079" s="398"/>
      <c r="I1079" s="398"/>
      <c r="J1079" s="398"/>
      <c r="K1079" s="403"/>
      <c r="L1079" s="404"/>
      <c r="M1079" s="404"/>
      <c r="N1079" s="399"/>
      <c r="O1079" s="400" t="str">
        <f t="shared" si="67"/>
        <v/>
      </c>
      <c r="P1079" s="400" t="str">
        <f t="shared" si="68"/>
        <v/>
      </c>
      <c r="Q1079" s="400">
        <f t="shared" si="70"/>
        <v>0</v>
      </c>
      <c r="R1079" s="401" t="e">
        <f ca="1">MATCH(R$2,OFFSET(Diário!O$4,R1078,0,ROW(Diário!$N$5003)-R1078,1),0)+R1078</f>
        <v>#N/A</v>
      </c>
    </row>
    <row r="1080" spans="1:18" x14ac:dyDescent="0.2">
      <c r="A1080" s="402" t="str">
        <f t="shared" ca="1" si="69"/>
        <v/>
      </c>
      <c r="B1080" s="397" t="str">
        <f ca="1">IF($A1080="","",INDEX(Diário!B$4:B$5000,MATCH(Rateio!$A1080,Diário!$A$4:$A$5000,FALSE)))</f>
        <v/>
      </c>
      <c r="C1080" s="413" t="str">
        <f ca="1">IF($A1080="","",INDEX(Diário!C$4:C$5000,MATCH(Rateio!$A1080,Diário!$A$4:$A$5000,FALSE)))</f>
        <v/>
      </c>
      <c r="D1080" s="412" t="str">
        <f ca="1">IF($A1080="","",INDEX(Diário!D$4:D$5000,MATCH(Rateio!$A1080,Diário!$A$4:$A$5000,FALSE)))</f>
        <v/>
      </c>
      <c r="E1080" s="412" t="str">
        <f ca="1">IF($A1080="","",INDEX(Diário!E$4:E$5000,MATCH(Rateio!$A1080,Diário!$A$4:$A$5000,FALSE)))</f>
        <v/>
      </c>
      <c r="F1080" s="398"/>
      <c r="G1080" s="398"/>
      <c r="H1080" s="398"/>
      <c r="I1080" s="398"/>
      <c r="J1080" s="398"/>
      <c r="K1080" s="403"/>
      <c r="L1080" s="404"/>
      <c r="M1080" s="404"/>
      <c r="N1080" s="399"/>
      <c r="O1080" s="400" t="str">
        <f t="shared" si="67"/>
        <v/>
      </c>
      <c r="P1080" s="400" t="str">
        <f t="shared" si="68"/>
        <v/>
      </c>
      <c r="Q1080" s="400">
        <f t="shared" si="70"/>
        <v>0</v>
      </c>
      <c r="R1080" s="401" t="e">
        <f ca="1">MATCH(R$2,OFFSET(Diário!O$4,R1079,0,ROW(Diário!$N$5003)-R1079,1),0)+R1079</f>
        <v>#N/A</v>
      </c>
    </row>
    <row r="1081" spans="1:18" x14ac:dyDescent="0.2">
      <c r="A1081" s="402" t="str">
        <f t="shared" ca="1" si="69"/>
        <v/>
      </c>
      <c r="B1081" s="397" t="str">
        <f ca="1">IF($A1081="","",INDEX(Diário!B$4:B$5000,MATCH(Rateio!$A1081,Diário!$A$4:$A$5000,FALSE)))</f>
        <v/>
      </c>
      <c r="C1081" s="413" t="str">
        <f ca="1">IF($A1081="","",INDEX(Diário!C$4:C$5000,MATCH(Rateio!$A1081,Diário!$A$4:$A$5000,FALSE)))</f>
        <v/>
      </c>
      <c r="D1081" s="412" t="str">
        <f ca="1">IF($A1081="","",INDEX(Diário!D$4:D$5000,MATCH(Rateio!$A1081,Diário!$A$4:$A$5000,FALSE)))</f>
        <v/>
      </c>
      <c r="E1081" s="412" t="str">
        <f ca="1">IF($A1081="","",INDEX(Diário!E$4:E$5000,MATCH(Rateio!$A1081,Diário!$A$4:$A$5000,FALSE)))</f>
        <v/>
      </c>
      <c r="F1081" s="398"/>
      <c r="G1081" s="398"/>
      <c r="H1081" s="398"/>
      <c r="I1081" s="398"/>
      <c r="J1081" s="398"/>
      <c r="K1081" s="403"/>
      <c r="L1081" s="404"/>
      <c r="M1081" s="404"/>
      <c r="N1081" s="399"/>
      <c r="O1081" s="400" t="str">
        <f t="shared" si="67"/>
        <v/>
      </c>
      <c r="P1081" s="400" t="str">
        <f t="shared" si="68"/>
        <v/>
      </c>
      <c r="Q1081" s="400">
        <f t="shared" si="70"/>
        <v>0</v>
      </c>
      <c r="R1081" s="401" t="e">
        <f ca="1">MATCH(R$2,OFFSET(Diário!O$4,R1080,0,ROW(Diário!$N$5003)-R1080,1),0)+R1080</f>
        <v>#N/A</v>
      </c>
    </row>
    <row r="1082" spans="1:18" x14ac:dyDescent="0.2">
      <c r="A1082" s="402" t="str">
        <f t="shared" ca="1" si="69"/>
        <v/>
      </c>
      <c r="B1082" s="397" t="str">
        <f ca="1">IF($A1082="","",INDEX(Diário!B$4:B$5000,MATCH(Rateio!$A1082,Diário!$A$4:$A$5000,FALSE)))</f>
        <v/>
      </c>
      <c r="C1082" s="413" t="str">
        <f ca="1">IF($A1082="","",INDEX(Diário!C$4:C$5000,MATCH(Rateio!$A1082,Diário!$A$4:$A$5000,FALSE)))</f>
        <v/>
      </c>
      <c r="D1082" s="412" t="str">
        <f ca="1">IF($A1082="","",INDEX(Diário!D$4:D$5000,MATCH(Rateio!$A1082,Diário!$A$4:$A$5000,FALSE)))</f>
        <v/>
      </c>
      <c r="E1082" s="412" t="str">
        <f ca="1">IF($A1082="","",INDEX(Diário!E$4:E$5000,MATCH(Rateio!$A1082,Diário!$A$4:$A$5000,FALSE)))</f>
        <v/>
      </c>
      <c r="F1082" s="398"/>
      <c r="G1082" s="398"/>
      <c r="H1082" s="398"/>
      <c r="I1082" s="398"/>
      <c r="J1082" s="398"/>
      <c r="K1082" s="403"/>
      <c r="L1082" s="404"/>
      <c r="M1082" s="404"/>
      <c r="N1082" s="399"/>
      <c r="O1082" s="400" t="str">
        <f t="shared" si="67"/>
        <v/>
      </c>
      <c r="P1082" s="400" t="str">
        <f t="shared" si="68"/>
        <v/>
      </c>
      <c r="Q1082" s="400">
        <f t="shared" si="70"/>
        <v>0</v>
      </c>
      <c r="R1082" s="401" t="e">
        <f ca="1">MATCH(R$2,OFFSET(Diário!O$4,R1081,0,ROW(Diário!$N$5003)-R1081,1),0)+R1081</f>
        <v>#N/A</v>
      </c>
    </row>
    <row r="1083" spans="1:18" x14ac:dyDescent="0.2">
      <c r="A1083" s="402" t="str">
        <f t="shared" ca="1" si="69"/>
        <v/>
      </c>
      <c r="B1083" s="397" t="str">
        <f ca="1">IF($A1083="","",INDEX(Diário!B$4:B$5000,MATCH(Rateio!$A1083,Diário!$A$4:$A$5000,FALSE)))</f>
        <v/>
      </c>
      <c r="C1083" s="413" t="str">
        <f ca="1">IF($A1083="","",INDEX(Diário!C$4:C$5000,MATCH(Rateio!$A1083,Diário!$A$4:$A$5000,FALSE)))</f>
        <v/>
      </c>
      <c r="D1083" s="412" t="str">
        <f ca="1">IF($A1083="","",INDEX(Diário!D$4:D$5000,MATCH(Rateio!$A1083,Diário!$A$4:$A$5000,FALSE)))</f>
        <v/>
      </c>
      <c r="E1083" s="412" t="str">
        <f ca="1">IF($A1083="","",INDEX(Diário!E$4:E$5000,MATCH(Rateio!$A1083,Diário!$A$4:$A$5000,FALSE)))</f>
        <v/>
      </c>
      <c r="F1083" s="398"/>
      <c r="G1083" s="398"/>
      <c r="H1083" s="398"/>
      <c r="I1083" s="398"/>
      <c r="J1083" s="398"/>
      <c r="K1083" s="403"/>
      <c r="L1083" s="404"/>
      <c r="M1083" s="404"/>
      <c r="N1083" s="399"/>
      <c r="O1083" s="400" t="str">
        <f t="shared" si="67"/>
        <v/>
      </c>
      <c r="P1083" s="400" t="str">
        <f t="shared" si="68"/>
        <v/>
      </c>
      <c r="Q1083" s="400">
        <f t="shared" si="70"/>
        <v>0</v>
      </c>
      <c r="R1083" s="401" t="e">
        <f ca="1">MATCH(R$2,OFFSET(Diário!O$4,R1082,0,ROW(Diário!$N$5003)-R1082,1),0)+R1082</f>
        <v>#N/A</v>
      </c>
    </row>
    <row r="1084" spans="1:18" x14ac:dyDescent="0.2">
      <c r="A1084" s="402" t="str">
        <f t="shared" ca="1" si="69"/>
        <v/>
      </c>
      <c r="B1084" s="397" t="str">
        <f ca="1">IF($A1084="","",INDEX(Diário!B$4:B$5000,MATCH(Rateio!$A1084,Diário!$A$4:$A$5000,FALSE)))</f>
        <v/>
      </c>
      <c r="C1084" s="413" t="str">
        <f ca="1">IF($A1084="","",INDEX(Diário!C$4:C$5000,MATCH(Rateio!$A1084,Diário!$A$4:$A$5000,FALSE)))</f>
        <v/>
      </c>
      <c r="D1084" s="412" t="str">
        <f ca="1">IF($A1084="","",INDEX(Diário!D$4:D$5000,MATCH(Rateio!$A1084,Diário!$A$4:$A$5000,FALSE)))</f>
        <v/>
      </c>
      <c r="E1084" s="412" t="str">
        <f ca="1">IF($A1084="","",INDEX(Diário!E$4:E$5000,MATCH(Rateio!$A1084,Diário!$A$4:$A$5000,FALSE)))</f>
        <v/>
      </c>
      <c r="F1084" s="398"/>
      <c r="G1084" s="398"/>
      <c r="H1084" s="398"/>
      <c r="I1084" s="398"/>
      <c r="J1084" s="398"/>
      <c r="K1084" s="403"/>
      <c r="L1084" s="404"/>
      <c r="M1084" s="404"/>
      <c r="N1084" s="399"/>
      <c r="O1084" s="400" t="str">
        <f t="shared" si="67"/>
        <v/>
      </c>
      <c r="P1084" s="400" t="str">
        <f t="shared" si="68"/>
        <v/>
      </c>
      <c r="Q1084" s="400">
        <f t="shared" si="70"/>
        <v>0</v>
      </c>
      <c r="R1084" s="401" t="e">
        <f ca="1">MATCH(R$2,OFFSET(Diário!O$4,R1083,0,ROW(Diário!$N$5003)-R1083,1),0)+R1083</f>
        <v>#N/A</v>
      </c>
    </row>
    <row r="1085" spans="1:18" x14ac:dyDescent="0.2">
      <c r="A1085" s="402" t="str">
        <f t="shared" ca="1" si="69"/>
        <v/>
      </c>
      <c r="B1085" s="397" t="str">
        <f ca="1">IF($A1085="","",INDEX(Diário!B$4:B$5000,MATCH(Rateio!$A1085,Diário!$A$4:$A$5000,FALSE)))</f>
        <v/>
      </c>
      <c r="C1085" s="413" t="str">
        <f ca="1">IF($A1085="","",INDEX(Diário!C$4:C$5000,MATCH(Rateio!$A1085,Diário!$A$4:$A$5000,FALSE)))</f>
        <v/>
      </c>
      <c r="D1085" s="412" t="str">
        <f ca="1">IF($A1085="","",INDEX(Diário!D$4:D$5000,MATCH(Rateio!$A1085,Diário!$A$4:$A$5000,FALSE)))</f>
        <v/>
      </c>
      <c r="E1085" s="412" t="str">
        <f ca="1">IF($A1085="","",INDEX(Diário!E$4:E$5000,MATCH(Rateio!$A1085,Diário!$A$4:$A$5000,FALSE)))</f>
        <v/>
      </c>
      <c r="F1085" s="398"/>
      <c r="G1085" s="398"/>
      <c r="H1085" s="398"/>
      <c r="I1085" s="398"/>
      <c r="J1085" s="398"/>
      <c r="K1085" s="403"/>
      <c r="L1085" s="404"/>
      <c r="M1085" s="404"/>
      <c r="N1085" s="399"/>
      <c r="O1085" s="400" t="str">
        <f t="shared" si="67"/>
        <v/>
      </c>
      <c r="P1085" s="400" t="str">
        <f t="shared" si="68"/>
        <v/>
      </c>
      <c r="Q1085" s="400">
        <f t="shared" si="70"/>
        <v>0</v>
      </c>
      <c r="R1085" s="401" t="e">
        <f ca="1">MATCH(R$2,OFFSET(Diário!O$4,R1084,0,ROW(Diário!$N$5003)-R1084,1),0)+R1084</f>
        <v>#N/A</v>
      </c>
    </row>
    <row r="1086" spans="1:18" x14ac:dyDescent="0.2">
      <c r="A1086" s="402" t="str">
        <f t="shared" ca="1" si="69"/>
        <v/>
      </c>
      <c r="B1086" s="397" t="str">
        <f ca="1">IF($A1086="","",INDEX(Diário!B$4:B$5000,MATCH(Rateio!$A1086,Diário!$A$4:$A$5000,FALSE)))</f>
        <v/>
      </c>
      <c r="C1086" s="413" t="str">
        <f ca="1">IF($A1086="","",INDEX(Diário!C$4:C$5000,MATCH(Rateio!$A1086,Diário!$A$4:$A$5000,FALSE)))</f>
        <v/>
      </c>
      <c r="D1086" s="412" t="str">
        <f ca="1">IF($A1086="","",INDEX(Diário!D$4:D$5000,MATCH(Rateio!$A1086,Diário!$A$4:$A$5000,FALSE)))</f>
        <v/>
      </c>
      <c r="E1086" s="412" t="str">
        <f ca="1">IF($A1086="","",INDEX(Diário!E$4:E$5000,MATCH(Rateio!$A1086,Diário!$A$4:$A$5000,FALSE)))</f>
        <v/>
      </c>
      <c r="F1086" s="398"/>
      <c r="G1086" s="398"/>
      <c r="H1086" s="398"/>
      <c r="I1086" s="398"/>
      <c r="J1086" s="398"/>
      <c r="K1086" s="403"/>
      <c r="L1086" s="404"/>
      <c r="M1086" s="404"/>
      <c r="N1086" s="399"/>
      <c r="O1086" s="400" t="str">
        <f t="shared" si="67"/>
        <v/>
      </c>
      <c r="P1086" s="400" t="str">
        <f t="shared" si="68"/>
        <v/>
      </c>
      <c r="Q1086" s="400">
        <f t="shared" si="70"/>
        <v>0</v>
      </c>
      <c r="R1086" s="401" t="e">
        <f ca="1">MATCH(R$2,OFFSET(Diário!O$4,R1085,0,ROW(Diário!$N$5003)-R1085,1),0)+R1085</f>
        <v>#N/A</v>
      </c>
    </row>
    <row r="1087" spans="1:18" x14ac:dyDescent="0.2">
      <c r="A1087" s="402" t="str">
        <f t="shared" ca="1" si="69"/>
        <v/>
      </c>
      <c r="B1087" s="397" t="str">
        <f ca="1">IF($A1087="","",INDEX(Diário!B$4:B$5000,MATCH(Rateio!$A1087,Diário!$A$4:$A$5000,FALSE)))</f>
        <v/>
      </c>
      <c r="C1087" s="413" t="str">
        <f ca="1">IF($A1087="","",INDEX(Diário!C$4:C$5000,MATCH(Rateio!$A1087,Diário!$A$4:$A$5000,FALSE)))</f>
        <v/>
      </c>
      <c r="D1087" s="412" t="str">
        <f ca="1">IF($A1087="","",INDEX(Diário!D$4:D$5000,MATCH(Rateio!$A1087,Diário!$A$4:$A$5000,FALSE)))</f>
        <v/>
      </c>
      <c r="E1087" s="412" t="str">
        <f ca="1">IF($A1087="","",INDEX(Diário!E$4:E$5000,MATCH(Rateio!$A1087,Diário!$A$4:$A$5000,FALSE)))</f>
        <v/>
      </c>
      <c r="F1087" s="398"/>
      <c r="G1087" s="398"/>
      <c r="H1087" s="398"/>
      <c r="I1087" s="398"/>
      <c r="J1087" s="398"/>
      <c r="K1087" s="403"/>
      <c r="L1087" s="404"/>
      <c r="M1087" s="404"/>
      <c r="N1087" s="399"/>
      <c r="O1087" s="400" t="str">
        <f t="shared" si="67"/>
        <v/>
      </c>
      <c r="P1087" s="400" t="str">
        <f t="shared" si="68"/>
        <v/>
      </c>
      <c r="Q1087" s="400">
        <f t="shared" si="70"/>
        <v>0</v>
      </c>
      <c r="R1087" s="401" t="e">
        <f ca="1">MATCH(R$2,OFFSET(Diário!O$4,R1086,0,ROW(Diário!$N$5003)-R1086,1),0)+R1086</f>
        <v>#N/A</v>
      </c>
    </row>
    <row r="1088" spans="1:18" x14ac:dyDescent="0.2">
      <c r="A1088" s="402" t="str">
        <f t="shared" ca="1" si="69"/>
        <v/>
      </c>
      <c r="B1088" s="397" t="str">
        <f ca="1">IF($A1088="","",INDEX(Diário!B$4:B$5000,MATCH(Rateio!$A1088,Diário!$A$4:$A$5000,FALSE)))</f>
        <v/>
      </c>
      <c r="C1088" s="413" t="str">
        <f ca="1">IF($A1088="","",INDEX(Diário!C$4:C$5000,MATCH(Rateio!$A1088,Diário!$A$4:$A$5000,FALSE)))</f>
        <v/>
      </c>
      <c r="D1088" s="412" t="str">
        <f ca="1">IF($A1088="","",INDEX(Diário!D$4:D$5000,MATCH(Rateio!$A1088,Diário!$A$4:$A$5000,FALSE)))</f>
        <v/>
      </c>
      <c r="E1088" s="412" t="str">
        <f ca="1">IF($A1088="","",INDEX(Diário!E$4:E$5000,MATCH(Rateio!$A1088,Diário!$A$4:$A$5000,FALSE)))</f>
        <v/>
      </c>
      <c r="F1088" s="398"/>
      <c r="G1088" s="398"/>
      <c r="H1088" s="398"/>
      <c r="I1088" s="398"/>
      <c r="J1088" s="398"/>
      <c r="K1088" s="403"/>
      <c r="L1088" s="404"/>
      <c r="M1088" s="404"/>
      <c r="N1088" s="399"/>
      <c r="O1088" s="400" t="str">
        <f t="shared" si="67"/>
        <v/>
      </c>
      <c r="P1088" s="400" t="str">
        <f t="shared" si="68"/>
        <v/>
      </c>
      <c r="Q1088" s="400">
        <f t="shared" si="70"/>
        <v>0</v>
      </c>
      <c r="R1088" s="401" t="e">
        <f ca="1">MATCH(R$2,OFFSET(Diário!O$4,R1087,0,ROW(Diário!$N$5003)-R1087,1),0)+R1087</f>
        <v>#N/A</v>
      </c>
    </row>
    <row r="1089" spans="1:18" x14ac:dyDescent="0.2">
      <c r="A1089" s="402" t="str">
        <f t="shared" ca="1" si="69"/>
        <v/>
      </c>
      <c r="B1089" s="397" t="str">
        <f ca="1">IF($A1089="","",INDEX(Diário!B$4:B$5000,MATCH(Rateio!$A1089,Diário!$A$4:$A$5000,FALSE)))</f>
        <v/>
      </c>
      <c r="C1089" s="413" t="str">
        <f ca="1">IF($A1089="","",INDEX(Diário!C$4:C$5000,MATCH(Rateio!$A1089,Diário!$A$4:$A$5000,FALSE)))</f>
        <v/>
      </c>
      <c r="D1089" s="412" t="str">
        <f ca="1">IF($A1089="","",INDEX(Diário!D$4:D$5000,MATCH(Rateio!$A1089,Diário!$A$4:$A$5000,FALSE)))</f>
        <v/>
      </c>
      <c r="E1089" s="412" t="str">
        <f ca="1">IF($A1089="","",INDEX(Diário!E$4:E$5000,MATCH(Rateio!$A1089,Diário!$A$4:$A$5000,FALSE)))</f>
        <v/>
      </c>
      <c r="F1089" s="398"/>
      <c r="G1089" s="398"/>
      <c r="H1089" s="398"/>
      <c r="I1089" s="398"/>
      <c r="J1089" s="398"/>
      <c r="K1089" s="403"/>
      <c r="L1089" s="404"/>
      <c r="M1089" s="404"/>
      <c r="N1089" s="399"/>
      <c r="O1089" s="400" t="str">
        <f t="shared" si="67"/>
        <v/>
      </c>
      <c r="P1089" s="400" t="str">
        <f t="shared" si="68"/>
        <v/>
      </c>
      <c r="Q1089" s="400">
        <f t="shared" si="70"/>
        <v>0</v>
      </c>
      <c r="R1089" s="401" t="e">
        <f ca="1">MATCH(R$2,OFFSET(Diário!O$4,R1088,0,ROW(Diário!$N$5003)-R1088,1),0)+R1088</f>
        <v>#N/A</v>
      </c>
    </row>
    <row r="1090" spans="1:18" x14ac:dyDescent="0.2">
      <c r="A1090" s="402" t="str">
        <f t="shared" ca="1" si="69"/>
        <v/>
      </c>
      <c r="B1090" s="397" t="str">
        <f ca="1">IF($A1090="","",INDEX(Diário!B$4:B$5000,MATCH(Rateio!$A1090,Diário!$A$4:$A$5000,FALSE)))</f>
        <v/>
      </c>
      <c r="C1090" s="413" t="str">
        <f ca="1">IF($A1090="","",INDEX(Diário!C$4:C$5000,MATCH(Rateio!$A1090,Diário!$A$4:$A$5000,FALSE)))</f>
        <v/>
      </c>
      <c r="D1090" s="412" t="str">
        <f ca="1">IF($A1090="","",INDEX(Diário!D$4:D$5000,MATCH(Rateio!$A1090,Diário!$A$4:$A$5000,FALSE)))</f>
        <v/>
      </c>
      <c r="E1090" s="412" t="str">
        <f ca="1">IF($A1090="","",INDEX(Diário!E$4:E$5000,MATCH(Rateio!$A1090,Diário!$A$4:$A$5000,FALSE)))</f>
        <v/>
      </c>
      <c r="F1090" s="398"/>
      <c r="G1090" s="398"/>
      <c r="H1090" s="398"/>
      <c r="I1090" s="398"/>
      <c r="J1090" s="398"/>
      <c r="K1090" s="403"/>
      <c r="L1090" s="404"/>
      <c r="M1090" s="404"/>
      <c r="N1090" s="399"/>
      <c r="O1090" s="400" t="str">
        <f t="shared" si="67"/>
        <v/>
      </c>
      <c r="P1090" s="400" t="str">
        <f t="shared" si="68"/>
        <v/>
      </c>
      <c r="Q1090" s="400">
        <f t="shared" si="70"/>
        <v>0</v>
      </c>
      <c r="R1090" s="401" t="e">
        <f ca="1">MATCH(R$2,OFFSET(Diário!O$4,R1089,0,ROW(Diário!$N$5003)-R1089,1),0)+R1089</f>
        <v>#N/A</v>
      </c>
    </row>
    <row r="1091" spans="1:18" x14ac:dyDescent="0.2">
      <c r="A1091" s="402" t="str">
        <f t="shared" ca="1" si="69"/>
        <v/>
      </c>
      <c r="B1091" s="397" t="str">
        <f ca="1">IF($A1091="","",INDEX(Diário!B$4:B$5000,MATCH(Rateio!$A1091,Diário!$A$4:$A$5000,FALSE)))</f>
        <v/>
      </c>
      <c r="C1091" s="413" t="str">
        <f ca="1">IF($A1091="","",INDEX(Diário!C$4:C$5000,MATCH(Rateio!$A1091,Diário!$A$4:$A$5000,FALSE)))</f>
        <v/>
      </c>
      <c r="D1091" s="412" t="str">
        <f ca="1">IF($A1091="","",INDEX(Diário!D$4:D$5000,MATCH(Rateio!$A1091,Diário!$A$4:$A$5000,FALSE)))</f>
        <v/>
      </c>
      <c r="E1091" s="412" t="str">
        <f ca="1">IF($A1091="","",INDEX(Diário!E$4:E$5000,MATCH(Rateio!$A1091,Diário!$A$4:$A$5000,FALSE)))</f>
        <v/>
      </c>
      <c r="F1091" s="398"/>
      <c r="G1091" s="398"/>
      <c r="H1091" s="398"/>
      <c r="I1091" s="398"/>
      <c r="J1091" s="398"/>
      <c r="K1091" s="403"/>
      <c r="L1091" s="404"/>
      <c r="M1091" s="404"/>
      <c r="N1091" s="399"/>
      <c r="O1091" s="400" t="str">
        <f t="shared" si="67"/>
        <v/>
      </c>
      <c r="P1091" s="400" t="str">
        <f t="shared" si="68"/>
        <v/>
      </c>
      <c r="Q1091" s="400">
        <f t="shared" si="70"/>
        <v>0</v>
      </c>
      <c r="R1091" s="401" t="e">
        <f ca="1">MATCH(R$2,OFFSET(Diário!O$4,R1090,0,ROW(Diário!$N$5003)-R1090,1),0)+R1090</f>
        <v>#N/A</v>
      </c>
    </row>
    <row r="1092" spans="1:18" x14ac:dyDescent="0.2">
      <c r="A1092" s="402" t="str">
        <f t="shared" ca="1" si="69"/>
        <v/>
      </c>
      <c r="B1092" s="397" t="str">
        <f ca="1">IF($A1092="","",INDEX(Diário!B$4:B$5000,MATCH(Rateio!$A1092,Diário!$A$4:$A$5000,FALSE)))</f>
        <v/>
      </c>
      <c r="C1092" s="413" t="str">
        <f ca="1">IF($A1092="","",INDEX(Diário!C$4:C$5000,MATCH(Rateio!$A1092,Diário!$A$4:$A$5000,FALSE)))</f>
        <v/>
      </c>
      <c r="D1092" s="412" t="str">
        <f ca="1">IF($A1092="","",INDEX(Diário!D$4:D$5000,MATCH(Rateio!$A1092,Diário!$A$4:$A$5000,FALSE)))</f>
        <v/>
      </c>
      <c r="E1092" s="412" t="str">
        <f ca="1">IF($A1092="","",INDEX(Diário!E$4:E$5000,MATCH(Rateio!$A1092,Diário!$A$4:$A$5000,FALSE)))</f>
        <v/>
      </c>
      <c r="F1092" s="398"/>
      <c r="G1092" s="398"/>
      <c r="H1092" s="398"/>
      <c r="I1092" s="398"/>
      <c r="J1092" s="398"/>
      <c r="K1092" s="403"/>
      <c r="L1092" s="404"/>
      <c r="M1092" s="404"/>
      <c r="N1092" s="399"/>
      <c r="O1092" s="400" t="str">
        <f t="shared" si="67"/>
        <v/>
      </c>
      <c r="P1092" s="400" t="str">
        <f t="shared" si="68"/>
        <v/>
      </c>
      <c r="Q1092" s="400">
        <f t="shared" si="70"/>
        <v>0</v>
      </c>
      <c r="R1092" s="401" t="e">
        <f ca="1">MATCH(R$2,OFFSET(Diário!O$4,R1091,0,ROW(Diário!$N$5003)-R1091,1),0)+R1091</f>
        <v>#N/A</v>
      </c>
    </row>
    <row r="1093" spans="1:18" x14ac:dyDescent="0.2">
      <c r="A1093" s="402" t="str">
        <f t="shared" ca="1" si="69"/>
        <v/>
      </c>
      <c r="B1093" s="397" t="str">
        <f ca="1">IF($A1093="","",INDEX(Diário!B$4:B$5000,MATCH(Rateio!$A1093,Diário!$A$4:$A$5000,FALSE)))</f>
        <v/>
      </c>
      <c r="C1093" s="413" t="str">
        <f ca="1">IF($A1093="","",INDEX(Diário!C$4:C$5000,MATCH(Rateio!$A1093,Diário!$A$4:$A$5000,FALSE)))</f>
        <v/>
      </c>
      <c r="D1093" s="412" t="str">
        <f ca="1">IF($A1093="","",INDEX(Diário!D$4:D$5000,MATCH(Rateio!$A1093,Diário!$A$4:$A$5000,FALSE)))</f>
        <v/>
      </c>
      <c r="E1093" s="412" t="str">
        <f ca="1">IF($A1093="","",INDEX(Diário!E$4:E$5000,MATCH(Rateio!$A1093,Diário!$A$4:$A$5000,FALSE)))</f>
        <v/>
      </c>
      <c r="F1093" s="398"/>
      <c r="G1093" s="398"/>
      <c r="H1093" s="398"/>
      <c r="I1093" s="398"/>
      <c r="J1093" s="398"/>
      <c r="K1093" s="403"/>
      <c r="L1093" s="404"/>
      <c r="M1093" s="404"/>
      <c r="N1093" s="399"/>
      <c r="O1093" s="400" t="str">
        <f t="shared" ref="O1093:O1156" si="71">IFERROR(M1093/L1093,"")</f>
        <v/>
      </c>
      <c r="P1093" s="400" t="str">
        <f t="shared" ref="P1093:P1156" si="72">IFERROR(N1093/L1093,"")</f>
        <v/>
      </c>
      <c r="Q1093" s="400">
        <f t="shared" si="70"/>
        <v>0</v>
      </c>
      <c r="R1093" s="401" t="e">
        <f ca="1">MATCH(R$2,OFFSET(Diário!O$4,R1092,0,ROW(Diário!$N$5003)-R1092,1),0)+R1092</f>
        <v>#N/A</v>
      </c>
    </row>
    <row r="1094" spans="1:18" x14ac:dyDescent="0.2">
      <c r="A1094" s="402" t="str">
        <f t="shared" ref="A1094:A1157" ca="1" si="73">IF(ISNA(R1094),"",R1094)</f>
        <v/>
      </c>
      <c r="B1094" s="397" t="str">
        <f ca="1">IF($A1094="","",INDEX(Diário!B$4:B$5000,MATCH(Rateio!$A1094,Diário!$A$4:$A$5000,FALSE)))</f>
        <v/>
      </c>
      <c r="C1094" s="413" t="str">
        <f ca="1">IF($A1094="","",INDEX(Diário!C$4:C$5000,MATCH(Rateio!$A1094,Diário!$A$4:$A$5000,FALSE)))</f>
        <v/>
      </c>
      <c r="D1094" s="412" t="str">
        <f ca="1">IF($A1094="","",INDEX(Diário!D$4:D$5000,MATCH(Rateio!$A1094,Diário!$A$4:$A$5000,FALSE)))</f>
        <v/>
      </c>
      <c r="E1094" s="412" t="str">
        <f ca="1">IF($A1094="","",INDEX(Diário!E$4:E$5000,MATCH(Rateio!$A1094,Diário!$A$4:$A$5000,FALSE)))</f>
        <v/>
      </c>
      <c r="F1094" s="398"/>
      <c r="G1094" s="398"/>
      <c r="H1094" s="398"/>
      <c r="I1094" s="398"/>
      <c r="J1094" s="398"/>
      <c r="K1094" s="403"/>
      <c r="L1094" s="404"/>
      <c r="M1094" s="404"/>
      <c r="N1094" s="399"/>
      <c r="O1094" s="400" t="str">
        <f t="shared" si="71"/>
        <v/>
      </c>
      <c r="P1094" s="400" t="str">
        <f t="shared" si="72"/>
        <v/>
      </c>
      <c r="Q1094" s="400">
        <f t="shared" ref="Q1094:Q1157" si="74">SUM(O1094:P1094)</f>
        <v>0</v>
      </c>
      <c r="R1094" s="401" t="e">
        <f ca="1">MATCH(R$2,OFFSET(Diário!O$4,R1093,0,ROW(Diário!$N$5003)-R1093,1),0)+R1093</f>
        <v>#N/A</v>
      </c>
    </row>
    <row r="1095" spans="1:18" x14ac:dyDescent="0.2">
      <c r="A1095" s="402" t="str">
        <f t="shared" ca="1" si="73"/>
        <v/>
      </c>
      <c r="B1095" s="397" t="str">
        <f ca="1">IF($A1095="","",INDEX(Diário!B$4:B$5000,MATCH(Rateio!$A1095,Diário!$A$4:$A$5000,FALSE)))</f>
        <v/>
      </c>
      <c r="C1095" s="413" t="str">
        <f ca="1">IF($A1095="","",INDEX(Diário!C$4:C$5000,MATCH(Rateio!$A1095,Diário!$A$4:$A$5000,FALSE)))</f>
        <v/>
      </c>
      <c r="D1095" s="412" t="str">
        <f ca="1">IF($A1095="","",INDEX(Diário!D$4:D$5000,MATCH(Rateio!$A1095,Diário!$A$4:$A$5000,FALSE)))</f>
        <v/>
      </c>
      <c r="E1095" s="412" t="str">
        <f ca="1">IF($A1095="","",INDEX(Diário!E$4:E$5000,MATCH(Rateio!$A1095,Diário!$A$4:$A$5000,FALSE)))</f>
        <v/>
      </c>
      <c r="F1095" s="398"/>
      <c r="G1095" s="398"/>
      <c r="H1095" s="398"/>
      <c r="I1095" s="398"/>
      <c r="J1095" s="398"/>
      <c r="K1095" s="403"/>
      <c r="L1095" s="404"/>
      <c r="M1095" s="404"/>
      <c r="N1095" s="399"/>
      <c r="O1095" s="400" t="str">
        <f t="shared" si="71"/>
        <v/>
      </c>
      <c r="P1095" s="400" t="str">
        <f t="shared" si="72"/>
        <v/>
      </c>
      <c r="Q1095" s="400">
        <f t="shared" si="74"/>
        <v>0</v>
      </c>
      <c r="R1095" s="401" t="e">
        <f ca="1">MATCH(R$2,OFFSET(Diário!O$4,R1094,0,ROW(Diário!$N$5003)-R1094,1),0)+R1094</f>
        <v>#N/A</v>
      </c>
    </row>
    <row r="1096" spans="1:18" x14ac:dyDescent="0.2">
      <c r="A1096" s="402" t="str">
        <f t="shared" ca="1" si="73"/>
        <v/>
      </c>
      <c r="B1096" s="397" t="str">
        <f ca="1">IF($A1096="","",INDEX(Diário!B$4:B$5000,MATCH(Rateio!$A1096,Diário!$A$4:$A$5000,FALSE)))</f>
        <v/>
      </c>
      <c r="C1096" s="413" t="str">
        <f ca="1">IF($A1096="","",INDEX(Diário!C$4:C$5000,MATCH(Rateio!$A1096,Diário!$A$4:$A$5000,FALSE)))</f>
        <v/>
      </c>
      <c r="D1096" s="412" t="str">
        <f ca="1">IF($A1096="","",INDEX(Diário!D$4:D$5000,MATCH(Rateio!$A1096,Diário!$A$4:$A$5000,FALSE)))</f>
        <v/>
      </c>
      <c r="E1096" s="412" t="str">
        <f ca="1">IF($A1096="","",INDEX(Diário!E$4:E$5000,MATCH(Rateio!$A1096,Diário!$A$4:$A$5000,FALSE)))</f>
        <v/>
      </c>
      <c r="F1096" s="398"/>
      <c r="G1096" s="398"/>
      <c r="H1096" s="398"/>
      <c r="I1096" s="398"/>
      <c r="J1096" s="398"/>
      <c r="K1096" s="403"/>
      <c r="L1096" s="404"/>
      <c r="M1096" s="404"/>
      <c r="N1096" s="399"/>
      <c r="O1096" s="400" t="str">
        <f t="shared" si="71"/>
        <v/>
      </c>
      <c r="P1096" s="400" t="str">
        <f t="shared" si="72"/>
        <v/>
      </c>
      <c r="Q1096" s="400">
        <f t="shared" si="74"/>
        <v>0</v>
      </c>
      <c r="R1096" s="401" t="e">
        <f ca="1">MATCH(R$2,OFFSET(Diário!O$4,R1095,0,ROW(Diário!$N$5003)-R1095,1),0)+R1095</f>
        <v>#N/A</v>
      </c>
    </row>
    <row r="1097" spans="1:18" x14ac:dyDescent="0.2">
      <c r="A1097" s="402" t="str">
        <f t="shared" ca="1" si="73"/>
        <v/>
      </c>
      <c r="B1097" s="397" t="str">
        <f ca="1">IF($A1097="","",INDEX(Diário!B$4:B$5000,MATCH(Rateio!$A1097,Diário!$A$4:$A$5000,FALSE)))</f>
        <v/>
      </c>
      <c r="C1097" s="413" t="str">
        <f ca="1">IF($A1097="","",INDEX(Diário!C$4:C$5000,MATCH(Rateio!$A1097,Diário!$A$4:$A$5000,FALSE)))</f>
        <v/>
      </c>
      <c r="D1097" s="412" t="str">
        <f ca="1">IF($A1097="","",INDEX(Diário!D$4:D$5000,MATCH(Rateio!$A1097,Diário!$A$4:$A$5000,FALSE)))</f>
        <v/>
      </c>
      <c r="E1097" s="412" t="str">
        <f ca="1">IF($A1097="","",INDEX(Diário!E$4:E$5000,MATCH(Rateio!$A1097,Diário!$A$4:$A$5000,FALSE)))</f>
        <v/>
      </c>
      <c r="F1097" s="398"/>
      <c r="G1097" s="398"/>
      <c r="H1097" s="398"/>
      <c r="I1097" s="398"/>
      <c r="J1097" s="398"/>
      <c r="K1097" s="403"/>
      <c r="L1097" s="404"/>
      <c r="M1097" s="404"/>
      <c r="N1097" s="399"/>
      <c r="O1097" s="400" t="str">
        <f t="shared" si="71"/>
        <v/>
      </c>
      <c r="P1097" s="400" t="str">
        <f t="shared" si="72"/>
        <v/>
      </c>
      <c r="Q1097" s="400">
        <f t="shared" si="74"/>
        <v>0</v>
      </c>
      <c r="R1097" s="401" t="e">
        <f ca="1">MATCH(R$2,OFFSET(Diário!O$4,R1096,0,ROW(Diário!$N$5003)-R1096,1),0)+R1096</f>
        <v>#N/A</v>
      </c>
    </row>
    <row r="1098" spans="1:18" x14ac:dyDescent="0.2">
      <c r="A1098" s="402" t="str">
        <f t="shared" ca="1" si="73"/>
        <v/>
      </c>
      <c r="B1098" s="397" t="str">
        <f ca="1">IF($A1098="","",INDEX(Diário!B$4:B$5000,MATCH(Rateio!$A1098,Diário!$A$4:$A$5000,FALSE)))</f>
        <v/>
      </c>
      <c r="C1098" s="413" t="str">
        <f ca="1">IF($A1098="","",INDEX(Diário!C$4:C$5000,MATCH(Rateio!$A1098,Diário!$A$4:$A$5000,FALSE)))</f>
        <v/>
      </c>
      <c r="D1098" s="412" t="str">
        <f ca="1">IF($A1098="","",INDEX(Diário!D$4:D$5000,MATCH(Rateio!$A1098,Diário!$A$4:$A$5000,FALSE)))</f>
        <v/>
      </c>
      <c r="E1098" s="412" t="str">
        <f ca="1">IF($A1098="","",INDEX(Diário!E$4:E$5000,MATCH(Rateio!$A1098,Diário!$A$4:$A$5000,FALSE)))</f>
        <v/>
      </c>
      <c r="F1098" s="398"/>
      <c r="G1098" s="398"/>
      <c r="H1098" s="398"/>
      <c r="I1098" s="398"/>
      <c r="J1098" s="398"/>
      <c r="K1098" s="403"/>
      <c r="L1098" s="404"/>
      <c r="M1098" s="404"/>
      <c r="N1098" s="399"/>
      <c r="O1098" s="400" t="str">
        <f t="shared" si="71"/>
        <v/>
      </c>
      <c r="P1098" s="400" t="str">
        <f t="shared" si="72"/>
        <v/>
      </c>
      <c r="Q1098" s="400">
        <f t="shared" si="74"/>
        <v>0</v>
      </c>
      <c r="R1098" s="401" t="e">
        <f ca="1">MATCH(R$2,OFFSET(Diário!O$4,R1097,0,ROW(Diário!$N$5003)-R1097,1),0)+R1097</f>
        <v>#N/A</v>
      </c>
    </row>
    <row r="1099" spans="1:18" x14ac:dyDescent="0.2">
      <c r="A1099" s="402" t="str">
        <f t="shared" ca="1" si="73"/>
        <v/>
      </c>
      <c r="B1099" s="397" t="str">
        <f ca="1">IF($A1099="","",INDEX(Diário!B$4:B$5000,MATCH(Rateio!$A1099,Diário!$A$4:$A$5000,FALSE)))</f>
        <v/>
      </c>
      <c r="C1099" s="413" t="str">
        <f ca="1">IF($A1099="","",INDEX(Diário!C$4:C$5000,MATCH(Rateio!$A1099,Diário!$A$4:$A$5000,FALSE)))</f>
        <v/>
      </c>
      <c r="D1099" s="412" t="str">
        <f ca="1">IF($A1099="","",INDEX(Diário!D$4:D$5000,MATCH(Rateio!$A1099,Diário!$A$4:$A$5000,FALSE)))</f>
        <v/>
      </c>
      <c r="E1099" s="412" t="str">
        <f ca="1">IF($A1099="","",INDEX(Diário!E$4:E$5000,MATCH(Rateio!$A1099,Diário!$A$4:$A$5000,FALSE)))</f>
        <v/>
      </c>
      <c r="F1099" s="398"/>
      <c r="G1099" s="398"/>
      <c r="H1099" s="398"/>
      <c r="I1099" s="398"/>
      <c r="J1099" s="398"/>
      <c r="K1099" s="403"/>
      <c r="L1099" s="404"/>
      <c r="M1099" s="404"/>
      <c r="N1099" s="399"/>
      <c r="O1099" s="400" t="str">
        <f t="shared" si="71"/>
        <v/>
      </c>
      <c r="P1099" s="400" t="str">
        <f t="shared" si="72"/>
        <v/>
      </c>
      <c r="Q1099" s="400">
        <f t="shared" si="74"/>
        <v>0</v>
      </c>
      <c r="R1099" s="401" t="e">
        <f ca="1">MATCH(R$2,OFFSET(Diário!O$4,R1098,0,ROW(Diário!$N$5003)-R1098,1),0)+R1098</f>
        <v>#N/A</v>
      </c>
    </row>
    <row r="1100" spans="1:18" x14ac:dyDescent="0.2">
      <c r="A1100" s="402" t="str">
        <f t="shared" ca="1" si="73"/>
        <v/>
      </c>
      <c r="B1100" s="397" t="str">
        <f ca="1">IF($A1100="","",INDEX(Diário!B$4:B$5000,MATCH(Rateio!$A1100,Diário!$A$4:$A$5000,FALSE)))</f>
        <v/>
      </c>
      <c r="C1100" s="413" t="str">
        <f ca="1">IF($A1100="","",INDEX(Diário!C$4:C$5000,MATCH(Rateio!$A1100,Diário!$A$4:$A$5000,FALSE)))</f>
        <v/>
      </c>
      <c r="D1100" s="412" t="str">
        <f ca="1">IF($A1100="","",INDEX(Diário!D$4:D$5000,MATCH(Rateio!$A1100,Diário!$A$4:$A$5000,FALSE)))</f>
        <v/>
      </c>
      <c r="E1100" s="412" t="str">
        <f ca="1">IF($A1100="","",INDEX(Diário!E$4:E$5000,MATCH(Rateio!$A1100,Diário!$A$4:$A$5000,FALSE)))</f>
        <v/>
      </c>
      <c r="F1100" s="398"/>
      <c r="G1100" s="398"/>
      <c r="H1100" s="398"/>
      <c r="I1100" s="398"/>
      <c r="J1100" s="398"/>
      <c r="K1100" s="403"/>
      <c r="L1100" s="404"/>
      <c r="M1100" s="404"/>
      <c r="N1100" s="399"/>
      <c r="O1100" s="400" t="str">
        <f t="shared" si="71"/>
        <v/>
      </c>
      <c r="P1100" s="400" t="str">
        <f t="shared" si="72"/>
        <v/>
      </c>
      <c r="Q1100" s="400">
        <f t="shared" si="74"/>
        <v>0</v>
      </c>
      <c r="R1100" s="401" t="e">
        <f ca="1">MATCH(R$2,OFFSET(Diário!O$4,R1099,0,ROW(Diário!$N$5003)-R1099,1),0)+R1099</f>
        <v>#N/A</v>
      </c>
    </row>
    <row r="1101" spans="1:18" x14ac:dyDescent="0.2">
      <c r="A1101" s="402" t="str">
        <f t="shared" ca="1" si="73"/>
        <v/>
      </c>
      <c r="B1101" s="397" t="str">
        <f ca="1">IF($A1101="","",INDEX(Diário!B$4:B$5000,MATCH(Rateio!$A1101,Diário!$A$4:$A$5000,FALSE)))</f>
        <v/>
      </c>
      <c r="C1101" s="413" t="str">
        <f ca="1">IF($A1101="","",INDEX(Diário!C$4:C$5000,MATCH(Rateio!$A1101,Diário!$A$4:$A$5000,FALSE)))</f>
        <v/>
      </c>
      <c r="D1101" s="412" t="str">
        <f ca="1">IF($A1101="","",INDEX(Diário!D$4:D$5000,MATCH(Rateio!$A1101,Diário!$A$4:$A$5000,FALSE)))</f>
        <v/>
      </c>
      <c r="E1101" s="412" t="str">
        <f ca="1">IF($A1101="","",INDEX(Diário!E$4:E$5000,MATCH(Rateio!$A1101,Diário!$A$4:$A$5000,FALSE)))</f>
        <v/>
      </c>
      <c r="F1101" s="398"/>
      <c r="G1101" s="398"/>
      <c r="H1101" s="398"/>
      <c r="I1101" s="398"/>
      <c r="J1101" s="398"/>
      <c r="K1101" s="403"/>
      <c r="L1101" s="404"/>
      <c r="M1101" s="404"/>
      <c r="N1101" s="399"/>
      <c r="O1101" s="400" t="str">
        <f t="shared" si="71"/>
        <v/>
      </c>
      <c r="P1101" s="400" t="str">
        <f t="shared" si="72"/>
        <v/>
      </c>
      <c r="Q1101" s="400">
        <f t="shared" si="74"/>
        <v>0</v>
      </c>
      <c r="R1101" s="401" t="e">
        <f ca="1">MATCH(R$2,OFFSET(Diário!O$4,R1100,0,ROW(Diário!$N$5003)-R1100,1),0)+R1100</f>
        <v>#N/A</v>
      </c>
    </row>
    <row r="1102" spans="1:18" x14ac:dyDescent="0.2">
      <c r="A1102" s="402" t="str">
        <f t="shared" ca="1" si="73"/>
        <v/>
      </c>
      <c r="B1102" s="397" t="str">
        <f ca="1">IF($A1102="","",INDEX(Diário!B$4:B$5000,MATCH(Rateio!$A1102,Diário!$A$4:$A$5000,FALSE)))</f>
        <v/>
      </c>
      <c r="C1102" s="413" t="str">
        <f ca="1">IF($A1102="","",INDEX(Diário!C$4:C$5000,MATCH(Rateio!$A1102,Diário!$A$4:$A$5000,FALSE)))</f>
        <v/>
      </c>
      <c r="D1102" s="412" t="str">
        <f ca="1">IF($A1102="","",INDEX(Diário!D$4:D$5000,MATCH(Rateio!$A1102,Diário!$A$4:$A$5000,FALSE)))</f>
        <v/>
      </c>
      <c r="E1102" s="412" t="str">
        <f ca="1">IF($A1102="","",INDEX(Diário!E$4:E$5000,MATCH(Rateio!$A1102,Diário!$A$4:$A$5000,FALSE)))</f>
        <v/>
      </c>
      <c r="F1102" s="398"/>
      <c r="G1102" s="398"/>
      <c r="H1102" s="398"/>
      <c r="I1102" s="398"/>
      <c r="J1102" s="398"/>
      <c r="K1102" s="403"/>
      <c r="L1102" s="404"/>
      <c r="M1102" s="404"/>
      <c r="N1102" s="399"/>
      <c r="O1102" s="400" t="str">
        <f t="shared" si="71"/>
        <v/>
      </c>
      <c r="P1102" s="400" t="str">
        <f t="shared" si="72"/>
        <v/>
      </c>
      <c r="Q1102" s="400">
        <f t="shared" si="74"/>
        <v>0</v>
      </c>
      <c r="R1102" s="401" t="e">
        <f ca="1">MATCH(R$2,OFFSET(Diário!O$4,R1101,0,ROW(Diário!$N$5003)-R1101,1),0)+R1101</f>
        <v>#N/A</v>
      </c>
    </row>
    <row r="1103" spans="1:18" x14ac:dyDescent="0.2">
      <c r="A1103" s="402" t="str">
        <f t="shared" ca="1" si="73"/>
        <v/>
      </c>
      <c r="B1103" s="397" t="str">
        <f ca="1">IF($A1103="","",INDEX(Diário!B$4:B$5000,MATCH(Rateio!$A1103,Diário!$A$4:$A$5000,FALSE)))</f>
        <v/>
      </c>
      <c r="C1103" s="413" t="str">
        <f ca="1">IF($A1103="","",INDEX(Diário!C$4:C$5000,MATCH(Rateio!$A1103,Diário!$A$4:$A$5000,FALSE)))</f>
        <v/>
      </c>
      <c r="D1103" s="412" t="str">
        <f ca="1">IF($A1103="","",INDEX(Diário!D$4:D$5000,MATCH(Rateio!$A1103,Diário!$A$4:$A$5000,FALSE)))</f>
        <v/>
      </c>
      <c r="E1103" s="412" t="str">
        <f ca="1">IF($A1103="","",INDEX(Diário!E$4:E$5000,MATCH(Rateio!$A1103,Diário!$A$4:$A$5000,FALSE)))</f>
        <v/>
      </c>
      <c r="F1103" s="398"/>
      <c r="G1103" s="398"/>
      <c r="H1103" s="398"/>
      <c r="I1103" s="398"/>
      <c r="J1103" s="398"/>
      <c r="K1103" s="403"/>
      <c r="L1103" s="404"/>
      <c r="M1103" s="404"/>
      <c r="N1103" s="399"/>
      <c r="O1103" s="400" t="str">
        <f t="shared" si="71"/>
        <v/>
      </c>
      <c r="P1103" s="400" t="str">
        <f t="shared" si="72"/>
        <v/>
      </c>
      <c r="Q1103" s="400">
        <f t="shared" si="74"/>
        <v>0</v>
      </c>
      <c r="R1103" s="401" t="e">
        <f ca="1">MATCH(R$2,OFFSET(Diário!O$4,R1102,0,ROW(Diário!$N$5003)-R1102,1),0)+R1102</f>
        <v>#N/A</v>
      </c>
    </row>
    <row r="1104" spans="1:18" x14ac:dyDescent="0.2">
      <c r="A1104" s="402" t="str">
        <f t="shared" ca="1" si="73"/>
        <v/>
      </c>
      <c r="B1104" s="397" t="str">
        <f ca="1">IF($A1104="","",INDEX(Diário!B$4:B$5000,MATCH(Rateio!$A1104,Diário!$A$4:$A$5000,FALSE)))</f>
        <v/>
      </c>
      <c r="C1104" s="413" t="str">
        <f ca="1">IF($A1104="","",INDEX(Diário!C$4:C$5000,MATCH(Rateio!$A1104,Diário!$A$4:$A$5000,FALSE)))</f>
        <v/>
      </c>
      <c r="D1104" s="412" t="str">
        <f ca="1">IF($A1104="","",INDEX(Diário!D$4:D$5000,MATCH(Rateio!$A1104,Diário!$A$4:$A$5000,FALSE)))</f>
        <v/>
      </c>
      <c r="E1104" s="412" t="str">
        <f ca="1">IF($A1104="","",INDEX(Diário!E$4:E$5000,MATCH(Rateio!$A1104,Diário!$A$4:$A$5000,FALSE)))</f>
        <v/>
      </c>
      <c r="F1104" s="398"/>
      <c r="G1104" s="398"/>
      <c r="H1104" s="398"/>
      <c r="I1104" s="398"/>
      <c r="J1104" s="398"/>
      <c r="K1104" s="403"/>
      <c r="L1104" s="404"/>
      <c r="M1104" s="404"/>
      <c r="N1104" s="399"/>
      <c r="O1104" s="400" t="str">
        <f t="shared" si="71"/>
        <v/>
      </c>
      <c r="P1104" s="400" t="str">
        <f t="shared" si="72"/>
        <v/>
      </c>
      <c r="Q1104" s="400">
        <f t="shared" si="74"/>
        <v>0</v>
      </c>
      <c r="R1104" s="401" t="e">
        <f ca="1">MATCH(R$2,OFFSET(Diário!O$4,R1103,0,ROW(Diário!$N$5003)-R1103,1),0)+R1103</f>
        <v>#N/A</v>
      </c>
    </row>
    <row r="1105" spans="1:18" x14ac:dyDescent="0.2">
      <c r="A1105" s="402" t="str">
        <f t="shared" ca="1" si="73"/>
        <v/>
      </c>
      <c r="B1105" s="397" t="str">
        <f ca="1">IF($A1105="","",INDEX(Diário!B$4:B$5000,MATCH(Rateio!$A1105,Diário!$A$4:$A$5000,FALSE)))</f>
        <v/>
      </c>
      <c r="C1105" s="413" t="str">
        <f ca="1">IF($A1105="","",INDEX(Diário!C$4:C$5000,MATCH(Rateio!$A1105,Diário!$A$4:$A$5000,FALSE)))</f>
        <v/>
      </c>
      <c r="D1105" s="412" t="str">
        <f ca="1">IF($A1105="","",INDEX(Diário!D$4:D$5000,MATCH(Rateio!$A1105,Diário!$A$4:$A$5000,FALSE)))</f>
        <v/>
      </c>
      <c r="E1105" s="412" t="str">
        <f ca="1">IF($A1105="","",INDEX(Diário!E$4:E$5000,MATCH(Rateio!$A1105,Diário!$A$4:$A$5000,FALSE)))</f>
        <v/>
      </c>
      <c r="F1105" s="398"/>
      <c r="G1105" s="398"/>
      <c r="H1105" s="398"/>
      <c r="I1105" s="398"/>
      <c r="J1105" s="398"/>
      <c r="K1105" s="403"/>
      <c r="L1105" s="404"/>
      <c r="M1105" s="404"/>
      <c r="N1105" s="399"/>
      <c r="O1105" s="400" t="str">
        <f t="shared" si="71"/>
        <v/>
      </c>
      <c r="P1105" s="400" t="str">
        <f t="shared" si="72"/>
        <v/>
      </c>
      <c r="Q1105" s="400">
        <f t="shared" si="74"/>
        <v>0</v>
      </c>
      <c r="R1105" s="401" t="e">
        <f ca="1">MATCH(R$2,OFFSET(Diário!O$4,R1104,0,ROW(Diário!$N$5003)-R1104,1),0)+R1104</f>
        <v>#N/A</v>
      </c>
    </row>
    <row r="1106" spans="1:18" x14ac:dyDescent="0.2">
      <c r="A1106" s="402" t="str">
        <f t="shared" ca="1" si="73"/>
        <v/>
      </c>
      <c r="B1106" s="397" t="str">
        <f ca="1">IF($A1106="","",INDEX(Diário!B$4:B$5000,MATCH(Rateio!$A1106,Diário!$A$4:$A$5000,FALSE)))</f>
        <v/>
      </c>
      <c r="C1106" s="413" t="str">
        <f ca="1">IF($A1106="","",INDEX(Diário!C$4:C$5000,MATCH(Rateio!$A1106,Diário!$A$4:$A$5000,FALSE)))</f>
        <v/>
      </c>
      <c r="D1106" s="412" t="str">
        <f ca="1">IF($A1106="","",INDEX(Diário!D$4:D$5000,MATCH(Rateio!$A1106,Diário!$A$4:$A$5000,FALSE)))</f>
        <v/>
      </c>
      <c r="E1106" s="412" t="str">
        <f ca="1">IF($A1106="","",INDEX(Diário!E$4:E$5000,MATCH(Rateio!$A1106,Diário!$A$4:$A$5000,FALSE)))</f>
        <v/>
      </c>
      <c r="F1106" s="398"/>
      <c r="G1106" s="398"/>
      <c r="H1106" s="398"/>
      <c r="I1106" s="398"/>
      <c r="J1106" s="398"/>
      <c r="K1106" s="403"/>
      <c r="L1106" s="404"/>
      <c r="M1106" s="404"/>
      <c r="N1106" s="399"/>
      <c r="O1106" s="400" t="str">
        <f t="shared" si="71"/>
        <v/>
      </c>
      <c r="P1106" s="400" t="str">
        <f t="shared" si="72"/>
        <v/>
      </c>
      <c r="Q1106" s="400">
        <f t="shared" si="74"/>
        <v>0</v>
      </c>
      <c r="R1106" s="401" t="e">
        <f ca="1">MATCH(R$2,OFFSET(Diário!O$4,R1105,0,ROW(Diário!$N$5003)-R1105,1),0)+R1105</f>
        <v>#N/A</v>
      </c>
    </row>
    <row r="1107" spans="1:18" x14ac:dyDescent="0.2">
      <c r="A1107" s="402" t="str">
        <f t="shared" ca="1" si="73"/>
        <v/>
      </c>
      <c r="B1107" s="397" t="str">
        <f ca="1">IF($A1107="","",INDEX(Diário!B$4:B$5000,MATCH(Rateio!$A1107,Diário!$A$4:$A$5000,FALSE)))</f>
        <v/>
      </c>
      <c r="C1107" s="413" t="str">
        <f ca="1">IF($A1107="","",INDEX(Diário!C$4:C$5000,MATCH(Rateio!$A1107,Diário!$A$4:$A$5000,FALSE)))</f>
        <v/>
      </c>
      <c r="D1107" s="412" t="str">
        <f ca="1">IF($A1107="","",INDEX(Diário!D$4:D$5000,MATCH(Rateio!$A1107,Diário!$A$4:$A$5000,FALSE)))</f>
        <v/>
      </c>
      <c r="E1107" s="412" t="str">
        <f ca="1">IF($A1107="","",INDEX(Diário!E$4:E$5000,MATCH(Rateio!$A1107,Diário!$A$4:$A$5000,FALSE)))</f>
        <v/>
      </c>
      <c r="F1107" s="398"/>
      <c r="G1107" s="398"/>
      <c r="H1107" s="398"/>
      <c r="I1107" s="398"/>
      <c r="J1107" s="398"/>
      <c r="K1107" s="403"/>
      <c r="L1107" s="404"/>
      <c r="M1107" s="404"/>
      <c r="N1107" s="399"/>
      <c r="O1107" s="400" t="str">
        <f t="shared" si="71"/>
        <v/>
      </c>
      <c r="P1107" s="400" t="str">
        <f t="shared" si="72"/>
        <v/>
      </c>
      <c r="Q1107" s="400">
        <f t="shared" si="74"/>
        <v>0</v>
      </c>
      <c r="R1107" s="401" t="e">
        <f ca="1">MATCH(R$2,OFFSET(Diário!O$4,R1106,0,ROW(Diário!$N$5003)-R1106,1),0)+R1106</f>
        <v>#N/A</v>
      </c>
    </row>
    <row r="1108" spans="1:18" x14ac:dyDescent="0.2">
      <c r="A1108" s="402" t="str">
        <f t="shared" ca="1" si="73"/>
        <v/>
      </c>
      <c r="B1108" s="397" t="str">
        <f ca="1">IF($A1108="","",INDEX(Diário!B$4:B$5000,MATCH(Rateio!$A1108,Diário!$A$4:$A$5000,FALSE)))</f>
        <v/>
      </c>
      <c r="C1108" s="413" t="str">
        <f ca="1">IF($A1108="","",INDEX(Diário!C$4:C$5000,MATCH(Rateio!$A1108,Diário!$A$4:$A$5000,FALSE)))</f>
        <v/>
      </c>
      <c r="D1108" s="412" t="str">
        <f ca="1">IF($A1108="","",INDEX(Diário!D$4:D$5000,MATCH(Rateio!$A1108,Diário!$A$4:$A$5000,FALSE)))</f>
        <v/>
      </c>
      <c r="E1108" s="412" t="str">
        <f ca="1">IF($A1108="","",INDEX(Diário!E$4:E$5000,MATCH(Rateio!$A1108,Diário!$A$4:$A$5000,FALSE)))</f>
        <v/>
      </c>
      <c r="F1108" s="398"/>
      <c r="G1108" s="398"/>
      <c r="H1108" s="398"/>
      <c r="I1108" s="398"/>
      <c r="J1108" s="398"/>
      <c r="K1108" s="403"/>
      <c r="L1108" s="404"/>
      <c r="M1108" s="404"/>
      <c r="N1108" s="399"/>
      <c r="O1108" s="400" t="str">
        <f t="shared" si="71"/>
        <v/>
      </c>
      <c r="P1108" s="400" t="str">
        <f t="shared" si="72"/>
        <v/>
      </c>
      <c r="Q1108" s="400">
        <f t="shared" si="74"/>
        <v>0</v>
      </c>
      <c r="R1108" s="401" t="e">
        <f ca="1">MATCH(R$2,OFFSET(Diário!O$4,R1107,0,ROW(Diário!$N$5003)-R1107,1),0)+R1107</f>
        <v>#N/A</v>
      </c>
    </row>
    <row r="1109" spans="1:18" x14ac:dyDescent="0.2">
      <c r="A1109" s="402" t="str">
        <f t="shared" ca="1" si="73"/>
        <v/>
      </c>
      <c r="B1109" s="397" t="str">
        <f ca="1">IF($A1109="","",INDEX(Diário!B$4:B$5000,MATCH(Rateio!$A1109,Diário!$A$4:$A$5000,FALSE)))</f>
        <v/>
      </c>
      <c r="C1109" s="413" t="str">
        <f ca="1">IF($A1109="","",INDEX(Diário!C$4:C$5000,MATCH(Rateio!$A1109,Diário!$A$4:$A$5000,FALSE)))</f>
        <v/>
      </c>
      <c r="D1109" s="412" t="str">
        <f ca="1">IF($A1109="","",INDEX(Diário!D$4:D$5000,MATCH(Rateio!$A1109,Diário!$A$4:$A$5000,FALSE)))</f>
        <v/>
      </c>
      <c r="E1109" s="412" t="str">
        <f ca="1">IF($A1109="","",INDEX(Diário!E$4:E$5000,MATCH(Rateio!$A1109,Diário!$A$4:$A$5000,FALSE)))</f>
        <v/>
      </c>
      <c r="F1109" s="398"/>
      <c r="G1109" s="398"/>
      <c r="H1109" s="398"/>
      <c r="I1109" s="398"/>
      <c r="J1109" s="398"/>
      <c r="K1109" s="403"/>
      <c r="L1109" s="404"/>
      <c r="M1109" s="404"/>
      <c r="N1109" s="399"/>
      <c r="O1109" s="400" t="str">
        <f t="shared" si="71"/>
        <v/>
      </c>
      <c r="P1109" s="400" t="str">
        <f t="shared" si="72"/>
        <v/>
      </c>
      <c r="Q1109" s="400">
        <f t="shared" si="74"/>
        <v>0</v>
      </c>
      <c r="R1109" s="401" t="e">
        <f ca="1">MATCH(R$2,OFFSET(Diário!O$4,R1108,0,ROW(Diário!$N$5003)-R1108,1),0)+R1108</f>
        <v>#N/A</v>
      </c>
    </row>
    <row r="1110" spans="1:18" x14ac:dyDescent="0.2">
      <c r="A1110" s="402" t="str">
        <f t="shared" ca="1" si="73"/>
        <v/>
      </c>
      <c r="B1110" s="397" t="str">
        <f ca="1">IF($A1110="","",INDEX(Diário!B$4:B$5000,MATCH(Rateio!$A1110,Diário!$A$4:$A$5000,FALSE)))</f>
        <v/>
      </c>
      <c r="C1110" s="413" t="str">
        <f ca="1">IF($A1110="","",INDEX(Diário!C$4:C$5000,MATCH(Rateio!$A1110,Diário!$A$4:$A$5000,FALSE)))</f>
        <v/>
      </c>
      <c r="D1110" s="412" t="str">
        <f ca="1">IF($A1110="","",INDEX(Diário!D$4:D$5000,MATCH(Rateio!$A1110,Diário!$A$4:$A$5000,FALSE)))</f>
        <v/>
      </c>
      <c r="E1110" s="412" t="str">
        <f ca="1">IF($A1110="","",INDEX(Diário!E$4:E$5000,MATCH(Rateio!$A1110,Diário!$A$4:$A$5000,FALSE)))</f>
        <v/>
      </c>
      <c r="F1110" s="398"/>
      <c r="G1110" s="398"/>
      <c r="H1110" s="398"/>
      <c r="I1110" s="398"/>
      <c r="J1110" s="398"/>
      <c r="K1110" s="403"/>
      <c r="L1110" s="404"/>
      <c r="M1110" s="404"/>
      <c r="N1110" s="399"/>
      <c r="O1110" s="400" t="str">
        <f t="shared" si="71"/>
        <v/>
      </c>
      <c r="P1110" s="400" t="str">
        <f t="shared" si="72"/>
        <v/>
      </c>
      <c r="Q1110" s="400">
        <f t="shared" si="74"/>
        <v>0</v>
      </c>
      <c r="R1110" s="401" t="e">
        <f ca="1">MATCH(R$2,OFFSET(Diário!O$4,R1109,0,ROW(Diário!$N$5003)-R1109,1),0)+R1109</f>
        <v>#N/A</v>
      </c>
    </row>
    <row r="1111" spans="1:18" x14ac:dyDescent="0.2">
      <c r="A1111" s="402" t="str">
        <f t="shared" ca="1" si="73"/>
        <v/>
      </c>
      <c r="B1111" s="397" t="str">
        <f ca="1">IF($A1111="","",INDEX(Diário!B$4:B$5000,MATCH(Rateio!$A1111,Diário!$A$4:$A$5000,FALSE)))</f>
        <v/>
      </c>
      <c r="C1111" s="413" t="str">
        <f ca="1">IF($A1111="","",INDEX(Diário!C$4:C$5000,MATCH(Rateio!$A1111,Diário!$A$4:$A$5000,FALSE)))</f>
        <v/>
      </c>
      <c r="D1111" s="412" t="str">
        <f ca="1">IF($A1111="","",INDEX(Diário!D$4:D$5000,MATCH(Rateio!$A1111,Diário!$A$4:$A$5000,FALSE)))</f>
        <v/>
      </c>
      <c r="E1111" s="412" t="str">
        <f ca="1">IF($A1111="","",INDEX(Diário!E$4:E$5000,MATCH(Rateio!$A1111,Diário!$A$4:$A$5000,FALSE)))</f>
        <v/>
      </c>
      <c r="F1111" s="398"/>
      <c r="G1111" s="398"/>
      <c r="H1111" s="398"/>
      <c r="I1111" s="398"/>
      <c r="J1111" s="398"/>
      <c r="K1111" s="403"/>
      <c r="L1111" s="404"/>
      <c r="M1111" s="404"/>
      <c r="N1111" s="399"/>
      <c r="O1111" s="400" t="str">
        <f t="shared" si="71"/>
        <v/>
      </c>
      <c r="P1111" s="400" t="str">
        <f t="shared" si="72"/>
        <v/>
      </c>
      <c r="Q1111" s="400">
        <f t="shared" si="74"/>
        <v>0</v>
      </c>
      <c r="R1111" s="401" t="e">
        <f ca="1">MATCH(R$2,OFFSET(Diário!O$4,R1110,0,ROW(Diário!$N$5003)-R1110,1),0)+R1110</f>
        <v>#N/A</v>
      </c>
    </row>
    <row r="1112" spans="1:18" x14ac:dyDescent="0.2">
      <c r="A1112" s="402" t="str">
        <f t="shared" ca="1" si="73"/>
        <v/>
      </c>
      <c r="B1112" s="397" t="str">
        <f ca="1">IF($A1112="","",INDEX(Diário!B$4:B$5000,MATCH(Rateio!$A1112,Diário!$A$4:$A$5000,FALSE)))</f>
        <v/>
      </c>
      <c r="C1112" s="413" t="str">
        <f ca="1">IF($A1112="","",INDEX(Diário!C$4:C$5000,MATCH(Rateio!$A1112,Diário!$A$4:$A$5000,FALSE)))</f>
        <v/>
      </c>
      <c r="D1112" s="412" t="str">
        <f ca="1">IF($A1112="","",INDEX(Diário!D$4:D$5000,MATCH(Rateio!$A1112,Diário!$A$4:$A$5000,FALSE)))</f>
        <v/>
      </c>
      <c r="E1112" s="412" t="str">
        <f ca="1">IF($A1112="","",INDEX(Diário!E$4:E$5000,MATCH(Rateio!$A1112,Diário!$A$4:$A$5000,FALSE)))</f>
        <v/>
      </c>
      <c r="F1112" s="398"/>
      <c r="G1112" s="398"/>
      <c r="H1112" s="398"/>
      <c r="I1112" s="398"/>
      <c r="J1112" s="398"/>
      <c r="K1112" s="403"/>
      <c r="L1112" s="404"/>
      <c r="M1112" s="404"/>
      <c r="N1112" s="399"/>
      <c r="O1112" s="400" t="str">
        <f t="shared" si="71"/>
        <v/>
      </c>
      <c r="P1112" s="400" t="str">
        <f t="shared" si="72"/>
        <v/>
      </c>
      <c r="Q1112" s="400">
        <f t="shared" si="74"/>
        <v>0</v>
      </c>
      <c r="R1112" s="401" t="e">
        <f ca="1">MATCH(R$2,OFFSET(Diário!O$4,R1111,0,ROW(Diário!$N$5003)-R1111,1),0)+R1111</f>
        <v>#N/A</v>
      </c>
    </row>
    <row r="1113" spans="1:18" x14ac:dyDescent="0.2">
      <c r="A1113" s="402" t="str">
        <f t="shared" ca="1" si="73"/>
        <v/>
      </c>
      <c r="B1113" s="397" t="str">
        <f ca="1">IF($A1113="","",INDEX(Diário!B$4:B$5000,MATCH(Rateio!$A1113,Diário!$A$4:$A$5000,FALSE)))</f>
        <v/>
      </c>
      <c r="C1113" s="413" t="str">
        <f ca="1">IF($A1113="","",INDEX(Diário!C$4:C$5000,MATCH(Rateio!$A1113,Diário!$A$4:$A$5000,FALSE)))</f>
        <v/>
      </c>
      <c r="D1113" s="412" t="str">
        <f ca="1">IF($A1113="","",INDEX(Diário!D$4:D$5000,MATCH(Rateio!$A1113,Diário!$A$4:$A$5000,FALSE)))</f>
        <v/>
      </c>
      <c r="E1113" s="412" t="str">
        <f ca="1">IF($A1113="","",INDEX(Diário!E$4:E$5000,MATCH(Rateio!$A1113,Diário!$A$4:$A$5000,FALSE)))</f>
        <v/>
      </c>
      <c r="F1113" s="398"/>
      <c r="G1113" s="398"/>
      <c r="H1113" s="398"/>
      <c r="I1113" s="398"/>
      <c r="J1113" s="398"/>
      <c r="K1113" s="403"/>
      <c r="L1113" s="404"/>
      <c r="M1113" s="404"/>
      <c r="N1113" s="399"/>
      <c r="O1113" s="400" t="str">
        <f t="shared" si="71"/>
        <v/>
      </c>
      <c r="P1113" s="400" t="str">
        <f t="shared" si="72"/>
        <v/>
      </c>
      <c r="Q1113" s="400">
        <f t="shared" si="74"/>
        <v>0</v>
      </c>
      <c r="R1113" s="401" t="e">
        <f ca="1">MATCH(R$2,OFFSET(Diário!O$4,R1112,0,ROW(Diário!$N$5003)-R1112,1),0)+R1112</f>
        <v>#N/A</v>
      </c>
    </row>
    <row r="1114" spans="1:18" x14ac:dyDescent="0.2">
      <c r="A1114" s="402" t="str">
        <f t="shared" ca="1" si="73"/>
        <v/>
      </c>
      <c r="B1114" s="397" t="str">
        <f ca="1">IF($A1114="","",INDEX(Diário!B$4:B$5000,MATCH(Rateio!$A1114,Diário!$A$4:$A$5000,FALSE)))</f>
        <v/>
      </c>
      <c r="C1114" s="413" t="str">
        <f ca="1">IF($A1114="","",INDEX(Diário!C$4:C$5000,MATCH(Rateio!$A1114,Diário!$A$4:$A$5000,FALSE)))</f>
        <v/>
      </c>
      <c r="D1114" s="412" t="str">
        <f ca="1">IF($A1114="","",INDEX(Diário!D$4:D$5000,MATCH(Rateio!$A1114,Diário!$A$4:$A$5000,FALSE)))</f>
        <v/>
      </c>
      <c r="E1114" s="412" t="str">
        <f ca="1">IF($A1114="","",INDEX(Diário!E$4:E$5000,MATCH(Rateio!$A1114,Diário!$A$4:$A$5000,FALSE)))</f>
        <v/>
      </c>
      <c r="F1114" s="398"/>
      <c r="G1114" s="398"/>
      <c r="H1114" s="398"/>
      <c r="I1114" s="398"/>
      <c r="J1114" s="398"/>
      <c r="K1114" s="403"/>
      <c r="L1114" s="404"/>
      <c r="M1114" s="404"/>
      <c r="N1114" s="399"/>
      <c r="O1114" s="400" t="str">
        <f t="shared" si="71"/>
        <v/>
      </c>
      <c r="P1114" s="400" t="str">
        <f t="shared" si="72"/>
        <v/>
      </c>
      <c r="Q1114" s="400">
        <f t="shared" si="74"/>
        <v>0</v>
      </c>
      <c r="R1114" s="401" t="e">
        <f ca="1">MATCH(R$2,OFFSET(Diário!O$4,R1113,0,ROW(Diário!$N$5003)-R1113,1),0)+R1113</f>
        <v>#N/A</v>
      </c>
    </row>
    <row r="1115" spans="1:18" x14ac:dyDescent="0.2">
      <c r="A1115" s="402" t="str">
        <f t="shared" ca="1" si="73"/>
        <v/>
      </c>
      <c r="B1115" s="397" t="str">
        <f ca="1">IF($A1115="","",INDEX(Diário!B$4:B$5000,MATCH(Rateio!$A1115,Diário!$A$4:$A$5000,FALSE)))</f>
        <v/>
      </c>
      <c r="C1115" s="413" t="str">
        <f ca="1">IF($A1115="","",INDEX(Diário!C$4:C$5000,MATCH(Rateio!$A1115,Diário!$A$4:$A$5000,FALSE)))</f>
        <v/>
      </c>
      <c r="D1115" s="412" t="str">
        <f ca="1">IF($A1115="","",INDEX(Diário!D$4:D$5000,MATCH(Rateio!$A1115,Diário!$A$4:$A$5000,FALSE)))</f>
        <v/>
      </c>
      <c r="E1115" s="412" t="str">
        <f ca="1">IF($A1115="","",INDEX(Diário!E$4:E$5000,MATCH(Rateio!$A1115,Diário!$A$4:$A$5000,FALSE)))</f>
        <v/>
      </c>
      <c r="F1115" s="398"/>
      <c r="G1115" s="398"/>
      <c r="H1115" s="398"/>
      <c r="I1115" s="398"/>
      <c r="J1115" s="398"/>
      <c r="K1115" s="403"/>
      <c r="L1115" s="404"/>
      <c r="M1115" s="404"/>
      <c r="N1115" s="399"/>
      <c r="O1115" s="400" t="str">
        <f t="shared" si="71"/>
        <v/>
      </c>
      <c r="P1115" s="400" t="str">
        <f t="shared" si="72"/>
        <v/>
      </c>
      <c r="Q1115" s="400">
        <f t="shared" si="74"/>
        <v>0</v>
      </c>
      <c r="R1115" s="401" t="e">
        <f ca="1">MATCH(R$2,OFFSET(Diário!O$4,R1114,0,ROW(Diário!$N$5003)-R1114,1),0)+R1114</f>
        <v>#N/A</v>
      </c>
    </row>
    <row r="1116" spans="1:18" x14ac:dyDescent="0.2">
      <c r="A1116" s="402" t="str">
        <f t="shared" ca="1" si="73"/>
        <v/>
      </c>
      <c r="B1116" s="397" t="str">
        <f ca="1">IF($A1116="","",INDEX(Diário!B$4:B$5000,MATCH(Rateio!$A1116,Diário!$A$4:$A$5000,FALSE)))</f>
        <v/>
      </c>
      <c r="C1116" s="413" t="str">
        <f ca="1">IF($A1116="","",INDEX(Diário!C$4:C$5000,MATCH(Rateio!$A1116,Diário!$A$4:$A$5000,FALSE)))</f>
        <v/>
      </c>
      <c r="D1116" s="412" t="str">
        <f ca="1">IF($A1116="","",INDEX(Diário!D$4:D$5000,MATCH(Rateio!$A1116,Diário!$A$4:$A$5000,FALSE)))</f>
        <v/>
      </c>
      <c r="E1116" s="412" t="str">
        <f ca="1">IF($A1116="","",INDEX(Diário!E$4:E$5000,MATCH(Rateio!$A1116,Diário!$A$4:$A$5000,FALSE)))</f>
        <v/>
      </c>
      <c r="F1116" s="398"/>
      <c r="G1116" s="398"/>
      <c r="H1116" s="398"/>
      <c r="I1116" s="398"/>
      <c r="J1116" s="398"/>
      <c r="K1116" s="403"/>
      <c r="L1116" s="404"/>
      <c r="M1116" s="404"/>
      <c r="N1116" s="399"/>
      <c r="O1116" s="400" t="str">
        <f t="shared" si="71"/>
        <v/>
      </c>
      <c r="P1116" s="400" t="str">
        <f t="shared" si="72"/>
        <v/>
      </c>
      <c r="Q1116" s="400">
        <f t="shared" si="74"/>
        <v>0</v>
      </c>
      <c r="R1116" s="401" t="e">
        <f ca="1">MATCH(R$2,OFFSET(Diário!O$4,R1115,0,ROW(Diário!$N$5003)-R1115,1),0)+R1115</f>
        <v>#N/A</v>
      </c>
    </row>
    <row r="1117" spans="1:18" x14ac:dyDescent="0.2">
      <c r="A1117" s="402" t="str">
        <f t="shared" ca="1" si="73"/>
        <v/>
      </c>
      <c r="B1117" s="397" t="str">
        <f ca="1">IF($A1117="","",INDEX(Diário!B$4:B$5000,MATCH(Rateio!$A1117,Diário!$A$4:$A$5000,FALSE)))</f>
        <v/>
      </c>
      <c r="C1117" s="413" t="str">
        <f ca="1">IF($A1117="","",INDEX(Diário!C$4:C$5000,MATCH(Rateio!$A1117,Diário!$A$4:$A$5000,FALSE)))</f>
        <v/>
      </c>
      <c r="D1117" s="412" t="str">
        <f ca="1">IF($A1117="","",INDEX(Diário!D$4:D$5000,MATCH(Rateio!$A1117,Diário!$A$4:$A$5000,FALSE)))</f>
        <v/>
      </c>
      <c r="E1117" s="412" t="str">
        <f ca="1">IF($A1117="","",INDEX(Diário!E$4:E$5000,MATCH(Rateio!$A1117,Diário!$A$4:$A$5000,FALSE)))</f>
        <v/>
      </c>
      <c r="F1117" s="398"/>
      <c r="G1117" s="398"/>
      <c r="H1117" s="398"/>
      <c r="I1117" s="398"/>
      <c r="J1117" s="398"/>
      <c r="K1117" s="403"/>
      <c r="L1117" s="404"/>
      <c r="M1117" s="404"/>
      <c r="N1117" s="399"/>
      <c r="O1117" s="400" t="str">
        <f t="shared" si="71"/>
        <v/>
      </c>
      <c r="P1117" s="400" t="str">
        <f t="shared" si="72"/>
        <v/>
      </c>
      <c r="Q1117" s="400">
        <f t="shared" si="74"/>
        <v>0</v>
      </c>
      <c r="R1117" s="401" t="e">
        <f ca="1">MATCH(R$2,OFFSET(Diário!O$4,R1116,0,ROW(Diário!$N$5003)-R1116,1),0)+R1116</f>
        <v>#N/A</v>
      </c>
    </row>
    <row r="1118" spans="1:18" x14ac:dyDescent="0.2">
      <c r="A1118" s="402" t="str">
        <f t="shared" ca="1" si="73"/>
        <v/>
      </c>
      <c r="B1118" s="397" t="str">
        <f ca="1">IF($A1118="","",INDEX(Diário!B$4:B$5000,MATCH(Rateio!$A1118,Diário!$A$4:$A$5000,FALSE)))</f>
        <v/>
      </c>
      <c r="C1118" s="413" t="str">
        <f ca="1">IF($A1118="","",INDEX(Diário!C$4:C$5000,MATCH(Rateio!$A1118,Diário!$A$4:$A$5000,FALSE)))</f>
        <v/>
      </c>
      <c r="D1118" s="412" t="str">
        <f ca="1">IF($A1118="","",INDEX(Diário!D$4:D$5000,MATCH(Rateio!$A1118,Diário!$A$4:$A$5000,FALSE)))</f>
        <v/>
      </c>
      <c r="E1118" s="412" t="str">
        <f ca="1">IF($A1118="","",INDEX(Diário!E$4:E$5000,MATCH(Rateio!$A1118,Diário!$A$4:$A$5000,FALSE)))</f>
        <v/>
      </c>
      <c r="F1118" s="398"/>
      <c r="G1118" s="398"/>
      <c r="H1118" s="398"/>
      <c r="I1118" s="398"/>
      <c r="J1118" s="398"/>
      <c r="K1118" s="403"/>
      <c r="L1118" s="404"/>
      <c r="M1118" s="404"/>
      <c r="N1118" s="399"/>
      <c r="O1118" s="400" t="str">
        <f t="shared" si="71"/>
        <v/>
      </c>
      <c r="P1118" s="400" t="str">
        <f t="shared" si="72"/>
        <v/>
      </c>
      <c r="Q1118" s="400">
        <f t="shared" si="74"/>
        <v>0</v>
      </c>
      <c r="R1118" s="401" t="e">
        <f ca="1">MATCH(R$2,OFFSET(Diário!O$4,R1117,0,ROW(Diário!$N$5003)-R1117,1),0)+R1117</f>
        <v>#N/A</v>
      </c>
    </row>
    <row r="1119" spans="1:18" x14ac:dyDescent="0.2">
      <c r="A1119" s="402" t="str">
        <f t="shared" ca="1" si="73"/>
        <v/>
      </c>
      <c r="B1119" s="397" t="str">
        <f ca="1">IF($A1119="","",INDEX(Diário!B$4:B$5000,MATCH(Rateio!$A1119,Diário!$A$4:$A$5000,FALSE)))</f>
        <v/>
      </c>
      <c r="C1119" s="413" t="str">
        <f ca="1">IF($A1119="","",INDEX(Diário!C$4:C$5000,MATCH(Rateio!$A1119,Diário!$A$4:$A$5000,FALSE)))</f>
        <v/>
      </c>
      <c r="D1119" s="412" t="str">
        <f ca="1">IF($A1119="","",INDEX(Diário!D$4:D$5000,MATCH(Rateio!$A1119,Diário!$A$4:$A$5000,FALSE)))</f>
        <v/>
      </c>
      <c r="E1119" s="412" t="str">
        <f ca="1">IF($A1119="","",INDEX(Diário!E$4:E$5000,MATCH(Rateio!$A1119,Diário!$A$4:$A$5000,FALSE)))</f>
        <v/>
      </c>
      <c r="F1119" s="398"/>
      <c r="G1119" s="398"/>
      <c r="H1119" s="398"/>
      <c r="I1119" s="398"/>
      <c r="J1119" s="398"/>
      <c r="K1119" s="403"/>
      <c r="L1119" s="404"/>
      <c r="M1119" s="404"/>
      <c r="N1119" s="399"/>
      <c r="O1119" s="400" t="str">
        <f t="shared" si="71"/>
        <v/>
      </c>
      <c r="P1119" s="400" t="str">
        <f t="shared" si="72"/>
        <v/>
      </c>
      <c r="Q1119" s="400">
        <f t="shared" si="74"/>
        <v>0</v>
      </c>
      <c r="R1119" s="401" t="e">
        <f ca="1">MATCH(R$2,OFFSET(Diário!O$4,R1118,0,ROW(Diário!$N$5003)-R1118,1),0)+R1118</f>
        <v>#N/A</v>
      </c>
    </row>
    <row r="1120" spans="1:18" x14ac:dyDescent="0.2">
      <c r="A1120" s="402" t="str">
        <f t="shared" ca="1" si="73"/>
        <v/>
      </c>
      <c r="B1120" s="397" t="str">
        <f ca="1">IF($A1120="","",INDEX(Diário!B$4:B$5000,MATCH(Rateio!$A1120,Diário!$A$4:$A$5000,FALSE)))</f>
        <v/>
      </c>
      <c r="C1120" s="413" t="str">
        <f ca="1">IF($A1120="","",INDEX(Diário!C$4:C$5000,MATCH(Rateio!$A1120,Diário!$A$4:$A$5000,FALSE)))</f>
        <v/>
      </c>
      <c r="D1120" s="412" t="str">
        <f ca="1">IF($A1120="","",INDEX(Diário!D$4:D$5000,MATCH(Rateio!$A1120,Diário!$A$4:$A$5000,FALSE)))</f>
        <v/>
      </c>
      <c r="E1120" s="412" t="str">
        <f ca="1">IF($A1120="","",INDEX(Diário!E$4:E$5000,MATCH(Rateio!$A1120,Diário!$A$4:$A$5000,FALSE)))</f>
        <v/>
      </c>
      <c r="F1120" s="398"/>
      <c r="G1120" s="398"/>
      <c r="H1120" s="398"/>
      <c r="I1120" s="398"/>
      <c r="J1120" s="398"/>
      <c r="K1120" s="403"/>
      <c r="L1120" s="404"/>
      <c r="M1120" s="404"/>
      <c r="N1120" s="399"/>
      <c r="O1120" s="400" t="str">
        <f t="shared" si="71"/>
        <v/>
      </c>
      <c r="P1120" s="400" t="str">
        <f t="shared" si="72"/>
        <v/>
      </c>
      <c r="Q1120" s="400">
        <f t="shared" si="74"/>
        <v>0</v>
      </c>
      <c r="R1120" s="401" t="e">
        <f ca="1">MATCH(R$2,OFFSET(Diário!O$4,R1119,0,ROW(Diário!$N$5003)-R1119,1),0)+R1119</f>
        <v>#N/A</v>
      </c>
    </row>
    <row r="1121" spans="1:18" x14ac:dyDescent="0.2">
      <c r="A1121" s="402" t="str">
        <f t="shared" ca="1" si="73"/>
        <v/>
      </c>
      <c r="B1121" s="397" t="str">
        <f ca="1">IF($A1121="","",INDEX(Diário!B$4:B$5000,MATCH(Rateio!$A1121,Diário!$A$4:$A$5000,FALSE)))</f>
        <v/>
      </c>
      <c r="C1121" s="413" t="str">
        <f ca="1">IF($A1121="","",INDEX(Diário!C$4:C$5000,MATCH(Rateio!$A1121,Diário!$A$4:$A$5000,FALSE)))</f>
        <v/>
      </c>
      <c r="D1121" s="412" t="str">
        <f ca="1">IF($A1121="","",INDEX(Diário!D$4:D$5000,MATCH(Rateio!$A1121,Diário!$A$4:$A$5000,FALSE)))</f>
        <v/>
      </c>
      <c r="E1121" s="412" t="str">
        <f ca="1">IF($A1121="","",INDEX(Diário!E$4:E$5000,MATCH(Rateio!$A1121,Diário!$A$4:$A$5000,FALSE)))</f>
        <v/>
      </c>
      <c r="F1121" s="398"/>
      <c r="G1121" s="398"/>
      <c r="H1121" s="398"/>
      <c r="I1121" s="398"/>
      <c r="J1121" s="398"/>
      <c r="K1121" s="403"/>
      <c r="L1121" s="404"/>
      <c r="M1121" s="404"/>
      <c r="N1121" s="399"/>
      <c r="O1121" s="400" t="str">
        <f t="shared" si="71"/>
        <v/>
      </c>
      <c r="P1121" s="400" t="str">
        <f t="shared" si="72"/>
        <v/>
      </c>
      <c r="Q1121" s="400">
        <f t="shared" si="74"/>
        <v>0</v>
      </c>
      <c r="R1121" s="401" t="e">
        <f ca="1">MATCH(R$2,OFFSET(Diário!O$4,R1120,0,ROW(Diário!$N$5003)-R1120,1),0)+R1120</f>
        <v>#N/A</v>
      </c>
    </row>
    <row r="1122" spans="1:18" x14ac:dyDescent="0.2">
      <c r="A1122" s="402" t="str">
        <f t="shared" ca="1" si="73"/>
        <v/>
      </c>
      <c r="B1122" s="397" t="str">
        <f ca="1">IF($A1122="","",INDEX(Diário!B$4:B$5000,MATCH(Rateio!$A1122,Diário!$A$4:$A$5000,FALSE)))</f>
        <v/>
      </c>
      <c r="C1122" s="413" t="str">
        <f ca="1">IF($A1122="","",INDEX(Diário!C$4:C$5000,MATCH(Rateio!$A1122,Diário!$A$4:$A$5000,FALSE)))</f>
        <v/>
      </c>
      <c r="D1122" s="412" t="str">
        <f ca="1">IF($A1122="","",INDEX(Diário!D$4:D$5000,MATCH(Rateio!$A1122,Diário!$A$4:$A$5000,FALSE)))</f>
        <v/>
      </c>
      <c r="E1122" s="412" t="str">
        <f ca="1">IF($A1122="","",INDEX(Diário!E$4:E$5000,MATCH(Rateio!$A1122,Diário!$A$4:$A$5000,FALSE)))</f>
        <v/>
      </c>
      <c r="F1122" s="398"/>
      <c r="G1122" s="398"/>
      <c r="H1122" s="398"/>
      <c r="I1122" s="398"/>
      <c r="J1122" s="398"/>
      <c r="K1122" s="403"/>
      <c r="L1122" s="404"/>
      <c r="M1122" s="404"/>
      <c r="N1122" s="399"/>
      <c r="O1122" s="400" t="str">
        <f t="shared" si="71"/>
        <v/>
      </c>
      <c r="P1122" s="400" t="str">
        <f t="shared" si="72"/>
        <v/>
      </c>
      <c r="Q1122" s="400">
        <f t="shared" si="74"/>
        <v>0</v>
      </c>
      <c r="R1122" s="401" t="e">
        <f ca="1">MATCH(R$2,OFFSET(Diário!O$4,R1121,0,ROW(Diário!$N$5003)-R1121,1),0)+R1121</f>
        <v>#N/A</v>
      </c>
    </row>
    <row r="1123" spans="1:18" x14ac:dyDescent="0.2">
      <c r="A1123" s="402" t="str">
        <f t="shared" ca="1" si="73"/>
        <v/>
      </c>
      <c r="B1123" s="397" t="str">
        <f ca="1">IF($A1123="","",INDEX(Diário!B$4:B$5000,MATCH(Rateio!$A1123,Diário!$A$4:$A$5000,FALSE)))</f>
        <v/>
      </c>
      <c r="C1123" s="413" t="str">
        <f ca="1">IF($A1123="","",INDEX(Diário!C$4:C$5000,MATCH(Rateio!$A1123,Diário!$A$4:$A$5000,FALSE)))</f>
        <v/>
      </c>
      <c r="D1123" s="412" t="str">
        <f ca="1">IF($A1123="","",INDEX(Diário!D$4:D$5000,MATCH(Rateio!$A1123,Diário!$A$4:$A$5000,FALSE)))</f>
        <v/>
      </c>
      <c r="E1123" s="412" t="str">
        <f ca="1">IF($A1123="","",INDEX(Diário!E$4:E$5000,MATCH(Rateio!$A1123,Diário!$A$4:$A$5000,FALSE)))</f>
        <v/>
      </c>
      <c r="F1123" s="398"/>
      <c r="G1123" s="398"/>
      <c r="H1123" s="398"/>
      <c r="I1123" s="398"/>
      <c r="J1123" s="398"/>
      <c r="K1123" s="403"/>
      <c r="L1123" s="404"/>
      <c r="M1123" s="404"/>
      <c r="N1123" s="399"/>
      <c r="O1123" s="400" t="str">
        <f t="shared" si="71"/>
        <v/>
      </c>
      <c r="P1123" s="400" t="str">
        <f t="shared" si="72"/>
        <v/>
      </c>
      <c r="Q1123" s="400">
        <f t="shared" si="74"/>
        <v>0</v>
      </c>
      <c r="R1123" s="401" t="e">
        <f ca="1">MATCH(R$2,OFFSET(Diário!O$4,R1122,0,ROW(Diário!$N$5003)-R1122,1),0)+R1122</f>
        <v>#N/A</v>
      </c>
    </row>
    <row r="1124" spans="1:18" x14ac:dyDescent="0.2">
      <c r="A1124" s="402" t="str">
        <f t="shared" ca="1" si="73"/>
        <v/>
      </c>
      <c r="B1124" s="397" t="str">
        <f ca="1">IF($A1124="","",INDEX(Diário!B$4:B$5000,MATCH(Rateio!$A1124,Diário!$A$4:$A$5000,FALSE)))</f>
        <v/>
      </c>
      <c r="C1124" s="413" t="str">
        <f ca="1">IF($A1124="","",INDEX(Diário!C$4:C$5000,MATCH(Rateio!$A1124,Diário!$A$4:$A$5000,FALSE)))</f>
        <v/>
      </c>
      <c r="D1124" s="412" t="str">
        <f ca="1">IF($A1124="","",INDEX(Diário!D$4:D$5000,MATCH(Rateio!$A1124,Diário!$A$4:$A$5000,FALSE)))</f>
        <v/>
      </c>
      <c r="E1124" s="412" t="str">
        <f ca="1">IF($A1124="","",INDEX(Diário!E$4:E$5000,MATCH(Rateio!$A1124,Diário!$A$4:$A$5000,FALSE)))</f>
        <v/>
      </c>
      <c r="F1124" s="398"/>
      <c r="G1124" s="398"/>
      <c r="H1124" s="398"/>
      <c r="I1124" s="398"/>
      <c r="J1124" s="398"/>
      <c r="K1124" s="403"/>
      <c r="L1124" s="404"/>
      <c r="M1124" s="404"/>
      <c r="N1124" s="399"/>
      <c r="O1124" s="400" t="str">
        <f t="shared" si="71"/>
        <v/>
      </c>
      <c r="P1124" s="400" t="str">
        <f t="shared" si="72"/>
        <v/>
      </c>
      <c r="Q1124" s="400">
        <f t="shared" si="74"/>
        <v>0</v>
      </c>
      <c r="R1124" s="401" t="e">
        <f ca="1">MATCH(R$2,OFFSET(Diário!O$4,R1123,0,ROW(Diário!$N$5003)-R1123,1),0)+R1123</f>
        <v>#N/A</v>
      </c>
    </row>
    <row r="1125" spans="1:18" x14ac:dyDescent="0.2">
      <c r="A1125" s="402" t="str">
        <f t="shared" ca="1" si="73"/>
        <v/>
      </c>
      <c r="B1125" s="397" t="str">
        <f ca="1">IF($A1125="","",INDEX(Diário!B$4:B$5000,MATCH(Rateio!$A1125,Diário!$A$4:$A$5000,FALSE)))</f>
        <v/>
      </c>
      <c r="C1125" s="413" t="str">
        <f ca="1">IF($A1125="","",INDEX(Diário!C$4:C$5000,MATCH(Rateio!$A1125,Diário!$A$4:$A$5000,FALSE)))</f>
        <v/>
      </c>
      <c r="D1125" s="412" t="str">
        <f ca="1">IF($A1125="","",INDEX(Diário!D$4:D$5000,MATCH(Rateio!$A1125,Diário!$A$4:$A$5000,FALSE)))</f>
        <v/>
      </c>
      <c r="E1125" s="412" t="str">
        <f ca="1">IF($A1125="","",INDEX(Diário!E$4:E$5000,MATCH(Rateio!$A1125,Diário!$A$4:$A$5000,FALSE)))</f>
        <v/>
      </c>
      <c r="F1125" s="398"/>
      <c r="G1125" s="398"/>
      <c r="H1125" s="398"/>
      <c r="I1125" s="398"/>
      <c r="J1125" s="398"/>
      <c r="K1125" s="403"/>
      <c r="L1125" s="404"/>
      <c r="M1125" s="404"/>
      <c r="N1125" s="399"/>
      <c r="O1125" s="400" t="str">
        <f t="shared" si="71"/>
        <v/>
      </c>
      <c r="P1125" s="400" t="str">
        <f t="shared" si="72"/>
        <v/>
      </c>
      <c r="Q1125" s="400">
        <f t="shared" si="74"/>
        <v>0</v>
      </c>
      <c r="R1125" s="401" t="e">
        <f ca="1">MATCH(R$2,OFFSET(Diário!O$4,R1124,0,ROW(Diário!$N$5003)-R1124,1),0)+R1124</f>
        <v>#N/A</v>
      </c>
    </row>
    <row r="1126" spans="1:18" x14ac:dyDescent="0.2">
      <c r="A1126" s="402" t="str">
        <f t="shared" ca="1" si="73"/>
        <v/>
      </c>
      <c r="B1126" s="397" t="str">
        <f ca="1">IF($A1126="","",INDEX(Diário!B$4:B$5000,MATCH(Rateio!$A1126,Diário!$A$4:$A$5000,FALSE)))</f>
        <v/>
      </c>
      <c r="C1126" s="413" t="str">
        <f ca="1">IF($A1126="","",INDEX(Diário!C$4:C$5000,MATCH(Rateio!$A1126,Diário!$A$4:$A$5000,FALSE)))</f>
        <v/>
      </c>
      <c r="D1126" s="412" t="str">
        <f ca="1">IF($A1126="","",INDEX(Diário!D$4:D$5000,MATCH(Rateio!$A1126,Diário!$A$4:$A$5000,FALSE)))</f>
        <v/>
      </c>
      <c r="E1126" s="412" t="str">
        <f ca="1">IF($A1126="","",INDEX(Diário!E$4:E$5000,MATCH(Rateio!$A1126,Diário!$A$4:$A$5000,FALSE)))</f>
        <v/>
      </c>
      <c r="F1126" s="398"/>
      <c r="G1126" s="398"/>
      <c r="H1126" s="398"/>
      <c r="I1126" s="398"/>
      <c r="J1126" s="398"/>
      <c r="K1126" s="403"/>
      <c r="L1126" s="404"/>
      <c r="M1126" s="404"/>
      <c r="N1126" s="399"/>
      <c r="O1126" s="400" t="str">
        <f t="shared" si="71"/>
        <v/>
      </c>
      <c r="P1126" s="400" t="str">
        <f t="shared" si="72"/>
        <v/>
      </c>
      <c r="Q1126" s="400">
        <f t="shared" si="74"/>
        <v>0</v>
      </c>
      <c r="R1126" s="401" t="e">
        <f ca="1">MATCH(R$2,OFFSET(Diário!O$4,R1125,0,ROW(Diário!$N$5003)-R1125,1),0)+R1125</f>
        <v>#N/A</v>
      </c>
    </row>
    <row r="1127" spans="1:18" x14ac:dyDescent="0.2">
      <c r="A1127" s="402" t="str">
        <f t="shared" ca="1" si="73"/>
        <v/>
      </c>
      <c r="B1127" s="397" t="str">
        <f ca="1">IF($A1127="","",INDEX(Diário!B$4:B$5000,MATCH(Rateio!$A1127,Diário!$A$4:$A$5000,FALSE)))</f>
        <v/>
      </c>
      <c r="C1127" s="413" t="str">
        <f ca="1">IF($A1127="","",INDEX(Diário!C$4:C$5000,MATCH(Rateio!$A1127,Diário!$A$4:$A$5000,FALSE)))</f>
        <v/>
      </c>
      <c r="D1127" s="412" t="str">
        <f ca="1">IF($A1127="","",INDEX(Diário!D$4:D$5000,MATCH(Rateio!$A1127,Diário!$A$4:$A$5000,FALSE)))</f>
        <v/>
      </c>
      <c r="E1127" s="412" t="str">
        <f ca="1">IF($A1127="","",INDEX(Diário!E$4:E$5000,MATCH(Rateio!$A1127,Diário!$A$4:$A$5000,FALSE)))</f>
        <v/>
      </c>
      <c r="F1127" s="398"/>
      <c r="G1127" s="398"/>
      <c r="H1127" s="398"/>
      <c r="I1127" s="398"/>
      <c r="J1127" s="398"/>
      <c r="K1127" s="403"/>
      <c r="L1127" s="404"/>
      <c r="M1127" s="404"/>
      <c r="N1127" s="399"/>
      <c r="O1127" s="400" t="str">
        <f t="shared" si="71"/>
        <v/>
      </c>
      <c r="P1127" s="400" t="str">
        <f t="shared" si="72"/>
        <v/>
      </c>
      <c r="Q1127" s="400">
        <f t="shared" si="74"/>
        <v>0</v>
      </c>
      <c r="R1127" s="401" t="e">
        <f ca="1">MATCH(R$2,OFFSET(Diário!O$4,R1126,0,ROW(Diário!$N$5003)-R1126,1),0)+R1126</f>
        <v>#N/A</v>
      </c>
    </row>
    <row r="1128" spans="1:18" x14ac:dyDescent="0.2">
      <c r="A1128" s="402" t="str">
        <f t="shared" ca="1" si="73"/>
        <v/>
      </c>
      <c r="B1128" s="397" t="str">
        <f ca="1">IF($A1128="","",INDEX(Diário!B$4:B$5000,MATCH(Rateio!$A1128,Diário!$A$4:$A$5000,FALSE)))</f>
        <v/>
      </c>
      <c r="C1128" s="413" t="str">
        <f ca="1">IF($A1128="","",INDEX(Diário!C$4:C$5000,MATCH(Rateio!$A1128,Diário!$A$4:$A$5000,FALSE)))</f>
        <v/>
      </c>
      <c r="D1128" s="412" t="str">
        <f ca="1">IF($A1128="","",INDEX(Diário!D$4:D$5000,MATCH(Rateio!$A1128,Diário!$A$4:$A$5000,FALSE)))</f>
        <v/>
      </c>
      <c r="E1128" s="412" t="str">
        <f ca="1">IF($A1128="","",INDEX(Diário!E$4:E$5000,MATCH(Rateio!$A1128,Diário!$A$4:$A$5000,FALSE)))</f>
        <v/>
      </c>
      <c r="F1128" s="398"/>
      <c r="G1128" s="398"/>
      <c r="H1128" s="398"/>
      <c r="I1128" s="398"/>
      <c r="J1128" s="398"/>
      <c r="K1128" s="403"/>
      <c r="L1128" s="404"/>
      <c r="M1128" s="404"/>
      <c r="N1128" s="399"/>
      <c r="O1128" s="400" t="str">
        <f t="shared" si="71"/>
        <v/>
      </c>
      <c r="P1128" s="400" t="str">
        <f t="shared" si="72"/>
        <v/>
      </c>
      <c r="Q1128" s="400">
        <f t="shared" si="74"/>
        <v>0</v>
      </c>
      <c r="R1128" s="401" t="e">
        <f ca="1">MATCH(R$2,OFFSET(Diário!O$4,R1127,0,ROW(Diário!$N$5003)-R1127,1),0)+R1127</f>
        <v>#N/A</v>
      </c>
    </row>
    <row r="1129" spans="1:18" x14ac:dyDescent="0.2">
      <c r="A1129" s="402" t="str">
        <f t="shared" ca="1" si="73"/>
        <v/>
      </c>
      <c r="B1129" s="397" t="str">
        <f ca="1">IF($A1129="","",INDEX(Diário!B$4:B$5000,MATCH(Rateio!$A1129,Diário!$A$4:$A$5000,FALSE)))</f>
        <v/>
      </c>
      <c r="C1129" s="413" t="str">
        <f ca="1">IF($A1129="","",INDEX(Diário!C$4:C$5000,MATCH(Rateio!$A1129,Diário!$A$4:$A$5000,FALSE)))</f>
        <v/>
      </c>
      <c r="D1129" s="412" t="str">
        <f ca="1">IF($A1129="","",INDEX(Diário!D$4:D$5000,MATCH(Rateio!$A1129,Diário!$A$4:$A$5000,FALSE)))</f>
        <v/>
      </c>
      <c r="E1129" s="412" t="str">
        <f ca="1">IF($A1129="","",INDEX(Diário!E$4:E$5000,MATCH(Rateio!$A1129,Diário!$A$4:$A$5000,FALSE)))</f>
        <v/>
      </c>
      <c r="F1129" s="398"/>
      <c r="G1129" s="398"/>
      <c r="H1129" s="398"/>
      <c r="I1129" s="398"/>
      <c r="J1129" s="398"/>
      <c r="K1129" s="403"/>
      <c r="L1129" s="404"/>
      <c r="M1129" s="404"/>
      <c r="N1129" s="399"/>
      <c r="O1129" s="400" t="str">
        <f t="shared" si="71"/>
        <v/>
      </c>
      <c r="P1129" s="400" t="str">
        <f t="shared" si="72"/>
        <v/>
      </c>
      <c r="Q1129" s="400">
        <f t="shared" si="74"/>
        <v>0</v>
      </c>
      <c r="R1129" s="401" t="e">
        <f ca="1">MATCH(R$2,OFFSET(Diário!O$4,R1128,0,ROW(Diário!$N$5003)-R1128,1),0)+R1128</f>
        <v>#N/A</v>
      </c>
    </row>
    <row r="1130" spans="1:18" x14ac:dyDescent="0.2">
      <c r="A1130" s="402" t="str">
        <f t="shared" ca="1" si="73"/>
        <v/>
      </c>
      <c r="B1130" s="397" t="str">
        <f ca="1">IF($A1130="","",INDEX(Diário!B$4:B$5000,MATCH(Rateio!$A1130,Diário!$A$4:$A$5000,FALSE)))</f>
        <v/>
      </c>
      <c r="C1130" s="413" t="str">
        <f ca="1">IF($A1130="","",INDEX(Diário!C$4:C$5000,MATCH(Rateio!$A1130,Diário!$A$4:$A$5000,FALSE)))</f>
        <v/>
      </c>
      <c r="D1130" s="412" t="str">
        <f ca="1">IF($A1130="","",INDEX(Diário!D$4:D$5000,MATCH(Rateio!$A1130,Diário!$A$4:$A$5000,FALSE)))</f>
        <v/>
      </c>
      <c r="E1130" s="412" t="str">
        <f ca="1">IF($A1130="","",INDEX(Diário!E$4:E$5000,MATCH(Rateio!$A1130,Diário!$A$4:$A$5000,FALSE)))</f>
        <v/>
      </c>
      <c r="F1130" s="398"/>
      <c r="G1130" s="398"/>
      <c r="H1130" s="398"/>
      <c r="I1130" s="398"/>
      <c r="J1130" s="398"/>
      <c r="K1130" s="403"/>
      <c r="L1130" s="404"/>
      <c r="M1130" s="404"/>
      <c r="N1130" s="399"/>
      <c r="O1130" s="400" t="str">
        <f t="shared" si="71"/>
        <v/>
      </c>
      <c r="P1130" s="400" t="str">
        <f t="shared" si="72"/>
        <v/>
      </c>
      <c r="Q1130" s="400">
        <f t="shared" si="74"/>
        <v>0</v>
      </c>
      <c r="R1130" s="401" t="e">
        <f ca="1">MATCH(R$2,OFFSET(Diário!O$4,R1129,0,ROW(Diário!$N$5003)-R1129,1),0)+R1129</f>
        <v>#N/A</v>
      </c>
    </row>
    <row r="1131" spans="1:18" x14ac:dyDescent="0.2">
      <c r="A1131" s="402" t="str">
        <f t="shared" ca="1" si="73"/>
        <v/>
      </c>
      <c r="B1131" s="397" t="str">
        <f ca="1">IF($A1131="","",INDEX(Diário!B$4:B$5000,MATCH(Rateio!$A1131,Diário!$A$4:$A$5000,FALSE)))</f>
        <v/>
      </c>
      <c r="C1131" s="413" t="str">
        <f ca="1">IF($A1131="","",INDEX(Diário!C$4:C$5000,MATCH(Rateio!$A1131,Diário!$A$4:$A$5000,FALSE)))</f>
        <v/>
      </c>
      <c r="D1131" s="412" t="str">
        <f ca="1">IF($A1131="","",INDEX(Diário!D$4:D$5000,MATCH(Rateio!$A1131,Diário!$A$4:$A$5000,FALSE)))</f>
        <v/>
      </c>
      <c r="E1131" s="412" t="str">
        <f ca="1">IF($A1131="","",INDEX(Diário!E$4:E$5000,MATCH(Rateio!$A1131,Diário!$A$4:$A$5000,FALSE)))</f>
        <v/>
      </c>
      <c r="F1131" s="398"/>
      <c r="G1131" s="398"/>
      <c r="H1131" s="398"/>
      <c r="I1131" s="398"/>
      <c r="J1131" s="398"/>
      <c r="K1131" s="403"/>
      <c r="L1131" s="404"/>
      <c r="M1131" s="404"/>
      <c r="N1131" s="399"/>
      <c r="O1131" s="400" t="str">
        <f t="shared" si="71"/>
        <v/>
      </c>
      <c r="P1131" s="400" t="str">
        <f t="shared" si="72"/>
        <v/>
      </c>
      <c r="Q1131" s="400">
        <f t="shared" si="74"/>
        <v>0</v>
      </c>
      <c r="R1131" s="401" t="e">
        <f ca="1">MATCH(R$2,OFFSET(Diário!O$4,R1130,0,ROW(Diário!$N$5003)-R1130,1),0)+R1130</f>
        <v>#N/A</v>
      </c>
    </row>
    <row r="1132" spans="1:18" x14ac:dyDescent="0.2">
      <c r="A1132" s="402" t="str">
        <f t="shared" ca="1" si="73"/>
        <v/>
      </c>
      <c r="B1132" s="397" t="str">
        <f ca="1">IF($A1132="","",INDEX(Diário!B$4:B$5000,MATCH(Rateio!$A1132,Diário!$A$4:$A$5000,FALSE)))</f>
        <v/>
      </c>
      <c r="C1132" s="413" t="str">
        <f ca="1">IF($A1132="","",INDEX(Diário!C$4:C$5000,MATCH(Rateio!$A1132,Diário!$A$4:$A$5000,FALSE)))</f>
        <v/>
      </c>
      <c r="D1132" s="412" t="str">
        <f ca="1">IF($A1132="","",INDEX(Diário!D$4:D$5000,MATCH(Rateio!$A1132,Diário!$A$4:$A$5000,FALSE)))</f>
        <v/>
      </c>
      <c r="E1132" s="412" t="str">
        <f ca="1">IF($A1132="","",INDEX(Diário!E$4:E$5000,MATCH(Rateio!$A1132,Diário!$A$4:$A$5000,FALSE)))</f>
        <v/>
      </c>
      <c r="F1132" s="398"/>
      <c r="G1132" s="398"/>
      <c r="H1132" s="398"/>
      <c r="I1132" s="398"/>
      <c r="J1132" s="398"/>
      <c r="K1132" s="403"/>
      <c r="L1132" s="404"/>
      <c r="M1132" s="404"/>
      <c r="N1132" s="399"/>
      <c r="O1132" s="400" t="str">
        <f t="shared" si="71"/>
        <v/>
      </c>
      <c r="P1132" s="400" t="str">
        <f t="shared" si="72"/>
        <v/>
      </c>
      <c r="Q1132" s="400">
        <f t="shared" si="74"/>
        <v>0</v>
      </c>
      <c r="R1132" s="401" t="e">
        <f ca="1">MATCH(R$2,OFFSET(Diário!O$4,R1131,0,ROW(Diário!$N$5003)-R1131,1),0)+R1131</f>
        <v>#N/A</v>
      </c>
    </row>
    <row r="1133" spans="1:18" x14ac:dyDescent="0.2">
      <c r="A1133" s="402" t="str">
        <f t="shared" ca="1" si="73"/>
        <v/>
      </c>
      <c r="B1133" s="397" t="str">
        <f ca="1">IF($A1133="","",INDEX(Diário!B$4:B$5000,MATCH(Rateio!$A1133,Diário!$A$4:$A$5000,FALSE)))</f>
        <v/>
      </c>
      <c r="C1133" s="413" t="str">
        <f ca="1">IF($A1133="","",INDEX(Diário!C$4:C$5000,MATCH(Rateio!$A1133,Diário!$A$4:$A$5000,FALSE)))</f>
        <v/>
      </c>
      <c r="D1133" s="412" t="str">
        <f ca="1">IF($A1133="","",INDEX(Diário!D$4:D$5000,MATCH(Rateio!$A1133,Diário!$A$4:$A$5000,FALSE)))</f>
        <v/>
      </c>
      <c r="E1133" s="412" t="str">
        <f ca="1">IF($A1133="","",INDEX(Diário!E$4:E$5000,MATCH(Rateio!$A1133,Diário!$A$4:$A$5000,FALSE)))</f>
        <v/>
      </c>
      <c r="F1133" s="398"/>
      <c r="G1133" s="398"/>
      <c r="H1133" s="398"/>
      <c r="I1133" s="398"/>
      <c r="J1133" s="398"/>
      <c r="K1133" s="403"/>
      <c r="L1133" s="404"/>
      <c r="M1133" s="404"/>
      <c r="N1133" s="399"/>
      <c r="O1133" s="400" t="str">
        <f t="shared" si="71"/>
        <v/>
      </c>
      <c r="P1133" s="400" t="str">
        <f t="shared" si="72"/>
        <v/>
      </c>
      <c r="Q1133" s="400">
        <f t="shared" si="74"/>
        <v>0</v>
      </c>
      <c r="R1133" s="401" t="e">
        <f ca="1">MATCH(R$2,OFFSET(Diário!O$4,R1132,0,ROW(Diário!$N$5003)-R1132,1),0)+R1132</f>
        <v>#N/A</v>
      </c>
    </row>
    <row r="1134" spans="1:18" x14ac:dyDescent="0.2">
      <c r="A1134" s="402" t="str">
        <f t="shared" ca="1" si="73"/>
        <v/>
      </c>
      <c r="B1134" s="397" t="str">
        <f ca="1">IF($A1134="","",INDEX(Diário!B$4:B$5000,MATCH(Rateio!$A1134,Diário!$A$4:$A$5000,FALSE)))</f>
        <v/>
      </c>
      <c r="C1134" s="413" t="str">
        <f ca="1">IF($A1134="","",INDEX(Diário!C$4:C$5000,MATCH(Rateio!$A1134,Diário!$A$4:$A$5000,FALSE)))</f>
        <v/>
      </c>
      <c r="D1134" s="412" t="str">
        <f ca="1">IF($A1134="","",INDEX(Diário!D$4:D$5000,MATCH(Rateio!$A1134,Diário!$A$4:$A$5000,FALSE)))</f>
        <v/>
      </c>
      <c r="E1134" s="412" t="str">
        <f ca="1">IF($A1134="","",INDEX(Diário!E$4:E$5000,MATCH(Rateio!$A1134,Diário!$A$4:$A$5000,FALSE)))</f>
        <v/>
      </c>
      <c r="F1134" s="398"/>
      <c r="G1134" s="398"/>
      <c r="H1134" s="398"/>
      <c r="I1134" s="398"/>
      <c r="J1134" s="398"/>
      <c r="K1134" s="403"/>
      <c r="L1134" s="404"/>
      <c r="M1134" s="404"/>
      <c r="N1134" s="399"/>
      <c r="O1134" s="400" t="str">
        <f t="shared" si="71"/>
        <v/>
      </c>
      <c r="P1134" s="400" t="str">
        <f t="shared" si="72"/>
        <v/>
      </c>
      <c r="Q1134" s="400">
        <f t="shared" si="74"/>
        <v>0</v>
      </c>
      <c r="R1134" s="401" t="e">
        <f ca="1">MATCH(R$2,OFFSET(Diário!O$4,R1133,0,ROW(Diário!$N$5003)-R1133,1),0)+R1133</f>
        <v>#N/A</v>
      </c>
    </row>
    <row r="1135" spans="1:18" x14ac:dyDescent="0.2">
      <c r="A1135" s="402" t="str">
        <f t="shared" ca="1" si="73"/>
        <v/>
      </c>
      <c r="B1135" s="397" t="str">
        <f ca="1">IF($A1135="","",INDEX(Diário!B$4:B$5000,MATCH(Rateio!$A1135,Diário!$A$4:$A$5000,FALSE)))</f>
        <v/>
      </c>
      <c r="C1135" s="413" t="str">
        <f ca="1">IF($A1135="","",INDEX(Diário!C$4:C$5000,MATCH(Rateio!$A1135,Diário!$A$4:$A$5000,FALSE)))</f>
        <v/>
      </c>
      <c r="D1135" s="412" t="str">
        <f ca="1">IF($A1135="","",INDEX(Diário!D$4:D$5000,MATCH(Rateio!$A1135,Diário!$A$4:$A$5000,FALSE)))</f>
        <v/>
      </c>
      <c r="E1135" s="412" t="str">
        <f ca="1">IF($A1135="","",INDEX(Diário!E$4:E$5000,MATCH(Rateio!$A1135,Diário!$A$4:$A$5000,FALSE)))</f>
        <v/>
      </c>
      <c r="F1135" s="398"/>
      <c r="G1135" s="398"/>
      <c r="H1135" s="398"/>
      <c r="I1135" s="398"/>
      <c r="J1135" s="398"/>
      <c r="K1135" s="403"/>
      <c r="L1135" s="404"/>
      <c r="M1135" s="404"/>
      <c r="N1135" s="399"/>
      <c r="O1135" s="400" t="str">
        <f t="shared" si="71"/>
        <v/>
      </c>
      <c r="P1135" s="400" t="str">
        <f t="shared" si="72"/>
        <v/>
      </c>
      <c r="Q1135" s="400">
        <f t="shared" si="74"/>
        <v>0</v>
      </c>
      <c r="R1135" s="401" t="e">
        <f ca="1">MATCH(R$2,OFFSET(Diário!O$4,R1134,0,ROW(Diário!$N$5003)-R1134,1),0)+R1134</f>
        <v>#N/A</v>
      </c>
    </row>
    <row r="1136" spans="1:18" x14ac:dyDescent="0.2">
      <c r="A1136" s="402" t="str">
        <f t="shared" ca="1" si="73"/>
        <v/>
      </c>
      <c r="B1136" s="397" t="str">
        <f ca="1">IF($A1136="","",INDEX(Diário!B$4:B$5000,MATCH(Rateio!$A1136,Diário!$A$4:$A$5000,FALSE)))</f>
        <v/>
      </c>
      <c r="C1136" s="413" t="str">
        <f ca="1">IF($A1136="","",INDEX(Diário!C$4:C$5000,MATCH(Rateio!$A1136,Diário!$A$4:$A$5000,FALSE)))</f>
        <v/>
      </c>
      <c r="D1136" s="412" t="str">
        <f ca="1">IF($A1136="","",INDEX(Diário!D$4:D$5000,MATCH(Rateio!$A1136,Diário!$A$4:$A$5000,FALSE)))</f>
        <v/>
      </c>
      <c r="E1136" s="412" t="str">
        <f ca="1">IF($A1136="","",INDEX(Diário!E$4:E$5000,MATCH(Rateio!$A1136,Diário!$A$4:$A$5000,FALSE)))</f>
        <v/>
      </c>
      <c r="F1136" s="398"/>
      <c r="G1136" s="398"/>
      <c r="H1136" s="398"/>
      <c r="I1136" s="398"/>
      <c r="J1136" s="398"/>
      <c r="K1136" s="403"/>
      <c r="L1136" s="404"/>
      <c r="M1136" s="404"/>
      <c r="N1136" s="399"/>
      <c r="O1136" s="400" t="str">
        <f t="shared" si="71"/>
        <v/>
      </c>
      <c r="P1136" s="400" t="str">
        <f t="shared" si="72"/>
        <v/>
      </c>
      <c r="Q1136" s="400">
        <f t="shared" si="74"/>
        <v>0</v>
      </c>
      <c r="R1136" s="401" t="e">
        <f ca="1">MATCH(R$2,OFFSET(Diário!O$4,R1135,0,ROW(Diário!$N$5003)-R1135,1),0)+R1135</f>
        <v>#N/A</v>
      </c>
    </row>
    <row r="1137" spans="1:18" x14ac:dyDescent="0.2">
      <c r="A1137" s="402" t="str">
        <f t="shared" ca="1" si="73"/>
        <v/>
      </c>
      <c r="B1137" s="397" t="str">
        <f ca="1">IF($A1137="","",INDEX(Diário!B$4:B$5000,MATCH(Rateio!$A1137,Diário!$A$4:$A$5000,FALSE)))</f>
        <v/>
      </c>
      <c r="C1137" s="413" t="str">
        <f ca="1">IF($A1137="","",INDEX(Diário!C$4:C$5000,MATCH(Rateio!$A1137,Diário!$A$4:$A$5000,FALSE)))</f>
        <v/>
      </c>
      <c r="D1137" s="412" t="str">
        <f ca="1">IF($A1137="","",INDEX(Diário!D$4:D$5000,MATCH(Rateio!$A1137,Diário!$A$4:$A$5000,FALSE)))</f>
        <v/>
      </c>
      <c r="E1137" s="412" t="str">
        <f ca="1">IF($A1137="","",INDEX(Diário!E$4:E$5000,MATCH(Rateio!$A1137,Diário!$A$4:$A$5000,FALSE)))</f>
        <v/>
      </c>
      <c r="F1137" s="398"/>
      <c r="G1137" s="398"/>
      <c r="H1137" s="398"/>
      <c r="I1137" s="398"/>
      <c r="J1137" s="398"/>
      <c r="K1137" s="403"/>
      <c r="L1137" s="404"/>
      <c r="M1137" s="404"/>
      <c r="N1137" s="399"/>
      <c r="O1137" s="400" t="str">
        <f t="shared" si="71"/>
        <v/>
      </c>
      <c r="P1137" s="400" t="str">
        <f t="shared" si="72"/>
        <v/>
      </c>
      <c r="Q1137" s="400">
        <f t="shared" si="74"/>
        <v>0</v>
      </c>
      <c r="R1137" s="401" t="e">
        <f ca="1">MATCH(R$2,OFFSET(Diário!O$4,R1136,0,ROW(Diário!$N$5003)-R1136,1),0)+R1136</f>
        <v>#N/A</v>
      </c>
    </row>
    <row r="1138" spans="1:18" x14ac:dyDescent="0.2">
      <c r="A1138" s="402" t="str">
        <f t="shared" ca="1" si="73"/>
        <v/>
      </c>
      <c r="B1138" s="397" t="str">
        <f ca="1">IF($A1138="","",INDEX(Diário!B$4:B$5000,MATCH(Rateio!$A1138,Diário!$A$4:$A$5000,FALSE)))</f>
        <v/>
      </c>
      <c r="C1138" s="413" t="str">
        <f ca="1">IF($A1138="","",INDEX(Diário!C$4:C$5000,MATCH(Rateio!$A1138,Diário!$A$4:$A$5000,FALSE)))</f>
        <v/>
      </c>
      <c r="D1138" s="412" t="str">
        <f ca="1">IF($A1138="","",INDEX(Diário!D$4:D$5000,MATCH(Rateio!$A1138,Diário!$A$4:$A$5000,FALSE)))</f>
        <v/>
      </c>
      <c r="E1138" s="412" t="str">
        <f ca="1">IF($A1138="","",INDEX(Diário!E$4:E$5000,MATCH(Rateio!$A1138,Diário!$A$4:$A$5000,FALSE)))</f>
        <v/>
      </c>
      <c r="F1138" s="398"/>
      <c r="G1138" s="398"/>
      <c r="H1138" s="398"/>
      <c r="I1138" s="398"/>
      <c r="J1138" s="398"/>
      <c r="K1138" s="403"/>
      <c r="L1138" s="404"/>
      <c r="M1138" s="404"/>
      <c r="N1138" s="399"/>
      <c r="O1138" s="400" t="str">
        <f t="shared" si="71"/>
        <v/>
      </c>
      <c r="P1138" s="400" t="str">
        <f t="shared" si="72"/>
        <v/>
      </c>
      <c r="Q1138" s="400">
        <f t="shared" si="74"/>
        <v>0</v>
      </c>
      <c r="R1138" s="401" t="e">
        <f ca="1">MATCH(R$2,OFFSET(Diário!O$4,R1137,0,ROW(Diário!$N$5003)-R1137,1),0)+R1137</f>
        <v>#N/A</v>
      </c>
    </row>
    <row r="1139" spans="1:18" x14ac:dyDescent="0.2">
      <c r="A1139" s="402" t="str">
        <f t="shared" ca="1" si="73"/>
        <v/>
      </c>
      <c r="B1139" s="397" t="str">
        <f ca="1">IF($A1139="","",INDEX(Diário!B$4:B$5000,MATCH(Rateio!$A1139,Diário!$A$4:$A$5000,FALSE)))</f>
        <v/>
      </c>
      <c r="C1139" s="413" t="str">
        <f ca="1">IF($A1139="","",INDEX(Diário!C$4:C$5000,MATCH(Rateio!$A1139,Diário!$A$4:$A$5000,FALSE)))</f>
        <v/>
      </c>
      <c r="D1139" s="412" t="str">
        <f ca="1">IF($A1139="","",INDEX(Diário!D$4:D$5000,MATCH(Rateio!$A1139,Diário!$A$4:$A$5000,FALSE)))</f>
        <v/>
      </c>
      <c r="E1139" s="412" t="str">
        <f ca="1">IF($A1139="","",INDEX(Diário!E$4:E$5000,MATCH(Rateio!$A1139,Diário!$A$4:$A$5000,FALSE)))</f>
        <v/>
      </c>
      <c r="F1139" s="398"/>
      <c r="G1139" s="398"/>
      <c r="H1139" s="398"/>
      <c r="I1139" s="398"/>
      <c r="J1139" s="398"/>
      <c r="K1139" s="403"/>
      <c r="L1139" s="404"/>
      <c r="M1139" s="404"/>
      <c r="N1139" s="399"/>
      <c r="O1139" s="400" t="str">
        <f t="shared" si="71"/>
        <v/>
      </c>
      <c r="P1139" s="400" t="str">
        <f t="shared" si="72"/>
        <v/>
      </c>
      <c r="Q1139" s="400">
        <f t="shared" si="74"/>
        <v>0</v>
      </c>
      <c r="R1139" s="401" t="e">
        <f ca="1">MATCH(R$2,OFFSET(Diário!O$4,R1138,0,ROW(Diário!$N$5003)-R1138,1),0)+R1138</f>
        <v>#N/A</v>
      </c>
    </row>
    <row r="1140" spans="1:18" x14ac:dyDescent="0.2">
      <c r="A1140" s="402" t="str">
        <f t="shared" ca="1" si="73"/>
        <v/>
      </c>
      <c r="B1140" s="397" t="str">
        <f ca="1">IF($A1140="","",INDEX(Diário!B$4:B$5000,MATCH(Rateio!$A1140,Diário!$A$4:$A$5000,FALSE)))</f>
        <v/>
      </c>
      <c r="C1140" s="413" t="str">
        <f ca="1">IF($A1140="","",INDEX(Diário!C$4:C$5000,MATCH(Rateio!$A1140,Diário!$A$4:$A$5000,FALSE)))</f>
        <v/>
      </c>
      <c r="D1140" s="412" t="str">
        <f ca="1">IF($A1140="","",INDEX(Diário!D$4:D$5000,MATCH(Rateio!$A1140,Diário!$A$4:$A$5000,FALSE)))</f>
        <v/>
      </c>
      <c r="E1140" s="412" t="str">
        <f ca="1">IF($A1140="","",INDEX(Diário!E$4:E$5000,MATCH(Rateio!$A1140,Diário!$A$4:$A$5000,FALSE)))</f>
        <v/>
      </c>
      <c r="F1140" s="398"/>
      <c r="G1140" s="398"/>
      <c r="H1140" s="398"/>
      <c r="I1140" s="398"/>
      <c r="J1140" s="398"/>
      <c r="K1140" s="403"/>
      <c r="L1140" s="404"/>
      <c r="M1140" s="404"/>
      <c r="N1140" s="399"/>
      <c r="O1140" s="400" t="str">
        <f t="shared" si="71"/>
        <v/>
      </c>
      <c r="P1140" s="400" t="str">
        <f t="shared" si="72"/>
        <v/>
      </c>
      <c r="Q1140" s="400">
        <f t="shared" si="74"/>
        <v>0</v>
      </c>
      <c r="R1140" s="401" t="e">
        <f ca="1">MATCH(R$2,OFFSET(Diário!O$4,R1139,0,ROW(Diário!$N$5003)-R1139,1),0)+R1139</f>
        <v>#N/A</v>
      </c>
    </row>
    <row r="1141" spans="1:18" x14ac:dyDescent="0.2">
      <c r="A1141" s="402" t="str">
        <f t="shared" ca="1" si="73"/>
        <v/>
      </c>
      <c r="B1141" s="397" t="str">
        <f ca="1">IF($A1141="","",INDEX(Diário!B$4:B$5000,MATCH(Rateio!$A1141,Diário!$A$4:$A$5000,FALSE)))</f>
        <v/>
      </c>
      <c r="C1141" s="413" t="str">
        <f ca="1">IF($A1141="","",INDEX(Diário!C$4:C$5000,MATCH(Rateio!$A1141,Diário!$A$4:$A$5000,FALSE)))</f>
        <v/>
      </c>
      <c r="D1141" s="412" t="str">
        <f ca="1">IF($A1141="","",INDEX(Diário!D$4:D$5000,MATCH(Rateio!$A1141,Diário!$A$4:$A$5000,FALSE)))</f>
        <v/>
      </c>
      <c r="E1141" s="412" t="str">
        <f ca="1">IF($A1141="","",INDEX(Diário!E$4:E$5000,MATCH(Rateio!$A1141,Diário!$A$4:$A$5000,FALSE)))</f>
        <v/>
      </c>
      <c r="F1141" s="398"/>
      <c r="G1141" s="398"/>
      <c r="H1141" s="398"/>
      <c r="I1141" s="398"/>
      <c r="J1141" s="398"/>
      <c r="K1141" s="403"/>
      <c r="L1141" s="404"/>
      <c r="M1141" s="404"/>
      <c r="N1141" s="399"/>
      <c r="O1141" s="400" t="str">
        <f t="shared" si="71"/>
        <v/>
      </c>
      <c r="P1141" s="400" t="str">
        <f t="shared" si="72"/>
        <v/>
      </c>
      <c r="Q1141" s="400">
        <f t="shared" si="74"/>
        <v>0</v>
      </c>
      <c r="R1141" s="401" t="e">
        <f ca="1">MATCH(R$2,OFFSET(Diário!O$4,R1140,0,ROW(Diário!$N$5003)-R1140,1),0)+R1140</f>
        <v>#N/A</v>
      </c>
    </row>
    <row r="1142" spans="1:18" x14ac:dyDescent="0.2">
      <c r="A1142" s="402" t="str">
        <f t="shared" ca="1" si="73"/>
        <v/>
      </c>
      <c r="B1142" s="397" t="str">
        <f ca="1">IF($A1142="","",INDEX(Diário!B$4:B$5000,MATCH(Rateio!$A1142,Diário!$A$4:$A$5000,FALSE)))</f>
        <v/>
      </c>
      <c r="C1142" s="413" t="str">
        <f ca="1">IF($A1142="","",INDEX(Diário!C$4:C$5000,MATCH(Rateio!$A1142,Diário!$A$4:$A$5000,FALSE)))</f>
        <v/>
      </c>
      <c r="D1142" s="412" t="str">
        <f ca="1">IF($A1142="","",INDEX(Diário!D$4:D$5000,MATCH(Rateio!$A1142,Diário!$A$4:$A$5000,FALSE)))</f>
        <v/>
      </c>
      <c r="E1142" s="412" t="str">
        <f ca="1">IF($A1142="","",INDEX(Diário!E$4:E$5000,MATCH(Rateio!$A1142,Diário!$A$4:$A$5000,FALSE)))</f>
        <v/>
      </c>
      <c r="F1142" s="398"/>
      <c r="G1142" s="398"/>
      <c r="H1142" s="398"/>
      <c r="I1142" s="398"/>
      <c r="J1142" s="398"/>
      <c r="K1142" s="403"/>
      <c r="L1142" s="404"/>
      <c r="M1142" s="404"/>
      <c r="N1142" s="399"/>
      <c r="O1142" s="400" t="str">
        <f t="shared" si="71"/>
        <v/>
      </c>
      <c r="P1142" s="400" t="str">
        <f t="shared" si="72"/>
        <v/>
      </c>
      <c r="Q1142" s="400">
        <f t="shared" si="74"/>
        <v>0</v>
      </c>
      <c r="R1142" s="401" t="e">
        <f ca="1">MATCH(R$2,OFFSET(Diário!O$4,R1141,0,ROW(Diário!$N$5003)-R1141,1),0)+R1141</f>
        <v>#N/A</v>
      </c>
    </row>
    <row r="1143" spans="1:18" x14ac:dyDescent="0.2">
      <c r="A1143" s="402" t="str">
        <f t="shared" ca="1" si="73"/>
        <v/>
      </c>
      <c r="B1143" s="397" t="str">
        <f ca="1">IF($A1143="","",INDEX(Diário!B$4:B$5000,MATCH(Rateio!$A1143,Diário!$A$4:$A$5000,FALSE)))</f>
        <v/>
      </c>
      <c r="C1143" s="413" t="str">
        <f ca="1">IF($A1143="","",INDEX(Diário!C$4:C$5000,MATCH(Rateio!$A1143,Diário!$A$4:$A$5000,FALSE)))</f>
        <v/>
      </c>
      <c r="D1143" s="412" t="str">
        <f ca="1">IF($A1143="","",INDEX(Diário!D$4:D$5000,MATCH(Rateio!$A1143,Diário!$A$4:$A$5000,FALSE)))</f>
        <v/>
      </c>
      <c r="E1143" s="412" t="str">
        <f ca="1">IF($A1143="","",INDEX(Diário!E$4:E$5000,MATCH(Rateio!$A1143,Diário!$A$4:$A$5000,FALSE)))</f>
        <v/>
      </c>
      <c r="F1143" s="398"/>
      <c r="G1143" s="398"/>
      <c r="H1143" s="398"/>
      <c r="I1143" s="398"/>
      <c r="J1143" s="398"/>
      <c r="K1143" s="403"/>
      <c r="L1143" s="404"/>
      <c r="M1143" s="404"/>
      <c r="N1143" s="399"/>
      <c r="O1143" s="400" t="str">
        <f t="shared" si="71"/>
        <v/>
      </c>
      <c r="P1143" s="400" t="str">
        <f t="shared" si="72"/>
        <v/>
      </c>
      <c r="Q1143" s="400">
        <f t="shared" si="74"/>
        <v>0</v>
      </c>
      <c r="R1143" s="401" t="e">
        <f ca="1">MATCH(R$2,OFFSET(Diário!O$4,R1142,0,ROW(Diário!$N$5003)-R1142,1),0)+R1142</f>
        <v>#N/A</v>
      </c>
    </row>
    <row r="1144" spans="1:18" x14ac:dyDescent="0.2">
      <c r="A1144" s="402" t="str">
        <f t="shared" ca="1" si="73"/>
        <v/>
      </c>
      <c r="B1144" s="397" t="str">
        <f ca="1">IF($A1144="","",INDEX(Diário!B$4:B$5000,MATCH(Rateio!$A1144,Diário!$A$4:$A$5000,FALSE)))</f>
        <v/>
      </c>
      <c r="C1144" s="413" t="str">
        <f ca="1">IF($A1144="","",INDEX(Diário!C$4:C$5000,MATCH(Rateio!$A1144,Diário!$A$4:$A$5000,FALSE)))</f>
        <v/>
      </c>
      <c r="D1144" s="412" t="str">
        <f ca="1">IF($A1144="","",INDEX(Diário!D$4:D$5000,MATCH(Rateio!$A1144,Diário!$A$4:$A$5000,FALSE)))</f>
        <v/>
      </c>
      <c r="E1144" s="412" t="str">
        <f ca="1">IF($A1144="","",INDEX(Diário!E$4:E$5000,MATCH(Rateio!$A1144,Diário!$A$4:$A$5000,FALSE)))</f>
        <v/>
      </c>
      <c r="F1144" s="398"/>
      <c r="G1144" s="398"/>
      <c r="H1144" s="398"/>
      <c r="I1144" s="398"/>
      <c r="J1144" s="398"/>
      <c r="K1144" s="403"/>
      <c r="L1144" s="404"/>
      <c r="M1144" s="404"/>
      <c r="N1144" s="399"/>
      <c r="O1144" s="400" t="str">
        <f t="shared" si="71"/>
        <v/>
      </c>
      <c r="P1144" s="400" t="str">
        <f t="shared" si="72"/>
        <v/>
      </c>
      <c r="Q1144" s="400">
        <f t="shared" si="74"/>
        <v>0</v>
      </c>
      <c r="R1144" s="401" t="e">
        <f ca="1">MATCH(R$2,OFFSET(Diário!O$4,R1143,0,ROW(Diário!$N$5003)-R1143,1),0)+R1143</f>
        <v>#N/A</v>
      </c>
    </row>
    <row r="1145" spans="1:18" x14ac:dyDescent="0.2">
      <c r="A1145" s="402" t="str">
        <f t="shared" ca="1" si="73"/>
        <v/>
      </c>
      <c r="B1145" s="397" t="str">
        <f ca="1">IF($A1145="","",INDEX(Diário!B$4:B$5000,MATCH(Rateio!$A1145,Diário!$A$4:$A$5000,FALSE)))</f>
        <v/>
      </c>
      <c r="C1145" s="413" t="str">
        <f ca="1">IF($A1145="","",INDEX(Diário!C$4:C$5000,MATCH(Rateio!$A1145,Diário!$A$4:$A$5000,FALSE)))</f>
        <v/>
      </c>
      <c r="D1145" s="412" t="str">
        <f ca="1">IF($A1145="","",INDEX(Diário!D$4:D$5000,MATCH(Rateio!$A1145,Diário!$A$4:$A$5000,FALSE)))</f>
        <v/>
      </c>
      <c r="E1145" s="412" t="str">
        <f ca="1">IF($A1145="","",INDEX(Diário!E$4:E$5000,MATCH(Rateio!$A1145,Diário!$A$4:$A$5000,FALSE)))</f>
        <v/>
      </c>
      <c r="F1145" s="398"/>
      <c r="G1145" s="398"/>
      <c r="H1145" s="398"/>
      <c r="I1145" s="398"/>
      <c r="J1145" s="398"/>
      <c r="K1145" s="403"/>
      <c r="L1145" s="404"/>
      <c r="M1145" s="404"/>
      <c r="N1145" s="399"/>
      <c r="O1145" s="400" t="str">
        <f t="shared" si="71"/>
        <v/>
      </c>
      <c r="P1145" s="400" t="str">
        <f t="shared" si="72"/>
        <v/>
      </c>
      <c r="Q1145" s="400">
        <f t="shared" si="74"/>
        <v>0</v>
      </c>
      <c r="R1145" s="401" t="e">
        <f ca="1">MATCH(R$2,OFFSET(Diário!O$4,R1144,0,ROW(Diário!$N$5003)-R1144,1),0)+R1144</f>
        <v>#N/A</v>
      </c>
    </row>
    <row r="1146" spans="1:18" x14ac:dyDescent="0.2">
      <c r="A1146" s="402" t="str">
        <f t="shared" ca="1" si="73"/>
        <v/>
      </c>
      <c r="B1146" s="397" t="str">
        <f ca="1">IF($A1146="","",INDEX(Diário!B$4:B$5000,MATCH(Rateio!$A1146,Diário!$A$4:$A$5000,FALSE)))</f>
        <v/>
      </c>
      <c r="C1146" s="413" t="str">
        <f ca="1">IF($A1146="","",INDEX(Diário!C$4:C$5000,MATCH(Rateio!$A1146,Diário!$A$4:$A$5000,FALSE)))</f>
        <v/>
      </c>
      <c r="D1146" s="412" t="str">
        <f ca="1">IF($A1146="","",INDEX(Diário!D$4:D$5000,MATCH(Rateio!$A1146,Diário!$A$4:$A$5000,FALSE)))</f>
        <v/>
      </c>
      <c r="E1146" s="412" t="str">
        <f ca="1">IF($A1146="","",INDEX(Diário!E$4:E$5000,MATCH(Rateio!$A1146,Diário!$A$4:$A$5000,FALSE)))</f>
        <v/>
      </c>
      <c r="F1146" s="398"/>
      <c r="G1146" s="398"/>
      <c r="H1146" s="398"/>
      <c r="I1146" s="398"/>
      <c r="J1146" s="398"/>
      <c r="K1146" s="403"/>
      <c r="L1146" s="404"/>
      <c r="M1146" s="404"/>
      <c r="N1146" s="399"/>
      <c r="O1146" s="400" t="str">
        <f t="shared" si="71"/>
        <v/>
      </c>
      <c r="P1146" s="400" t="str">
        <f t="shared" si="72"/>
        <v/>
      </c>
      <c r="Q1146" s="400">
        <f t="shared" si="74"/>
        <v>0</v>
      </c>
      <c r="R1146" s="401" t="e">
        <f ca="1">MATCH(R$2,OFFSET(Diário!O$4,R1145,0,ROW(Diário!$N$5003)-R1145,1),0)+R1145</f>
        <v>#N/A</v>
      </c>
    </row>
    <row r="1147" spans="1:18" x14ac:dyDescent="0.2">
      <c r="A1147" s="402" t="str">
        <f t="shared" ca="1" si="73"/>
        <v/>
      </c>
      <c r="B1147" s="397" t="str">
        <f ca="1">IF($A1147="","",INDEX(Diário!B$4:B$5000,MATCH(Rateio!$A1147,Diário!$A$4:$A$5000,FALSE)))</f>
        <v/>
      </c>
      <c r="C1147" s="413" t="str">
        <f ca="1">IF($A1147="","",INDEX(Diário!C$4:C$5000,MATCH(Rateio!$A1147,Diário!$A$4:$A$5000,FALSE)))</f>
        <v/>
      </c>
      <c r="D1147" s="412" t="str">
        <f ca="1">IF($A1147="","",INDEX(Diário!D$4:D$5000,MATCH(Rateio!$A1147,Diário!$A$4:$A$5000,FALSE)))</f>
        <v/>
      </c>
      <c r="E1147" s="412" t="str">
        <f ca="1">IF($A1147="","",INDEX(Diário!E$4:E$5000,MATCH(Rateio!$A1147,Diário!$A$4:$A$5000,FALSE)))</f>
        <v/>
      </c>
      <c r="F1147" s="398"/>
      <c r="G1147" s="398"/>
      <c r="H1147" s="398"/>
      <c r="I1147" s="398"/>
      <c r="J1147" s="398"/>
      <c r="K1147" s="403"/>
      <c r="L1147" s="404"/>
      <c r="M1147" s="404"/>
      <c r="N1147" s="399"/>
      <c r="O1147" s="400" t="str">
        <f t="shared" si="71"/>
        <v/>
      </c>
      <c r="P1147" s="400" t="str">
        <f t="shared" si="72"/>
        <v/>
      </c>
      <c r="Q1147" s="400">
        <f t="shared" si="74"/>
        <v>0</v>
      </c>
      <c r="R1147" s="401" t="e">
        <f ca="1">MATCH(R$2,OFFSET(Diário!O$4,R1146,0,ROW(Diário!$N$5003)-R1146,1),0)+R1146</f>
        <v>#N/A</v>
      </c>
    </row>
    <row r="1148" spans="1:18" x14ac:dyDescent="0.2">
      <c r="A1148" s="402" t="str">
        <f t="shared" ca="1" si="73"/>
        <v/>
      </c>
      <c r="B1148" s="397" t="str">
        <f ca="1">IF($A1148="","",INDEX(Diário!B$4:B$5000,MATCH(Rateio!$A1148,Diário!$A$4:$A$5000,FALSE)))</f>
        <v/>
      </c>
      <c r="C1148" s="413" t="str">
        <f ca="1">IF($A1148="","",INDEX(Diário!C$4:C$5000,MATCH(Rateio!$A1148,Diário!$A$4:$A$5000,FALSE)))</f>
        <v/>
      </c>
      <c r="D1148" s="412" t="str">
        <f ca="1">IF($A1148="","",INDEX(Diário!D$4:D$5000,MATCH(Rateio!$A1148,Diário!$A$4:$A$5000,FALSE)))</f>
        <v/>
      </c>
      <c r="E1148" s="412" t="str">
        <f ca="1">IF($A1148="","",INDEX(Diário!E$4:E$5000,MATCH(Rateio!$A1148,Diário!$A$4:$A$5000,FALSE)))</f>
        <v/>
      </c>
      <c r="F1148" s="398"/>
      <c r="G1148" s="398"/>
      <c r="H1148" s="398"/>
      <c r="I1148" s="398"/>
      <c r="J1148" s="398"/>
      <c r="K1148" s="403"/>
      <c r="L1148" s="404"/>
      <c r="M1148" s="404"/>
      <c r="N1148" s="399"/>
      <c r="O1148" s="400" t="str">
        <f t="shared" si="71"/>
        <v/>
      </c>
      <c r="P1148" s="400" t="str">
        <f t="shared" si="72"/>
        <v/>
      </c>
      <c r="Q1148" s="400">
        <f t="shared" si="74"/>
        <v>0</v>
      </c>
      <c r="R1148" s="401" t="e">
        <f ca="1">MATCH(R$2,OFFSET(Diário!O$4,R1147,0,ROW(Diário!$N$5003)-R1147,1),0)+R1147</f>
        <v>#N/A</v>
      </c>
    </row>
    <row r="1149" spans="1:18" x14ac:dyDescent="0.2">
      <c r="A1149" s="402" t="str">
        <f t="shared" ca="1" si="73"/>
        <v/>
      </c>
      <c r="B1149" s="397" t="str">
        <f ca="1">IF($A1149="","",INDEX(Diário!B$4:B$5000,MATCH(Rateio!$A1149,Diário!$A$4:$A$5000,FALSE)))</f>
        <v/>
      </c>
      <c r="C1149" s="413" t="str">
        <f ca="1">IF($A1149="","",INDEX(Diário!C$4:C$5000,MATCH(Rateio!$A1149,Diário!$A$4:$A$5000,FALSE)))</f>
        <v/>
      </c>
      <c r="D1149" s="412" t="str">
        <f ca="1">IF($A1149="","",INDEX(Diário!D$4:D$5000,MATCH(Rateio!$A1149,Diário!$A$4:$A$5000,FALSE)))</f>
        <v/>
      </c>
      <c r="E1149" s="412" t="str">
        <f ca="1">IF($A1149="","",INDEX(Diário!E$4:E$5000,MATCH(Rateio!$A1149,Diário!$A$4:$A$5000,FALSE)))</f>
        <v/>
      </c>
      <c r="F1149" s="398"/>
      <c r="G1149" s="398"/>
      <c r="H1149" s="398"/>
      <c r="I1149" s="398"/>
      <c r="J1149" s="398"/>
      <c r="K1149" s="403"/>
      <c r="L1149" s="404"/>
      <c r="M1149" s="404"/>
      <c r="N1149" s="399"/>
      <c r="O1149" s="400" t="str">
        <f t="shared" si="71"/>
        <v/>
      </c>
      <c r="P1149" s="400" t="str">
        <f t="shared" si="72"/>
        <v/>
      </c>
      <c r="Q1149" s="400">
        <f t="shared" si="74"/>
        <v>0</v>
      </c>
      <c r="R1149" s="401" t="e">
        <f ca="1">MATCH(R$2,OFFSET(Diário!O$4,R1148,0,ROW(Diário!$N$5003)-R1148,1),0)+R1148</f>
        <v>#N/A</v>
      </c>
    </row>
    <row r="1150" spans="1:18" x14ac:dyDescent="0.2">
      <c r="A1150" s="402" t="str">
        <f t="shared" ca="1" si="73"/>
        <v/>
      </c>
      <c r="B1150" s="397" t="str">
        <f ca="1">IF($A1150="","",INDEX(Diário!B$4:B$5000,MATCH(Rateio!$A1150,Diário!$A$4:$A$5000,FALSE)))</f>
        <v/>
      </c>
      <c r="C1150" s="413" t="str">
        <f ca="1">IF($A1150="","",INDEX(Diário!C$4:C$5000,MATCH(Rateio!$A1150,Diário!$A$4:$A$5000,FALSE)))</f>
        <v/>
      </c>
      <c r="D1150" s="412" t="str">
        <f ca="1">IF($A1150="","",INDEX(Diário!D$4:D$5000,MATCH(Rateio!$A1150,Diário!$A$4:$A$5000,FALSE)))</f>
        <v/>
      </c>
      <c r="E1150" s="412" t="str">
        <f ca="1">IF($A1150="","",INDEX(Diário!E$4:E$5000,MATCH(Rateio!$A1150,Diário!$A$4:$A$5000,FALSE)))</f>
        <v/>
      </c>
      <c r="F1150" s="398"/>
      <c r="G1150" s="398"/>
      <c r="H1150" s="398"/>
      <c r="I1150" s="398"/>
      <c r="J1150" s="398"/>
      <c r="K1150" s="403"/>
      <c r="L1150" s="404"/>
      <c r="M1150" s="404"/>
      <c r="N1150" s="399"/>
      <c r="O1150" s="400" t="str">
        <f t="shared" si="71"/>
        <v/>
      </c>
      <c r="P1150" s="400" t="str">
        <f t="shared" si="72"/>
        <v/>
      </c>
      <c r="Q1150" s="400">
        <f t="shared" si="74"/>
        <v>0</v>
      </c>
      <c r="R1150" s="401" t="e">
        <f ca="1">MATCH(R$2,OFFSET(Diário!O$4,R1149,0,ROW(Diário!$N$5003)-R1149,1),0)+R1149</f>
        <v>#N/A</v>
      </c>
    </row>
    <row r="1151" spans="1:18" x14ac:dyDescent="0.2">
      <c r="A1151" s="402" t="str">
        <f t="shared" ca="1" si="73"/>
        <v/>
      </c>
      <c r="B1151" s="397" t="str">
        <f ca="1">IF($A1151="","",INDEX(Diário!B$4:B$5000,MATCH(Rateio!$A1151,Diário!$A$4:$A$5000,FALSE)))</f>
        <v/>
      </c>
      <c r="C1151" s="413" t="str">
        <f ca="1">IF($A1151="","",INDEX(Diário!C$4:C$5000,MATCH(Rateio!$A1151,Diário!$A$4:$A$5000,FALSE)))</f>
        <v/>
      </c>
      <c r="D1151" s="412" t="str">
        <f ca="1">IF($A1151="","",INDEX(Diário!D$4:D$5000,MATCH(Rateio!$A1151,Diário!$A$4:$A$5000,FALSE)))</f>
        <v/>
      </c>
      <c r="E1151" s="412" t="str">
        <f ca="1">IF($A1151="","",INDEX(Diário!E$4:E$5000,MATCH(Rateio!$A1151,Diário!$A$4:$A$5000,FALSE)))</f>
        <v/>
      </c>
      <c r="F1151" s="398"/>
      <c r="G1151" s="398"/>
      <c r="H1151" s="398"/>
      <c r="I1151" s="398"/>
      <c r="J1151" s="398"/>
      <c r="K1151" s="403"/>
      <c r="L1151" s="404"/>
      <c r="M1151" s="404"/>
      <c r="N1151" s="399"/>
      <c r="O1151" s="400" t="str">
        <f t="shared" si="71"/>
        <v/>
      </c>
      <c r="P1151" s="400" t="str">
        <f t="shared" si="72"/>
        <v/>
      </c>
      <c r="Q1151" s="400">
        <f t="shared" si="74"/>
        <v>0</v>
      </c>
      <c r="R1151" s="401" t="e">
        <f ca="1">MATCH(R$2,OFFSET(Diário!O$4,R1150,0,ROW(Diário!$N$5003)-R1150,1),0)+R1150</f>
        <v>#N/A</v>
      </c>
    </row>
    <row r="1152" spans="1:18" x14ac:dyDescent="0.2">
      <c r="A1152" s="402" t="str">
        <f t="shared" ca="1" si="73"/>
        <v/>
      </c>
      <c r="B1152" s="397" t="str">
        <f ca="1">IF($A1152="","",INDEX(Diário!B$4:B$5000,MATCH(Rateio!$A1152,Diário!$A$4:$A$5000,FALSE)))</f>
        <v/>
      </c>
      <c r="C1152" s="413" t="str">
        <f ca="1">IF($A1152="","",INDEX(Diário!C$4:C$5000,MATCH(Rateio!$A1152,Diário!$A$4:$A$5000,FALSE)))</f>
        <v/>
      </c>
      <c r="D1152" s="412" t="str">
        <f ca="1">IF($A1152="","",INDEX(Diário!D$4:D$5000,MATCH(Rateio!$A1152,Diário!$A$4:$A$5000,FALSE)))</f>
        <v/>
      </c>
      <c r="E1152" s="412" t="str">
        <f ca="1">IF($A1152="","",INDEX(Diário!E$4:E$5000,MATCH(Rateio!$A1152,Diário!$A$4:$A$5000,FALSE)))</f>
        <v/>
      </c>
      <c r="F1152" s="398"/>
      <c r="G1152" s="398"/>
      <c r="H1152" s="398"/>
      <c r="I1152" s="398"/>
      <c r="J1152" s="398"/>
      <c r="K1152" s="403"/>
      <c r="L1152" s="404"/>
      <c r="M1152" s="404"/>
      <c r="N1152" s="399"/>
      <c r="O1152" s="400" t="str">
        <f t="shared" si="71"/>
        <v/>
      </c>
      <c r="P1152" s="400" t="str">
        <f t="shared" si="72"/>
        <v/>
      </c>
      <c r="Q1152" s="400">
        <f t="shared" si="74"/>
        <v>0</v>
      </c>
      <c r="R1152" s="401" t="e">
        <f ca="1">MATCH(R$2,OFFSET(Diário!O$4,R1151,0,ROW(Diário!$N$5003)-R1151,1),0)+R1151</f>
        <v>#N/A</v>
      </c>
    </row>
    <row r="1153" spans="1:18" x14ac:dyDescent="0.2">
      <c r="A1153" s="402" t="str">
        <f t="shared" ca="1" si="73"/>
        <v/>
      </c>
      <c r="B1153" s="397" t="str">
        <f ca="1">IF($A1153="","",INDEX(Diário!B$4:B$5000,MATCH(Rateio!$A1153,Diário!$A$4:$A$5000,FALSE)))</f>
        <v/>
      </c>
      <c r="C1153" s="413" t="str">
        <f ca="1">IF($A1153="","",INDEX(Diário!C$4:C$5000,MATCH(Rateio!$A1153,Diário!$A$4:$A$5000,FALSE)))</f>
        <v/>
      </c>
      <c r="D1153" s="412" t="str">
        <f ca="1">IF($A1153="","",INDEX(Diário!D$4:D$5000,MATCH(Rateio!$A1153,Diário!$A$4:$A$5000,FALSE)))</f>
        <v/>
      </c>
      <c r="E1153" s="412" t="str">
        <f ca="1">IF($A1153="","",INDEX(Diário!E$4:E$5000,MATCH(Rateio!$A1153,Diário!$A$4:$A$5000,FALSE)))</f>
        <v/>
      </c>
      <c r="F1153" s="398"/>
      <c r="G1153" s="398"/>
      <c r="H1153" s="398"/>
      <c r="I1153" s="398"/>
      <c r="J1153" s="398"/>
      <c r="K1153" s="403"/>
      <c r="L1153" s="404"/>
      <c r="M1153" s="404"/>
      <c r="N1153" s="399"/>
      <c r="O1153" s="400" t="str">
        <f t="shared" si="71"/>
        <v/>
      </c>
      <c r="P1153" s="400" t="str">
        <f t="shared" si="72"/>
        <v/>
      </c>
      <c r="Q1153" s="400">
        <f t="shared" si="74"/>
        <v>0</v>
      </c>
      <c r="R1153" s="401" t="e">
        <f ca="1">MATCH(R$2,OFFSET(Diário!O$4,R1152,0,ROW(Diário!$N$5003)-R1152,1),0)+R1152</f>
        <v>#N/A</v>
      </c>
    </row>
    <row r="1154" spans="1:18" x14ac:dyDescent="0.2">
      <c r="A1154" s="402" t="str">
        <f t="shared" ca="1" si="73"/>
        <v/>
      </c>
      <c r="B1154" s="397" t="str">
        <f ca="1">IF($A1154="","",INDEX(Diário!B$4:B$5000,MATCH(Rateio!$A1154,Diário!$A$4:$A$5000,FALSE)))</f>
        <v/>
      </c>
      <c r="C1154" s="413" t="str">
        <f ca="1">IF($A1154="","",INDEX(Diário!C$4:C$5000,MATCH(Rateio!$A1154,Diário!$A$4:$A$5000,FALSE)))</f>
        <v/>
      </c>
      <c r="D1154" s="412" t="str">
        <f ca="1">IF($A1154="","",INDEX(Diário!D$4:D$5000,MATCH(Rateio!$A1154,Diário!$A$4:$A$5000,FALSE)))</f>
        <v/>
      </c>
      <c r="E1154" s="412" t="str">
        <f ca="1">IF($A1154="","",INDEX(Diário!E$4:E$5000,MATCH(Rateio!$A1154,Diário!$A$4:$A$5000,FALSE)))</f>
        <v/>
      </c>
      <c r="F1154" s="398"/>
      <c r="G1154" s="398"/>
      <c r="H1154" s="398"/>
      <c r="I1154" s="398"/>
      <c r="J1154" s="398"/>
      <c r="K1154" s="403"/>
      <c r="L1154" s="404"/>
      <c r="M1154" s="404"/>
      <c r="N1154" s="399"/>
      <c r="O1154" s="400" t="str">
        <f t="shared" si="71"/>
        <v/>
      </c>
      <c r="P1154" s="400" t="str">
        <f t="shared" si="72"/>
        <v/>
      </c>
      <c r="Q1154" s="400">
        <f t="shared" si="74"/>
        <v>0</v>
      </c>
      <c r="R1154" s="401" t="e">
        <f ca="1">MATCH(R$2,OFFSET(Diário!O$4,R1153,0,ROW(Diário!$N$5003)-R1153,1),0)+R1153</f>
        <v>#N/A</v>
      </c>
    </row>
    <row r="1155" spans="1:18" x14ac:dyDescent="0.2">
      <c r="A1155" s="402" t="str">
        <f t="shared" ca="1" si="73"/>
        <v/>
      </c>
      <c r="B1155" s="397" t="str">
        <f ca="1">IF($A1155="","",INDEX(Diário!B$4:B$5000,MATCH(Rateio!$A1155,Diário!$A$4:$A$5000,FALSE)))</f>
        <v/>
      </c>
      <c r="C1155" s="413" t="str">
        <f ca="1">IF($A1155="","",INDEX(Diário!C$4:C$5000,MATCH(Rateio!$A1155,Diário!$A$4:$A$5000,FALSE)))</f>
        <v/>
      </c>
      <c r="D1155" s="412" t="str">
        <f ca="1">IF($A1155="","",INDEX(Diário!D$4:D$5000,MATCH(Rateio!$A1155,Diário!$A$4:$A$5000,FALSE)))</f>
        <v/>
      </c>
      <c r="E1155" s="412" t="str">
        <f ca="1">IF($A1155="","",INDEX(Diário!E$4:E$5000,MATCH(Rateio!$A1155,Diário!$A$4:$A$5000,FALSE)))</f>
        <v/>
      </c>
      <c r="F1155" s="398"/>
      <c r="G1155" s="398"/>
      <c r="H1155" s="398"/>
      <c r="I1155" s="398"/>
      <c r="J1155" s="398"/>
      <c r="K1155" s="403"/>
      <c r="L1155" s="404"/>
      <c r="M1155" s="404"/>
      <c r="N1155" s="399"/>
      <c r="O1155" s="400" t="str">
        <f t="shared" si="71"/>
        <v/>
      </c>
      <c r="P1155" s="400" t="str">
        <f t="shared" si="72"/>
        <v/>
      </c>
      <c r="Q1155" s="400">
        <f t="shared" si="74"/>
        <v>0</v>
      </c>
      <c r="R1155" s="401" t="e">
        <f ca="1">MATCH(R$2,OFFSET(Diário!O$4,R1154,0,ROW(Diário!$N$5003)-R1154,1),0)+R1154</f>
        <v>#N/A</v>
      </c>
    </row>
    <row r="1156" spans="1:18" x14ac:dyDescent="0.2">
      <c r="A1156" s="402" t="str">
        <f t="shared" ca="1" si="73"/>
        <v/>
      </c>
      <c r="B1156" s="397" t="str">
        <f ca="1">IF($A1156="","",INDEX(Diário!B$4:B$5000,MATCH(Rateio!$A1156,Diário!$A$4:$A$5000,FALSE)))</f>
        <v/>
      </c>
      <c r="C1156" s="413" t="str">
        <f ca="1">IF($A1156="","",INDEX(Diário!C$4:C$5000,MATCH(Rateio!$A1156,Diário!$A$4:$A$5000,FALSE)))</f>
        <v/>
      </c>
      <c r="D1156" s="412" t="str">
        <f ca="1">IF($A1156="","",INDEX(Diário!D$4:D$5000,MATCH(Rateio!$A1156,Diário!$A$4:$A$5000,FALSE)))</f>
        <v/>
      </c>
      <c r="E1156" s="412" t="str">
        <f ca="1">IF($A1156="","",INDEX(Diário!E$4:E$5000,MATCH(Rateio!$A1156,Diário!$A$4:$A$5000,FALSE)))</f>
        <v/>
      </c>
      <c r="F1156" s="398"/>
      <c r="G1156" s="398"/>
      <c r="H1156" s="398"/>
      <c r="I1156" s="398"/>
      <c r="J1156" s="398"/>
      <c r="K1156" s="403"/>
      <c r="L1156" s="404"/>
      <c r="M1156" s="404"/>
      <c r="N1156" s="399"/>
      <c r="O1156" s="400" t="str">
        <f t="shared" si="71"/>
        <v/>
      </c>
      <c r="P1156" s="400" t="str">
        <f t="shared" si="72"/>
        <v/>
      </c>
      <c r="Q1156" s="400">
        <f t="shared" si="74"/>
        <v>0</v>
      </c>
      <c r="R1156" s="401" t="e">
        <f ca="1">MATCH(R$2,OFFSET(Diário!O$4,R1155,0,ROW(Diário!$N$5003)-R1155,1),0)+R1155</f>
        <v>#N/A</v>
      </c>
    </row>
    <row r="1157" spans="1:18" x14ac:dyDescent="0.2">
      <c r="A1157" s="402" t="str">
        <f t="shared" ca="1" si="73"/>
        <v/>
      </c>
      <c r="B1157" s="397" t="str">
        <f ca="1">IF($A1157="","",INDEX(Diário!B$4:B$5000,MATCH(Rateio!$A1157,Diário!$A$4:$A$5000,FALSE)))</f>
        <v/>
      </c>
      <c r="C1157" s="413" t="str">
        <f ca="1">IF($A1157="","",INDEX(Diário!C$4:C$5000,MATCH(Rateio!$A1157,Diário!$A$4:$A$5000,FALSE)))</f>
        <v/>
      </c>
      <c r="D1157" s="412" t="str">
        <f ca="1">IF($A1157="","",INDEX(Diário!D$4:D$5000,MATCH(Rateio!$A1157,Diário!$A$4:$A$5000,FALSE)))</f>
        <v/>
      </c>
      <c r="E1157" s="412" t="str">
        <f ca="1">IF($A1157="","",INDEX(Diário!E$4:E$5000,MATCH(Rateio!$A1157,Diário!$A$4:$A$5000,FALSE)))</f>
        <v/>
      </c>
      <c r="F1157" s="398"/>
      <c r="G1157" s="398"/>
      <c r="H1157" s="398"/>
      <c r="I1157" s="398"/>
      <c r="J1157" s="398"/>
      <c r="K1157" s="403"/>
      <c r="L1157" s="404"/>
      <c r="M1157" s="404"/>
      <c r="N1157" s="399"/>
      <c r="O1157" s="400" t="str">
        <f t="shared" ref="O1157:O1220" si="75">IFERROR(M1157/L1157,"")</f>
        <v/>
      </c>
      <c r="P1157" s="400" t="str">
        <f t="shared" ref="P1157:P1220" si="76">IFERROR(N1157/L1157,"")</f>
        <v/>
      </c>
      <c r="Q1157" s="400">
        <f t="shared" si="74"/>
        <v>0</v>
      </c>
      <c r="R1157" s="401" t="e">
        <f ca="1">MATCH(R$2,OFFSET(Diário!O$4,R1156,0,ROW(Diário!$N$5003)-R1156,1),0)+R1156</f>
        <v>#N/A</v>
      </c>
    </row>
    <row r="1158" spans="1:18" x14ac:dyDescent="0.2">
      <c r="A1158" s="402" t="str">
        <f t="shared" ref="A1158:A1221" ca="1" si="77">IF(ISNA(R1158),"",R1158)</f>
        <v/>
      </c>
      <c r="B1158" s="397" t="str">
        <f ca="1">IF($A1158="","",INDEX(Diário!B$4:B$5000,MATCH(Rateio!$A1158,Diário!$A$4:$A$5000,FALSE)))</f>
        <v/>
      </c>
      <c r="C1158" s="413" t="str">
        <f ca="1">IF($A1158="","",INDEX(Diário!C$4:C$5000,MATCH(Rateio!$A1158,Diário!$A$4:$A$5000,FALSE)))</f>
        <v/>
      </c>
      <c r="D1158" s="412" t="str">
        <f ca="1">IF($A1158="","",INDEX(Diário!D$4:D$5000,MATCH(Rateio!$A1158,Diário!$A$4:$A$5000,FALSE)))</f>
        <v/>
      </c>
      <c r="E1158" s="412" t="str">
        <f ca="1">IF($A1158="","",INDEX(Diário!E$4:E$5000,MATCH(Rateio!$A1158,Diário!$A$4:$A$5000,FALSE)))</f>
        <v/>
      </c>
      <c r="F1158" s="398"/>
      <c r="G1158" s="398"/>
      <c r="H1158" s="398"/>
      <c r="I1158" s="398"/>
      <c r="J1158" s="398"/>
      <c r="K1158" s="403"/>
      <c r="L1158" s="404"/>
      <c r="M1158" s="404"/>
      <c r="N1158" s="399"/>
      <c r="O1158" s="400" t="str">
        <f t="shared" si="75"/>
        <v/>
      </c>
      <c r="P1158" s="400" t="str">
        <f t="shared" si="76"/>
        <v/>
      </c>
      <c r="Q1158" s="400">
        <f t="shared" ref="Q1158:Q1221" si="78">SUM(O1158:P1158)</f>
        <v>0</v>
      </c>
      <c r="R1158" s="401" t="e">
        <f ca="1">MATCH(R$2,OFFSET(Diário!O$4,R1157,0,ROW(Diário!$N$5003)-R1157,1),0)+R1157</f>
        <v>#N/A</v>
      </c>
    </row>
    <row r="1159" spans="1:18" x14ac:dyDescent="0.2">
      <c r="A1159" s="402" t="str">
        <f t="shared" ca="1" si="77"/>
        <v/>
      </c>
      <c r="B1159" s="397" t="str">
        <f ca="1">IF($A1159="","",INDEX(Diário!B$4:B$5000,MATCH(Rateio!$A1159,Diário!$A$4:$A$5000,FALSE)))</f>
        <v/>
      </c>
      <c r="C1159" s="413" t="str">
        <f ca="1">IF($A1159="","",INDEX(Diário!C$4:C$5000,MATCH(Rateio!$A1159,Diário!$A$4:$A$5000,FALSE)))</f>
        <v/>
      </c>
      <c r="D1159" s="412" t="str">
        <f ca="1">IF($A1159="","",INDEX(Diário!D$4:D$5000,MATCH(Rateio!$A1159,Diário!$A$4:$A$5000,FALSE)))</f>
        <v/>
      </c>
      <c r="E1159" s="412" t="str">
        <f ca="1">IF($A1159="","",INDEX(Diário!E$4:E$5000,MATCH(Rateio!$A1159,Diário!$A$4:$A$5000,FALSE)))</f>
        <v/>
      </c>
      <c r="F1159" s="398"/>
      <c r="G1159" s="398"/>
      <c r="H1159" s="398"/>
      <c r="I1159" s="398"/>
      <c r="J1159" s="398"/>
      <c r="K1159" s="403"/>
      <c r="L1159" s="404"/>
      <c r="M1159" s="404"/>
      <c r="N1159" s="399"/>
      <c r="O1159" s="400" t="str">
        <f t="shared" si="75"/>
        <v/>
      </c>
      <c r="P1159" s="400" t="str">
        <f t="shared" si="76"/>
        <v/>
      </c>
      <c r="Q1159" s="400">
        <f t="shared" si="78"/>
        <v>0</v>
      </c>
      <c r="R1159" s="401" t="e">
        <f ca="1">MATCH(R$2,OFFSET(Diário!O$4,R1158,0,ROW(Diário!$N$5003)-R1158,1),0)+R1158</f>
        <v>#N/A</v>
      </c>
    </row>
    <row r="1160" spans="1:18" x14ac:dyDescent="0.2">
      <c r="A1160" s="402" t="str">
        <f t="shared" ca="1" si="77"/>
        <v/>
      </c>
      <c r="B1160" s="397" t="str">
        <f ca="1">IF($A1160="","",INDEX(Diário!B$4:B$5000,MATCH(Rateio!$A1160,Diário!$A$4:$A$5000,FALSE)))</f>
        <v/>
      </c>
      <c r="C1160" s="413" t="str">
        <f ca="1">IF($A1160="","",INDEX(Diário!C$4:C$5000,MATCH(Rateio!$A1160,Diário!$A$4:$A$5000,FALSE)))</f>
        <v/>
      </c>
      <c r="D1160" s="412" t="str">
        <f ca="1">IF($A1160="","",INDEX(Diário!D$4:D$5000,MATCH(Rateio!$A1160,Diário!$A$4:$A$5000,FALSE)))</f>
        <v/>
      </c>
      <c r="E1160" s="412" t="str">
        <f ca="1">IF($A1160="","",INDEX(Diário!E$4:E$5000,MATCH(Rateio!$A1160,Diário!$A$4:$A$5000,FALSE)))</f>
        <v/>
      </c>
      <c r="F1160" s="398"/>
      <c r="G1160" s="398"/>
      <c r="H1160" s="398"/>
      <c r="I1160" s="398"/>
      <c r="J1160" s="398"/>
      <c r="K1160" s="403"/>
      <c r="L1160" s="404"/>
      <c r="M1160" s="404"/>
      <c r="N1160" s="399"/>
      <c r="O1160" s="400" t="str">
        <f t="shared" si="75"/>
        <v/>
      </c>
      <c r="P1160" s="400" t="str">
        <f t="shared" si="76"/>
        <v/>
      </c>
      <c r="Q1160" s="400">
        <f t="shared" si="78"/>
        <v>0</v>
      </c>
      <c r="R1160" s="401" t="e">
        <f ca="1">MATCH(R$2,OFFSET(Diário!O$4,R1159,0,ROW(Diário!$N$5003)-R1159,1),0)+R1159</f>
        <v>#N/A</v>
      </c>
    </row>
    <row r="1161" spans="1:18" x14ac:dyDescent="0.2">
      <c r="A1161" s="402" t="str">
        <f t="shared" ca="1" si="77"/>
        <v/>
      </c>
      <c r="B1161" s="397" t="str">
        <f ca="1">IF($A1161="","",INDEX(Diário!B$4:B$5000,MATCH(Rateio!$A1161,Diário!$A$4:$A$5000,FALSE)))</f>
        <v/>
      </c>
      <c r="C1161" s="413" t="str">
        <f ca="1">IF($A1161="","",INDEX(Diário!C$4:C$5000,MATCH(Rateio!$A1161,Diário!$A$4:$A$5000,FALSE)))</f>
        <v/>
      </c>
      <c r="D1161" s="412" t="str">
        <f ca="1">IF($A1161="","",INDEX(Diário!D$4:D$5000,MATCH(Rateio!$A1161,Diário!$A$4:$A$5000,FALSE)))</f>
        <v/>
      </c>
      <c r="E1161" s="412" t="str">
        <f ca="1">IF($A1161="","",INDEX(Diário!E$4:E$5000,MATCH(Rateio!$A1161,Diário!$A$4:$A$5000,FALSE)))</f>
        <v/>
      </c>
      <c r="F1161" s="398"/>
      <c r="G1161" s="398"/>
      <c r="H1161" s="398"/>
      <c r="I1161" s="398"/>
      <c r="J1161" s="398"/>
      <c r="K1161" s="403"/>
      <c r="L1161" s="404"/>
      <c r="M1161" s="404"/>
      <c r="N1161" s="399"/>
      <c r="O1161" s="400" t="str">
        <f t="shared" si="75"/>
        <v/>
      </c>
      <c r="P1161" s="400" t="str">
        <f t="shared" si="76"/>
        <v/>
      </c>
      <c r="Q1161" s="400">
        <f t="shared" si="78"/>
        <v>0</v>
      </c>
      <c r="R1161" s="401" t="e">
        <f ca="1">MATCH(R$2,OFFSET(Diário!O$4,R1160,0,ROW(Diário!$N$5003)-R1160,1),0)+R1160</f>
        <v>#N/A</v>
      </c>
    </row>
    <row r="1162" spans="1:18" x14ac:dyDescent="0.2">
      <c r="A1162" s="402" t="str">
        <f t="shared" ca="1" si="77"/>
        <v/>
      </c>
      <c r="B1162" s="397" t="str">
        <f ca="1">IF($A1162="","",INDEX(Diário!B$4:B$5000,MATCH(Rateio!$A1162,Diário!$A$4:$A$5000,FALSE)))</f>
        <v/>
      </c>
      <c r="C1162" s="413" t="str">
        <f ca="1">IF($A1162="","",INDEX(Diário!C$4:C$5000,MATCH(Rateio!$A1162,Diário!$A$4:$A$5000,FALSE)))</f>
        <v/>
      </c>
      <c r="D1162" s="412" t="str">
        <f ca="1">IF($A1162="","",INDEX(Diário!D$4:D$5000,MATCH(Rateio!$A1162,Diário!$A$4:$A$5000,FALSE)))</f>
        <v/>
      </c>
      <c r="E1162" s="412" t="str">
        <f ca="1">IF($A1162="","",INDEX(Diário!E$4:E$5000,MATCH(Rateio!$A1162,Diário!$A$4:$A$5000,FALSE)))</f>
        <v/>
      </c>
      <c r="F1162" s="398"/>
      <c r="G1162" s="398"/>
      <c r="H1162" s="398"/>
      <c r="I1162" s="398"/>
      <c r="J1162" s="398"/>
      <c r="K1162" s="403"/>
      <c r="L1162" s="404"/>
      <c r="M1162" s="404"/>
      <c r="N1162" s="399"/>
      <c r="O1162" s="400" t="str">
        <f t="shared" si="75"/>
        <v/>
      </c>
      <c r="P1162" s="400" t="str">
        <f t="shared" si="76"/>
        <v/>
      </c>
      <c r="Q1162" s="400">
        <f t="shared" si="78"/>
        <v>0</v>
      </c>
      <c r="R1162" s="401" t="e">
        <f ca="1">MATCH(R$2,OFFSET(Diário!O$4,R1161,0,ROW(Diário!$N$5003)-R1161,1),0)+R1161</f>
        <v>#N/A</v>
      </c>
    </row>
    <row r="1163" spans="1:18" x14ac:dyDescent="0.2">
      <c r="A1163" s="402" t="str">
        <f t="shared" ca="1" si="77"/>
        <v/>
      </c>
      <c r="B1163" s="397" t="str">
        <f ca="1">IF($A1163="","",INDEX(Diário!B$4:B$5000,MATCH(Rateio!$A1163,Diário!$A$4:$A$5000,FALSE)))</f>
        <v/>
      </c>
      <c r="C1163" s="413" t="str">
        <f ca="1">IF($A1163="","",INDEX(Diário!C$4:C$5000,MATCH(Rateio!$A1163,Diário!$A$4:$A$5000,FALSE)))</f>
        <v/>
      </c>
      <c r="D1163" s="412" t="str">
        <f ca="1">IF($A1163="","",INDEX(Diário!D$4:D$5000,MATCH(Rateio!$A1163,Diário!$A$4:$A$5000,FALSE)))</f>
        <v/>
      </c>
      <c r="E1163" s="412" t="str">
        <f ca="1">IF($A1163="","",INDEX(Diário!E$4:E$5000,MATCH(Rateio!$A1163,Diário!$A$4:$A$5000,FALSE)))</f>
        <v/>
      </c>
      <c r="F1163" s="398"/>
      <c r="G1163" s="398"/>
      <c r="H1163" s="398"/>
      <c r="I1163" s="398"/>
      <c r="J1163" s="398"/>
      <c r="K1163" s="403"/>
      <c r="L1163" s="404"/>
      <c r="M1163" s="404"/>
      <c r="N1163" s="399"/>
      <c r="O1163" s="400" t="str">
        <f t="shared" si="75"/>
        <v/>
      </c>
      <c r="P1163" s="400" t="str">
        <f t="shared" si="76"/>
        <v/>
      </c>
      <c r="Q1163" s="400">
        <f t="shared" si="78"/>
        <v>0</v>
      </c>
      <c r="R1163" s="401" t="e">
        <f ca="1">MATCH(R$2,OFFSET(Diário!O$4,R1162,0,ROW(Diário!$N$5003)-R1162,1),0)+R1162</f>
        <v>#N/A</v>
      </c>
    </row>
    <row r="1164" spans="1:18" x14ac:dyDescent="0.2">
      <c r="A1164" s="402" t="str">
        <f t="shared" ca="1" si="77"/>
        <v/>
      </c>
      <c r="B1164" s="397" t="str">
        <f ca="1">IF($A1164="","",INDEX(Diário!B$4:B$5000,MATCH(Rateio!$A1164,Diário!$A$4:$A$5000,FALSE)))</f>
        <v/>
      </c>
      <c r="C1164" s="413" t="str">
        <f ca="1">IF($A1164="","",INDEX(Diário!C$4:C$5000,MATCH(Rateio!$A1164,Diário!$A$4:$A$5000,FALSE)))</f>
        <v/>
      </c>
      <c r="D1164" s="412" t="str">
        <f ca="1">IF($A1164="","",INDEX(Diário!D$4:D$5000,MATCH(Rateio!$A1164,Diário!$A$4:$A$5000,FALSE)))</f>
        <v/>
      </c>
      <c r="E1164" s="412" t="str">
        <f ca="1">IF($A1164="","",INDEX(Diário!E$4:E$5000,MATCH(Rateio!$A1164,Diário!$A$4:$A$5000,FALSE)))</f>
        <v/>
      </c>
      <c r="F1164" s="398"/>
      <c r="G1164" s="398"/>
      <c r="H1164" s="398"/>
      <c r="I1164" s="398"/>
      <c r="J1164" s="398"/>
      <c r="K1164" s="403"/>
      <c r="L1164" s="404"/>
      <c r="M1164" s="404"/>
      <c r="N1164" s="399"/>
      <c r="O1164" s="400" t="str">
        <f t="shared" si="75"/>
        <v/>
      </c>
      <c r="P1164" s="400" t="str">
        <f t="shared" si="76"/>
        <v/>
      </c>
      <c r="Q1164" s="400">
        <f t="shared" si="78"/>
        <v>0</v>
      </c>
      <c r="R1164" s="401" t="e">
        <f ca="1">MATCH(R$2,OFFSET(Diário!O$4,R1163,0,ROW(Diário!$N$5003)-R1163,1),0)+R1163</f>
        <v>#N/A</v>
      </c>
    </row>
    <row r="1165" spans="1:18" x14ac:dyDescent="0.2">
      <c r="A1165" s="402" t="str">
        <f t="shared" ca="1" si="77"/>
        <v/>
      </c>
      <c r="B1165" s="397" t="str">
        <f ca="1">IF($A1165="","",INDEX(Diário!B$4:B$5000,MATCH(Rateio!$A1165,Diário!$A$4:$A$5000,FALSE)))</f>
        <v/>
      </c>
      <c r="C1165" s="413" t="str">
        <f ca="1">IF($A1165="","",INDEX(Diário!C$4:C$5000,MATCH(Rateio!$A1165,Diário!$A$4:$A$5000,FALSE)))</f>
        <v/>
      </c>
      <c r="D1165" s="412" t="str">
        <f ca="1">IF($A1165="","",INDEX(Diário!D$4:D$5000,MATCH(Rateio!$A1165,Diário!$A$4:$A$5000,FALSE)))</f>
        <v/>
      </c>
      <c r="E1165" s="412" t="str">
        <f ca="1">IF($A1165="","",INDEX(Diário!E$4:E$5000,MATCH(Rateio!$A1165,Diário!$A$4:$A$5000,FALSE)))</f>
        <v/>
      </c>
      <c r="F1165" s="398"/>
      <c r="G1165" s="398"/>
      <c r="H1165" s="398"/>
      <c r="I1165" s="398"/>
      <c r="J1165" s="398"/>
      <c r="K1165" s="403"/>
      <c r="L1165" s="404"/>
      <c r="M1165" s="404"/>
      <c r="N1165" s="399"/>
      <c r="O1165" s="400" t="str">
        <f t="shared" si="75"/>
        <v/>
      </c>
      <c r="P1165" s="400" t="str">
        <f t="shared" si="76"/>
        <v/>
      </c>
      <c r="Q1165" s="400">
        <f t="shared" si="78"/>
        <v>0</v>
      </c>
      <c r="R1165" s="401" t="e">
        <f ca="1">MATCH(R$2,OFFSET(Diário!O$4,R1164,0,ROW(Diário!$N$5003)-R1164,1),0)+R1164</f>
        <v>#N/A</v>
      </c>
    </row>
    <row r="1166" spans="1:18" x14ac:dyDescent="0.2">
      <c r="A1166" s="402" t="str">
        <f t="shared" ca="1" si="77"/>
        <v/>
      </c>
      <c r="B1166" s="397" t="str">
        <f ca="1">IF($A1166="","",INDEX(Diário!B$4:B$5000,MATCH(Rateio!$A1166,Diário!$A$4:$A$5000,FALSE)))</f>
        <v/>
      </c>
      <c r="C1166" s="413" t="str">
        <f ca="1">IF($A1166="","",INDEX(Diário!C$4:C$5000,MATCH(Rateio!$A1166,Diário!$A$4:$A$5000,FALSE)))</f>
        <v/>
      </c>
      <c r="D1166" s="412" t="str">
        <f ca="1">IF($A1166="","",INDEX(Diário!D$4:D$5000,MATCH(Rateio!$A1166,Diário!$A$4:$A$5000,FALSE)))</f>
        <v/>
      </c>
      <c r="E1166" s="412" t="str">
        <f ca="1">IF($A1166="","",INDEX(Diário!E$4:E$5000,MATCH(Rateio!$A1166,Diário!$A$4:$A$5000,FALSE)))</f>
        <v/>
      </c>
      <c r="F1166" s="398"/>
      <c r="G1166" s="398"/>
      <c r="H1166" s="398"/>
      <c r="I1166" s="398"/>
      <c r="J1166" s="398"/>
      <c r="K1166" s="403"/>
      <c r="L1166" s="404"/>
      <c r="M1166" s="404"/>
      <c r="N1166" s="399"/>
      <c r="O1166" s="400" t="str">
        <f t="shared" si="75"/>
        <v/>
      </c>
      <c r="P1166" s="400" t="str">
        <f t="shared" si="76"/>
        <v/>
      </c>
      <c r="Q1166" s="400">
        <f t="shared" si="78"/>
        <v>0</v>
      </c>
      <c r="R1166" s="401" t="e">
        <f ca="1">MATCH(R$2,OFFSET(Diário!O$4,R1165,0,ROW(Diário!$N$5003)-R1165,1),0)+R1165</f>
        <v>#N/A</v>
      </c>
    </row>
    <row r="1167" spans="1:18" x14ac:dyDescent="0.2">
      <c r="A1167" s="402" t="str">
        <f t="shared" ca="1" si="77"/>
        <v/>
      </c>
      <c r="B1167" s="397" t="str">
        <f ca="1">IF($A1167="","",INDEX(Diário!B$4:B$5000,MATCH(Rateio!$A1167,Diário!$A$4:$A$5000,FALSE)))</f>
        <v/>
      </c>
      <c r="C1167" s="413" t="str">
        <f ca="1">IF($A1167="","",INDEX(Diário!C$4:C$5000,MATCH(Rateio!$A1167,Diário!$A$4:$A$5000,FALSE)))</f>
        <v/>
      </c>
      <c r="D1167" s="412" t="str">
        <f ca="1">IF($A1167="","",INDEX(Diário!D$4:D$5000,MATCH(Rateio!$A1167,Diário!$A$4:$A$5000,FALSE)))</f>
        <v/>
      </c>
      <c r="E1167" s="412" t="str">
        <f ca="1">IF($A1167="","",INDEX(Diário!E$4:E$5000,MATCH(Rateio!$A1167,Diário!$A$4:$A$5000,FALSE)))</f>
        <v/>
      </c>
      <c r="F1167" s="398"/>
      <c r="G1167" s="398"/>
      <c r="H1167" s="398"/>
      <c r="I1167" s="398"/>
      <c r="J1167" s="398"/>
      <c r="K1167" s="403"/>
      <c r="L1167" s="404"/>
      <c r="M1167" s="404"/>
      <c r="N1167" s="399"/>
      <c r="O1167" s="400" t="str">
        <f t="shared" si="75"/>
        <v/>
      </c>
      <c r="P1167" s="400" t="str">
        <f t="shared" si="76"/>
        <v/>
      </c>
      <c r="Q1167" s="400">
        <f t="shared" si="78"/>
        <v>0</v>
      </c>
      <c r="R1167" s="401" t="e">
        <f ca="1">MATCH(R$2,OFFSET(Diário!O$4,R1166,0,ROW(Diário!$N$5003)-R1166,1),0)+R1166</f>
        <v>#N/A</v>
      </c>
    </row>
    <row r="1168" spans="1:18" x14ac:dyDescent="0.2">
      <c r="A1168" s="402" t="str">
        <f t="shared" ca="1" si="77"/>
        <v/>
      </c>
      <c r="B1168" s="397" t="str">
        <f ca="1">IF($A1168="","",INDEX(Diário!B$4:B$5000,MATCH(Rateio!$A1168,Diário!$A$4:$A$5000,FALSE)))</f>
        <v/>
      </c>
      <c r="C1168" s="413" t="str">
        <f ca="1">IF($A1168="","",INDEX(Diário!C$4:C$5000,MATCH(Rateio!$A1168,Diário!$A$4:$A$5000,FALSE)))</f>
        <v/>
      </c>
      <c r="D1168" s="412" t="str">
        <f ca="1">IF($A1168="","",INDEX(Diário!D$4:D$5000,MATCH(Rateio!$A1168,Diário!$A$4:$A$5000,FALSE)))</f>
        <v/>
      </c>
      <c r="E1168" s="412" t="str">
        <f ca="1">IF($A1168="","",INDEX(Diário!E$4:E$5000,MATCH(Rateio!$A1168,Diário!$A$4:$A$5000,FALSE)))</f>
        <v/>
      </c>
      <c r="F1168" s="398"/>
      <c r="G1168" s="398"/>
      <c r="H1168" s="398"/>
      <c r="I1168" s="398"/>
      <c r="J1168" s="398"/>
      <c r="K1168" s="403"/>
      <c r="L1168" s="404"/>
      <c r="M1168" s="404"/>
      <c r="N1168" s="399"/>
      <c r="O1168" s="400" t="str">
        <f t="shared" si="75"/>
        <v/>
      </c>
      <c r="P1168" s="400" t="str">
        <f t="shared" si="76"/>
        <v/>
      </c>
      <c r="Q1168" s="400">
        <f t="shared" si="78"/>
        <v>0</v>
      </c>
      <c r="R1168" s="401" t="e">
        <f ca="1">MATCH(R$2,OFFSET(Diário!O$4,R1167,0,ROW(Diário!$N$5003)-R1167,1),0)+R1167</f>
        <v>#N/A</v>
      </c>
    </row>
    <row r="1169" spans="1:18" x14ac:dyDescent="0.2">
      <c r="A1169" s="402" t="str">
        <f t="shared" ca="1" si="77"/>
        <v/>
      </c>
      <c r="B1169" s="397" t="str">
        <f ca="1">IF($A1169="","",INDEX(Diário!B$4:B$5000,MATCH(Rateio!$A1169,Diário!$A$4:$A$5000,FALSE)))</f>
        <v/>
      </c>
      <c r="C1169" s="413" t="str">
        <f ca="1">IF($A1169="","",INDEX(Diário!C$4:C$5000,MATCH(Rateio!$A1169,Diário!$A$4:$A$5000,FALSE)))</f>
        <v/>
      </c>
      <c r="D1169" s="412" t="str">
        <f ca="1">IF($A1169="","",INDEX(Diário!D$4:D$5000,MATCH(Rateio!$A1169,Diário!$A$4:$A$5000,FALSE)))</f>
        <v/>
      </c>
      <c r="E1169" s="412" t="str">
        <f ca="1">IF($A1169="","",INDEX(Diário!E$4:E$5000,MATCH(Rateio!$A1169,Diário!$A$4:$A$5000,FALSE)))</f>
        <v/>
      </c>
      <c r="F1169" s="398"/>
      <c r="G1169" s="398"/>
      <c r="H1169" s="398"/>
      <c r="I1169" s="398"/>
      <c r="J1169" s="398"/>
      <c r="K1169" s="403"/>
      <c r="L1169" s="404"/>
      <c r="M1169" s="404"/>
      <c r="N1169" s="399"/>
      <c r="O1169" s="400" t="str">
        <f t="shared" si="75"/>
        <v/>
      </c>
      <c r="P1169" s="400" t="str">
        <f t="shared" si="76"/>
        <v/>
      </c>
      <c r="Q1169" s="400">
        <f t="shared" si="78"/>
        <v>0</v>
      </c>
      <c r="R1169" s="401" t="e">
        <f ca="1">MATCH(R$2,OFFSET(Diário!O$4,R1168,0,ROW(Diário!$N$5003)-R1168,1),0)+R1168</f>
        <v>#N/A</v>
      </c>
    </row>
    <row r="1170" spans="1:18" x14ac:dyDescent="0.2">
      <c r="A1170" s="402" t="str">
        <f t="shared" ca="1" si="77"/>
        <v/>
      </c>
      <c r="B1170" s="397" t="str">
        <f ca="1">IF($A1170="","",INDEX(Diário!B$4:B$5000,MATCH(Rateio!$A1170,Diário!$A$4:$A$5000,FALSE)))</f>
        <v/>
      </c>
      <c r="C1170" s="413" t="str">
        <f ca="1">IF($A1170="","",INDEX(Diário!C$4:C$5000,MATCH(Rateio!$A1170,Diário!$A$4:$A$5000,FALSE)))</f>
        <v/>
      </c>
      <c r="D1170" s="412" t="str">
        <f ca="1">IF($A1170="","",INDEX(Diário!D$4:D$5000,MATCH(Rateio!$A1170,Diário!$A$4:$A$5000,FALSE)))</f>
        <v/>
      </c>
      <c r="E1170" s="412" t="str">
        <f ca="1">IF($A1170="","",INDEX(Diário!E$4:E$5000,MATCH(Rateio!$A1170,Diário!$A$4:$A$5000,FALSE)))</f>
        <v/>
      </c>
      <c r="F1170" s="398"/>
      <c r="G1170" s="398"/>
      <c r="H1170" s="398"/>
      <c r="I1170" s="398"/>
      <c r="J1170" s="398"/>
      <c r="K1170" s="403"/>
      <c r="L1170" s="404"/>
      <c r="M1170" s="404"/>
      <c r="N1170" s="399"/>
      <c r="O1170" s="400" t="str">
        <f t="shared" si="75"/>
        <v/>
      </c>
      <c r="P1170" s="400" t="str">
        <f t="shared" si="76"/>
        <v/>
      </c>
      <c r="Q1170" s="400">
        <f t="shared" si="78"/>
        <v>0</v>
      </c>
      <c r="R1170" s="401" t="e">
        <f ca="1">MATCH(R$2,OFFSET(Diário!O$4,R1169,0,ROW(Diário!$N$5003)-R1169,1),0)+R1169</f>
        <v>#N/A</v>
      </c>
    </row>
    <row r="1171" spans="1:18" x14ac:dyDescent="0.2">
      <c r="A1171" s="402" t="str">
        <f t="shared" ca="1" si="77"/>
        <v/>
      </c>
      <c r="B1171" s="397" t="str">
        <f ca="1">IF($A1171="","",INDEX(Diário!B$4:B$5000,MATCH(Rateio!$A1171,Diário!$A$4:$A$5000,FALSE)))</f>
        <v/>
      </c>
      <c r="C1171" s="413" t="str">
        <f ca="1">IF($A1171="","",INDEX(Diário!C$4:C$5000,MATCH(Rateio!$A1171,Diário!$A$4:$A$5000,FALSE)))</f>
        <v/>
      </c>
      <c r="D1171" s="412" t="str">
        <f ca="1">IF($A1171="","",INDEX(Diário!D$4:D$5000,MATCH(Rateio!$A1171,Diário!$A$4:$A$5000,FALSE)))</f>
        <v/>
      </c>
      <c r="E1171" s="412" t="str">
        <f ca="1">IF($A1171="","",INDEX(Diário!E$4:E$5000,MATCH(Rateio!$A1171,Diário!$A$4:$A$5000,FALSE)))</f>
        <v/>
      </c>
      <c r="F1171" s="398"/>
      <c r="G1171" s="398"/>
      <c r="H1171" s="398"/>
      <c r="I1171" s="398"/>
      <c r="J1171" s="398"/>
      <c r="K1171" s="403"/>
      <c r="L1171" s="404"/>
      <c r="M1171" s="404"/>
      <c r="N1171" s="399"/>
      <c r="O1171" s="400" t="str">
        <f t="shared" si="75"/>
        <v/>
      </c>
      <c r="P1171" s="400" t="str">
        <f t="shared" si="76"/>
        <v/>
      </c>
      <c r="Q1171" s="400">
        <f t="shared" si="78"/>
        <v>0</v>
      </c>
      <c r="R1171" s="401" t="e">
        <f ca="1">MATCH(R$2,OFFSET(Diário!O$4,R1170,0,ROW(Diário!$N$5003)-R1170,1),0)+R1170</f>
        <v>#N/A</v>
      </c>
    </row>
    <row r="1172" spans="1:18" x14ac:dyDescent="0.2">
      <c r="A1172" s="402" t="str">
        <f t="shared" ca="1" si="77"/>
        <v/>
      </c>
      <c r="B1172" s="397" t="str">
        <f ca="1">IF($A1172="","",INDEX(Diário!B$4:B$5000,MATCH(Rateio!$A1172,Diário!$A$4:$A$5000,FALSE)))</f>
        <v/>
      </c>
      <c r="C1172" s="413" t="str">
        <f ca="1">IF($A1172="","",INDEX(Diário!C$4:C$5000,MATCH(Rateio!$A1172,Diário!$A$4:$A$5000,FALSE)))</f>
        <v/>
      </c>
      <c r="D1172" s="412" t="str">
        <f ca="1">IF($A1172="","",INDEX(Diário!D$4:D$5000,MATCH(Rateio!$A1172,Diário!$A$4:$A$5000,FALSE)))</f>
        <v/>
      </c>
      <c r="E1172" s="412" t="str">
        <f ca="1">IF($A1172="","",INDEX(Diário!E$4:E$5000,MATCH(Rateio!$A1172,Diário!$A$4:$A$5000,FALSE)))</f>
        <v/>
      </c>
      <c r="F1172" s="398"/>
      <c r="G1172" s="398"/>
      <c r="H1172" s="398"/>
      <c r="I1172" s="398"/>
      <c r="J1172" s="398"/>
      <c r="K1172" s="403"/>
      <c r="L1172" s="404"/>
      <c r="M1172" s="404"/>
      <c r="N1172" s="399"/>
      <c r="O1172" s="400" t="str">
        <f t="shared" si="75"/>
        <v/>
      </c>
      <c r="P1172" s="400" t="str">
        <f t="shared" si="76"/>
        <v/>
      </c>
      <c r="Q1172" s="400">
        <f t="shared" si="78"/>
        <v>0</v>
      </c>
      <c r="R1172" s="401" t="e">
        <f ca="1">MATCH(R$2,OFFSET(Diário!O$4,R1171,0,ROW(Diário!$N$5003)-R1171,1),0)+R1171</f>
        <v>#N/A</v>
      </c>
    </row>
    <row r="1173" spans="1:18" x14ac:dyDescent="0.2">
      <c r="A1173" s="402" t="str">
        <f t="shared" ca="1" si="77"/>
        <v/>
      </c>
      <c r="B1173" s="397" t="str">
        <f ca="1">IF($A1173="","",INDEX(Diário!B$4:B$5000,MATCH(Rateio!$A1173,Diário!$A$4:$A$5000,FALSE)))</f>
        <v/>
      </c>
      <c r="C1173" s="413" t="str">
        <f ca="1">IF($A1173="","",INDEX(Diário!C$4:C$5000,MATCH(Rateio!$A1173,Diário!$A$4:$A$5000,FALSE)))</f>
        <v/>
      </c>
      <c r="D1173" s="412" t="str">
        <f ca="1">IF($A1173="","",INDEX(Diário!D$4:D$5000,MATCH(Rateio!$A1173,Diário!$A$4:$A$5000,FALSE)))</f>
        <v/>
      </c>
      <c r="E1173" s="412" t="str">
        <f ca="1">IF($A1173="","",INDEX(Diário!E$4:E$5000,MATCH(Rateio!$A1173,Diário!$A$4:$A$5000,FALSE)))</f>
        <v/>
      </c>
      <c r="F1173" s="398"/>
      <c r="G1173" s="398"/>
      <c r="H1173" s="398"/>
      <c r="I1173" s="398"/>
      <c r="J1173" s="398"/>
      <c r="K1173" s="403"/>
      <c r="L1173" s="404"/>
      <c r="M1173" s="404"/>
      <c r="N1173" s="399"/>
      <c r="O1173" s="400" t="str">
        <f t="shared" si="75"/>
        <v/>
      </c>
      <c r="P1173" s="400" t="str">
        <f t="shared" si="76"/>
        <v/>
      </c>
      <c r="Q1173" s="400">
        <f t="shared" si="78"/>
        <v>0</v>
      </c>
      <c r="R1173" s="401" t="e">
        <f ca="1">MATCH(R$2,OFFSET(Diário!O$4,R1172,0,ROW(Diário!$N$5003)-R1172,1),0)+R1172</f>
        <v>#N/A</v>
      </c>
    </row>
    <row r="1174" spans="1:18" x14ac:dyDescent="0.2">
      <c r="A1174" s="402" t="str">
        <f t="shared" ca="1" si="77"/>
        <v/>
      </c>
      <c r="B1174" s="397" t="str">
        <f ca="1">IF($A1174="","",INDEX(Diário!B$4:B$5000,MATCH(Rateio!$A1174,Diário!$A$4:$A$5000,FALSE)))</f>
        <v/>
      </c>
      <c r="C1174" s="413" t="str">
        <f ca="1">IF($A1174="","",INDEX(Diário!C$4:C$5000,MATCH(Rateio!$A1174,Diário!$A$4:$A$5000,FALSE)))</f>
        <v/>
      </c>
      <c r="D1174" s="412" t="str">
        <f ca="1">IF($A1174="","",INDEX(Diário!D$4:D$5000,MATCH(Rateio!$A1174,Diário!$A$4:$A$5000,FALSE)))</f>
        <v/>
      </c>
      <c r="E1174" s="412" t="str">
        <f ca="1">IF($A1174="","",INDEX(Diário!E$4:E$5000,MATCH(Rateio!$A1174,Diário!$A$4:$A$5000,FALSE)))</f>
        <v/>
      </c>
      <c r="F1174" s="398"/>
      <c r="G1174" s="398"/>
      <c r="H1174" s="398"/>
      <c r="I1174" s="398"/>
      <c r="J1174" s="398"/>
      <c r="K1174" s="403"/>
      <c r="L1174" s="404"/>
      <c r="M1174" s="404"/>
      <c r="N1174" s="399"/>
      <c r="O1174" s="400" t="str">
        <f t="shared" si="75"/>
        <v/>
      </c>
      <c r="P1174" s="400" t="str">
        <f t="shared" si="76"/>
        <v/>
      </c>
      <c r="Q1174" s="400">
        <f t="shared" si="78"/>
        <v>0</v>
      </c>
      <c r="R1174" s="401" t="e">
        <f ca="1">MATCH(R$2,OFFSET(Diário!O$4,R1173,0,ROW(Diário!$N$5003)-R1173,1),0)+R1173</f>
        <v>#N/A</v>
      </c>
    </row>
    <row r="1175" spans="1:18" x14ac:dyDescent="0.2">
      <c r="A1175" s="402" t="str">
        <f t="shared" ca="1" si="77"/>
        <v/>
      </c>
      <c r="B1175" s="397" t="str">
        <f ca="1">IF($A1175="","",INDEX(Diário!B$4:B$5000,MATCH(Rateio!$A1175,Diário!$A$4:$A$5000,FALSE)))</f>
        <v/>
      </c>
      <c r="C1175" s="413" t="str">
        <f ca="1">IF($A1175="","",INDEX(Diário!C$4:C$5000,MATCH(Rateio!$A1175,Diário!$A$4:$A$5000,FALSE)))</f>
        <v/>
      </c>
      <c r="D1175" s="412" t="str">
        <f ca="1">IF($A1175="","",INDEX(Diário!D$4:D$5000,MATCH(Rateio!$A1175,Diário!$A$4:$A$5000,FALSE)))</f>
        <v/>
      </c>
      <c r="E1175" s="412" t="str">
        <f ca="1">IF($A1175="","",INDEX(Diário!E$4:E$5000,MATCH(Rateio!$A1175,Diário!$A$4:$A$5000,FALSE)))</f>
        <v/>
      </c>
      <c r="F1175" s="398"/>
      <c r="G1175" s="398"/>
      <c r="H1175" s="398"/>
      <c r="I1175" s="398"/>
      <c r="J1175" s="398"/>
      <c r="K1175" s="403"/>
      <c r="L1175" s="404"/>
      <c r="M1175" s="404"/>
      <c r="N1175" s="399"/>
      <c r="O1175" s="400" t="str">
        <f t="shared" si="75"/>
        <v/>
      </c>
      <c r="P1175" s="400" t="str">
        <f t="shared" si="76"/>
        <v/>
      </c>
      <c r="Q1175" s="400">
        <f t="shared" si="78"/>
        <v>0</v>
      </c>
      <c r="R1175" s="401" t="e">
        <f ca="1">MATCH(R$2,OFFSET(Diário!O$4,R1174,0,ROW(Diário!$N$5003)-R1174,1),0)+R1174</f>
        <v>#N/A</v>
      </c>
    </row>
    <row r="1176" spans="1:18" x14ac:dyDescent="0.2">
      <c r="A1176" s="402" t="str">
        <f t="shared" ca="1" si="77"/>
        <v/>
      </c>
      <c r="B1176" s="397" t="str">
        <f ca="1">IF($A1176="","",INDEX(Diário!B$4:B$5000,MATCH(Rateio!$A1176,Diário!$A$4:$A$5000,FALSE)))</f>
        <v/>
      </c>
      <c r="C1176" s="413" t="str">
        <f ca="1">IF($A1176="","",INDEX(Diário!C$4:C$5000,MATCH(Rateio!$A1176,Diário!$A$4:$A$5000,FALSE)))</f>
        <v/>
      </c>
      <c r="D1176" s="412" t="str">
        <f ca="1">IF($A1176="","",INDEX(Diário!D$4:D$5000,MATCH(Rateio!$A1176,Diário!$A$4:$A$5000,FALSE)))</f>
        <v/>
      </c>
      <c r="E1176" s="412" t="str">
        <f ca="1">IF($A1176="","",INDEX(Diário!E$4:E$5000,MATCH(Rateio!$A1176,Diário!$A$4:$A$5000,FALSE)))</f>
        <v/>
      </c>
      <c r="F1176" s="398"/>
      <c r="G1176" s="398"/>
      <c r="H1176" s="398"/>
      <c r="I1176" s="398"/>
      <c r="J1176" s="398"/>
      <c r="K1176" s="403"/>
      <c r="L1176" s="404"/>
      <c r="M1176" s="404"/>
      <c r="N1176" s="399"/>
      <c r="O1176" s="400" t="str">
        <f t="shared" si="75"/>
        <v/>
      </c>
      <c r="P1176" s="400" t="str">
        <f t="shared" si="76"/>
        <v/>
      </c>
      <c r="Q1176" s="400">
        <f t="shared" si="78"/>
        <v>0</v>
      </c>
      <c r="R1176" s="401" t="e">
        <f ca="1">MATCH(R$2,OFFSET(Diário!O$4,R1175,0,ROW(Diário!$N$5003)-R1175,1),0)+R1175</f>
        <v>#N/A</v>
      </c>
    </row>
    <row r="1177" spans="1:18" x14ac:dyDescent="0.2">
      <c r="A1177" s="402" t="str">
        <f t="shared" ca="1" si="77"/>
        <v/>
      </c>
      <c r="B1177" s="397" t="str">
        <f ca="1">IF($A1177="","",INDEX(Diário!B$4:B$5000,MATCH(Rateio!$A1177,Diário!$A$4:$A$5000,FALSE)))</f>
        <v/>
      </c>
      <c r="C1177" s="413" t="str">
        <f ca="1">IF($A1177="","",INDEX(Diário!C$4:C$5000,MATCH(Rateio!$A1177,Diário!$A$4:$A$5000,FALSE)))</f>
        <v/>
      </c>
      <c r="D1177" s="412" t="str">
        <f ca="1">IF($A1177="","",INDEX(Diário!D$4:D$5000,MATCH(Rateio!$A1177,Diário!$A$4:$A$5000,FALSE)))</f>
        <v/>
      </c>
      <c r="E1177" s="412" t="str">
        <f ca="1">IF($A1177="","",INDEX(Diário!E$4:E$5000,MATCH(Rateio!$A1177,Diário!$A$4:$A$5000,FALSE)))</f>
        <v/>
      </c>
      <c r="F1177" s="398"/>
      <c r="G1177" s="398"/>
      <c r="H1177" s="398"/>
      <c r="I1177" s="398"/>
      <c r="J1177" s="398"/>
      <c r="K1177" s="403"/>
      <c r="L1177" s="404"/>
      <c r="M1177" s="404"/>
      <c r="N1177" s="399"/>
      <c r="O1177" s="400" t="str">
        <f t="shared" si="75"/>
        <v/>
      </c>
      <c r="P1177" s="400" t="str">
        <f t="shared" si="76"/>
        <v/>
      </c>
      <c r="Q1177" s="400">
        <f t="shared" si="78"/>
        <v>0</v>
      </c>
      <c r="R1177" s="401" t="e">
        <f ca="1">MATCH(R$2,OFFSET(Diário!O$4,R1176,0,ROW(Diário!$N$5003)-R1176,1),0)+R1176</f>
        <v>#N/A</v>
      </c>
    </row>
    <row r="1178" spans="1:18" x14ac:dyDescent="0.2">
      <c r="A1178" s="402" t="str">
        <f t="shared" ca="1" si="77"/>
        <v/>
      </c>
      <c r="B1178" s="397" t="str">
        <f ca="1">IF($A1178="","",INDEX(Diário!B$4:B$5000,MATCH(Rateio!$A1178,Diário!$A$4:$A$5000,FALSE)))</f>
        <v/>
      </c>
      <c r="C1178" s="413" t="str">
        <f ca="1">IF($A1178="","",INDEX(Diário!C$4:C$5000,MATCH(Rateio!$A1178,Diário!$A$4:$A$5000,FALSE)))</f>
        <v/>
      </c>
      <c r="D1178" s="412" t="str">
        <f ca="1">IF($A1178="","",INDEX(Diário!D$4:D$5000,MATCH(Rateio!$A1178,Diário!$A$4:$A$5000,FALSE)))</f>
        <v/>
      </c>
      <c r="E1178" s="412" t="str">
        <f ca="1">IF($A1178="","",INDEX(Diário!E$4:E$5000,MATCH(Rateio!$A1178,Diário!$A$4:$A$5000,FALSE)))</f>
        <v/>
      </c>
      <c r="F1178" s="398"/>
      <c r="G1178" s="398"/>
      <c r="H1178" s="398"/>
      <c r="I1178" s="398"/>
      <c r="J1178" s="398"/>
      <c r="K1178" s="403"/>
      <c r="L1178" s="404"/>
      <c r="M1178" s="404"/>
      <c r="N1178" s="399"/>
      <c r="O1178" s="400" t="str">
        <f t="shared" si="75"/>
        <v/>
      </c>
      <c r="P1178" s="400" t="str">
        <f t="shared" si="76"/>
        <v/>
      </c>
      <c r="Q1178" s="400">
        <f t="shared" si="78"/>
        <v>0</v>
      </c>
      <c r="R1178" s="401" t="e">
        <f ca="1">MATCH(R$2,OFFSET(Diário!O$4,R1177,0,ROW(Diário!$N$5003)-R1177,1),0)+R1177</f>
        <v>#N/A</v>
      </c>
    </row>
    <row r="1179" spans="1:18" x14ac:dyDescent="0.2">
      <c r="A1179" s="402" t="str">
        <f t="shared" ca="1" si="77"/>
        <v/>
      </c>
      <c r="B1179" s="397" t="str">
        <f ca="1">IF($A1179="","",INDEX(Diário!B$4:B$5000,MATCH(Rateio!$A1179,Diário!$A$4:$A$5000,FALSE)))</f>
        <v/>
      </c>
      <c r="C1179" s="413" t="str">
        <f ca="1">IF($A1179="","",INDEX(Diário!C$4:C$5000,MATCH(Rateio!$A1179,Diário!$A$4:$A$5000,FALSE)))</f>
        <v/>
      </c>
      <c r="D1179" s="412" t="str">
        <f ca="1">IF($A1179="","",INDEX(Diário!D$4:D$5000,MATCH(Rateio!$A1179,Diário!$A$4:$A$5000,FALSE)))</f>
        <v/>
      </c>
      <c r="E1179" s="412" t="str">
        <f ca="1">IF($A1179="","",INDEX(Diário!E$4:E$5000,MATCH(Rateio!$A1179,Diário!$A$4:$A$5000,FALSE)))</f>
        <v/>
      </c>
      <c r="F1179" s="398"/>
      <c r="G1179" s="398"/>
      <c r="H1179" s="398"/>
      <c r="I1179" s="398"/>
      <c r="J1179" s="398"/>
      <c r="K1179" s="403"/>
      <c r="L1179" s="404"/>
      <c r="M1179" s="404"/>
      <c r="N1179" s="399"/>
      <c r="O1179" s="400" t="str">
        <f t="shared" si="75"/>
        <v/>
      </c>
      <c r="P1179" s="400" t="str">
        <f t="shared" si="76"/>
        <v/>
      </c>
      <c r="Q1179" s="400">
        <f t="shared" si="78"/>
        <v>0</v>
      </c>
      <c r="R1179" s="401" t="e">
        <f ca="1">MATCH(R$2,OFFSET(Diário!O$4,R1178,0,ROW(Diário!$N$5003)-R1178,1),0)+R1178</f>
        <v>#N/A</v>
      </c>
    </row>
    <row r="1180" spans="1:18" x14ac:dyDescent="0.2">
      <c r="A1180" s="402" t="str">
        <f t="shared" ca="1" si="77"/>
        <v/>
      </c>
      <c r="B1180" s="397" t="str">
        <f ca="1">IF($A1180="","",INDEX(Diário!B$4:B$5000,MATCH(Rateio!$A1180,Diário!$A$4:$A$5000,FALSE)))</f>
        <v/>
      </c>
      <c r="C1180" s="413" t="str">
        <f ca="1">IF($A1180="","",INDEX(Diário!C$4:C$5000,MATCH(Rateio!$A1180,Diário!$A$4:$A$5000,FALSE)))</f>
        <v/>
      </c>
      <c r="D1180" s="412" t="str">
        <f ca="1">IF($A1180="","",INDEX(Diário!D$4:D$5000,MATCH(Rateio!$A1180,Diário!$A$4:$A$5000,FALSE)))</f>
        <v/>
      </c>
      <c r="E1180" s="412" t="str">
        <f ca="1">IF($A1180="","",INDEX(Diário!E$4:E$5000,MATCH(Rateio!$A1180,Diário!$A$4:$A$5000,FALSE)))</f>
        <v/>
      </c>
      <c r="F1180" s="398"/>
      <c r="G1180" s="398"/>
      <c r="H1180" s="398"/>
      <c r="I1180" s="398"/>
      <c r="J1180" s="398"/>
      <c r="K1180" s="403"/>
      <c r="L1180" s="404"/>
      <c r="M1180" s="404"/>
      <c r="N1180" s="399"/>
      <c r="O1180" s="400" t="str">
        <f t="shared" si="75"/>
        <v/>
      </c>
      <c r="P1180" s="400" t="str">
        <f t="shared" si="76"/>
        <v/>
      </c>
      <c r="Q1180" s="400">
        <f t="shared" si="78"/>
        <v>0</v>
      </c>
      <c r="R1180" s="401" t="e">
        <f ca="1">MATCH(R$2,OFFSET(Diário!O$4,R1179,0,ROW(Diário!$N$5003)-R1179,1),0)+R1179</f>
        <v>#N/A</v>
      </c>
    </row>
    <row r="1181" spans="1:18" x14ac:dyDescent="0.2">
      <c r="A1181" s="402" t="str">
        <f t="shared" ca="1" si="77"/>
        <v/>
      </c>
      <c r="B1181" s="397" t="str">
        <f ca="1">IF($A1181="","",INDEX(Diário!B$4:B$5000,MATCH(Rateio!$A1181,Diário!$A$4:$A$5000,FALSE)))</f>
        <v/>
      </c>
      <c r="C1181" s="413" t="str">
        <f ca="1">IF($A1181="","",INDEX(Diário!C$4:C$5000,MATCH(Rateio!$A1181,Diário!$A$4:$A$5000,FALSE)))</f>
        <v/>
      </c>
      <c r="D1181" s="412" t="str">
        <f ca="1">IF($A1181="","",INDEX(Diário!D$4:D$5000,MATCH(Rateio!$A1181,Diário!$A$4:$A$5000,FALSE)))</f>
        <v/>
      </c>
      <c r="E1181" s="412" t="str">
        <f ca="1">IF($A1181="","",INDEX(Diário!E$4:E$5000,MATCH(Rateio!$A1181,Diário!$A$4:$A$5000,FALSE)))</f>
        <v/>
      </c>
      <c r="F1181" s="398"/>
      <c r="G1181" s="398"/>
      <c r="H1181" s="398"/>
      <c r="I1181" s="398"/>
      <c r="J1181" s="398"/>
      <c r="K1181" s="403"/>
      <c r="L1181" s="404"/>
      <c r="M1181" s="404"/>
      <c r="N1181" s="399"/>
      <c r="O1181" s="400" t="str">
        <f t="shared" si="75"/>
        <v/>
      </c>
      <c r="P1181" s="400" t="str">
        <f t="shared" si="76"/>
        <v/>
      </c>
      <c r="Q1181" s="400">
        <f t="shared" si="78"/>
        <v>0</v>
      </c>
      <c r="R1181" s="401" t="e">
        <f ca="1">MATCH(R$2,OFFSET(Diário!O$4,R1180,0,ROW(Diário!$N$5003)-R1180,1),0)+R1180</f>
        <v>#N/A</v>
      </c>
    </row>
    <row r="1182" spans="1:18" x14ac:dyDescent="0.2">
      <c r="A1182" s="402" t="str">
        <f t="shared" ca="1" si="77"/>
        <v/>
      </c>
      <c r="B1182" s="397" t="str">
        <f ca="1">IF($A1182="","",INDEX(Diário!B$4:B$5000,MATCH(Rateio!$A1182,Diário!$A$4:$A$5000,FALSE)))</f>
        <v/>
      </c>
      <c r="C1182" s="413" t="str">
        <f ca="1">IF($A1182="","",INDEX(Diário!C$4:C$5000,MATCH(Rateio!$A1182,Diário!$A$4:$A$5000,FALSE)))</f>
        <v/>
      </c>
      <c r="D1182" s="412" t="str">
        <f ca="1">IF($A1182="","",INDEX(Diário!D$4:D$5000,MATCH(Rateio!$A1182,Diário!$A$4:$A$5000,FALSE)))</f>
        <v/>
      </c>
      <c r="E1182" s="412" t="str">
        <f ca="1">IF($A1182="","",INDEX(Diário!E$4:E$5000,MATCH(Rateio!$A1182,Diário!$A$4:$A$5000,FALSE)))</f>
        <v/>
      </c>
      <c r="F1182" s="398"/>
      <c r="G1182" s="398"/>
      <c r="H1182" s="398"/>
      <c r="I1182" s="398"/>
      <c r="J1182" s="398"/>
      <c r="K1182" s="403"/>
      <c r="L1182" s="404"/>
      <c r="M1182" s="404"/>
      <c r="N1182" s="399"/>
      <c r="O1182" s="400" t="str">
        <f t="shared" si="75"/>
        <v/>
      </c>
      <c r="P1182" s="400" t="str">
        <f t="shared" si="76"/>
        <v/>
      </c>
      <c r="Q1182" s="400">
        <f t="shared" si="78"/>
        <v>0</v>
      </c>
      <c r="R1182" s="401" t="e">
        <f ca="1">MATCH(R$2,OFFSET(Diário!O$4,R1181,0,ROW(Diário!$N$5003)-R1181,1),0)+R1181</f>
        <v>#N/A</v>
      </c>
    </row>
    <row r="1183" spans="1:18" x14ac:dyDescent="0.2">
      <c r="A1183" s="402" t="str">
        <f t="shared" ca="1" si="77"/>
        <v/>
      </c>
      <c r="B1183" s="397" t="str">
        <f ca="1">IF($A1183="","",INDEX(Diário!B$4:B$5000,MATCH(Rateio!$A1183,Diário!$A$4:$A$5000,FALSE)))</f>
        <v/>
      </c>
      <c r="C1183" s="413" t="str">
        <f ca="1">IF($A1183="","",INDEX(Diário!C$4:C$5000,MATCH(Rateio!$A1183,Diário!$A$4:$A$5000,FALSE)))</f>
        <v/>
      </c>
      <c r="D1183" s="412" t="str">
        <f ca="1">IF($A1183="","",INDEX(Diário!D$4:D$5000,MATCH(Rateio!$A1183,Diário!$A$4:$A$5000,FALSE)))</f>
        <v/>
      </c>
      <c r="E1183" s="412" t="str">
        <f ca="1">IF($A1183="","",INDEX(Diário!E$4:E$5000,MATCH(Rateio!$A1183,Diário!$A$4:$A$5000,FALSE)))</f>
        <v/>
      </c>
      <c r="F1183" s="398"/>
      <c r="G1183" s="398"/>
      <c r="H1183" s="398"/>
      <c r="I1183" s="398"/>
      <c r="J1183" s="398"/>
      <c r="K1183" s="403"/>
      <c r="L1183" s="404"/>
      <c r="M1183" s="404"/>
      <c r="N1183" s="399"/>
      <c r="O1183" s="400" t="str">
        <f t="shared" si="75"/>
        <v/>
      </c>
      <c r="P1183" s="400" t="str">
        <f t="shared" si="76"/>
        <v/>
      </c>
      <c r="Q1183" s="400">
        <f t="shared" si="78"/>
        <v>0</v>
      </c>
      <c r="R1183" s="401" t="e">
        <f ca="1">MATCH(R$2,OFFSET(Diário!O$4,R1182,0,ROW(Diário!$N$5003)-R1182,1),0)+R1182</f>
        <v>#N/A</v>
      </c>
    </row>
    <row r="1184" spans="1:18" x14ac:dyDescent="0.2">
      <c r="A1184" s="402" t="str">
        <f t="shared" ca="1" si="77"/>
        <v/>
      </c>
      <c r="B1184" s="397" t="str">
        <f ca="1">IF($A1184="","",INDEX(Diário!B$4:B$5000,MATCH(Rateio!$A1184,Diário!$A$4:$A$5000,FALSE)))</f>
        <v/>
      </c>
      <c r="C1184" s="413" t="str">
        <f ca="1">IF($A1184="","",INDEX(Diário!C$4:C$5000,MATCH(Rateio!$A1184,Diário!$A$4:$A$5000,FALSE)))</f>
        <v/>
      </c>
      <c r="D1184" s="412" t="str">
        <f ca="1">IF($A1184="","",INDEX(Diário!D$4:D$5000,MATCH(Rateio!$A1184,Diário!$A$4:$A$5000,FALSE)))</f>
        <v/>
      </c>
      <c r="E1184" s="412" t="str">
        <f ca="1">IF($A1184="","",INDEX(Diário!E$4:E$5000,MATCH(Rateio!$A1184,Diário!$A$4:$A$5000,FALSE)))</f>
        <v/>
      </c>
      <c r="F1184" s="398"/>
      <c r="G1184" s="398"/>
      <c r="H1184" s="398"/>
      <c r="I1184" s="398"/>
      <c r="J1184" s="398"/>
      <c r="K1184" s="403"/>
      <c r="L1184" s="404"/>
      <c r="M1184" s="404"/>
      <c r="N1184" s="399"/>
      <c r="O1184" s="400" t="str">
        <f t="shared" si="75"/>
        <v/>
      </c>
      <c r="P1184" s="400" t="str">
        <f t="shared" si="76"/>
        <v/>
      </c>
      <c r="Q1184" s="400">
        <f t="shared" si="78"/>
        <v>0</v>
      </c>
      <c r="R1184" s="401" t="e">
        <f ca="1">MATCH(R$2,OFFSET(Diário!O$4,R1183,0,ROW(Diário!$N$5003)-R1183,1),0)+R1183</f>
        <v>#N/A</v>
      </c>
    </row>
    <row r="1185" spans="1:18" x14ac:dyDescent="0.2">
      <c r="A1185" s="402" t="str">
        <f t="shared" ca="1" si="77"/>
        <v/>
      </c>
      <c r="B1185" s="397" t="str">
        <f ca="1">IF($A1185="","",INDEX(Diário!B$4:B$5000,MATCH(Rateio!$A1185,Diário!$A$4:$A$5000,FALSE)))</f>
        <v/>
      </c>
      <c r="C1185" s="413" t="str">
        <f ca="1">IF($A1185="","",INDEX(Diário!C$4:C$5000,MATCH(Rateio!$A1185,Diário!$A$4:$A$5000,FALSE)))</f>
        <v/>
      </c>
      <c r="D1185" s="412" t="str">
        <f ca="1">IF($A1185="","",INDEX(Diário!D$4:D$5000,MATCH(Rateio!$A1185,Diário!$A$4:$A$5000,FALSE)))</f>
        <v/>
      </c>
      <c r="E1185" s="412" t="str">
        <f ca="1">IF($A1185="","",INDEX(Diário!E$4:E$5000,MATCH(Rateio!$A1185,Diário!$A$4:$A$5000,FALSE)))</f>
        <v/>
      </c>
      <c r="F1185" s="398"/>
      <c r="G1185" s="398"/>
      <c r="H1185" s="398"/>
      <c r="I1185" s="398"/>
      <c r="J1185" s="398"/>
      <c r="K1185" s="403"/>
      <c r="L1185" s="404"/>
      <c r="M1185" s="404"/>
      <c r="N1185" s="399"/>
      <c r="O1185" s="400" t="str">
        <f t="shared" si="75"/>
        <v/>
      </c>
      <c r="P1185" s="400" t="str">
        <f t="shared" si="76"/>
        <v/>
      </c>
      <c r="Q1185" s="400">
        <f t="shared" si="78"/>
        <v>0</v>
      </c>
      <c r="R1185" s="401" t="e">
        <f ca="1">MATCH(R$2,OFFSET(Diário!O$4,R1184,0,ROW(Diário!$N$5003)-R1184,1),0)+R1184</f>
        <v>#N/A</v>
      </c>
    </row>
    <row r="1186" spans="1:18" x14ac:dyDescent="0.2">
      <c r="A1186" s="402" t="str">
        <f t="shared" ca="1" si="77"/>
        <v/>
      </c>
      <c r="B1186" s="397" t="str">
        <f ca="1">IF($A1186="","",INDEX(Diário!B$4:B$5000,MATCH(Rateio!$A1186,Diário!$A$4:$A$5000,FALSE)))</f>
        <v/>
      </c>
      <c r="C1186" s="413" t="str">
        <f ca="1">IF($A1186="","",INDEX(Diário!C$4:C$5000,MATCH(Rateio!$A1186,Diário!$A$4:$A$5000,FALSE)))</f>
        <v/>
      </c>
      <c r="D1186" s="412" t="str">
        <f ca="1">IF($A1186="","",INDEX(Diário!D$4:D$5000,MATCH(Rateio!$A1186,Diário!$A$4:$A$5000,FALSE)))</f>
        <v/>
      </c>
      <c r="E1186" s="412" t="str">
        <f ca="1">IF($A1186="","",INDEX(Diário!E$4:E$5000,MATCH(Rateio!$A1186,Diário!$A$4:$A$5000,FALSE)))</f>
        <v/>
      </c>
      <c r="F1186" s="398"/>
      <c r="G1186" s="398"/>
      <c r="H1186" s="398"/>
      <c r="I1186" s="398"/>
      <c r="J1186" s="398"/>
      <c r="K1186" s="403"/>
      <c r="L1186" s="404"/>
      <c r="M1186" s="404"/>
      <c r="N1186" s="399"/>
      <c r="O1186" s="400" t="str">
        <f t="shared" si="75"/>
        <v/>
      </c>
      <c r="P1186" s="400" t="str">
        <f t="shared" si="76"/>
        <v/>
      </c>
      <c r="Q1186" s="400">
        <f t="shared" si="78"/>
        <v>0</v>
      </c>
      <c r="R1186" s="401" t="e">
        <f ca="1">MATCH(R$2,OFFSET(Diário!O$4,R1185,0,ROW(Diário!$N$5003)-R1185,1),0)+R1185</f>
        <v>#N/A</v>
      </c>
    </row>
    <row r="1187" spans="1:18" x14ac:dyDescent="0.2">
      <c r="A1187" s="402" t="str">
        <f t="shared" ca="1" si="77"/>
        <v/>
      </c>
      <c r="B1187" s="397" t="str">
        <f ca="1">IF($A1187="","",INDEX(Diário!B$4:B$5000,MATCH(Rateio!$A1187,Diário!$A$4:$A$5000,FALSE)))</f>
        <v/>
      </c>
      <c r="C1187" s="413" t="str">
        <f ca="1">IF($A1187="","",INDEX(Diário!C$4:C$5000,MATCH(Rateio!$A1187,Diário!$A$4:$A$5000,FALSE)))</f>
        <v/>
      </c>
      <c r="D1187" s="412" t="str">
        <f ca="1">IF($A1187="","",INDEX(Diário!D$4:D$5000,MATCH(Rateio!$A1187,Diário!$A$4:$A$5000,FALSE)))</f>
        <v/>
      </c>
      <c r="E1187" s="412" t="str">
        <f ca="1">IF($A1187="","",INDEX(Diário!E$4:E$5000,MATCH(Rateio!$A1187,Diário!$A$4:$A$5000,FALSE)))</f>
        <v/>
      </c>
      <c r="F1187" s="398"/>
      <c r="G1187" s="398"/>
      <c r="H1187" s="398"/>
      <c r="I1187" s="398"/>
      <c r="J1187" s="398"/>
      <c r="K1187" s="403"/>
      <c r="L1187" s="404"/>
      <c r="M1187" s="404"/>
      <c r="N1187" s="399"/>
      <c r="O1187" s="400" t="str">
        <f t="shared" si="75"/>
        <v/>
      </c>
      <c r="P1187" s="400" t="str">
        <f t="shared" si="76"/>
        <v/>
      </c>
      <c r="Q1187" s="400">
        <f t="shared" si="78"/>
        <v>0</v>
      </c>
      <c r="R1187" s="401" t="e">
        <f ca="1">MATCH(R$2,OFFSET(Diário!O$4,R1186,0,ROW(Diário!$N$5003)-R1186,1),0)+R1186</f>
        <v>#N/A</v>
      </c>
    </row>
    <row r="1188" spans="1:18" x14ac:dyDescent="0.2">
      <c r="A1188" s="402" t="str">
        <f t="shared" ca="1" si="77"/>
        <v/>
      </c>
      <c r="B1188" s="397" t="str">
        <f ca="1">IF($A1188="","",INDEX(Diário!B$4:B$5000,MATCH(Rateio!$A1188,Diário!$A$4:$A$5000,FALSE)))</f>
        <v/>
      </c>
      <c r="C1188" s="413" t="str">
        <f ca="1">IF($A1188="","",INDEX(Diário!C$4:C$5000,MATCH(Rateio!$A1188,Diário!$A$4:$A$5000,FALSE)))</f>
        <v/>
      </c>
      <c r="D1188" s="412" t="str">
        <f ca="1">IF($A1188="","",INDEX(Diário!D$4:D$5000,MATCH(Rateio!$A1188,Diário!$A$4:$A$5000,FALSE)))</f>
        <v/>
      </c>
      <c r="E1188" s="412" t="str">
        <f ca="1">IF($A1188="","",INDEX(Diário!E$4:E$5000,MATCH(Rateio!$A1188,Diário!$A$4:$A$5000,FALSE)))</f>
        <v/>
      </c>
      <c r="F1188" s="398"/>
      <c r="G1188" s="398"/>
      <c r="H1188" s="398"/>
      <c r="I1188" s="398"/>
      <c r="J1188" s="398"/>
      <c r="K1188" s="403"/>
      <c r="L1188" s="404"/>
      <c r="M1188" s="404"/>
      <c r="N1188" s="399"/>
      <c r="O1188" s="400" t="str">
        <f t="shared" si="75"/>
        <v/>
      </c>
      <c r="P1188" s="400" t="str">
        <f t="shared" si="76"/>
        <v/>
      </c>
      <c r="Q1188" s="400">
        <f t="shared" si="78"/>
        <v>0</v>
      </c>
      <c r="R1188" s="401" t="e">
        <f ca="1">MATCH(R$2,OFFSET(Diário!O$4,R1187,0,ROW(Diário!$N$5003)-R1187,1),0)+R1187</f>
        <v>#N/A</v>
      </c>
    </row>
    <row r="1189" spans="1:18" x14ac:dyDescent="0.2">
      <c r="A1189" s="402" t="str">
        <f t="shared" ca="1" si="77"/>
        <v/>
      </c>
      <c r="B1189" s="397" t="str">
        <f ca="1">IF($A1189="","",INDEX(Diário!B$4:B$5000,MATCH(Rateio!$A1189,Diário!$A$4:$A$5000,FALSE)))</f>
        <v/>
      </c>
      <c r="C1189" s="413" t="str">
        <f ca="1">IF($A1189="","",INDEX(Diário!C$4:C$5000,MATCH(Rateio!$A1189,Diário!$A$4:$A$5000,FALSE)))</f>
        <v/>
      </c>
      <c r="D1189" s="412" t="str">
        <f ca="1">IF($A1189="","",INDEX(Diário!D$4:D$5000,MATCH(Rateio!$A1189,Diário!$A$4:$A$5000,FALSE)))</f>
        <v/>
      </c>
      <c r="E1189" s="412" t="str">
        <f ca="1">IF($A1189="","",INDEX(Diário!E$4:E$5000,MATCH(Rateio!$A1189,Diário!$A$4:$A$5000,FALSE)))</f>
        <v/>
      </c>
      <c r="F1189" s="398"/>
      <c r="G1189" s="398"/>
      <c r="H1189" s="398"/>
      <c r="I1189" s="398"/>
      <c r="J1189" s="398"/>
      <c r="K1189" s="403"/>
      <c r="L1189" s="404"/>
      <c r="M1189" s="404"/>
      <c r="N1189" s="399"/>
      <c r="O1189" s="400" t="str">
        <f t="shared" si="75"/>
        <v/>
      </c>
      <c r="P1189" s="400" t="str">
        <f t="shared" si="76"/>
        <v/>
      </c>
      <c r="Q1189" s="400">
        <f t="shared" si="78"/>
        <v>0</v>
      </c>
      <c r="R1189" s="401" t="e">
        <f ca="1">MATCH(R$2,OFFSET(Diário!O$4,R1188,0,ROW(Diário!$N$5003)-R1188,1),0)+R1188</f>
        <v>#N/A</v>
      </c>
    </row>
    <row r="1190" spans="1:18" x14ac:dyDescent="0.2">
      <c r="A1190" s="402" t="str">
        <f t="shared" ca="1" si="77"/>
        <v/>
      </c>
      <c r="B1190" s="397" t="str">
        <f ca="1">IF($A1190="","",INDEX(Diário!B$4:B$5000,MATCH(Rateio!$A1190,Diário!$A$4:$A$5000,FALSE)))</f>
        <v/>
      </c>
      <c r="C1190" s="413" t="str">
        <f ca="1">IF($A1190="","",INDEX(Diário!C$4:C$5000,MATCH(Rateio!$A1190,Diário!$A$4:$A$5000,FALSE)))</f>
        <v/>
      </c>
      <c r="D1190" s="412" t="str">
        <f ca="1">IF($A1190="","",INDEX(Diário!D$4:D$5000,MATCH(Rateio!$A1190,Diário!$A$4:$A$5000,FALSE)))</f>
        <v/>
      </c>
      <c r="E1190" s="412" t="str">
        <f ca="1">IF($A1190="","",INDEX(Diário!E$4:E$5000,MATCH(Rateio!$A1190,Diário!$A$4:$A$5000,FALSE)))</f>
        <v/>
      </c>
      <c r="F1190" s="398"/>
      <c r="G1190" s="398"/>
      <c r="H1190" s="398"/>
      <c r="I1190" s="398"/>
      <c r="J1190" s="398"/>
      <c r="K1190" s="403"/>
      <c r="L1190" s="404"/>
      <c r="M1190" s="404"/>
      <c r="N1190" s="399"/>
      <c r="O1190" s="400" t="str">
        <f t="shared" si="75"/>
        <v/>
      </c>
      <c r="P1190" s="400" t="str">
        <f t="shared" si="76"/>
        <v/>
      </c>
      <c r="Q1190" s="400">
        <f t="shared" si="78"/>
        <v>0</v>
      </c>
      <c r="R1190" s="401" t="e">
        <f ca="1">MATCH(R$2,OFFSET(Diário!O$4,R1189,0,ROW(Diário!$N$5003)-R1189,1),0)+R1189</f>
        <v>#N/A</v>
      </c>
    </row>
    <row r="1191" spans="1:18" x14ac:dyDescent="0.2">
      <c r="A1191" s="402" t="str">
        <f t="shared" ca="1" si="77"/>
        <v/>
      </c>
      <c r="B1191" s="397" t="str">
        <f ca="1">IF($A1191="","",INDEX(Diário!B$4:B$5000,MATCH(Rateio!$A1191,Diário!$A$4:$A$5000,FALSE)))</f>
        <v/>
      </c>
      <c r="C1191" s="413" t="str">
        <f ca="1">IF($A1191="","",INDEX(Diário!C$4:C$5000,MATCH(Rateio!$A1191,Diário!$A$4:$A$5000,FALSE)))</f>
        <v/>
      </c>
      <c r="D1191" s="412" t="str">
        <f ca="1">IF($A1191="","",INDEX(Diário!D$4:D$5000,MATCH(Rateio!$A1191,Diário!$A$4:$A$5000,FALSE)))</f>
        <v/>
      </c>
      <c r="E1191" s="412" t="str">
        <f ca="1">IF($A1191="","",INDEX(Diário!E$4:E$5000,MATCH(Rateio!$A1191,Diário!$A$4:$A$5000,FALSE)))</f>
        <v/>
      </c>
      <c r="F1191" s="398"/>
      <c r="G1191" s="398"/>
      <c r="H1191" s="398"/>
      <c r="I1191" s="398"/>
      <c r="J1191" s="398"/>
      <c r="K1191" s="403"/>
      <c r="L1191" s="404"/>
      <c r="M1191" s="404"/>
      <c r="N1191" s="399"/>
      <c r="O1191" s="400" t="str">
        <f t="shared" si="75"/>
        <v/>
      </c>
      <c r="P1191" s="400" t="str">
        <f t="shared" si="76"/>
        <v/>
      </c>
      <c r="Q1191" s="400">
        <f t="shared" si="78"/>
        <v>0</v>
      </c>
      <c r="R1191" s="401" t="e">
        <f ca="1">MATCH(R$2,OFFSET(Diário!O$4,R1190,0,ROW(Diário!$N$5003)-R1190,1),0)+R1190</f>
        <v>#N/A</v>
      </c>
    </row>
    <row r="1192" spans="1:18" x14ac:dyDescent="0.2">
      <c r="A1192" s="402" t="str">
        <f t="shared" ca="1" si="77"/>
        <v/>
      </c>
      <c r="B1192" s="397" t="str">
        <f ca="1">IF($A1192="","",INDEX(Diário!B$4:B$5000,MATCH(Rateio!$A1192,Diário!$A$4:$A$5000,FALSE)))</f>
        <v/>
      </c>
      <c r="C1192" s="413" t="str">
        <f ca="1">IF($A1192="","",INDEX(Diário!C$4:C$5000,MATCH(Rateio!$A1192,Diário!$A$4:$A$5000,FALSE)))</f>
        <v/>
      </c>
      <c r="D1192" s="412" t="str">
        <f ca="1">IF($A1192="","",INDEX(Diário!D$4:D$5000,MATCH(Rateio!$A1192,Diário!$A$4:$A$5000,FALSE)))</f>
        <v/>
      </c>
      <c r="E1192" s="412" t="str">
        <f ca="1">IF($A1192="","",INDEX(Diário!E$4:E$5000,MATCH(Rateio!$A1192,Diário!$A$4:$A$5000,FALSE)))</f>
        <v/>
      </c>
      <c r="F1192" s="398"/>
      <c r="G1192" s="398"/>
      <c r="H1192" s="398"/>
      <c r="I1192" s="398"/>
      <c r="J1192" s="398"/>
      <c r="K1192" s="403"/>
      <c r="L1192" s="404"/>
      <c r="M1192" s="404"/>
      <c r="N1192" s="399"/>
      <c r="O1192" s="400" t="str">
        <f t="shared" si="75"/>
        <v/>
      </c>
      <c r="P1192" s="400" t="str">
        <f t="shared" si="76"/>
        <v/>
      </c>
      <c r="Q1192" s="400">
        <f t="shared" si="78"/>
        <v>0</v>
      </c>
      <c r="R1192" s="401" t="e">
        <f ca="1">MATCH(R$2,OFFSET(Diário!O$4,R1191,0,ROW(Diário!$N$5003)-R1191,1),0)+R1191</f>
        <v>#N/A</v>
      </c>
    </row>
    <row r="1193" spans="1:18" x14ac:dyDescent="0.2">
      <c r="A1193" s="402" t="str">
        <f t="shared" ca="1" si="77"/>
        <v/>
      </c>
      <c r="B1193" s="397" t="str">
        <f ca="1">IF($A1193="","",INDEX(Diário!B$4:B$5000,MATCH(Rateio!$A1193,Diário!$A$4:$A$5000,FALSE)))</f>
        <v/>
      </c>
      <c r="C1193" s="413" t="str">
        <f ca="1">IF($A1193="","",INDEX(Diário!C$4:C$5000,MATCH(Rateio!$A1193,Diário!$A$4:$A$5000,FALSE)))</f>
        <v/>
      </c>
      <c r="D1193" s="412" t="str">
        <f ca="1">IF($A1193="","",INDEX(Diário!D$4:D$5000,MATCH(Rateio!$A1193,Diário!$A$4:$A$5000,FALSE)))</f>
        <v/>
      </c>
      <c r="E1193" s="412" t="str">
        <f ca="1">IF($A1193="","",INDEX(Diário!E$4:E$5000,MATCH(Rateio!$A1193,Diário!$A$4:$A$5000,FALSE)))</f>
        <v/>
      </c>
      <c r="F1193" s="398"/>
      <c r="G1193" s="398"/>
      <c r="H1193" s="398"/>
      <c r="I1193" s="398"/>
      <c r="J1193" s="398"/>
      <c r="K1193" s="403"/>
      <c r="L1193" s="404"/>
      <c r="M1193" s="404"/>
      <c r="N1193" s="399"/>
      <c r="O1193" s="400" t="str">
        <f t="shared" si="75"/>
        <v/>
      </c>
      <c r="P1193" s="400" t="str">
        <f t="shared" si="76"/>
        <v/>
      </c>
      <c r="Q1193" s="400">
        <f t="shared" si="78"/>
        <v>0</v>
      </c>
      <c r="R1193" s="401" t="e">
        <f ca="1">MATCH(R$2,OFFSET(Diário!O$4,R1192,0,ROW(Diário!$N$5003)-R1192,1),0)+R1192</f>
        <v>#N/A</v>
      </c>
    </row>
    <row r="1194" spans="1:18" x14ac:dyDescent="0.2">
      <c r="A1194" s="402" t="str">
        <f t="shared" ca="1" si="77"/>
        <v/>
      </c>
      <c r="B1194" s="397" t="str">
        <f ca="1">IF($A1194="","",INDEX(Diário!B$4:B$5000,MATCH(Rateio!$A1194,Diário!$A$4:$A$5000,FALSE)))</f>
        <v/>
      </c>
      <c r="C1194" s="413" t="str">
        <f ca="1">IF($A1194="","",INDEX(Diário!C$4:C$5000,MATCH(Rateio!$A1194,Diário!$A$4:$A$5000,FALSE)))</f>
        <v/>
      </c>
      <c r="D1194" s="412" t="str">
        <f ca="1">IF($A1194="","",INDEX(Diário!D$4:D$5000,MATCH(Rateio!$A1194,Diário!$A$4:$A$5000,FALSE)))</f>
        <v/>
      </c>
      <c r="E1194" s="412" t="str">
        <f ca="1">IF($A1194="","",INDEX(Diário!E$4:E$5000,MATCH(Rateio!$A1194,Diário!$A$4:$A$5000,FALSE)))</f>
        <v/>
      </c>
      <c r="F1194" s="398"/>
      <c r="G1194" s="398"/>
      <c r="H1194" s="398"/>
      <c r="I1194" s="398"/>
      <c r="J1194" s="398"/>
      <c r="K1194" s="403"/>
      <c r="L1194" s="404"/>
      <c r="M1194" s="404"/>
      <c r="N1194" s="399"/>
      <c r="O1194" s="400" t="str">
        <f t="shared" si="75"/>
        <v/>
      </c>
      <c r="P1194" s="400" t="str">
        <f t="shared" si="76"/>
        <v/>
      </c>
      <c r="Q1194" s="400">
        <f t="shared" si="78"/>
        <v>0</v>
      </c>
      <c r="R1194" s="401" t="e">
        <f ca="1">MATCH(R$2,OFFSET(Diário!O$4,R1193,0,ROW(Diário!$N$5003)-R1193,1),0)+R1193</f>
        <v>#N/A</v>
      </c>
    </row>
    <row r="1195" spans="1:18" x14ac:dyDescent="0.2">
      <c r="A1195" s="402" t="str">
        <f t="shared" ca="1" si="77"/>
        <v/>
      </c>
      <c r="B1195" s="397" t="str">
        <f ca="1">IF($A1195="","",INDEX(Diário!B$4:B$5000,MATCH(Rateio!$A1195,Diário!$A$4:$A$5000,FALSE)))</f>
        <v/>
      </c>
      <c r="C1195" s="413" t="str">
        <f ca="1">IF($A1195="","",INDEX(Diário!C$4:C$5000,MATCH(Rateio!$A1195,Diário!$A$4:$A$5000,FALSE)))</f>
        <v/>
      </c>
      <c r="D1195" s="412" t="str">
        <f ca="1">IF($A1195="","",INDEX(Diário!D$4:D$5000,MATCH(Rateio!$A1195,Diário!$A$4:$A$5000,FALSE)))</f>
        <v/>
      </c>
      <c r="E1195" s="412" t="str">
        <f ca="1">IF($A1195="","",INDEX(Diário!E$4:E$5000,MATCH(Rateio!$A1195,Diário!$A$4:$A$5000,FALSE)))</f>
        <v/>
      </c>
      <c r="F1195" s="398"/>
      <c r="G1195" s="398"/>
      <c r="H1195" s="398"/>
      <c r="I1195" s="398"/>
      <c r="J1195" s="398"/>
      <c r="K1195" s="403"/>
      <c r="L1195" s="404"/>
      <c r="M1195" s="404"/>
      <c r="N1195" s="399"/>
      <c r="O1195" s="400" t="str">
        <f t="shared" si="75"/>
        <v/>
      </c>
      <c r="P1195" s="400" t="str">
        <f t="shared" si="76"/>
        <v/>
      </c>
      <c r="Q1195" s="400">
        <f t="shared" si="78"/>
        <v>0</v>
      </c>
      <c r="R1195" s="401" t="e">
        <f ca="1">MATCH(R$2,OFFSET(Diário!O$4,R1194,0,ROW(Diário!$N$5003)-R1194,1),0)+R1194</f>
        <v>#N/A</v>
      </c>
    </row>
    <row r="1196" spans="1:18" x14ac:dyDescent="0.2">
      <c r="A1196" s="402" t="str">
        <f t="shared" ca="1" si="77"/>
        <v/>
      </c>
      <c r="B1196" s="397" t="str">
        <f ca="1">IF($A1196="","",INDEX(Diário!B$4:B$5000,MATCH(Rateio!$A1196,Diário!$A$4:$A$5000,FALSE)))</f>
        <v/>
      </c>
      <c r="C1196" s="413" t="str">
        <f ca="1">IF($A1196="","",INDEX(Diário!C$4:C$5000,MATCH(Rateio!$A1196,Diário!$A$4:$A$5000,FALSE)))</f>
        <v/>
      </c>
      <c r="D1196" s="412" t="str">
        <f ca="1">IF($A1196="","",INDEX(Diário!D$4:D$5000,MATCH(Rateio!$A1196,Diário!$A$4:$A$5000,FALSE)))</f>
        <v/>
      </c>
      <c r="E1196" s="412" t="str">
        <f ca="1">IF($A1196="","",INDEX(Diário!E$4:E$5000,MATCH(Rateio!$A1196,Diário!$A$4:$A$5000,FALSE)))</f>
        <v/>
      </c>
      <c r="F1196" s="398"/>
      <c r="G1196" s="398"/>
      <c r="H1196" s="398"/>
      <c r="I1196" s="398"/>
      <c r="J1196" s="398"/>
      <c r="K1196" s="403"/>
      <c r="L1196" s="404"/>
      <c r="M1196" s="404"/>
      <c r="N1196" s="399"/>
      <c r="O1196" s="400" t="str">
        <f t="shared" si="75"/>
        <v/>
      </c>
      <c r="P1196" s="400" t="str">
        <f t="shared" si="76"/>
        <v/>
      </c>
      <c r="Q1196" s="400">
        <f t="shared" si="78"/>
        <v>0</v>
      </c>
      <c r="R1196" s="401" t="e">
        <f ca="1">MATCH(R$2,OFFSET(Diário!O$4,R1195,0,ROW(Diário!$N$5003)-R1195,1),0)+R1195</f>
        <v>#N/A</v>
      </c>
    </row>
    <row r="1197" spans="1:18" x14ac:dyDescent="0.2">
      <c r="A1197" s="402" t="str">
        <f t="shared" ca="1" si="77"/>
        <v/>
      </c>
      <c r="B1197" s="397" t="str">
        <f ca="1">IF($A1197="","",INDEX(Diário!B$4:B$5000,MATCH(Rateio!$A1197,Diário!$A$4:$A$5000,FALSE)))</f>
        <v/>
      </c>
      <c r="C1197" s="413" t="str">
        <f ca="1">IF($A1197="","",INDEX(Diário!C$4:C$5000,MATCH(Rateio!$A1197,Diário!$A$4:$A$5000,FALSE)))</f>
        <v/>
      </c>
      <c r="D1197" s="412" t="str">
        <f ca="1">IF($A1197="","",INDEX(Diário!D$4:D$5000,MATCH(Rateio!$A1197,Diário!$A$4:$A$5000,FALSE)))</f>
        <v/>
      </c>
      <c r="E1197" s="412" t="str">
        <f ca="1">IF($A1197="","",INDEX(Diário!E$4:E$5000,MATCH(Rateio!$A1197,Diário!$A$4:$A$5000,FALSE)))</f>
        <v/>
      </c>
      <c r="F1197" s="398"/>
      <c r="G1197" s="398"/>
      <c r="H1197" s="398"/>
      <c r="I1197" s="398"/>
      <c r="J1197" s="398"/>
      <c r="K1197" s="403"/>
      <c r="L1197" s="404"/>
      <c r="M1197" s="404"/>
      <c r="N1197" s="399"/>
      <c r="O1197" s="400" t="str">
        <f t="shared" si="75"/>
        <v/>
      </c>
      <c r="P1197" s="400" t="str">
        <f t="shared" si="76"/>
        <v/>
      </c>
      <c r="Q1197" s="400">
        <f t="shared" si="78"/>
        <v>0</v>
      </c>
      <c r="R1197" s="401" t="e">
        <f ca="1">MATCH(R$2,OFFSET(Diário!O$4,R1196,0,ROW(Diário!$N$5003)-R1196,1),0)+R1196</f>
        <v>#N/A</v>
      </c>
    </row>
    <row r="1198" spans="1:18" x14ac:dyDescent="0.2">
      <c r="A1198" s="402" t="str">
        <f t="shared" ca="1" si="77"/>
        <v/>
      </c>
      <c r="B1198" s="397" t="str">
        <f ca="1">IF($A1198="","",INDEX(Diário!B$4:B$5000,MATCH(Rateio!$A1198,Diário!$A$4:$A$5000,FALSE)))</f>
        <v/>
      </c>
      <c r="C1198" s="413" t="str">
        <f ca="1">IF($A1198="","",INDEX(Diário!C$4:C$5000,MATCH(Rateio!$A1198,Diário!$A$4:$A$5000,FALSE)))</f>
        <v/>
      </c>
      <c r="D1198" s="412" t="str">
        <f ca="1">IF($A1198="","",INDEX(Diário!D$4:D$5000,MATCH(Rateio!$A1198,Diário!$A$4:$A$5000,FALSE)))</f>
        <v/>
      </c>
      <c r="E1198" s="412" t="str">
        <f ca="1">IF($A1198="","",INDEX(Diário!E$4:E$5000,MATCH(Rateio!$A1198,Diário!$A$4:$A$5000,FALSE)))</f>
        <v/>
      </c>
      <c r="F1198" s="398"/>
      <c r="G1198" s="398"/>
      <c r="H1198" s="398"/>
      <c r="I1198" s="398"/>
      <c r="J1198" s="398"/>
      <c r="K1198" s="403"/>
      <c r="L1198" s="404"/>
      <c r="M1198" s="404"/>
      <c r="N1198" s="399"/>
      <c r="O1198" s="400" t="str">
        <f t="shared" si="75"/>
        <v/>
      </c>
      <c r="P1198" s="400" t="str">
        <f t="shared" si="76"/>
        <v/>
      </c>
      <c r="Q1198" s="400">
        <f t="shared" si="78"/>
        <v>0</v>
      </c>
      <c r="R1198" s="401" t="e">
        <f ca="1">MATCH(R$2,OFFSET(Diário!O$4,R1197,0,ROW(Diário!$N$5003)-R1197,1),0)+R1197</f>
        <v>#N/A</v>
      </c>
    </row>
    <row r="1199" spans="1:18" x14ac:dyDescent="0.2">
      <c r="A1199" s="402" t="str">
        <f t="shared" ca="1" si="77"/>
        <v/>
      </c>
      <c r="B1199" s="397" t="str">
        <f ca="1">IF($A1199="","",INDEX(Diário!B$4:B$5000,MATCH(Rateio!$A1199,Diário!$A$4:$A$5000,FALSE)))</f>
        <v/>
      </c>
      <c r="C1199" s="413" t="str">
        <f ca="1">IF($A1199="","",INDEX(Diário!C$4:C$5000,MATCH(Rateio!$A1199,Diário!$A$4:$A$5000,FALSE)))</f>
        <v/>
      </c>
      <c r="D1199" s="412" t="str">
        <f ca="1">IF($A1199="","",INDEX(Diário!D$4:D$5000,MATCH(Rateio!$A1199,Diário!$A$4:$A$5000,FALSE)))</f>
        <v/>
      </c>
      <c r="E1199" s="412" t="str">
        <f ca="1">IF($A1199="","",INDEX(Diário!E$4:E$5000,MATCH(Rateio!$A1199,Diário!$A$4:$A$5000,FALSE)))</f>
        <v/>
      </c>
      <c r="F1199" s="398"/>
      <c r="G1199" s="398"/>
      <c r="H1199" s="398"/>
      <c r="I1199" s="398"/>
      <c r="J1199" s="398"/>
      <c r="K1199" s="403"/>
      <c r="L1199" s="404"/>
      <c r="M1199" s="404"/>
      <c r="N1199" s="399"/>
      <c r="O1199" s="400" t="str">
        <f t="shared" si="75"/>
        <v/>
      </c>
      <c r="P1199" s="400" t="str">
        <f t="shared" si="76"/>
        <v/>
      </c>
      <c r="Q1199" s="400">
        <f t="shared" si="78"/>
        <v>0</v>
      </c>
      <c r="R1199" s="401" t="e">
        <f ca="1">MATCH(R$2,OFFSET(Diário!O$4,R1198,0,ROW(Diário!$N$5003)-R1198,1),0)+R1198</f>
        <v>#N/A</v>
      </c>
    </row>
    <row r="1200" spans="1:18" x14ac:dyDescent="0.2">
      <c r="A1200" s="402" t="str">
        <f t="shared" ca="1" si="77"/>
        <v/>
      </c>
      <c r="B1200" s="397" t="str">
        <f ca="1">IF($A1200="","",INDEX(Diário!B$4:B$5000,MATCH(Rateio!$A1200,Diário!$A$4:$A$5000,FALSE)))</f>
        <v/>
      </c>
      <c r="C1200" s="413" t="str">
        <f ca="1">IF($A1200="","",INDEX(Diário!C$4:C$5000,MATCH(Rateio!$A1200,Diário!$A$4:$A$5000,FALSE)))</f>
        <v/>
      </c>
      <c r="D1200" s="412" t="str">
        <f ca="1">IF($A1200="","",INDEX(Diário!D$4:D$5000,MATCH(Rateio!$A1200,Diário!$A$4:$A$5000,FALSE)))</f>
        <v/>
      </c>
      <c r="E1200" s="412" t="str">
        <f ca="1">IF($A1200="","",INDEX(Diário!E$4:E$5000,MATCH(Rateio!$A1200,Diário!$A$4:$A$5000,FALSE)))</f>
        <v/>
      </c>
      <c r="F1200" s="398"/>
      <c r="G1200" s="398"/>
      <c r="H1200" s="398"/>
      <c r="I1200" s="398"/>
      <c r="J1200" s="398"/>
      <c r="K1200" s="403"/>
      <c r="L1200" s="404"/>
      <c r="M1200" s="404"/>
      <c r="N1200" s="399"/>
      <c r="O1200" s="400" t="str">
        <f t="shared" si="75"/>
        <v/>
      </c>
      <c r="P1200" s="400" t="str">
        <f t="shared" si="76"/>
        <v/>
      </c>
      <c r="Q1200" s="400">
        <f t="shared" si="78"/>
        <v>0</v>
      </c>
      <c r="R1200" s="401" t="e">
        <f ca="1">MATCH(R$2,OFFSET(Diário!O$4,R1199,0,ROW(Diário!$N$5003)-R1199,1),0)+R1199</f>
        <v>#N/A</v>
      </c>
    </row>
    <row r="1201" spans="1:18" x14ac:dyDescent="0.2">
      <c r="A1201" s="402" t="str">
        <f t="shared" ca="1" si="77"/>
        <v/>
      </c>
      <c r="B1201" s="397" t="str">
        <f ca="1">IF($A1201="","",INDEX(Diário!B$4:B$5000,MATCH(Rateio!$A1201,Diário!$A$4:$A$5000,FALSE)))</f>
        <v/>
      </c>
      <c r="C1201" s="413" t="str">
        <f ca="1">IF($A1201="","",INDEX(Diário!C$4:C$5000,MATCH(Rateio!$A1201,Diário!$A$4:$A$5000,FALSE)))</f>
        <v/>
      </c>
      <c r="D1201" s="412" t="str">
        <f ca="1">IF($A1201="","",INDEX(Diário!D$4:D$5000,MATCH(Rateio!$A1201,Diário!$A$4:$A$5000,FALSE)))</f>
        <v/>
      </c>
      <c r="E1201" s="412" t="str">
        <f ca="1">IF($A1201="","",INDEX(Diário!E$4:E$5000,MATCH(Rateio!$A1201,Diário!$A$4:$A$5000,FALSE)))</f>
        <v/>
      </c>
      <c r="F1201" s="398"/>
      <c r="G1201" s="398"/>
      <c r="H1201" s="398"/>
      <c r="I1201" s="398"/>
      <c r="J1201" s="398"/>
      <c r="K1201" s="403"/>
      <c r="L1201" s="404"/>
      <c r="M1201" s="404"/>
      <c r="N1201" s="399"/>
      <c r="O1201" s="400" t="str">
        <f t="shared" si="75"/>
        <v/>
      </c>
      <c r="P1201" s="400" t="str">
        <f t="shared" si="76"/>
        <v/>
      </c>
      <c r="Q1201" s="400">
        <f t="shared" si="78"/>
        <v>0</v>
      </c>
      <c r="R1201" s="401" t="e">
        <f ca="1">MATCH(R$2,OFFSET(Diário!O$4,R1200,0,ROW(Diário!$N$5003)-R1200,1),0)+R1200</f>
        <v>#N/A</v>
      </c>
    </row>
    <row r="1202" spans="1:18" x14ac:dyDescent="0.2">
      <c r="A1202" s="402" t="str">
        <f t="shared" ca="1" si="77"/>
        <v/>
      </c>
      <c r="B1202" s="397" t="str">
        <f ca="1">IF($A1202="","",INDEX(Diário!B$4:B$5000,MATCH(Rateio!$A1202,Diário!$A$4:$A$5000,FALSE)))</f>
        <v/>
      </c>
      <c r="C1202" s="413" t="str">
        <f ca="1">IF($A1202="","",INDEX(Diário!C$4:C$5000,MATCH(Rateio!$A1202,Diário!$A$4:$A$5000,FALSE)))</f>
        <v/>
      </c>
      <c r="D1202" s="412" t="str">
        <f ca="1">IF($A1202="","",INDEX(Diário!D$4:D$5000,MATCH(Rateio!$A1202,Diário!$A$4:$A$5000,FALSE)))</f>
        <v/>
      </c>
      <c r="E1202" s="412" t="str">
        <f ca="1">IF($A1202="","",INDEX(Diário!E$4:E$5000,MATCH(Rateio!$A1202,Diário!$A$4:$A$5000,FALSE)))</f>
        <v/>
      </c>
      <c r="F1202" s="398"/>
      <c r="G1202" s="398"/>
      <c r="H1202" s="398"/>
      <c r="I1202" s="398"/>
      <c r="J1202" s="398"/>
      <c r="K1202" s="403"/>
      <c r="L1202" s="404"/>
      <c r="M1202" s="404"/>
      <c r="N1202" s="399"/>
      <c r="O1202" s="400" t="str">
        <f t="shared" si="75"/>
        <v/>
      </c>
      <c r="P1202" s="400" t="str">
        <f t="shared" si="76"/>
        <v/>
      </c>
      <c r="Q1202" s="400">
        <f t="shared" si="78"/>
        <v>0</v>
      </c>
      <c r="R1202" s="401" t="e">
        <f ca="1">MATCH(R$2,OFFSET(Diário!O$4,R1201,0,ROW(Diário!$N$5003)-R1201,1),0)+R1201</f>
        <v>#N/A</v>
      </c>
    </row>
    <row r="1203" spans="1:18" x14ac:dyDescent="0.2">
      <c r="A1203" s="402" t="str">
        <f t="shared" ca="1" si="77"/>
        <v/>
      </c>
      <c r="B1203" s="397" t="str">
        <f ca="1">IF($A1203="","",INDEX(Diário!B$4:B$5000,MATCH(Rateio!$A1203,Diário!$A$4:$A$5000,FALSE)))</f>
        <v/>
      </c>
      <c r="C1203" s="413" t="str">
        <f ca="1">IF($A1203="","",INDEX(Diário!C$4:C$5000,MATCH(Rateio!$A1203,Diário!$A$4:$A$5000,FALSE)))</f>
        <v/>
      </c>
      <c r="D1203" s="412" t="str">
        <f ca="1">IF($A1203="","",INDEX(Diário!D$4:D$5000,MATCH(Rateio!$A1203,Diário!$A$4:$A$5000,FALSE)))</f>
        <v/>
      </c>
      <c r="E1203" s="412" t="str">
        <f ca="1">IF($A1203="","",INDEX(Diário!E$4:E$5000,MATCH(Rateio!$A1203,Diário!$A$4:$A$5000,FALSE)))</f>
        <v/>
      </c>
      <c r="F1203" s="398"/>
      <c r="G1203" s="398"/>
      <c r="H1203" s="398"/>
      <c r="I1203" s="398"/>
      <c r="J1203" s="398"/>
      <c r="K1203" s="403"/>
      <c r="L1203" s="404"/>
      <c r="M1203" s="404"/>
      <c r="N1203" s="399"/>
      <c r="O1203" s="400" t="str">
        <f t="shared" si="75"/>
        <v/>
      </c>
      <c r="P1203" s="400" t="str">
        <f t="shared" si="76"/>
        <v/>
      </c>
      <c r="Q1203" s="400">
        <f t="shared" si="78"/>
        <v>0</v>
      </c>
      <c r="R1203" s="401" t="e">
        <f ca="1">MATCH(R$2,OFFSET(Diário!O$4,R1202,0,ROW(Diário!$N$5003)-R1202,1),0)+R1202</f>
        <v>#N/A</v>
      </c>
    </row>
    <row r="1204" spans="1:18" x14ac:dyDescent="0.2">
      <c r="A1204" s="402" t="str">
        <f t="shared" ca="1" si="77"/>
        <v/>
      </c>
      <c r="B1204" s="397" t="str">
        <f ca="1">IF($A1204="","",INDEX(Diário!B$4:B$5000,MATCH(Rateio!$A1204,Diário!$A$4:$A$5000,FALSE)))</f>
        <v/>
      </c>
      <c r="C1204" s="413" t="str">
        <f ca="1">IF($A1204="","",INDEX(Diário!C$4:C$5000,MATCH(Rateio!$A1204,Diário!$A$4:$A$5000,FALSE)))</f>
        <v/>
      </c>
      <c r="D1204" s="412" t="str">
        <f ca="1">IF($A1204="","",INDEX(Diário!D$4:D$5000,MATCH(Rateio!$A1204,Diário!$A$4:$A$5000,FALSE)))</f>
        <v/>
      </c>
      <c r="E1204" s="412" t="str">
        <f ca="1">IF($A1204="","",INDEX(Diário!E$4:E$5000,MATCH(Rateio!$A1204,Diário!$A$4:$A$5000,FALSE)))</f>
        <v/>
      </c>
      <c r="F1204" s="398"/>
      <c r="G1204" s="398"/>
      <c r="H1204" s="398"/>
      <c r="I1204" s="398"/>
      <c r="J1204" s="398"/>
      <c r="K1204" s="403"/>
      <c r="L1204" s="404"/>
      <c r="M1204" s="404"/>
      <c r="N1204" s="399"/>
      <c r="O1204" s="400" t="str">
        <f t="shared" si="75"/>
        <v/>
      </c>
      <c r="P1204" s="400" t="str">
        <f t="shared" si="76"/>
        <v/>
      </c>
      <c r="Q1204" s="400">
        <f t="shared" si="78"/>
        <v>0</v>
      </c>
      <c r="R1204" s="401" t="e">
        <f ca="1">MATCH(R$2,OFFSET(Diário!O$4,R1203,0,ROW(Diário!$N$5003)-R1203,1),0)+R1203</f>
        <v>#N/A</v>
      </c>
    </row>
    <row r="1205" spans="1:18" x14ac:dyDescent="0.2">
      <c r="A1205" s="402" t="str">
        <f t="shared" ca="1" si="77"/>
        <v/>
      </c>
      <c r="B1205" s="397" t="str">
        <f ca="1">IF($A1205="","",INDEX(Diário!B$4:B$5000,MATCH(Rateio!$A1205,Diário!$A$4:$A$5000,FALSE)))</f>
        <v/>
      </c>
      <c r="C1205" s="413" t="str">
        <f ca="1">IF($A1205="","",INDEX(Diário!C$4:C$5000,MATCH(Rateio!$A1205,Diário!$A$4:$A$5000,FALSE)))</f>
        <v/>
      </c>
      <c r="D1205" s="412" t="str">
        <f ca="1">IF($A1205="","",INDEX(Diário!D$4:D$5000,MATCH(Rateio!$A1205,Diário!$A$4:$A$5000,FALSE)))</f>
        <v/>
      </c>
      <c r="E1205" s="412" t="str">
        <f ca="1">IF($A1205="","",INDEX(Diário!E$4:E$5000,MATCH(Rateio!$A1205,Diário!$A$4:$A$5000,FALSE)))</f>
        <v/>
      </c>
      <c r="F1205" s="398"/>
      <c r="G1205" s="398"/>
      <c r="H1205" s="398"/>
      <c r="I1205" s="398"/>
      <c r="J1205" s="398"/>
      <c r="K1205" s="403"/>
      <c r="L1205" s="404"/>
      <c r="M1205" s="404"/>
      <c r="N1205" s="399"/>
      <c r="O1205" s="400" t="str">
        <f t="shared" si="75"/>
        <v/>
      </c>
      <c r="P1205" s="400" t="str">
        <f t="shared" si="76"/>
        <v/>
      </c>
      <c r="Q1205" s="400">
        <f t="shared" si="78"/>
        <v>0</v>
      </c>
      <c r="R1205" s="401" t="e">
        <f ca="1">MATCH(R$2,OFFSET(Diário!O$4,R1204,0,ROW(Diário!$N$5003)-R1204,1),0)+R1204</f>
        <v>#N/A</v>
      </c>
    </row>
    <row r="1206" spans="1:18" x14ac:dyDescent="0.2">
      <c r="A1206" s="402" t="str">
        <f t="shared" ca="1" si="77"/>
        <v/>
      </c>
      <c r="B1206" s="397" t="str">
        <f ca="1">IF($A1206="","",INDEX(Diário!B$4:B$5000,MATCH(Rateio!$A1206,Diário!$A$4:$A$5000,FALSE)))</f>
        <v/>
      </c>
      <c r="C1206" s="413" t="str">
        <f ca="1">IF($A1206="","",INDEX(Diário!C$4:C$5000,MATCH(Rateio!$A1206,Diário!$A$4:$A$5000,FALSE)))</f>
        <v/>
      </c>
      <c r="D1206" s="412" t="str">
        <f ca="1">IF($A1206="","",INDEX(Diário!D$4:D$5000,MATCH(Rateio!$A1206,Diário!$A$4:$A$5000,FALSE)))</f>
        <v/>
      </c>
      <c r="E1206" s="412" t="str">
        <f ca="1">IF($A1206="","",INDEX(Diário!E$4:E$5000,MATCH(Rateio!$A1206,Diário!$A$4:$A$5000,FALSE)))</f>
        <v/>
      </c>
      <c r="F1206" s="398"/>
      <c r="G1206" s="398"/>
      <c r="H1206" s="398"/>
      <c r="I1206" s="398"/>
      <c r="J1206" s="398"/>
      <c r="K1206" s="403"/>
      <c r="L1206" s="404"/>
      <c r="M1206" s="404"/>
      <c r="N1206" s="399"/>
      <c r="O1206" s="400" t="str">
        <f t="shared" si="75"/>
        <v/>
      </c>
      <c r="P1206" s="400" t="str">
        <f t="shared" si="76"/>
        <v/>
      </c>
      <c r="Q1206" s="400">
        <f t="shared" si="78"/>
        <v>0</v>
      </c>
      <c r="R1206" s="401" t="e">
        <f ca="1">MATCH(R$2,OFFSET(Diário!O$4,R1205,0,ROW(Diário!$N$5003)-R1205,1),0)+R1205</f>
        <v>#N/A</v>
      </c>
    </row>
    <row r="1207" spans="1:18" x14ac:dyDescent="0.2">
      <c r="A1207" s="402" t="str">
        <f t="shared" ca="1" si="77"/>
        <v/>
      </c>
      <c r="B1207" s="397" t="str">
        <f ca="1">IF($A1207="","",INDEX(Diário!B$4:B$5000,MATCH(Rateio!$A1207,Diário!$A$4:$A$5000,FALSE)))</f>
        <v/>
      </c>
      <c r="C1207" s="413" t="str">
        <f ca="1">IF($A1207="","",INDEX(Diário!C$4:C$5000,MATCH(Rateio!$A1207,Diário!$A$4:$A$5000,FALSE)))</f>
        <v/>
      </c>
      <c r="D1207" s="412" t="str">
        <f ca="1">IF($A1207="","",INDEX(Diário!D$4:D$5000,MATCH(Rateio!$A1207,Diário!$A$4:$A$5000,FALSE)))</f>
        <v/>
      </c>
      <c r="E1207" s="412" t="str">
        <f ca="1">IF($A1207="","",INDEX(Diário!E$4:E$5000,MATCH(Rateio!$A1207,Diário!$A$4:$A$5000,FALSE)))</f>
        <v/>
      </c>
      <c r="F1207" s="398"/>
      <c r="G1207" s="398"/>
      <c r="H1207" s="398"/>
      <c r="I1207" s="398"/>
      <c r="J1207" s="398"/>
      <c r="K1207" s="403"/>
      <c r="L1207" s="404"/>
      <c r="M1207" s="404"/>
      <c r="N1207" s="399"/>
      <c r="O1207" s="400" t="str">
        <f t="shared" si="75"/>
        <v/>
      </c>
      <c r="P1207" s="400" t="str">
        <f t="shared" si="76"/>
        <v/>
      </c>
      <c r="Q1207" s="400">
        <f t="shared" si="78"/>
        <v>0</v>
      </c>
      <c r="R1207" s="401" t="e">
        <f ca="1">MATCH(R$2,OFFSET(Diário!O$4,R1206,0,ROW(Diário!$N$5003)-R1206,1),0)+R1206</f>
        <v>#N/A</v>
      </c>
    </row>
    <row r="1208" spans="1:18" x14ac:dyDescent="0.2">
      <c r="A1208" s="402" t="str">
        <f t="shared" ca="1" si="77"/>
        <v/>
      </c>
      <c r="B1208" s="397" t="str">
        <f ca="1">IF($A1208="","",INDEX(Diário!B$4:B$5000,MATCH(Rateio!$A1208,Diário!$A$4:$A$5000,FALSE)))</f>
        <v/>
      </c>
      <c r="C1208" s="413" t="str">
        <f ca="1">IF($A1208="","",INDEX(Diário!C$4:C$5000,MATCH(Rateio!$A1208,Diário!$A$4:$A$5000,FALSE)))</f>
        <v/>
      </c>
      <c r="D1208" s="412" t="str">
        <f ca="1">IF($A1208="","",INDEX(Diário!D$4:D$5000,MATCH(Rateio!$A1208,Diário!$A$4:$A$5000,FALSE)))</f>
        <v/>
      </c>
      <c r="E1208" s="412" t="str">
        <f ca="1">IF($A1208="","",INDEX(Diário!E$4:E$5000,MATCH(Rateio!$A1208,Diário!$A$4:$A$5000,FALSE)))</f>
        <v/>
      </c>
      <c r="F1208" s="398"/>
      <c r="G1208" s="398"/>
      <c r="H1208" s="398"/>
      <c r="I1208" s="398"/>
      <c r="J1208" s="398"/>
      <c r="K1208" s="403"/>
      <c r="L1208" s="404"/>
      <c r="M1208" s="404"/>
      <c r="N1208" s="399"/>
      <c r="O1208" s="400" t="str">
        <f t="shared" si="75"/>
        <v/>
      </c>
      <c r="P1208" s="400" t="str">
        <f t="shared" si="76"/>
        <v/>
      </c>
      <c r="Q1208" s="400">
        <f t="shared" si="78"/>
        <v>0</v>
      </c>
      <c r="R1208" s="401" t="e">
        <f ca="1">MATCH(R$2,OFFSET(Diário!O$4,R1207,0,ROW(Diário!$N$5003)-R1207,1),0)+R1207</f>
        <v>#N/A</v>
      </c>
    </row>
    <row r="1209" spans="1:18" x14ac:dyDescent="0.2">
      <c r="A1209" s="402" t="str">
        <f t="shared" ca="1" si="77"/>
        <v/>
      </c>
      <c r="B1209" s="397" t="str">
        <f ca="1">IF($A1209="","",INDEX(Diário!B$4:B$5000,MATCH(Rateio!$A1209,Diário!$A$4:$A$5000,FALSE)))</f>
        <v/>
      </c>
      <c r="C1209" s="413" t="str">
        <f ca="1">IF($A1209="","",INDEX(Diário!C$4:C$5000,MATCH(Rateio!$A1209,Diário!$A$4:$A$5000,FALSE)))</f>
        <v/>
      </c>
      <c r="D1209" s="412" t="str">
        <f ca="1">IF($A1209="","",INDEX(Diário!D$4:D$5000,MATCH(Rateio!$A1209,Diário!$A$4:$A$5000,FALSE)))</f>
        <v/>
      </c>
      <c r="E1209" s="412" t="str">
        <f ca="1">IF($A1209="","",INDEX(Diário!E$4:E$5000,MATCH(Rateio!$A1209,Diário!$A$4:$A$5000,FALSE)))</f>
        <v/>
      </c>
      <c r="F1209" s="398"/>
      <c r="G1209" s="398"/>
      <c r="H1209" s="398"/>
      <c r="I1209" s="398"/>
      <c r="J1209" s="398"/>
      <c r="K1209" s="403"/>
      <c r="L1209" s="404"/>
      <c r="M1209" s="404"/>
      <c r="N1209" s="399"/>
      <c r="O1209" s="400" t="str">
        <f t="shared" si="75"/>
        <v/>
      </c>
      <c r="P1209" s="400" t="str">
        <f t="shared" si="76"/>
        <v/>
      </c>
      <c r="Q1209" s="400">
        <f t="shared" si="78"/>
        <v>0</v>
      </c>
      <c r="R1209" s="401" t="e">
        <f ca="1">MATCH(R$2,OFFSET(Diário!O$4,R1208,0,ROW(Diário!$N$5003)-R1208,1),0)+R1208</f>
        <v>#N/A</v>
      </c>
    </row>
    <row r="1210" spans="1:18" x14ac:dyDescent="0.2">
      <c r="A1210" s="402" t="str">
        <f t="shared" ca="1" si="77"/>
        <v/>
      </c>
      <c r="B1210" s="397" t="str">
        <f ca="1">IF($A1210="","",INDEX(Diário!B$4:B$5000,MATCH(Rateio!$A1210,Diário!$A$4:$A$5000,FALSE)))</f>
        <v/>
      </c>
      <c r="C1210" s="413" t="str">
        <f ca="1">IF($A1210="","",INDEX(Diário!C$4:C$5000,MATCH(Rateio!$A1210,Diário!$A$4:$A$5000,FALSE)))</f>
        <v/>
      </c>
      <c r="D1210" s="412" t="str">
        <f ca="1">IF($A1210="","",INDEX(Diário!D$4:D$5000,MATCH(Rateio!$A1210,Diário!$A$4:$A$5000,FALSE)))</f>
        <v/>
      </c>
      <c r="E1210" s="412" t="str">
        <f ca="1">IF($A1210="","",INDEX(Diário!E$4:E$5000,MATCH(Rateio!$A1210,Diário!$A$4:$A$5000,FALSE)))</f>
        <v/>
      </c>
      <c r="F1210" s="398"/>
      <c r="G1210" s="398"/>
      <c r="H1210" s="398"/>
      <c r="I1210" s="398"/>
      <c r="J1210" s="398"/>
      <c r="K1210" s="403"/>
      <c r="L1210" s="404"/>
      <c r="M1210" s="404"/>
      <c r="N1210" s="399"/>
      <c r="O1210" s="400" t="str">
        <f t="shared" si="75"/>
        <v/>
      </c>
      <c r="P1210" s="400" t="str">
        <f t="shared" si="76"/>
        <v/>
      </c>
      <c r="Q1210" s="400">
        <f t="shared" si="78"/>
        <v>0</v>
      </c>
      <c r="R1210" s="401" t="e">
        <f ca="1">MATCH(R$2,OFFSET(Diário!O$4,R1209,0,ROW(Diário!$N$5003)-R1209,1),0)+R1209</f>
        <v>#N/A</v>
      </c>
    </row>
    <row r="1211" spans="1:18" x14ac:dyDescent="0.2">
      <c r="A1211" s="402" t="str">
        <f t="shared" ca="1" si="77"/>
        <v/>
      </c>
      <c r="B1211" s="397" t="str">
        <f ca="1">IF($A1211="","",INDEX(Diário!B$4:B$5000,MATCH(Rateio!$A1211,Diário!$A$4:$A$5000,FALSE)))</f>
        <v/>
      </c>
      <c r="C1211" s="413" t="str">
        <f ca="1">IF($A1211="","",INDEX(Diário!C$4:C$5000,MATCH(Rateio!$A1211,Diário!$A$4:$A$5000,FALSE)))</f>
        <v/>
      </c>
      <c r="D1211" s="412" t="str">
        <f ca="1">IF($A1211="","",INDEX(Diário!D$4:D$5000,MATCH(Rateio!$A1211,Diário!$A$4:$A$5000,FALSE)))</f>
        <v/>
      </c>
      <c r="E1211" s="412" t="str">
        <f ca="1">IF($A1211="","",INDEX(Diário!E$4:E$5000,MATCH(Rateio!$A1211,Diário!$A$4:$A$5000,FALSE)))</f>
        <v/>
      </c>
      <c r="F1211" s="398"/>
      <c r="G1211" s="398"/>
      <c r="H1211" s="398"/>
      <c r="I1211" s="398"/>
      <c r="J1211" s="398"/>
      <c r="K1211" s="403"/>
      <c r="L1211" s="404"/>
      <c r="M1211" s="404"/>
      <c r="N1211" s="399"/>
      <c r="O1211" s="400" t="str">
        <f t="shared" si="75"/>
        <v/>
      </c>
      <c r="P1211" s="400" t="str">
        <f t="shared" si="76"/>
        <v/>
      </c>
      <c r="Q1211" s="400">
        <f t="shared" si="78"/>
        <v>0</v>
      </c>
      <c r="R1211" s="401" t="e">
        <f ca="1">MATCH(R$2,OFFSET(Diário!O$4,R1210,0,ROW(Diário!$N$5003)-R1210,1),0)+R1210</f>
        <v>#N/A</v>
      </c>
    </row>
    <row r="1212" spans="1:18" x14ac:dyDescent="0.2">
      <c r="A1212" s="402" t="str">
        <f t="shared" ca="1" si="77"/>
        <v/>
      </c>
      <c r="B1212" s="397" t="str">
        <f ca="1">IF($A1212="","",INDEX(Diário!B$4:B$5000,MATCH(Rateio!$A1212,Diário!$A$4:$A$5000,FALSE)))</f>
        <v/>
      </c>
      <c r="C1212" s="413" t="str">
        <f ca="1">IF($A1212="","",INDEX(Diário!C$4:C$5000,MATCH(Rateio!$A1212,Diário!$A$4:$A$5000,FALSE)))</f>
        <v/>
      </c>
      <c r="D1212" s="412" t="str">
        <f ca="1">IF($A1212="","",INDEX(Diário!D$4:D$5000,MATCH(Rateio!$A1212,Diário!$A$4:$A$5000,FALSE)))</f>
        <v/>
      </c>
      <c r="E1212" s="412" t="str">
        <f ca="1">IF($A1212="","",INDEX(Diário!E$4:E$5000,MATCH(Rateio!$A1212,Diário!$A$4:$A$5000,FALSE)))</f>
        <v/>
      </c>
      <c r="F1212" s="398"/>
      <c r="G1212" s="398"/>
      <c r="H1212" s="398"/>
      <c r="I1212" s="398"/>
      <c r="J1212" s="398"/>
      <c r="K1212" s="403"/>
      <c r="L1212" s="404"/>
      <c r="M1212" s="404"/>
      <c r="N1212" s="399"/>
      <c r="O1212" s="400" t="str">
        <f t="shared" si="75"/>
        <v/>
      </c>
      <c r="P1212" s="400" t="str">
        <f t="shared" si="76"/>
        <v/>
      </c>
      <c r="Q1212" s="400">
        <f t="shared" si="78"/>
        <v>0</v>
      </c>
      <c r="R1212" s="401" t="e">
        <f ca="1">MATCH(R$2,OFFSET(Diário!O$4,R1211,0,ROW(Diário!$N$5003)-R1211,1),0)+R1211</f>
        <v>#N/A</v>
      </c>
    </row>
    <row r="1213" spans="1:18" x14ac:dyDescent="0.2">
      <c r="A1213" s="402" t="str">
        <f t="shared" ca="1" si="77"/>
        <v/>
      </c>
      <c r="B1213" s="397" t="str">
        <f ca="1">IF($A1213="","",INDEX(Diário!B$4:B$5000,MATCH(Rateio!$A1213,Diário!$A$4:$A$5000,FALSE)))</f>
        <v/>
      </c>
      <c r="C1213" s="413" t="str">
        <f ca="1">IF($A1213="","",INDEX(Diário!C$4:C$5000,MATCH(Rateio!$A1213,Diário!$A$4:$A$5000,FALSE)))</f>
        <v/>
      </c>
      <c r="D1213" s="412" t="str">
        <f ca="1">IF($A1213="","",INDEX(Diário!D$4:D$5000,MATCH(Rateio!$A1213,Diário!$A$4:$A$5000,FALSE)))</f>
        <v/>
      </c>
      <c r="E1213" s="412" t="str">
        <f ca="1">IF($A1213="","",INDEX(Diário!E$4:E$5000,MATCH(Rateio!$A1213,Diário!$A$4:$A$5000,FALSE)))</f>
        <v/>
      </c>
      <c r="F1213" s="398"/>
      <c r="G1213" s="398"/>
      <c r="H1213" s="398"/>
      <c r="I1213" s="398"/>
      <c r="J1213" s="398"/>
      <c r="K1213" s="403"/>
      <c r="L1213" s="404"/>
      <c r="M1213" s="404"/>
      <c r="N1213" s="399"/>
      <c r="O1213" s="400" t="str">
        <f t="shared" si="75"/>
        <v/>
      </c>
      <c r="P1213" s="400" t="str">
        <f t="shared" si="76"/>
        <v/>
      </c>
      <c r="Q1213" s="400">
        <f t="shared" si="78"/>
        <v>0</v>
      </c>
      <c r="R1213" s="401" t="e">
        <f ca="1">MATCH(R$2,OFFSET(Diário!O$4,R1212,0,ROW(Diário!$N$5003)-R1212,1),0)+R1212</f>
        <v>#N/A</v>
      </c>
    </row>
    <row r="1214" spans="1:18" x14ac:dyDescent="0.2">
      <c r="A1214" s="402" t="str">
        <f t="shared" ca="1" si="77"/>
        <v/>
      </c>
      <c r="B1214" s="397" t="str">
        <f ca="1">IF($A1214="","",INDEX(Diário!B$4:B$5000,MATCH(Rateio!$A1214,Diário!$A$4:$A$5000,FALSE)))</f>
        <v/>
      </c>
      <c r="C1214" s="413" t="str">
        <f ca="1">IF($A1214="","",INDEX(Diário!C$4:C$5000,MATCH(Rateio!$A1214,Diário!$A$4:$A$5000,FALSE)))</f>
        <v/>
      </c>
      <c r="D1214" s="412" t="str">
        <f ca="1">IF($A1214="","",INDEX(Diário!D$4:D$5000,MATCH(Rateio!$A1214,Diário!$A$4:$A$5000,FALSE)))</f>
        <v/>
      </c>
      <c r="E1214" s="412" t="str">
        <f ca="1">IF($A1214="","",INDEX(Diário!E$4:E$5000,MATCH(Rateio!$A1214,Diário!$A$4:$A$5000,FALSE)))</f>
        <v/>
      </c>
      <c r="F1214" s="398"/>
      <c r="G1214" s="398"/>
      <c r="H1214" s="398"/>
      <c r="I1214" s="398"/>
      <c r="J1214" s="398"/>
      <c r="K1214" s="403"/>
      <c r="L1214" s="404"/>
      <c r="M1214" s="404"/>
      <c r="N1214" s="399"/>
      <c r="O1214" s="400" t="str">
        <f t="shared" si="75"/>
        <v/>
      </c>
      <c r="P1214" s="400" t="str">
        <f t="shared" si="76"/>
        <v/>
      </c>
      <c r="Q1214" s="400">
        <f t="shared" si="78"/>
        <v>0</v>
      </c>
      <c r="R1214" s="401" t="e">
        <f ca="1">MATCH(R$2,OFFSET(Diário!O$4,R1213,0,ROW(Diário!$N$5003)-R1213,1),0)+R1213</f>
        <v>#N/A</v>
      </c>
    </row>
    <row r="1215" spans="1:18" x14ac:dyDescent="0.2">
      <c r="A1215" s="402" t="str">
        <f t="shared" ca="1" si="77"/>
        <v/>
      </c>
      <c r="B1215" s="397" t="str">
        <f ca="1">IF($A1215="","",INDEX(Diário!B$4:B$5000,MATCH(Rateio!$A1215,Diário!$A$4:$A$5000,FALSE)))</f>
        <v/>
      </c>
      <c r="C1215" s="413" t="str">
        <f ca="1">IF($A1215="","",INDEX(Diário!C$4:C$5000,MATCH(Rateio!$A1215,Diário!$A$4:$A$5000,FALSE)))</f>
        <v/>
      </c>
      <c r="D1215" s="412" t="str">
        <f ca="1">IF($A1215="","",INDEX(Diário!D$4:D$5000,MATCH(Rateio!$A1215,Diário!$A$4:$A$5000,FALSE)))</f>
        <v/>
      </c>
      <c r="E1215" s="412" t="str">
        <f ca="1">IF($A1215="","",INDEX(Diário!E$4:E$5000,MATCH(Rateio!$A1215,Diário!$A$4:$A$5000,FALSE)))</f>
        <v/>
      </c>
      <c r="F1215" s="398"/>
      <c r="G1215" s="398"/>
      <c r="H1215" s="398"/>
      <c r="I1215" s="398"/>
      <c r="J1215" s="398"/>
      <c r="K1215" s="403"/>
      <c r="L1215" s="404"/>
      <c r="M1215" s="404"/>
      <c r="N1215" s="399"/>
      <c r="O1215" s="400" t="str">
        <f t="shared" si="75"/>
        <v/>
      </c>
      <c r="P1215" s="400" t="str">
        <f t="shared" si="76"/>
        <v/>
      </c>
      <c r="Q1215" s="400">
        <f t="shared" si="78"/>
        <v>0</v>
      </c>
      <c r="R1215" s="401" t="e">
        <f ca="1">MATCH(R$2,OFFSET(Diário!O$4,R1214,0,ROW(Diário!$N$5003)-R1214,1),0)+R1214</f>
        <v>#N/A</v>
      </c>
    </row>
    <row r="1216" spans="1:18" x14ac:dyDescent="0.2">
      <c r="A1216" s="402" t="str">
        <f t="shared" ca="1" si="77"/>
        <v/>
      </c>
      <c r="B1216" s="397" t="str">
        <f ca="1">IF($A1216="","",INDEX(Diário!B$4:B$5000,MATCH(Rateio!$A1216,Diário!$A$4:$A$5000,FALSE)))</f>
        <v/>
      </c>
      <c r="C1216" s="413" t="str">
        <f ca="1">IF($A1216="","",INDEX(Diário!C$4:C$5000,MATCH(Rateio!$A1216,Diário!$A$4:$A$5000,FALSE)))</f>
        <v/>
      </c>
      <c r="D1216" s="412" t="str">
        <f ca="1">IF($A1216="","",INDEX(Diário!D$4:D$5000,MATCH(Rateio!$A1216,Diário!$A$4:$A$5000,FALSE)))</f>
        <v/>
      </c>
      <c r="E1216" s="412" t="str">
        <f ca="1">IF($A1216="","",INDEX(Diário!E$4:E$5000,MATCH(Rateio!$A1216,Diário!$A$4:$A$5000,FALSE)))</f>
        <v/>
      </c>
      <c r="F1216" s="398"/>
      <c r="G1216" s="398"/>
      <c r="H1216" s="398"/>
      <c r="I1216" s="398"/>
      <c r="J1216" s="398"/>
      <c r="K1216" s="403"/>
      <c r="L1216" s="404"/>
      <c r="M1216" s="404"/>
      <c r="N1216" s="399"/>
      <c r="O1216" s="400" t="str">
        <f t="shared" si="75"/>
        <v/>
      </c>
      <c r="P1216" s="400" t="str">
        <f t="shared" si="76"/>
        <v/>
      </c>
      <c r="Q1216" s="400">
        <f t="shared" si="78"/>
        <v>0</v>
      </c>
      <c r="R1216" s="401" t="e">
        <f ca="1">MATCH(R$2,OFFSET(Diário!O$4,R1215,0,ROW(Diário!$N$5003)-R1215,1),0)+R1215</f>
        <v>#N/A</v>
      </c>
    </row>
    <row r="1217" spans="1:18" x14ac:dyDescent="0.2">
      <c r="A1217" s="402" t="str">
        <f t="shared" ca="1" si="77"/>
        <v/>
      </c>
      <c r="B1217" s="397" t="str">
        <f ca="1">IF($A1217="","",INDEX(Diário!B$4:B$5000,MATCH(Rateio!$A1217,Diário!$A$4:$A$5000,FALSE)))</f>
        <v/>
      </c>
      <c r="C1217" s="413" t="str">
        <f ca="1">IF($A1217="","",INDEX(Diário!C$4:C$5000,MATCH(Rateio!$A1217,Diário!$A$4:$A$5000,FALSE)))</f>
        <v/>
      </c>
      <c r="D1217" s="412" t="str">
        <f ca="1">IF($A1217="","",INDEX(Diário!D$4:D$5000,MATCH(Rateio!$A1217,Diário!$A$4:$A$5000,FALSE)))</f>
        <v/>
      </c>
      <c r="E1217" s="412" t="str">
        <f ca="1">IF($A1217="","",INDEX(Diário!E$4:E$5000,MATCH(Rateio!$A1217,Diário!$A$4:$A$5000,FALSE)))</f>
        <v/>
      </c>
      <c r="F1217" s="398"/>
      <c r="G1217" s="398"/>
      <c r="H1217" s="398"/>
      <c r="I1217" s="398"/>
      <c r="J1217" s="398"/>
      <c r="K1217" s="403"/>
      <c r="L1217" s="404"/>
      <c r="M1217" s="404"/>
      <c r="N1217" s="399"/>
      <c r="O1217" s="400" t="str">
        <f t="shared" si="75"/>
        <v/>
      </c>
      <c r="P1217" s="400" t="str">
        <f t="shared" si="76"/>
        <v/>
      </c>
      <c r="Q1217" s="400">
        <f t="shared" si="78"/>
        <v>0</v>
      </c>
      <c r="R1217" s="401" t="e">
        <f ca="1">MATCH(R$2,OFFSET(Diário!O$4,R1216,0,ROW(Diário!$N$5003)-R1216,1),0)+R1216</f>
        <v>#N/A</v>
      </c>
    </row>
    <row r="1218" spans="1:18" x14ac:dyDescent="0.2">
      <c r="A1218" s="402" t="str">
        <f t="shared" ca="1" si="77"/>
        <v/>
      </c>
      <c r="B1218" s="397" t="str">
        <f ca="1">IF($A1218="","",INDEX(Diário!B$4:B$5000,MATCH(Rateio!$A1218,Diário!$A$4:$A$5000,FALSE)))</f>
        <v/>
      </c>
      <c r="C1218" s="413" t="str">
        <f ca="1">IF($A1218="","",INDEX(Diário!C$4:C$5000,MATCH(Rateio!$A1218,Diário!$A$4:$A$5000,FALSE)))</f>
        <v/>
      </c>
      <c r="D1218" s="412" t="str">
        <f ca="1">IF($A1218="","",INDEX(Diário!D$4:D$5000,MATCH(Rateio!$A1218,Diário!$A$4:$A$5000,FALSE)))</f>
        <v/>
      </c>
      <c r="E1218" s="412" t="str">
        <f ca="1">IF($A1218="","",INDEX(Diário!E$4:E$5000,MATCH(Rateio!$A1218,Diário!$A$4:$A$5000,FALSE)))</f>
        <v/>
      </c>
      <c r="F1218" s="398"/>
      <c r="G1218" s="398"/>
      <c r="H1218" s="398"/>
      <c r="I1218" s="398"/>
      <c r="J1218" s="398"/>
      <c r="K1218" s="403"/>
      <c r="L1218" s="404"/>
      <c r="M1218" s="404"/>
      <c r="N1218" s="399"/>
      <c r="O1218" s="400" t="str">
        <f t="shared" si="75"/>
        <v/>
      </c>
      <c r="P1218" s="400" t="str">
        <f t="shared" si="76"/>
        <v/>
      </c>
      <c r="Q1218" s="400">
        <f t="shared" si="78"/>
        <v>0</v>
      </c>
      <c r="R1218" s="401" t="e">
        <f ca="1">MATCH(R$2,OFFSET(Diário!O$4,R1217,0,ROW(Diário!$N$5003)-R1217,1),0)+R1217</f>
        <v>#N/A</v>
      </c>
    </row>
    <row r="1219" spans="1:18" x14ac:dyDescent="0.2">
      <c r="A1219" s="402" t="str">
        <f t="shared" ca="1" si="77"/>
        <v/>
      </c>
      <c r="B1219" s="397" t="str">
        <f ca="1">IF($A1219="","",INDEX(Diário!B$4:B$5000,MATCH(Rateio!$A1219,Diário!$A$4:$A$5000,FALSE)))</f>
        <v/>
      </c>
      <c r="C1219" s="413" t="str">
        <f ca="1">IF($A1219="","",INDEX(Diário!C$4:C$5000,MATCH(Rateio!$A1219,Diário!$A$4:$A$5000,FALSE)))</f>
        <v/>
      </c>
      <c r="D1219" s="412" t="str">
        <f ca="1">IF($A1219="","",INDEX(Diário!D$4:D$5000,MATCH(Rateio!$A1219,Diário!$A$4:$A$5000,FALSE)))</f>
        <v/>
      </c>
      <c r="E1219" s="412" t="str">
        <f ca="1">IF($A1219="","",INDEX(Diário!E$4:E$5000,MATCH(Rateio!$A1219,Diário!$A$4:$A$5000,FALSE)))</f>
        <v/>
      </c>
      <c r="F1219" s="398"/>
      <c r="G1219" s="398"/>
      <c r="H1219" s="398"/>
      <c r="I1219" s="398"/>
      <c r="J1219" s="398"/>
      <c r="K1219" s="403"/>
      <c r="L1219" s="404"/>
      <c r="M1219" s="404"/>
      <c r="N1219" s="399"/>
      <c r="O1219" s="400" t="str">
        <f t="shared" si="75"/>
        <v/>
      </c>
      <c r="P1219" s="400" t="str">
        <f t="shared" si="76"/>
        <v/>
      </c>
      <c r="Q1219" s="400">
        <f t="shared" si="78"/>
        <v>0</v>
      </c>
      <c r="R1219" s="401" t="e">
        <f ca="1">MATCH(R$2,OFFSET(Diário!O$4,R1218,0,ROW(Diário!$N$5003)-R1218,1),0)+R1218</f>
        <v>#N/A</v>
      </c>
    </row>
    <row r="1220" spans="1:18" x14ac:dyDescent="0.2">
      <c r="A1220" s="402" t="str">
        <f t="shared" ca="1" si="77"/>
        <v/>
      </c>
      <c r="B1220" s="397" t="str">
        <f ca="1">IF($A1220="","",INDEX(Diário!B$4:B$5000,MATCH(Rateio!$A1220,Diário!$A$4:$A$5000,FALSE)))</f>
        <v/>
      </c>
      <c r="C1220" s="413" t="str">
        <f ca="1">IF($A1220="","",INDEX(Diário!C$4:C$5000,MATCH(Rateio!$A1220,Diário!$A$4:$A$5000,FALSE)))</f>
        <v/>
      </c>
      <c r="D1220" s="412" t="str">
        <f ca="1">IF($A1220="","",INDEX(Diário!D$4:D$5000,MATCH(Rateio!$A1220,Diário!$A$4:$A$5000,FALSE)))</f>
        <v/>
      </c>
      <c r="E1220" s="412" t="str">
        <f ca="1">IF($A1220="","",INDEX(Diário!E$4:E$5000,MATCH(Rateio!$A1220,Diário!$A$4:$A$5000,FALSE)))</f>
        <v/>
      </c>
      <c r="F1220" s="398"/>
      <c r="G1220" s="398"/>
      <c r="H1220" s="398"/>
      <c r="I1220" s="398"/>
      <c r="J1220" s="398"/>
      <c r="K1220" s="403"/>
      <c r="L1220" s="404"/>
      <c r="M1220" s="404"/>
      <c r="N1220" s="399"/>
      <c r="O1220" s="400" t="str">
        <f t="shared" si="75"/>
        <v/>
      </c>
      <c r="P1220" s="400" t="str">
        <f t="shared" si="76"/>
        <v/>
      </c>
      <c r="Q1220" s="400">
        <f t="shared" si="78"/>
        <v>0</v>
      </c>
      <c r="R1220" s="401" t="e">
        <f ca="1">MATCH(R$2,OFFSET(Diário!O$4,R1219,0,ROW(Diário!$N$5003)-R1219,1),0)+R1219</f>
        <v>#N/A</v>
      </c>
    </row>
    <row r="1221" spans="1:18" x14ac:dyDescent="0.2">
      <c r="A1221" s="402" t="str">
        <f t="shared" ca="1" si="77"/>
        <v/>
      </c>
      <c r="B1221" s="397" t="str">
        <f ca="1">IF($A1221="","",INDEX(Diário!B$4:B$5000,MATCH(Rateio!$A1221,Diário!$A$4:$A$5000,FALSE)))</f>
        <v/>
      </c>
      <c r="C1221" s="413" t="str">
        <f ca="1">IF($A1221="","",INDEX(Diário!C$4:C$5000,MATCH(Rateio!$A1221,Diário!$A$4:$A$5000,FALSE)))</f>
        <v/>
      </c>
      <c r="D1221" s="412" t="str">
        <f ca="1">IF($A1221="","",INDEX(Diário!D$4:D$5000,MATCH(Rateio!$A1221,Diário!$A$4:$A$5000,FALSE)))</f>
        <v/>
      </c>
      <c r="E1221" s="412" t="str">
        <f ca="1">IF($A1221="","",INDEX(Diário!E$4:E$5000,MATCH(Rateio!$A1221,Diário!$A$4:$A$5000,FALSE)))</f>
        <v/>
      </c>
      <c r="F1221" s="398"/>
      <c r="G1221" s="398"/>
      <c r="H1221" s="398"/>
      <c r="I1221" s="398"/>
      <c r="J1221" s="398"/>
      <c r="K1221" s="403"/>
      <c r="L1221" s="404"/>
      <c r="M1221" s="404"/>
      <c r="N1221" s="399"/>
      <c r="O1221" s="400" t="str">
        <f t="shared" ref="O1221:O1284" si="79">IFERROR(M1221/L1221,"")</f>
        <v/>
      </c>
      <c r="P1221" s="400" t="str">
        <f t="shared" ref="P1221:P1284" si="80">IFERROR(N1221/L1221,"")</f>
        <v/>
      </c>
      <c r="Q1221" s="400">
        <f t="shared" si="78"/>
        <v>0</v>
      </c>
      <c r="R1221" s="401" t="e">
        <f ca="1">MATCH(R$2,OFFSET(Diário!O$4,R1220,0,ROW(Diário!$N$5003)-R1220,1),0)+R1220</f>
        <v>#N/A</v>
      </c>
    </row>
    <row r="1222" spans="1:18" x14ac:dyDescent="0.2">
      <c r="A1222" s="402" t="str">
        <f t="shared" ref="A1222:A1285" ca="1" si="81">IF(ISNA(R1222),"",R1222)</f>
        <v/>
      </c>
      <c r="B1222" s="397" t="str">
        <f ca="1">IF($A1222="","",INDEX(Diário!B$4:B$5000,MATCH(Rateio!$A1222,Diário!$A$4:$A$5000,FALSE)))</f>
        <v/>
      </c>
      <c r="C1222" s="413" t="str">
        <f ca="1">IF($A1222="","",INDEX(Diário!C$4:C$5000,MATCH(Rateio!$A1222,Diário!$A$4:$A$5000,FALSE)))</f>
        <v/>
      </c>
      <c r="D1222" s="412" t="str">
        <f ca="1">IF($A1222="","",INDEX(Diário!D$4:D$5000,MATCH(Rateio!$A1222,Diário!$A$4:$A$5000,FALSE)))</f>
        <v/>
      </c>
      <c r="E1222" s="412" t="str">
        <f ca="1">IF($A1222="","",INDEX(Diário!E$4:E$5000,MATCH(Rateio!$A1222,Diário!$A$4:$A$5000,FALSE)))</f>
        <v/>
      </c>
      <c r="F1222" s="398"/>
      <c r="G1222" s="398"/>
      <c r="H1222" s="398"/>
      <c r="I1222" s="398"/>
      <c r="J1222" s="398"/>
      <c r="K1222" s="403"/>
      <c r="L1222" s="404"/>
      <c r="M1222" s="404"/>
      <c r="N1222" s="399"/>
      <c r="O1222" s="400" t="str">
        <f t="shared" si="79"/>
        <v/>
      </c>
      <c r="P1222" s="400" t="str">
        <f t="shared" si="80"/>
        <v/>
      </c>
      <c r="Q1222" s="400">
        <f t="shared" ref="Q1222:Q1285" si="82">SUM(O1222:P1222)</f>
        <v>0</v>
      </c>
      <c r="R1222" s="401" t="e">
        <f ca="1">MATCH(R$2,OFFSET(Diário!O$4,R1221,0,ROW(Diário!$N$5003)-R1221,1),0)+R1221</f>
        <v>#N/A</v>
      </c>
    </row>
    <row r="1223" spans="1:18" x14ac:dyDescent="0.2">
      <c r="A1223" s="402" t="str">
        <f t="shared" ca="1" si="81"/>
        <v/>
      </c>
      <c r="B1223" s="397" t="str">
        <f ca="1">IF($A1223="","",INDEX(Diário!B$4:B$5000,MATCH(Rateio!$A1223,Diário!$A$4:$A$5000,FALSE)))</f>
        <v/>
      </c>
      <c r="C1223" s="413" t="str">
        <f ca="1">IF($A1223="","",INDEX(Diário!C$4:C$5000,MATCH(Rateio!$A1223,Diário!$A$4:$A$5000,FALSE)))</f>
        <v/>
      </c>
      <c r="D1223" s="412" t="str">
        <f ca="1">IF($A1223="","",INDEX(Diário!D$4:D$5000,MATCH(Rateio!$A1223,Diário!$A$4:$A$5000,FALSE)))</f>
        <v/>
      </c>
      <c r="E1223" s="412" t="str">
        <f ca="1">IF($A1223="","",INDEX(Diário!E$4:E$5000,MATCH(Rateio!$A1223,Diário!$A$4:$A$5000,FALSE)))</f>
        <v/>
      </c>
      <c r="F1223" s="398"/>
      <c r="G1223" s="398"/>
      <c r="H1223" s="398"/>
      <c r="I1223" s="398"/>
      <c r="J1223" s="398"/>
      <c r="K1223" s="403"/>
      <c r="L1223" s="404"/>
      <c r="M1223" s="404"/>
      <c r="N1223" s="399"/>
      <c r="O1223" s="400" t="str">
        <f t="shared" si="79"/>
        <v/>
      </c>
      <c r="P1223" s="400" t="str">
        <f t="shared" si="80"/>
        <v/>
      </c>
      <c r="Q1223" s="400">
        <f t="shared" si="82"/>
        <v>0</v>
      </c>
      <c r="R1223" s="401" t="e">
        <f ca="1">MATCH(R$2,OFFSET(Diário!O$4,R1222,0,ROW(Diário!$N$5003)-R1222,1),0)+R1222</f>
        <v>#N/A</v>
      </c>
    </row>
    <row r="1224" spans="1:18" x14ac:dyDescent="0.2">
      <c r="A1224" s="402" t="str">
        <f t="shared" ca="1" si="81"/>
        <v/>
      </c>
      <c r="B1224" s="397" t="str">
        <f ca="1">IF($A1224="","",INDEX(Diário!B$4:B$5000,MATCH(Rateio!$A1224,Diário!$A$4:$A$5000,FALSE)))</f>
        <v/>
      </c>
      <c r="C1224" s="413" t="str">
        <f ca="1">IF($A1224="","",INDEX(Diário!C$4:C$5000,MATCH(Rateio!$A1224,Diário!$A$4:$A$5000,FALSE)))</f>
        <v/>
      </c>
      <c r="D1224" s="412" t="str">
        <f ca="1">IF($A1224="","",INDEX(Diário!D$4:D$5000,MATCH(Rateio!$A1224,Diário!$A$4:$A$5000,FALSE)))</f>
        <v/>
      </c>
      <c r="E1224" s="412" t="str">
        <f ca="1">IF($A1224="","",INDEX(Diário!E$4:E$5000,MATCH(Rateio!$A1224,Diário!$A$4:$A$5000,FALSE)))</f>
        <v/>
      </c>
      <c r="F1224" s="398"/>
      <c r="G1224" s="398"/>
      <c r="H1224" s="398"/>
      <c r="I1224" s="398"/>
      <c r="J1224" s="398"/>
      <c r="K1224" s="403"/>
      <c r="L1224" s="404"/>
      <c r="M1224" s="404"/>
      <c r="N1224" s="399"/>
      <c r="O1224" s="400" t="str">
        <f t="shared" si="79"/>
        <v/>
      </c>
      <c r="P1224" s="400" t="str">
        <f t="shared" si="80"/>
        <v/>
      </c>
      <c r="Q1224" s="400">
        <f t="shared" si="82"/>
        <v>0</v>
      </c>
      <c r="R1224" s="401" t="e">
        <f ca="1">MATCH(R$2,OFFSET(Diário!O$4,R1223,0,ROW(Diário!$N$5003)-R1223,1),0)+R1223</f>
        <v>#N/A</v>
      </c>
    </row>
    <row r="1225" spans="1:18" x14ac:dyDescent="0.2">
      <c r="A1225" s="402" t="str">
        <f t="shared" ca="1" si="81"/>
        <v/>
      </c>
      <c r="B1225" s="397" t="str">
        <f ca="1">IF($A1225="","",INDEX(Diário!B$4:B$5000,MATCH(Rateio!$A1225,Diário!$A$4:$A$5000,FALSE)))</f>
        <v/>
      </c>
      <c r="C1225" s="413" t="str">
        <f ca="1">IF($A1225="","",INDEX(Diário!C$4:C$5000,MATCH(Rateio!$A1225,Diário!$A$4:$A$5000,FALSE)))</f>
        <v/>
      </c>
      <c r="D1225" s="412" t="str">
        <f ca="1">IF($A1225="","",INDEX(Diário!D$4:D$5000,MATCH(Rateio!$A1225,Diário!$A$4:$A$5000,FALSE)))</f>
        <v/>
      </c>
      <c r="E1225" s="412" t="str">
        <f ca="1">IF($A1225="","",INDEX(Diário!E$4:E$5000,MATCH(Rateio!$A1225,Diário!$A$4:$A$5000,FALSE)))</f>
        <v/>
      </c>
      <c r="F1225" s="398"/>
      <c r="G1225" s="398"/>
      <c r="H1225" s="398"/>
      <c r="I1225" s="398"/>
      <c r="J1225" s="398"/>
      <c r="K1225" s="403"/>
      <c r="L1225" s="404"/>
      <c r="M1225" s="404"/>
      <c r="N1225" s="399"/>
      <c r="O1225" s="400" t="str">
        <f t="shared" si="79"/>
        <v/>
      </c>
      <c r="P1225" s="400" t="str">
        <f t="shared" si="80"/>
        <v/>
      </c>
      <c r="Q1225" s="400">
        <f t="shared" si="82"/>
        <v>0</v>
      </c>
      <c r="R1225" s="401" t="e">
        <f ca="1">MATCH(R$2,OFFSET(Diário!O$4,R1224,0,ROW(Diário!$N$5003)-R1224,1),0)+R1224</f>
        <v>#N/A</v>
      </c>
    </row>
    <row r="1226" spans="1:18" x14ac:dyDescent="0.2">
      <c r="A1226" s="402" t="str">
        <f t="shared" ca="1" si="81"/>
        <v/>
      </c>
      <c r="B1226" s="397" t="str">
        <f ca="1">IF($A1226="","",INDEX(Diário!B$4:B$5000,MATCH(Rateio!$A1226,Diário!$A$4:$A$5000,FALSE)))</f>
        <v/>
      </c>
      <c r="C1226" s="413" t="str">
        <f ca="1">IF($A1226="","",INDEX(Diário!C$4:C$5000,MATCH(Rateio!$A1226,Diário!$A$4:$A$5000,FALSE)))</f>
        <v/>
      </c>
      <c r="D1226" s="412" t="str">
        <f ca="1">IF($A1226="","",INDEX(Diário!D$4:D$5000,MATCH(Rateio!$A1226,Diário!$A$4:$A$5000,FALSE)))</f>
        <v/>
      </c>
      <c r="E1226" s="412" t="str">
        <f ca="1">IF($A1226="","",INDEX(Diário!E$4:E$5000,MATCH(Rateio!$A1226,Diário!$A$4:$A$5000,FALSE)))</f>
        <v/>
      </c>
      <c r="F1226" s="398"/>
      <c r="G1226" s="398"/>
      <c r="H1226" s="398"/>
      <c r="I1226" s="398"/>
      <c r="J1226" s="398"/>
      <c r="K1226" s="403"/>
      <c r="L1226" s="404"/>
      <c r="M1226" s="404"/>
      <c r="N1226" s="399"/>
      <c r="O1226" s="400" t="str">
        <f t="shared" si="79"/>
        <v/>
      </c>
      <c r="P1226" s="400" t="str">
        <f t="shared" si="80"/>
        <v/>
      </c>
      <c r="Q1226" s="400">
        <f t="shared" si="82"/>
        <v>0</v>
      </c>
      <c r="R1226" s="401" t="e">
        <f ca="1">MATCH(R$2,OFFSET(Diário!O$4,R1225,0,ROW(Diário!$N$5003)-R1225,1),0)+R1225</f>
        <v>#N/A</v>
      </c>
    </row>
    <row r="1227" spans="1:18" x14ac:dyDescent="0.2">
      <c r="A1227" s="402" t="str">
        <f t="shared" ca="1" si="81"/>
        <v/>
      </c>
      <c r="B1227" s="397" t="str">
        <f ca="1">IF($A1227="","",INDEX(Diário!B$4:B$5000,MATCH(Rateio!$A1227,Diário!$A$4:$A$5000,FALSE)))</f>
        <v/>
      </c>
      <c r="C1227" s="413" t="str">
        <f ca="1">IF($A1227="","",INDEX(Diário!C$4:C$5000,MATCH(Rateio!$A1227,Diário!$A$4:$A$5000,FALSE)))</f>
        <v/>
      </c>
      <c r="D1227" s="412" t="str">
        <f ca="1">IF($A1227="","",INDEX(Diário!D$4:D$5000,MATCH(Rateio!$A1227,Diário!$A$4:$A$5000,FALSE)))</f>
        <v/>
      </c>
      <c r="E1227" s="412" t="str">
        <f ca="1">IF($A1227="","",INDEX(Diário!E$4:E$5000,MATCH(Rateio!$A1227,Diário!$A$4:$A$5000,FALSE)))</f>
        <v/>
      </c>
      <c r="F1227" s="398"/>
      <c r="G1227" s="398"/>
      <c r="H1227" s="398"/>
      <c r="I1227" s="398"/>
      <c r="J1227" s="398"/>
      <c r="K1227" s="403"/>
      <c r="L1227" s="404"/>
      <c r="M1227" s="404"/>
      <c r="N1227" s="399"/>
      <c r="O1227" s="400" t="str">
        <f t="shared" si="79"/>
        <v/>
      </c>
      <c r="P1227" s="400" t="str">
        <f t="shared" si="80"/>
        <v/>
      </c>
      <c r="Q1227" s="400">
        <f t="shared" si="82"/>
        <v>0</v>
      </c>
      <c r="R1227" s="401" t="e">
        <f ca="1">MATCH(R$2,OFFSET(Diário!O$4,R1226,0,ROW(Diário!$N$5003)-R1226,1),0)+R1226</f>
        <v>#N/A</v>
      </c>
    </row>
    <row r="1228" spans="1:18" x14ac:dyDescent="0.2">
      <c r="A1228" s="402" t="str">
        <f t="shared" ca="1" si="81"/>
        <v/>
      </c>
      <c r="B1228" s="397" t="str">
        <f ca="1">IF($A1228="","",INDEX(Diário!B$4:B$5000,MATCH(Rateio!$A1228,Diário!$A$4:$A$5000,FALSE)))</f>
        <v/>
      </c>
      <c r="C1228" s="413" t="str">
        <f ca="1">IF($A1228="","",INDEX(Diário!C$4:C$5000,MATCH(Rateio!$A1228,Diário!$A$4:$A$5000,FALSE)))</f>
        <v/>
      </c>
      <c r="D1228" s="412" t="str">
        <f ca="1">IF($A1228="","",INDEX(Diário!D$4:D$5000,MATCH(Rateio!$A1228,Diário!$A$4:$A$5000,FALSE)))</f>
        <v/>
      </c>
      <c r="E1228" s="412" t="str">
        <f ca="1">IF($A1228="","",INDEX(Diário!E$4:E$5000,MATCH(Rateio!$A1228,Diário!$A$4:$A$5000,FALSE)))</f>
        <v/>
      </c>
      <c r="F1228" s="398"/>
      <c r="G1228" s="398"/>
      <c r="H1228" s="398"/>
      <c r="I1228" s="398"/>
      <c r="J1228" s="398"/>
      <c r="K1228" s="403"/>
      <c r="L1228" s="404"/>
      <c r="M1228" s="404"/>
      <c r="N1228" s="399"/>
      <c r="O1228" s="400" t="str">
        <f t="shared" si="79"/>
        <v/>
      </c>
      <c r="P1228" s="400" t="str">
        <f t="shared" si="80"/>
        <v/>
      </c>
      <c r="Q1228" s="400">
        <f t="shared" si="82"/>
        <v>0</v>
      </c>
      <c r="R1228" s="401" t="e">
        <f ca="1">MATCH(R$2,OFFSET(Diário!O$4,R1227,0,ROW(Diário!$N$5003)-R1227,1),0)+R1227</f>
        <v>#N/A</v>
      </c>
    </row>
    <row r="1229" spans="1:18" x14ac:dyDescent="0.2">
      <c r="A1229" s="402" t="str">
        <f t="shared" ca="1" si="81"/>
        <v/>
      </c>
      <c r="B1229" s="397" t="str">
        <f ca="1">IF($A1229="","",INDEX(Diário!B$4:B$5000,MATCH(Rateio!$A1229,Diário!$A$4:$A$5000,FALSE)))</f>
        <v/>
      </c>
      <c r="C1229" s="413" t="str">
        <f ca="1">IF($A1229="","",INDEX(Diário!C$4:C$5000,MATCH(Rateio!$A1229,Diário!$A$4:$A$5000,FALSE)))</f>
        <v/>
      </c>
      <c r="D1229" s="412" t="str">
        <f ca="1">IF($A1229="","",INDEX(Diário!D$4:D$5000,MATCH(Rateio!$A1229,Diário!$A$4:$A$5000,FALSE)))</f>
        <v/>
      </c>
      <c r="E1229" s="412" t="str">
        <f ca="1">IF($A1229="","",INDEX(Diário!E$4:E$5000,MATCH(Rateio!$A1229,Diário!$A$4:$A$5000,FALSE)))</f>
        <v/>
      </c>
      <c r="F1229" s="398"/>
      <c r="G1229" s="398"/>
      <c r="H1229" s="398"/>
      <c r="I1229" s="398"/>
      <c r="J1229" s="398"/>
      <c r="K1229" s="403"/>
      <c r="L1229" s="404"/>
      <c r="M1229" s="404"/>
      <c r="N1229" s="399"/>
      <c r="O1229" s="400" t="str">
        <f t="shared" si="79"/>
        <v/>
      </c>
      <c r="P1229" s="400" t="str">
        <f t="shared" si="80"/>
        <v/>
      </c>
      <c r="Q1229" s="400">
        <f t="shared" si="82"/>
        <v>0</v>
      </c>
      <c r="R1229" s="401" t="e">
        <f ca="1">MATCH(R$2,OFFSET(Diário!O$4,R1228,0,ROW(Diário!$N$5003)-R1228,1),0)+R1228</f>
        <v>#N/A</v>
      </c>
    </row>
    <row r="1230" spans="1:18" x14ac:dyDescent="0.2">
      <c r="A1230" s="402" t="str">
        <f t="shared" ca="1" si="81"/>
        <v/>
      </c>
      <c r="B1230" s="397" t="str">
        <f ca="1">IF($A1230="","",INDEX(Diário!B$4:B$5000,MATCH(Rateio!$A1230,Diário!$A$4:$A$5000,FALSE)))</f>
        <v/>
      </c>
      <c r="C1230" s="413" t="str">
        <f ca="1">IF($A1230="","",INDEX(Diário!C$4:C$5000,MATCH(Rateio!$A1230,Diário!$A$4:$A$5000,FALSE)))</f>
        <v/>
      </c>
      <c r="D1230" s="412" t="str">
        <f ca="1">IF($A1230="","",INDEX(Diário!D$4:D$5000,MATCH(Rateio!$A1230,Diário!$A$4:$A$5000,FALSE)))</f>
        <v/>
      </c>
      <c r="E1230" s="412" t="str">
        <f ca="1">IF($A1230="","",INDEX(Diário!E$4:E$5000,MATCH(Rateio!$A1230,Diário!$A$4:$A$5000,FALSE)))</f>
        <v/>
      </c>
      <c r="F1230" s="398"/>
      <c r="G1230" s="398"/>
      <c r="H1230" s="398"/>
      <c r="I1230" s="398"/>
      <c r="J1230" s="398"/>
      <c r="K1230" s="403"/>
      <c r="L1230" s="404"/>
      <c r="M1230" s="404"/>
      <c r="N1230" s="399"/>
      <c r="O1230" s="400" t="str">
        <f t="shared" si="79"/>
        <v/>
      </c>
      <c r="P1230" s="400" t="str">
        <f t="shared" si="80"/>
        <v/>
      </c>
      <c r="Q1230" s="400">
        <f t="shared" si="82"/>
        <v>0</v>
      </c>
      <c r="R1230" s="401" t="e">
        <f ca="1">MATCH(R$2,OFFSET(Diário!O$4,R1229,0,ROW(Diário!$N$5003)-R1229,1),0)+R1229</f>
        <v>#N/A</v>
      </c>
    </row>
    <row r="1231" spans="1:18" x14ac:dyDescent="0.2">
      <c r="A1231" s="402" t="str">
        <f t="shared" ca="1" si="81"/>
        <v/>
      </c>
      <c r="B1231" s="397" t="str">
        <f ca="1">IF($A1231="","",INDEX(Diário!B$4:B$5000,MATCH(Rateio!$A1231,Diário!$A$4:$A$5000,FALSE)))</f>
        <v/>
      </c>
      <c r="C1231" s="413" t="str">
        <f ca="1">IF($A1231="","",INDEX(Diário!C$4:C$5000,MATCH(Rateio!$A1231,Diário!$A$4:$A$5000,FALSE)))</f>
        <v/>
      </c>
      <c r="D1231" s="412" t="str">
        <f ca="1">IF($A1231="","",INDEX(Diário!D$4:D$5000,MATCH(Rateio!$A1231,Diário!$A$4:$A$5000,FALSE)))</f>
        <v/>
      </c>
      <c r="E1231" s="412" t="str">
        <f ca="1">IF($A1231="","",INDEX(Diário!E$4:E$5000,MATCH(Rateio!$A1231,Diário!$A$4:$A$5000,FALSE)))</f>
        <v/>
      </c>
      <c r="F1231" s="398"/>
      <c r="G1231" s="398"/>
      <c r="H1231" s="398"/>
      <c r="I1231" s="398"/>
      <c r="J1231" s="398"/>
      <c r="K1231" s="403"/>
      <c r="L1231" s="404"/>
      <c r="M1231" s="404"/>
      <c r="N1231" s="399"/>
      <c r="O1231" s="400" t="str">
        <f t="shared" si="79"/>
        <v/>
      </c>
      <c r="P1231" s="400" t="str">
        <f t="shared" si="80"/>
        <v/>
      </c>
      <c r="Q1231" s="400">
        <f t="shared" si="82"/>
        <v>0</v>
      </c>
      <c r="R1231" s="401" t="e">
        <f ca="1">MATCH(R$2,OFFSET(Diário!O$4,R1230,0,ROW(Diário!$N$5003)-R1230,1),0)+R1230</f>
        <v>#N/A</v>
      </c>
    </row>
    <row r="1232" spans="1:18" x14ac:dyDescent="0.2">
      <c r="A1232" s="402" t="str">
        <f t="shared" ca="1" si="81"/>
        <v/>
      </c>
      <c r="B1232" s="397" t="str">
        <f ca="1">IF($A1232="","",INDEX(Diário!B$4:B$5000,MATCH(Rateio!$A1232,Diário!$A$4:$A$5000,FALSE)))</f>
        <v/>
      </c>
      <c r="C1232" s="413" t="str">
        <f ca="1">IF($A1232="","",INDEX(Diário!C$4:C$5000,MATCH(Rateio!$A1232,Diário!$A$4:$A$5000,FALSE)))</f>
        <v/>
      </c>
      <c r="D1232" s="412" t="str">
        <f ca="1">IF($A1232="","",INDEX(Diário!D$4:D$5000,MATCH(Rateio!$A1232,Diário!$A$4:$A$5000,FALSE)))</f>
        <v/>
      </c>
      <c r="E1232" s="412" t="str">
        <f ca="1">IF($A1232="","",INDEX(Diário!E$4:E$5000,MATCH(Rateio!$A1232,Diário!$A$4:$A$5000,FALSE)))</f>
        <v/>
      </c>
      <c r="F1232" s="398"/>
      <c r="G1232" s="398"/>
      <c r="H1232" s="398"/>
      <c r="I1232" s="398"/>
      <c r="J1232" s="398"/>
      <c r="K1232" s="403"/>
      <c r="L1232" s="404"/>
      <c r="M1232" s="404"/>
      <c r="N1232" s="399"/>
      <c r="O1232" s="400" t="str">
        <f t="shared" si="79"/>
        <v/>
      </c>
      <c r="P1232" s="400" t="str">
        <f t="shared" si="80"/>
        <v/>
      </c>
      <c r="Q1232" s="400">
        <f t="shared" si="82"/>
        <v>0</v>
      </c>
      <c r="R1232" s="401" t="e">
        <f ca="1">MATCH(R$2,OFFSET(Diário!O$4,R1231,0,ROW(Diário!$N$5003)-R1231,1),0)+R1231</f>
        <v>#N/A</v>
      </c>
    </row>
    <row r="1233" spans="1:18" x14ac:dyDescent="0.2">
      <c r="A1233" s="402" t="str">
        <f t="shared" ca="1" si="81"/>
        <v/>
      </c>
      <c r="B1233" s="397" t="str">
        <f ca="1">IF($A1233="","",INDEX(Diário!B$4:B$5000,MATCH(Rateio!$A1233,Diário!$A$4:$A$5000,FALSE)))</f>
        <v/>
      </c>
      <c r="C1233" s="413" t="str">
        <f ca="1">IF($A1233="","",INDEX(Diário!C$4:C$5000,MATCH(Rateio!$A1233,Diário!$A$4:$A$5000,FALSE)))</f>
        <v/>
      </c>
      <c r="D1233" s="412" t="str">
        <f ca="1">IF($A1233="","",INDEX(Diário!D$4:D$5000,MATCH(Rateio!$A1233,Diário!$A$4:$A$5000,FALSE)))</f>
        <v/>
      </c>
      <c r="E1233" s="412" t="str">
        <f ca="1">IF($A1233="","",INDEX(Diário!E$4:E$5000,MATCH(Rateio!$A1233,Diário!$A$4:$A$5000,FALSE)))</f>
        <v/>
      </c>
      <c r="F1233" s="398"/>
      <c r="G1233" s="398"/>
      <c r="H1233" s="398"/>
      <c r="I1233" s="398"/>
      <c r="J1233" s="398"/>
      <c r="K1233" s="403"/>
      <c r="L1233" s="404"/>
      <c r="M1233" s="404"/>
      <c r="N1233" s="399"/>
      <c r="O1233" s="400" t="str">
        <f t="shared" si="79"/>
        <v/>
      </c>
      <c r="P1233" s="400" t="str">
        <f t="shared" si="80"/>
        <v/>
      </c>
      <c r="Q1233" s="400">
        <f t="shared" si="82"/>
        <v>0</v>
      </c>
      <c r="R1233" s="401" t="e">
        <f ca="1">MATCH(R$2,OFFSET(Diário!O$4,R1232,0,ROW(Diário!$N$5003)-R1232,1),0)+R1232</f>
        <v>#N/A</v>
      </c>
    </row>
    <row r="1234" spans="1:18" x14ac:dyDescent="0.2">
      <c r="A1234" s="402" t="str">
        <f t="shared" ca="1" si="81"/>
        <v/>
      </c>
      <c r="B1234" s="397" t="str">
        <f ca="1">IF($A1234="","",INDEX(Diário!B$4:B$5000,MATCH(Rateio!$A1234,Diário!$A$4:$A$5000,FALSE)))</f>
        <v/>
      </c>
      <c r="C1234" s="413" t="str">
        <f ca="1">IF($A1234="","",INDEX(Diário!C$4:C$5000,MATCH(Rateio!$A1234,Diário!$A$4:$A$5000,FALSE)))</f>
        <v/>
      </c>
      <c r="D1234" s="412" t="str">
        <f ca="1">IF($A1234="","",INDEX(Diário!D$4:D$5000,MATCH(Rateio!$A1234,Diário!$A$4:$A$5000,FALSE)))</f>
        <v/>
      </c>
      <c r="E1234" s="412" t="str">
        <f ca="1">IF($A1234="","",INDEX(Diário!E$4:E$5000,MATCH(Rateio!$A1234,Diário!$A$4:$A$5000,FALSE)))</f>
        <v/>
      </c>
      <c r="F1234" s="398"/>
      <c r="G1234" s="398"/>
      <c r="H1234" s="398"/>
      <c r="I1234" s="398"/>
      <c r="J1234" s="398"/>
      <c r="K1234" s="403"/>
      <c r="L1234" s="404"/>
      <c r="M1234" s="404"/>
      <c r="N1234" s="399"/>
      <c r="O1234" s="400" t="str">
        <f t="shared" si="79"/>
        <v/>
      </c>
      <c r="P1234" s="400" t="str">
        <f t="shared" si="80"/>
        <v/>
      </c>
      <c r="Q1234" s="400">
        <f t="shared" si="82"/>
        <v>0</v>
      </c>
      <c r="R1234" s="401" t="e">
        <f ca="1">MATCH(R$2,OFFSET(Diário!O$4,R1233,0,ROW(Diário!$N$5003)-R1233,1),0)+R1233</f>
        <v>#N/A</v>
      </c>
    </row>
    <row r="1235" spans="1:18" x14ac:dyDescent="0.2">
      <c r="A1235" s="402" t="str">
        <f t="shared" ca="1" si="81"/>
        <v/>
      </c>
      <c r="B1235" s="397" t="str">
        <f ca="1">IF($A1235="","",INDEX(Diário!B$4:B$5000,MATCH(Rateio!$A1235,Diário!$A$4:$A$5000,FALSE)))</f>
        <v/>
      </c>
      <c r="C1235" s="413" t="str">
        <f ca="1">IF($A1235="","",INDEX(Diário!C$4:C$5000,MATCH(Rateio!$A1235,Diário!$A$4:$A$5000,FALSE)))</f>
        <v/>
      </c>
      <c r="D1235" s="412" t="str">
        <f ca="1">IF($A1235="","",INDEX(Diário!D$4:D$5000,MATCH(Rateio!$A1235,Diário!$A$4:$A$5000,FALSE)))</f>
        <v/>
      </c>
      <c r="E1235" s="412" t="str">
        <f ca="1">IF($A1235="","",INDEX(Diário!E$4:E$5000,MATCH(Rateio!$A1235,Diário!$A$4:$A$5000,FALSE)))</f>
        <v/>
      </c>
      <c r="F1235" s="398"/>
      <c r="G1235" s="398"/>
      <c r="H1235" s="398"/>
      <c r="I1235" s="398"/>
      <c r="J1235" s="398"/>
      <c r="K1235" s="403"/>
      <c r="L1235" s="404"/>
      <c r="M1235" s="404"/>
      <c r="N1235" s="399"/>
      <c r="O1235" s="400" t="str">
        <f t="shared" si="79"/>
        <v/>
      </c>
      <c r="P1235" s="400" t="str">
        <f t="shared" si="80"/>
        <v/>
      </c>
      <c r="Q1235" s="400">
        <f t="shared" si="82"/>
        <v>0</v>
      </c>
      <c r="R1235" s="401" t="e">
        <f ca="1">MATCH(R$2,OFFSET(Diário!O$4,R1234,0,ROW(Diário!$N$5003)-R1234,1),0)+R1234</f>
        <v>#N/A</v>
      </c>
    </row>
    <row r="1236" spans="1:18" x14ac:dyDescent="0.2">
      <c r="A1236" s="402" t="str">
        <f t="shared" ca="1" si="81"/>
        <v/>
      </c>
      <c r="B1236" s="397" t="str">
        <f ca="1">IF($A1236="","",INDEX(Diário!B$4:B$5000,MATCH(Rateio!$A1236,Diário!$A$4:$A$5000,FALSE)))</f>
        <v/>
      </c>
      <c r="C1236" s="413" t="str">
        <f ca="1">IF($A1236="","",INDEX(Diário!C$4:C$5000,MATCH(Rateio!$A1236,Diário!$A$4:$A$5000,FALSE)))</f>
        <v/>
      </c>
      <c r="D1236" s="412" t="str">
        <f ca="1">IF($A1236="","",INDEX(Diário!D$4:D$5000,MATCH(Rateio!$A1236,Diário!$A$4:$A$5000,FALSE)))</f>
        <v/>
      </c>
      <c r="E1236" s="412" t="str">
        <f ca="1">IF($A1236="","",INDEX(Diário!E$4:E$5000,MATCH(Rateio!$A1236,Diário!$A$4:$A$5000,FALSE)))</f>
        <v/>
      </c>
      <c r="F1236" s="398"/>
      <c r="G1236" s="398"/>
      <c r="H1236" s="398"/>
      <c r="I1236" s="398"/>
      <c r="J1236" s="398"/>
      <c r="K1236" s="403"/>
      <c r="L1236" s="404"/>
      <c r="M1236" s="404"/>
      <c r="N1236" s="399"/>
      <c r="O1236" s="400" t="str">
        <f t="shared" si="79"/>
        <v/>
      </c>
      <c r="P1236" s="400" t="str">
        <f t="shared" si="80"/>
        <v/>
      </c>
      <c r="Q1236" s="400">
        <f t="shared" si="82"/>
        <v>0</v>
      </c>
      <c r="R1236" s="401" t="e">
        <f ca="1">MATCH(R$2,OFFSET(Diário!O$4,R1235,0,ROW(Diário!$N$5003)-R1235,1),0)+R1235</f>
        <v>#N/A</v>
      </c>
    </row>
    <row r="1237" spans="1:18" x14ac:dyDescent="0.2">
      <c r="A1237" s="402" t="str">
        <f t="shared" ca="1" si="81"/>
        <v/>
      </c>
      <c r="B1237" s="397" t="str">
        <f ca="1">IF($A1237="","",INDEX(Diário!B$4:B$5000,MATCH(Rateio!$A1237,Diário!$A$4:$A$5000,FALSE)))</f>
        <v/>
      </c>
      <c r="C1237" s="413" t="str">
        <f ca="1">IF($A1237="","",INDEX(Diário!C$4:C$5000,MATCH(Rateio!$A1237,Diário!$A$4:$A$5000,FALSE)))</f>
        <v/>
      </c>
      <c r="D1237" s="412" t="str">
        <f ca="1">IF($A1237="","",INDEX(Diário!D$4:D$5000,MATCH(Rateio!$A1237,Diário!$A$4:$A$5000,FALSE)))</f>
        <v/>
      </c>
      <c r="E1237" s="412" t="str">
        <f ca="1">IF($A1237="","",INDEX(Diário!E$4:E$5000,MATCH(Rateio!$A1237,Diário!$A$4:$A$5000,FALSE)))</f>
        <v/>
      </c>
      <c r="F1237" s="398"/>
      <c r="G1237" s="398"/>
      <c r="H1237" s="398"/>
      <c r="I1237" s="398"/>
      <c r="J1237" s="398"/>
      <c r="K1237" s="403"/>
      <c r="L1237" s="404"/>
      <c r="M1237" s="404"/>
      <c r="N1237" s="399"/>
      <c r="O1237" s="400" t="str">
        <f t="shared" si="79"/>
        <v/>
      </c>
      <c r="P1237" s="400" t="str">
        <f t="shared" si="80"/>
        <v/>
      </c>
      <c r="Q1237" s="400">
        <f t="shared" si="82"/>
        <v>0</v>
      </c>
      <c r="R1237" s="401" t="e">
        <f ca="1">MATCH(R$2,OFFSET(Diário!O$4,R1236,0,ROW(Diário!$N$5003)-R1236,1),0)+R1236</f>
        <v>#N/A</v>
      </c>
    </row>
    <row r="1238" spans="1:18" x14ac:dyDescent="0.2">
      <c r="A1238" s="402" t="str">
        <f t="shared" ca="1" si="81"/>
        <v/>
      </c>
      <c r="B1238" s="397" t="str">
        <f ca="1">IF($A1238="","",INDEX(Diário!B$4:B$5000,MATCH(Rateio!$A1238,Diário!$A$4:$A$5000,FALSE)))</f>
        <v/>
      </c>
      <c r="C1238" s="413" t="str">
        <f ca="1">IF($A1238="","",INDEX(Diário!C$4:C$5000,MATCH(Rateio!$A1238,Diário!$A$4:$A$5000,FALSE)))</f>
        <v/>
      </c>
      <c r="D1238" s="412" t="str">
        <f ca="1">IF($A1238="","",INDEX(Diário!D$4:D$5000,MATCH(Rateio!$A1238,Diário!$A$4:$A$5000,FALSE)))</f>
        <v/>
      </c>
      <c r="E1238" s="412" t="str">
        <f ca="1">IF($A1238="","",INDEX(Diário!E$4:E$5000,MATCH(Rateio!$A1238,Diário!$A$4:$A$5000,FALSE)))</f>
        <v/>
      </c>
      <c r="F1238" s="398"/>
      <c r="G1238" s="398"/>
      <c r="H1238" s="398"/>
      <c r="I1238" s="398"/>
      <c r="J1238" s="398"/>
      <c r="K1238" s="403"/>
      <c r="L1238" s="404"/>
      <c r="M1238" s="404"/>
      <c r="N1238" s="399"/>
      <c r="O1238" s="400" t="str">
        <f t="shared" si="79"/>
        <v/>
      </c>
      <c r="P1238" s="400" t="str">
        <f t="shared" si="80"/>
        <v/>
      </c>
      <c r="Q1238" s="400">
        <f t="shared" si="82"/>
        <v>0</v>
      </c>
      <c r="R1238" s="401" t="e">
        <f ca="1">MATCH(R$2,OFFSET(Diário!O$4,R1237,0,ROW(Diário!$N$5003)-R1237,1),0)+R1237</f>
        <v>#N/A</v>
      </c>
    </row>
    <row r="1239" spans="1:18" x14ac:dyDescent="0.2">
      <c r="A1239" s="402" t="str">
        <f t="shared" ca="1" si="81"/>
        <v/>
      </c>
      <c r="B1239" s="397" t="str">
        <f ca="1">IF($A1239="","",INDEX(Diário!B$4:B$5000,MATCH(Rateio!$A1239,Diário!$A$4:$A$5000,FALSE)))</f>
        <v/>
      </c>
      <c r="C1239" s="413" t="str">
        <f ca="1">IF($A1239="","",INDEX(Diário!C$4:C$5000,MATCH(Rateio!$A1239,Diário!$A$4:$A$5000,FALSE)))</f>
        <v/>
      </c>
      <c r="D1239" s="412" t="str">
        <f ca="1">IF($A1239="","",INDEX(Diário!D$4:D$5000,MATCH(Rateio!$A1239,Diário!$A$4:$A$5000,FALSE)))</f>
        <v/>
      </c>
      <c r="E1239" s="412" t="str">
        <f ca="1">IF($A1239="","",INDEX(Diário!E$4:E$5000,MATCH(Rateio!$A1239,Diário!$A$4:$A$5000,FALSE)))</f>
        <v/>
      </c>
      <c r="F1239" s="398"/>
      <c r="G1239" s="398"/>
      <c r="H1239" s="398"/>
      <c r="I1239" s="398"/>
      <c r="J1239" s="398"/>
      <c r="K1239" s="403"/>
      <c r="L1239" s="404"/>
      <c r="M1239" s="404"/>
      <c r="N1239" s="399"/>
      <c r="O1239" s="400" t="str">
        <f t="shared" si="79"/>
        <v/>
      </c>
      <c r="P1239" s="400" t="str">
        <f t="shared" si="80"/>
        <v/>
      </c>
      <c r="Q1239" s="400">
        <f t="shared" si="82"/>
        <v>0</v>
      </c>
      <c r="R1239" s="401" t="e">
        <f ca="1">MATCH(R$2,OFFSET(Diário!O$4,R1238,0,ROW(Diário!$N$5003)-R1238,1),0)+R1238</f>
        <v>#N/A</v>
      </c>
    </row>
    <row r="1240" spans="1:18" x14ac:dyDescent="0.2">
      <c r="A1240" s="402" t="str">
        <f t="shared" ca="1" si="81"/>
        <v/>
      </c>
      <c r="B1240" s="397" t="str">
        <f ca="1">IF($A1240="","",INDEX(Diário!B$4:B$5000,MATCH(Rateio!$A1240,Diário!$A$4:$A$5000,FALSE)))</f>
        <v/>
      </c>
      <c r="C1240" s="413" t="str">
        <f ca="1">IF($A1240="","",INDEX(Diário!C$4:C$5000,MATCH(Rateio!$A1240,Diário!$A$4:$A$5000,FALSE)))</f>
        <v/>
      </c>
      <c r="D1240" s="412" t="str">
        <f ca="1">IF($A1240="","",INDEX(Diário!D$4:D$5000,MATCH(Rateio!$A1240,Diário!$A$4:$A$5000,FALSE)))</f>
        <v/>
      </c>
      <c r="E1240" s="412" t="str">
        <f ca="1">IF($A1240="","",INDEX(Diário!E$4:E$5000,MATCH(Rateio!$A1240,Diário!$A$4:$A$5000,FALSE)))</f>
        <v/>
      </c>
      <c r="F1240" s="398"/>
      <c r="G1240" s="398"/>
      <c r="H1240" s="398"/>
      <c r="I1240" s="398"/>
      <c r="J1240" s="398"/>
      <c r="K1240" s="403"/>
      <c r="L1240" s="404"/>
      <c r="M1240" s="404"/>
      <c r="N1240" s="399"/>
      <c r="O1240" s="400" t="str">
        <f t="shared" si="79"/>
        <v/>
      </c>
      <c r="P1240" s="400" t="str">
        <f t="shared" si="80"/>
        <v/>
      </c>
      <c r="Q1240" s="400">
        <f t="shared" si="82"/>
        <v>0</v>
      </c>
      <c r="R1240" s="401" t="e">
        <f ca="1">MATCH(R$2,OFFSET(Diário!O$4,R1239,0,ROW(Diário!$N$5003)-R1239,1),0)+R1239</f>
        <v>#N/A</v>
      </c>
    </row>
    <row r="1241" spans="1:18" x14ac:dyDescent="0.2">
      <c r="A1241" s="402" t="str">
        <f t="shared" ca="1" si="81"/>
        <v/>
      </c>
      <c r="B1241" s="397" t="str">
        <f ca="1">IF($A1241="","",INDEX(Diário!B$4:B$5000,MATCH(Rateio!$A1241,Diário!$A$4:$A$5000,FALSE)))</f>
        <v/>
      </c>
      <c r="C1241" s="413" t="str">
        <f ca="1">IF($A1241="","",INDEX(Diário!C$4:C$5000,MATCH(Rateio!$A1241,Diário!$A$4:$A$5000,FALSE)))</f>
        <v/>
      </c>
      <c r="D1241" s="412" t="str">
        <f ca="1">IF($A1241="","",INDEX(Diário!D$4:D$5000,MATCH(Rateio!$A1241,Diário!$A$4:$A$5000,FALSE)))</f>
        <v/>
      </c>
      <c r="E1241" s="412" t="str">
        <f ca="1">IF($A1241="","",INDEX(Diário!E$4:E$5000,MATCH(Rateio!$A1241,Diário!$A$4:$A$5000,FALSE)))</f>
        <v/>
      </c>
      <c r="F1241" s="398"/>
      <c r="G1241" s="398"/>
      <c r="H1241" s="398"/>
      <c r="I1241" s="398"/>
      <c r="J1241" s="398"/>
      <c r="K1241" s="403"/>
      <c r="L1241" s="404"/>
      <c r="M1241" s="404"/>
      <c r="N1241" s="399"/>
      <c r="O1241" s="400" t="str">
        <f t="shared" si="79"/>
        <v/>
      </c>
      <c r="P1241" s="400" t="str">
        <f t="shared" si="80"/>
        <v/>
      </c>
      <c r="Q1241" s="400">
        <f t="shared" si="82"/>
        <v>0</v>
      </c>
      <c r="R1241" s="401" t="e">
        <f ca="1">MATCH(R$2,OFFSET(Diário!O$4,R1240,0,ROW(Diário!$N$5003)-R1240,1),0)+R1240</f>
        <v>#N/A</v>
      </c>
    </row>
    <row r="1242" spans="1:18" x14ac:dyDescent="0.2">
      <c r="A1242" s="402" t="str">
        <f t="shared" ca="1" si="81"/>
        <v/>
      </c>
      <c r="B1242" s="397" t="str">
        <f ca="1">IF($A1242="","",INDEX(Diário!B$4:B$5000,MATCH(Rateio!$A1242,Diário!$A$4:$A$5000,FALSE)))</f>
        <v/>
      </c>
      <c r="C1242" s="413" t="str">
        <f ca="1">IF($A1242="","",INDEX(Diário!C$4:C$5000,MATCH(Rateio!$A1242,Diário!$A$4:$A$5000,FALSE)))</f>
        <v/>
      </c>
      <c r="D1242" s="412" t="str">
        <f ca="1">IF($A1242="","",INDEX(Diário!D$4:D$5000,MATCH(Rateio!$A1242,Diário!$A$4:$A$5000,FALSE)))</f>
        <v/>
      </c>
      <c r="E1242" s="412" t="str">
        <f ca="1">IF($A1242="","",INDEX(Diário!E$4:E$5000,MATCH(Rateio!$A1242,Diário!$A$4:$A$5000,FALSE)))</f>
        <v/>
      </c>
      <c r="F1242" s="398"/>
      <c r="G1242" s="398"/>
      <c r="H1242" s="398"/>
      <c r="I1242" s="398"/>
      <c r="J1242" s="398"/>
      <c r="K1242" s="403"/>
      <c r="L1242" s="404"/>
      <c r="M1242" s="404"/>
      <c r="N1242" s="399"/>
      <c r="O1242" s="400" t="str">
        <f t="shared" si="79"/>
        <v/>
      </c>
      <c r="P1242" s="400" t="str">
        <f t="shared" si="80"/>
        <v/>
      </c>
      <c r="Q1242" s="400">
        <f t="shared" si="82"/>
        <v>0</v>
      </c>
      <c r="R1242" s="401" t="e">
        <f ca="1">MATCH(R$2,OFFSET(Diário!O$4,R1241,0,ROW(Diário!$N$5003)-R1241,1),0)+R1241</f>
        <v>#N/A</v>
      </c>
    </row>
    <row r="1243" spans="1:18" x14ac:dyDescent="0.2">
      <c r="A1243" s="402" t="str">
        <f t="shared" ca="1" si="81"/>
        <v/>
      </c>
      <c r="B1243" s="397" t="str">
        <f ca="1">IF($A1243="","",INDEX(Diário!B$4:B$5000,MATCH(Rateio!$A1243,Diário!$A$4:$A$5000,FALSE)))</f>
        <v/>
      </c>
      <c r="C1243" s="413" t="str">
        <f ca="1">IF($A1243="","",INDEX(Diário!C$4:C$5000,MATCH(Rateio!$A1243,Diário!$A$4:$A$5000,FALSE)))</f>
        <v/>
      </c>
      <c r="D1243" s="412" t="str">
        <f ca="1">IF($A1243="","",INDEX(Diário!D$4:D$5000,MATCH(Rateio!$A1243,Diário!$A$4:$A$5000,FALSE)))</f>
        <v/>
      </c>
      <c r="E1243" s="412" t="str">
        <f ca="1">IF($A1243="","",INDEX(Diário!E$4:E$5000,MATCH(Rateio!$A1243,Diário!$A$4:$A$5000,FALSE)))</f>
        <v/>
      </c>
      <c r="F1243" s="398"/>
      <c r="G1243" s="398"/>
      <c r="H1243" s="398"/>
      <c r="I1243" s="398"/>
      <c r="J1243" s="398"/>
      <c r="K1243" s="403"/>
      <c r="L1243" s="404"/>
      <c r="M1243" s="404"/>
      <c r="N1243" s="399"/>
      <c r="O1243" s="400" t="str">
        <f t="shared" si="79"/>
        <v/>
      </c>
      <c r="P1243" s="400" t="str">
        <f t="shared" si="80"/>
        <v/>
      </c>
      <c r="Q1243" s="400">
        <f t="shared" si="82"/>
        <v>0</v>
      </c>
      <c r="R1243" s="401" t="e">
        <f ca="1">MATCH(R$2,OFFSET(Diário!O$4,R1242,0,ROW(Diário!$N$5003)-R1242,1),0)+R1242</f>
        <v>#N/A</v>
      </c>
    </row>
    <row r="1244" spans="1:18" x14ac:dyDescent="0.2">
      <c r="A1244" s="402" t="str">
        <f t="shared" ca="1" si="81"/>
        <v/>
      </c>
      <c r="B1244" s="397" t="str">
        <f ca="1">IF($A1244="","",INDEX(Diário!B$4:B$5000,MATCH(Rateio!$A1244,Diário!$A$4:$A$5000,FALSE)))</f>
        <v/>
      </c>
      <c r="C1244" s="413" t="str">
        <f ca="1">IF($A1244="","",INDEX(Diário!C$4:C$5000,MATCH(Rateio!$A1244,Diário!$A$4:$A$5000,FALSE)))</f>
        <v/>
      </c>
      <c r="D1244" s="412" t="str">
        <f ca="1">IF($A1244="","",INDEX(Diário!D$4:D$5000,MATCH(Rateio!$A1244,Diário!$A$4:$A$5000,FALSE)))</f>
        <v/>
      </c>
      <c r="E1244" s="412" t="str">
        <f ca="1">IF($A1244="","",INDEX(Diário!E$4:E$5000,MATCH(Rateio!$A1244,Diário!$A$4:$A$5000,FALSE)))</f>
        <v/>
      </c>
      <c r="F1244" s="398"/>
      <c r="G1244" s="398"/>
      <c r="H1244" s="398"/>
      <c r="I1244" s="398"/>
      <c r="J1244" s="398"/>
      <c r="K1244" s="403"/>
      <c r="L1244" s="404"/>
      <c r="M1244" s="404"/>
      <c r="N1244" s="399"/>
      <c r="O1244" s="400" t="str">
        <f t="shared" si="79"/>
        <v/>
      </c>
      <c r="P1244" s="400" t="str">
        <f t="shared" si="80"/>
        <v/>
      </c>
      <c r="Q1244" s="400">
        <f t="shared" si="82"/>
        <v>0</v>
      </c>
      <c r="R1244" s="401" t="e">
        <f ca="1">MATCH(R$2,OFFSET(Diário!O$4,R1243,0,ROW(Diário!$N$5003)-R1243,1),0)+R1243</f>
        <v>#N/A</v>
      </c>
    </row>
    <row r="1245" spans="1:18" x14ac:dyDescent="0.2">
      <c r="A1245" s="402" t="str">
        <f t="shared" ca="1" si="81"/>
        <v/>
      </c>
      <c r="B1245" s="397" t="str">
        <f ca="1">IF($A1245="","",INDEX(Diário!B$4:B$5000,MATCH(Rateio!$A1245,Diário!$A$4:$A$5000,FALSE)))</f>
        <v/>
      </c>
      <c r="C1245" s="413" t="str">
        <f ca="1">IF($A1245="","",INDEX(Diário!C$4:C$5000,MATCH(Rateio!$A1245,Diário!$A$4:$A$5000,FALSE)))</f>
        <v/>
      </c>
      <c r="D1245" s="412" t="str">
        <f ca="1">IF($A1245="","",INDEX(Diário!D$4:D$5000,MATCH(Rateio!$A1245,Diário!$A$4:$A$5000,FALSE)))</f>
        <v/>
      </c>
      <c r="E1245" s="412" t="str">
        <f ca="1">IF($A1245="","",INDEX(Diário!E$4:E$5000,MATCH(Rateio!$A1245,Diário!$A$4:$A$5000,FALSE)))</f>
        <v/>
      </c>
      <c r="F1245" s="398"/>
      <c r="G1245" s="398"/>
      <c r="H1245" s="398"/>
      <c r="I1245" s="398"/>
      <c r="J1245" s="398"/>
      <c r="K1245" s="403"/>
      <c r="L1245" s="404"/>
      <c r="M1245" s="404"/>
      <c r="N1245" s="399"/>
      <c r="O1245" s="400" t="str">
        <f t="shared" si="79"/>
        <v/>
      </c>
      <c r="P1245" s="400" t="str">
        <f t="shared" si="80"/>
        <v/>
      </c>
      <c r="Q1245" s="400">
        <f t="shared" si="82"/>
        <v>0</v>
      </c>
      <c r="R1245" s="401" t="e">
        <f ca="1">MATCH(R$2,OFFSET(Diário!O$4,R1244,0,ROW(Diário!$N$5003)-R1244,1),0)+R1244</f>
        <v>#N/A</v>
      </c>
    </row>
    <row r="1246" spans="1:18" x14ac:dyDescent="0.2">
      <c r="A1246" s="402" t="str">
        <f t="shared" ca="1" si="81"/>
        <v/>
      </c>
      <c r="B1246" s="397" t="str">
        <f ca="1">IF($A1246="","",INDEX(Diário!B$4:B$5000,MATCH(Rateio!$A1246,Diário!$A$4:$A$5000,FALSE)))</f>
        <v/>
      </c>
      <c r="C1246" s="413" t="str">
        <f ca="1">IF($A1246="","",INDEX(Diário!C$4:C$5000,MATCH(Rateio!$A1246,Diário!$A$4:$A$5000,FALSE)))</f>
        <v/>
      </c>
      <c r="D1246" s="412" t="str">
        <f ca="1">IF($A1246="","",INDEX(Diário!D$4:D$5000,MATCH(Rateio!$A1246,Diário!$A$4:$A$5000,FALSE)))</f>
        <v/>
      </c>
      <c r="E1246" s="412" t="str">
        <f ca="1">IF($A1246="","",INDEX(Diário!E$4:E$5000,MATCH(Rateio!$A1246,Diário!$A$4:$A$5000,FALSE)))</f>
        <v/>
      </c>
      <c r="F1246" s="398"/>
      <c r="G1246" s="398"/>
      <c r="H1246" s="398"/>
      <c r="I1246" s="398"/>
      <c r="J1246" s="398"/>
      <c r="K1246" s="403"/>
      <c r="L1246" s="404"/>
      <c r="M1246" s="404"/>
      <c r="N1246" s="399"/>
      <c r="O1246" s="400" t="str">
        <f t="shared" si="79"/>
        <v/>
      </c>
      <c r="P1246" s="400" t="str">
        <f t="shared" si="80"/>
        <v/>
      </c>
      <c r="Q1246" s="400">
        <f t="shared" si="82"/>
        <v>0</v>
      </c>
      <c r="R1246" s="401" t="e">
        <f ca="1">MATCH(R$2,OFFSET(Diário!O$4,R1245,0,ROW(Diário!$N$5003)-R1245,1),0)+R1245</f>
        <v>#N/A</v>
      </c>
    </row>
    <row r="1247" spans="1:18" x14ac:dyDescent="0.2">
      <c r="A1247" s="402" t="str">
        <f t="shared" ca="1" si="81"/>
        <v/>
      </c>
      <c r="B1247" s="397" t="str">
        <f ca="1">IF($A1247="","",INDEX(Diário!B$4:B$5000,MATCH(Rateio!$A1247,Diário!$A$4:$A$5000,FALSE)))</f>
        <v/>
      </c>
      <c r="C1247" s="413" t="str">
        <f ca="1">IF($A1247="","",INDEX(Diário!C$4:C$5000,MATCH(Rateio!$A1247,Diário!$A$4:$A$5000,FALSE)))</f>
        <v/>
      </c>
      <c r="D1247" s="412" t="str">
        <f ca="1">IF($A1247="","",INDEX(Diário!D$4:D$5000,MATCH(Rateio!$A1247,Diário!$A$4:$A$5000,FALSE)))</f>
        <v/>
      </c>
      <c r="E1247" s="412" t="str">
        <f ca="1">IF($A1247="","",INDEX(Diário!E$4:E$5000,MATCH(Rateio!$A1247,Diário!$A$4:$A$5000,FALSE)))</f>
        <v/>
      </c>
      <c r="F1247" s="398"/>
      <c r="G1247" s="398"/>
      <c r="H1247" s="398"/>
      <c r="I1247" s="398"/>
      <c r="J1247" s="398"/>
      <c r="K1247" s="403"/>
      <c r="L1247" s="404"/>
      <c r="M1247" s="404"/>
      <c r="N1247" s="399"/>
      <c r="O1247" s="400" t="str">
        <f t="shared" si="79"/>
        <v/>
      </c>
      <c r="P1247" s="400" t="str">
        <f t="shared" si="80"/>
        <v/>
      </c>
      <c r="Q1247" s="400">
        <f t="shared" si="82"/>
        <v>0</v>
      </c>
      <c r="R1247" s="401" t="e">
        <f ca="1">MATCH(R$2,OFFSET(Diário!O$4,R1246,0,ROW(Diário!$N$5003)-R1246,1),0)+R1246</f>
        <v>#N/A</v>
      </c>
    </row>
    <row r="1248" spans="1:18" x14ac:dyDescent="0.2">
      <c r="A1248" s="402" t="str">
        <f t="shared" ca="1" si="81"/>
        <v/>
      </c>
      <c r="B1248" s="397" t="str">
        <f ca="1">IF($A1248="","",INDEX(Diário!B$4:B$5000,MATCH(Rateio!$A1248,Diário!$A$4:$A$5000,FALSE)))</f>
        <v/>
      </c>
      <c r="C1248" s="413" t="str">
        <f ca="1">IF($A1248="","",INDEX(Diário!C$4:C$5000,MATCH(Rateio!$A1248,Diário!$A$4:$A$5000,FALSE)))</f>
        <v/>
      </c>
      <c r="D1248" s="412" t="str">
        <f ca="1">IF($A1248="","",INDEX(Diário!D$4:D$5000,MATCH(Rateio!$A1248,Diário!$A$4:$A$5000,FALSE)))</f>
        <v/>
      </c>
      <c r="E1248" s="412" t="str">
        <f ca="1">IF($A1248="","",INDEX(Diário!E$4:E$5000,MATCH(Rateio!$A1248,Diário!$A$4:$A$5000,FALSE)))</f>
        <v/>
      </c>
      <c r="F1248" s="398"/>
      <c r="G1248" s="398"/>
      <c r="H1248" s="398"/>
      <c r="I1248" s="398"/>
      <c r="J1248" s="398"/>
      <c r="K1248" s="403"/>
      <c r="L1248" s="404"/>
      <c r="M1248" s="404"/>
      <c r="N1248" s="399"/>
      <c r="O1248" s="400" t="str">
        <f t="shared" si="79"/>
        <v/>
      </c>
      <c r="P1248" s="400" t="str">
        <f t="shared" si="80"/>
        <v/>
      </c>
      <c r="Q1248" s="400">
        <f t="shared" si="82"/>
        <v>0</v>
      </c>
      <c r="R1248" s="401" t="e">
        <f ca="1">MATCH(R$2,OFFSET(Diário!O$4,R1247,0,ROW(Diário!$N$5003)-R1247,1),0)+R1247</f>
        <v>#N/A</v>
      </c>
    </row>
    <row r="1249" spans="1:18" x14ac:dyDescent="0.2">
      <c r="A1249" s="402" t="str">
        <f t="shared" ca="1" si="81"/>
        <v/>
      </c>
      <c r="B1249" s="397" t="str">
        <f ca="1">IF($A1249="","",INDEX(Diário!B$4:B$5000,MATCH(Rateio!$A1249,Diário!$A$4:$A$5000,FALSE)))</f>
        <v/>
      </c>
      <c r="C1249" s="413" t="str">
        <f ca="1">IF($A1249="","",INDEX(Diário!C$4:C$5000,MATCH(Rateio!$A1249,Diário!$A$4:$A$5000,FALSE)))</f>
        <v/>
      </c>
      <c r="D1249" s="412" t="str">
        <f ca="1">IF($A1249="","",INDEX(Diário!D$4:D$5000,MATCH(Rateio!$A1249,Diário!$A$4:$A$5000,FALSE)))</f>
        <v/>
      </c>
      <c r="E1249" s="412" t="str">
        <f ca="1">IF($A1249="","",INDEX(Diário!E$4:E$5000,MATCH(Rateio!$A1249,Diário!$A$4:$A$5000,FALSE)))</f>
        <v/>
      </c>
      <c r="F1249" s="398"/>
      <c r="G1249" s="398"/>
      <c r="H1249" s="398"/>
      <c r="I1249" s="398"/>
      <c r="J1249" s="398"/>
      <c r="K1249" s="403"/>
      <c r="L1249" s="404"/>
      <c r="M1249" s="404"/>
      <c r="N1249" s="399"/>
      <c r="O1249" s="400" t="str">
        <f t="shared" si="79"/>
        <v/>
      </c>
      <c r="P1249" s="400" t="str">
        <f t="shared" si="80"/>
        <v/>
      </c>
      <c r="Q1249" s="400">
        <f t="shared" si="82"/>
        <v>0</v>
      </c>
      <c r="R1249" s="401" t="e">
        <f ca="1">MATCH(R$2,OFFSET(Diário!O$4,R1248,0,ROW(Diário!$N$5003)-R1248,1),0)+R1248</f>
        <v>#N/A</v>
      </c>
    </row>
    <row r="1250" spans="1:18" x14ac:dyDescent="0.2">
      <c r="A1250" s="402" t="str">
        <f t="shared" ca="1" si="81"/>
        <v/>
      </c>
      <c r="B1250" s="397" t="str">
        <f ca="1">IF($A1250="","",INDEX(Diário!B$4:B$5000,MATCH(Rateio!$A1250,Diário!$A$4:$A$5000,FALSE)))</f>
        <v/>
      </c>
      <c r="C1250" s="413" t="str">
        <f ca="1">IF($A1250="","",INDEX(Diário!C$4:C$5000,MATCH(Rateio!$A1250,Diário!$A$4:$A$5000,FALSE)))</f>
        <v/>
      </c>
      <c r="D1250" s="412" t="str">
        <f ca="1">IF($A1250="","",INDEX(Diário!D$4:D$5000,MATCH(Rateio!$A1250,Diário!$A$4:$A$5000,FALSE)))</f>
        <v/>
      </c>
      <c r="E1250" s="412" t="str">
        <f ca="1">IF($A1250="","",INDEX(Diário!E$4:E$5000,MATCH(Rateio!$A1250,Diário!$A$4:$A$5000,FALSE)))</f>
        <v/>
      </c>
      <c r="F1250" s="398"/>
      <c r="G1250" s="398"/>
      <c r="H1250" s="398"/>
      <c r="I1250" s="398"/>
      <c r="J1250" s="398"/>
      <c r="K1250" s="403"/>
      <c r="L1250" s="404"/>
      <c r="M1250" s="404"/>
      <c r="N1250" s="399"/>
      <c r="O1250" s="400" t="str">
        <f t="shared" si="79"/>
        <v/>
      </c>
      <c r="P1250" s="400" t="str">
        <f t="shared" si="80"/>
        <v/>
      </c>
      <c r="Q1250" s="400">
        <f t="shared" si="82"/>
        <v>0</v>
      </c>
      <c r="R1250" s="401" t="e">
        <f ca="1">MATCH(R$2,OFFSET(Diário!O$4,R1249,0,ROW(Diário!$N$5003)-R1249,1),0)+R1249</f>
        <v>#N/A</v>
      </c>
    </row>
    <row r="1251" spans="1:18" x14ac:dyDescent="0.2">
      <c r="A1251" s="402" t="str">
        <f t="shared" ca="1" si="81"/>
        <v/>
      </c>
      <c r="B1251" s="397" t="str">
        <f ca="1">IF($A1251="","",INDEX(Diário!B$4:B$5000,MATCH(Rateio!$A1251,Diário!$A$4:$A$5000,FALSE)))</f>
        <v/>
      </c>
      <c r="C1251" s="413" t="str">
        <f ca="1">IF($A1251="","",INDEX(Diário!C$4:C$5000,MATCH(Rateio!$A1251,Diário!$A$4:$A$5000,FALSE)))</f>
        <v/>
      </c>
      <c r="D1251" s="412" t="str">
        <f ca="1">IF($A1251="","",INDEX(Diário!D$4:D$5000,MATCH(Rateio!$A1251,Diário!$A$4:$A$5000,FALSE)))</f>
        <v/>
      </c>
      <c r="E1251" s="412" t="str">
        <f ca="1">IF($A1251="","",INDEX(Diário!E$4:E$5000,MATCH(Rateio!$A1251,Diário!$A$4:$A$5000,FALSE)))</f>
        <v/>
      </c>
      <c r="F1251" s="398"/>
      <c r="G1251" s="398"/>
      <c r="H1251" s="398"/>
      <c r="I1251" s="398"/>
      <c r="J1251" s="398"/>
      <c r="K1251" s="403"/>
      <c r="L1251" s="404"/>
      <c r="M1251" s="404"/>
      <c r="N1251" s="399"/>
      <c r="O1251" s="400" t="str">
        <f t="shared" si="79"/>
        <v/>
      </c>
      <c r="P1251" s="400" t="str">
        <f t="shared" si="80"/>
        <v/>
      </c>
      <c r="Q1251" s="400">
        <f t="shared" si="82"/>
        <v>0</v>
      </c>
      <c r="R1251" s="401" t="e">
        <f ca="1">MATCH(R$2,OFFSET(Diário!O$4,R1250,0,ROW(Diário!$N$5003)-R1250,1),0)+R1250</f>
        <v>#N/A</v>
      </c>
    </row>
    <row r="1252" spans="1:18" x14ac:dyDescent="0.2">
      <c r="A1252" s="402" t="str">
        <f t="shared" ca="1" si="81"/>
        <v/>
      </c>
      <c r="B1252" s="397" t="str">
        <f ca="1">IF($A1252="","",INDEX(Diário!B$4:B$5000,MATCH(Rateio!$A1252,Diário!$A$4:$A$5000,FALSE)))</f>
        <v/>
      </c>
      <c r="C1252" s="413" t="str">
        <f ca="1">IF($A1252="","",INDEX(Diário!C$4:C$5000,MATCH(Rateio!$A1252,Diário!$A$4:$A$5000,FALSE)))</f>
        <v/>
      </c>
      <c r="D1252" s="412" t="str">
        <f ca="1">IF($A1252="","",INDEX(Diário!D$4:D$5000,MATCH(Rateio!$A1252,Diário!$A$4:$A$5000,FALSE)))</f>
        <v/>
      </c>
      <c r="E1252" s="412" t="str">
        <f ca="1">IF($A1252="","",INDEX(Diário!E$4:E$5000,MATCH(Rateio!$A1252,Diário!$A$4:$A$5000,FALSE)))</f>
        <v/>
      </c>
      <c r="F1252" s="398"/>
      <c r="G1252" s="398"/>
      <c r="H1252" s="398"/>
      <c r="I1252" s="398"/>
      <c r="J1252" s="398"/>
      <c r="K1252" s="403"/>
      <c r="L1252" s="404"/>
      <c r="M1252" s="404"/>
      <c r="N1252" s="399"/>
      <c r="O1252" s="400" t="str">
        <f t="shared" si="79"/>
        <v/>
      </c>
      <c r="P1252" s="400" t="str">
        <f t="shared" si="80"/>
        <v/>
      </c>
      <c r="Q1252" s="400">
        <f t="shared" si="82"/>
        <v>0</v>
      </c>
      <c r="R1252" s="401" t="e">
        <f ca="1">MATCH(R$2,OFFSET(Diário!O$4,R1251,0,ROW(Diário!$N$5003)-R1251,1),0)+R1251</f>
        <v>#N/A</v>
      </c>
    </row>
    <row r="1253" spans="1:18" x14ac:dyDescent="0.2">
      <c r="A1253" s="402" t="str">
        <f t="shared" ca="1" si="81"/>
        <v/>
      </c>
      <c r="B1253" s="397" t="str">
        <f ca="1">IF($A1253="","",INDEX(Diário!B$4:B$5000,MATCH(Rateio!$A1253,Diário!$A$4:$A$5000,FALSE)))</f>
        <v/>
      </c>
      <c r="C1253" s="413" t="str">
        <f ca="1">IF($A1253="","",INDEX(Diário!C$4:C$5000,MATCH(Rateio!$A1253,Diário!$A$4:$A$5000,FALSE)))</f>
        <v/>
      </c>
      <c r="D1253" s="412" t="str">
        <f ca="1">IF($A1253="","",INDEX(Diário!D$4:D$5000,MATCH(Rateio!$A1253,Diário!$A$4:$A$5000,FALSE)))</f>
        <v/>
      </c>
      <c r="E1253" s="412" t="str">
        <f ca="1">IF($A1253="","",INDEX(Diário!E$4:E$5000,MATCH(Rateio!$A1253,Diário!$A$4:$A$5000,FALSE)))</f>
        <v/>
      </c>
      <c r="F1253" s="398"/>
      <c r="G1253" s="398"/>
      <c r="H1253" s="398"/>
      <c r="I1253" s="398"/>
      <c r="J1253" s="398"/>
      <c r="K1253" s="403"/>
      <c r="L1253" s="404"/>
      <c r="M1253" s="404"/>
      <c r="N1253" s="399"/>
      <c r="O1253" s="400" t="str">
        <f t="shared" si="79"/>
        <v/>
      </c>
      <c r="P1253" s="400" t="str">
        <f t="shared" si="80"/>
        <v/>
      </c>
      <c r="Q1253" s="400">
        <f t="shared" si="82"/>
        <v>0</v>
      </c>
      <c r="R1253" s="401" t="e">
        <f ca="1">MATCH(R$2,OFFSET(Diário!O$4,R1252,0,ROW(Diário!$N$5003)-R1252,1),0)+R1252</f>
        <v>#N/A</v>
      </c>
    </row>
    <row r="1254" spans="1:18" x14ac:dyDescent="0.2">
      <c r="A1254" s="402" t="str">
        <f t="shared" ca="1" si="81"/>
        <v/>
      </c>
      <c r="B1254" s="397" t="str">
        <f ca="1">IF($A1254="","",INDEX(Diário!B$4:B$5000,MATCH(Rateio!$A1254,Diário!$A$4:$A$5000,FALSE)))</f>
        <v/>
      </c>
      <c r="C1254" s="413" t="str">
        <f ca="1">IF($A1254="","",INDEX(Diário!C$4:C$5000,MATCH(Rateio!$A1254,Diário!$A$4:$A$5000,FALSE)))</f>
        <v/>
      </c>
      <c r="D1254" s="412" t="str">
        <f ca="1">IF($A1254="","",INDEX(Diário!D$4:D$5000,MATCH(Rateio!$A1254,Diário!$A$4:$A$5000,FALSE)))</f>
        <v/>
      </c>
      <c r="E1254" s="412" t="str">
        <f ca="1">IF($A1254="","",INDEX(Diário!E$4:E$5000,MATCH(Rateio!$A1254,Diário!$A$4:$A$5000,FALSE)))</f>
        <v/>
      </c>
      <c r="F1254" s="398"/>
      <c r="G1254" s="398"/>
      <c r="H1254" s="398"/>
      <c r="I1254" s="398"/>
      <c r="J1254" s="398"/>
      <c r="K1254" s="403"/>
      <c r="L1254" s="404"/>
      <c r="M1254" s="404"/>
      <c r="N1254" s="399"/>
      <c r="O1254" s="400" t="str">
        <f t="shared" si="79"/>
        <v/>
      </c>
      <c r="P1254" s="400" t="str">
        <f t="shared" si="80"/>
        <v/>
      </c>
      <c r="Q1254" s="400">
        <f t="shared" si="82"/>
        <v>0</v>
      </c>
      <c r="R1254" s="401" t="e">
        <f ca="1">MATCH(R$2,OFFSET(Diário!O$4,R1253,0,ROW(Diário!$N$5003)-R1253,1),0)+R1253</f>
        <v>#N/A</v>
      </c>
    </row>
    <row r="1255" spans="1:18" x14ac:dyDescent="0.2">
      <c r="A1255" s="402" t="str">
        <f t="shared" ca="1" si="81"/>
        <v/>
      </c>
      <c r="B1255" s="397" t="str">
        <f ca="1">IF($A1255="","",INDEX(Diário!B$4:B$5000,MATCH(Rateio!$A1255,Diário!$A$4:$A$5000,FALSE)))</f>
        <v/>
      </c>
      <c r="C1255" s="413" t="str">
        <f ca="1">IF($A1255="","",INDEX(Diário!C$4:C$5000,MATCH(Rateio!$A1255,Diário!$A$4:$A$5000,FALSE)))</f>
        <v/>
      </c>
      <c r="D1255" s="412" t="str">
        <f ca="1">IF($A1255="","",INDEX(Diário!D$4:D$5000,MATCH(Rateio!$A1255,Diário!$A$4:$A$5000,FALSE)))</f>
        <v/>
      </c>
      <c r="E1255" s="412" t="str">
        <f ca="1">IF($A1255="","",INDEX(Diário!E$4:E$5000,MATCH(Rateio!$A1255,Diário!$A$4:$A$5000,FALSE)))</f>
        <v/>
      </c>
      <c r="F1255" s="398"/>
      <c r="G1255" s="398"/>
      <c r="H1255" s="398"/>
      <c r="I1255" s="398"/>
      <c r="J1255" s="398"/>
      <c r="K1255" s="403"/>
      <c r="L1255" s="404"/>
      <c r="M1255" s="404"/>
      <c r="N1255" s="399"/>
      <c r="O1255" s="400" t="str">
        <f t="shared" si="79"/>
        <v/>
      </c>
      <c r="P1255" s="400" t="str">
        <f t="shared" si="80"/>
        <v/>
      </c>
      <c r="Q1255" s="400">
        <f t="shared" si="82"/>
        <v>0</v>
      </c>
      <c r="R1255" s="401" t="e">
        <f ca="1">MATCH(R$2,OFFSET(Diário!O$4,R1254,0,ROW(Diário!$N$5003)-R1254,1),0)+R1254</f>
        <v>#N/A</v>
      </c>
    </row>
    <row r="1256" spans="1:18" x14ac:dyDescent="0.2">
      <c r="A1256" s="402" t="str">
        <f t="shared" ca="1" si="81"/>
        <v/>
      </c>
      <c r="B1256" s="397" t="str">
        <f ca="1">IF($A1256="","",INDEX(Diário!B$4:B$5000,MATCH(Rateio!$A1256,Diário!$A$4:$A$5000,FALSE)))</f>
        <v/>
      </c>
      <c r="C1256" s="413" t="str">
        <f ca="1">IF($A1256="","",INDEX(Diário!C$4:C$5000,MATCH(Rateio!$A1256,Diário!$A$4:$A$5000,FALSE)))</f>
        <v/>
      </c>
      <c r="D1256" s="412" t="str">
        <f ca="1">IF($A1256="","",INDEX(Diário!D$4:D$5000,MATCH(Rateio!$A1256,Diário!$A$4:$A$5000,FALSE)))</f>
        <v/>
      </c>
      <c r="E1256" s="412" t="str">
        <f ca="1">IF($A1256="","",INDEX(Diário!E$4:E$5000,MATCH(Rateio!$A1256,Diário!$A$4:$A$5000,FALSE)))</f>
        <v/>
      </c>
      <c r="F1256" s="398"/>
      <c r="G1256" s="398"/>
      <c r="H1256" s="398"/>
      <c r="I1256" s="398"/>
      <c r="J1256" s="398"/>
      <c r="K1256" s="403"/>
      <c r="L1256" s="404"/>
      <c r="M1256" s="404"/>
      <c r="N1256" s="399"/>
      <c r="O1256" s="400" t="str">
        <f t="shared" si="79"/>
        <v/>
      </c>
      <c r="P1256" s="400" t="str">
        <f t="shared" si="80"/>
        <v/>
      </c>
      <c r="Q1256" s="400">
        <f t="shared" si="82"/>
        <v>0</v>
      </c>
      <c r="R1256" s="401" t="e">
        <f ca="1">MATCH(R$2,OFFSET(Diário!O$4,R1255,0,ROW(Diário!$N$5003)-R1255,1),0)+R1255</f>
        <v>#N/A</v>
      </c>
    </row>
    <row r="1257" spans="1:18" x14ac:dyDescent="0.2">
      <c r="A1257" s="402" t="str">
        <f t="shared" ca="1" si="81"/>
        <v/>
      </c>
      <c r="B1257" s="397" t="str">
        <f ca="1">IF($A1257="","",INDEX(Diário!B$4:B$5000,MATCH(Rateio!$A1257,Diário!$A$4:$A$5000,FALSE)))</f>
        <v/>
      </c>
      <c r="C1257" s="413" t="str">
        <f ca="1">IF($A1257="","",INDEX(Diário!C$4:C$5000,MATCH(Rateio!$A1257,Diário!$A$4:$A$5000,FALSE)))</f>
        <v/>
      </c>
      <c r="D1257" s="412" t="str">
        <f ca="1">IF($A1257="","",INDEX(Diário!D$4:D$5000,MATCH(Rateio!$A1257,Diário!$A$4:$A$5000,FALSE)))</f>
        <v/>
      </c>
      <c r="E1257" s="412" t="str">
        <f ca="1">IF($A1257="","",INDEX(Diário!E$4:E$5000,MATCH(Rateio!$A1257,Diário!$A$4:$A$5000,FALSE)))</f>
        <v/>
      </c>
      <c r="F1257" s="398"/>
      <c r="G1257" s="398"/>
      <c r="H1257" s="398"/>
      <c r="I1257" s="398"/>
      <c r="J1257" s="398"/>
      <c r="K1257" s="403"/>
      <c r="L1257" s="404"/>
      <c r="M1257" s="404"/>
      <c r="N1257" s="399"/>
      <c r="O1257" s="400" t="str">
        <f t="shared" si="79"/>
        <v/>
      </c>
      <c r="P1257" s="400" t="str">
        <f t="shared" si="80"/>
        <v/>
      </c>
      <c r="Q1257" s="400">
        <f t="shared" si="82"/>
        <v>0</v>
      </c>
      <c r="R1257" s="401" t="e">
        <f ca="1">MATCH(R$2,OFFSET(Diário!O$4,R1256,0,ROW(Diário!$N$5003)-R1256,1),0)+R1256</f>
        <v>#N/A</v>
      </c>
    </row>
    <row r="1258" spans="1:18" x14ac:dyDescent="0.2">
      <c r="A1258" s="402" t="str">
        <f t="shared" ca="1" si="81"/>
        <v/>
      </c>
      <c r="B1258" s="397" t="str">
        <f ca="1">IF($A1258="","",INDEX(Diário!B$4:B$5000,MATCH(Rateio!$A1258,Diário!$A$4:$A$5000,FALSE)))</f>
        <v/>
      </c>
      <c r="C1258" s="413" t="str">
        <f ca="1">IF($A1258="","",INDEX(Diário!C$4:C$5000,MATCH(Rateio!$A1258,Diário!$A$4:$A$5000,FALSE)))</f>
        <v/>
      </c>
      <c r="D1258" s="412" t="str">
        <f ca="1">IF($A1258="","",INDEX(Diário!D$4:D$5000,MATCH(Rateio!$A1258,Diário!$A$4:$A$5000,FALSE)))</f>
        <v/>
      </c>
      <c r="E1258" s="412" t="str">
        <f ca="1">IF($A1258="","",INDEX(Diário!E$4:E$5000,MATCH(Rateio!$A1258,Diário!$A$4:$A$5000,FALSE)))</f>
        <v/>
      </c>
      <c r="F1258" s="398"/>
      <c r="G1258" s="398"/>
      <c r="H1258" s="398"/>
      <c r="I1258" s="398"/>
      <c r="J1258" s="398"/>
      <c r="K1258" s="403"/>
      <c r="L1258" s="404"/>
      <c r="M1258" s="404"/>
      <c r="N1258" s="399"/>
      <c r="O1258" s="400" t="str">
        <f t="shared" si="79"/>
        <v/>
      </c>
      <c r="P1258" s="400" t="str">
        <f t="shared" si="80"/>
        <v/>
      </c>
      <c r="Q1258" s="400">
        <f t="shared" si="82"/>
        <v>0</v>
      </c>
      <c r="R1258" s="401" t="e">
        <f ca="1">MATCH(R$2,OFFSET(Diário!O$4,R1257,0,ROW(Diário!$N$5003)-R1257,1),0)+R1257</f>
        <v>#N/A</v>
      </c>
    </row>
    <row r="1259" spans="1:18" x14ac:dyDescent="0.2">
      <c r="A1259" s="402" t="str">
        <f t="shared" ca="1" si="81"/>
        <v/>
      </c>
      <c r="B1259" s="397" t="str">
        <f ca="1">IF($A1259="","",INDEX(Diário!B$4:B$5000,MATCH(Rateio!$A1259,Diário!$A$4:$A$5000,FALSE)))</f>
        <v/>
      </c>
      <c r="C1259" s="413" t="str">
        <f ca="1">IF($A1259="","",INDEX(Diário!C$4:C$5000,MATCH(Rateio!$A1259,Diário!$A$4:$A$5000,FALSE)))</f>
        <v/>
      </c>
      <c r="D1259" s="412" t="str">
        <f ca="1">IF($A1259="","",INDEX(Diário!D$4:D$5000,MATCH(Rateio!$A1259,Diário!$A$4:$A$5000,FALSE)))</f>
        <v/>
      </c>
      <c r="E1259" s="412" t="str">
        <f ca="1">IF($A1259="","",INDEX(Diário!E$4:E$5000,MATCH(Rateio!$A1259,Diário!$A$4:$A$5000,FALSE)))</f>
        <v/>
      </c>
      <c r="F1259" s="398"/>
      <c r="G1259" s="398"/>
      <c r="H1259" s="398"/>
      <c r="I1259" s="398"/>
      <c r="J1259" s="398"/>
      <c r="K1259" s="403"/>
      <c r="L1259" s="404"/>
      <c r="M1259" s="404"/>
      <c r="N1259" s="399"/>
      <c r="O1259" s="400" t="str">
        <f t="shared" si="79"/>
        <v/>
      </c>
      <c r="P1259" s="400" t="str">
        <f t="shared" si="80"/>
        <v/>
      </c>
      <c r="Q1259" s="400">
        <f t="shared" si="82"/>
        <v>0</v>
      </c>
      <c r="R1259" s="401" t="e">
        <f ca="1">MATCH(R$2,OFFSET(Diário!O$4,R1258,0,ROW(Diário!$N$5003)-R1258,1),0)+R1258</f>
        <v>#N/A</v>
      </c>
    </row>
    <row r="1260" spans="1:18" x14ac:dyDescent="0.2">
      <c r="A1260" s="402" t="str">
        <f t="shared" ca="1" si="81"/>
        <v/>
      </c>
      <c r="B1260" s="397" t="str">
        <f ca="1">IF($A1260="","",INDEX(Diário!B$4:B$5000,MATCH(Rateio!$A1260,Diário!$A$4:$A$5000,FALSE)))</f>
        <v/>
      </c>
      <c r="C1260" s="413" t="str">
        <f ca="1">IF($A1260="","",INDEX(Diário!C$4:C$5000,MATCH(Rateio!$A1260,Diário!$A$4:$A$5000,FALSE)))</f>
        <v/>
      </c>
      <c r="D1260" s="412" t="str">
        <f ca="1">IF($A1260="","",INDEX(Diário!D$4:D$5000,MATCH(Rateio!$A1260,Diário!$A$4:$A$5000,FALSE)))</f>
        <v/>
      </c>
      <c r="E1260" s="412" t="str">
        <f ca="1">IF($A1260="","",INDEX(Diário!E$4:E$5000,MATCH(Rateio!$A1260,Diário!$A$4:$A$5000,FALSE)))</f>
        <v/>
      </c>
      <c r="F1260" s="398"/>
      <c r="G1260" s="398"/>
      <c r="H1260" s="398"/>
      <c r="I1260" s="398"/>
      <c r="J1260" s="398"/>
      <c r="K1260" s="403"/>
      <c r="L1260" s="404"/>
      <c r="M1260" s="404"/>
      <c r="N1260" s="399"/>
      <c r="O1260" s="400" t="str">
        <f t="shared" si="79"/>
        <v/>
      </c>
      <c r="P1260" s="400" t="str">
        <f t="shared" si="80"/>
        <v/>
      </c>
      <c r="Q1260" s="400">
        <f t="shared" si="82"/>
        <v>0</v>
      </c>
      <c r="R1260" s="401" t="e">
        <f ca="1">MATCH(R$2,OFFSET(Diário!O$4,R1259,0,ROW(Diário!$N$5003)-R1259,1),0)+R1259</f>
        <v>#N/A</v>
      </c>
    </row>
    <row r="1261" spans="1:18" x14ac:dyDescent="0.2">
      <c r="A1261" s="402" t="str">
        <f t="shared" ca="1" si="81"/>
        <v/>
      </c>
      <c r="B1261" s="397" t="str">
        <f ca="1">IF($A1261="","",INDEX(Diário!B$4:B$5000,MATCH(Rateio!$A1261,Diário!$A$4:$A$5000,FALSE)))</f>
        <v/>
      </c>
      <c r="C1261" s="413" t="str">
        <f ca="1">IF($A1261="","",INDEX(Diário!C$4:C$5000,MATCH(Rateio!$A1261,Diário!$A$4:$A$5000,FALSE)))</f>
        <v/>
      </c>
      <c r="D1261" s="412" t="str">
        <f ca="1">IF($A1261="","",INDEX(Diário!D$4:D$5000,MATCH(Rateio!$A1261,Diário!$A$4:$A$5000,FALSE)))</f>
        <v/>
      </c>
      <c r="E1261" s="412" t="str">
        <f ca="1">IF($A1261="","",INDEX(Diário!E$4:E$5000,MATCH(Rateio!$A1261,Diário!$A$4:$A$5000,FALSE)))</f>
        <v/>
      </c>
      <c r="F1261" s="398"/>
      <c r="G1261" s="398"/>
      <c r="H1261" s="398"/>
      <c r="I1261" s="398"/>
      <c r="J1261" s="398"/>
      <c r="K1261" s="403"/>
      <c r="L1261" s="404"/>
      <c r="M1261" s="404"/>
      <c r="N1261" s="399"/>
      <c r="O1261" s="400" t="str">
        <f t="shared" si="79"/>
        <v/>
      </c>
      <c r="P1261" s="400" t="str">
        <f t="shared" si="80"/>
        <v/>
      </c>
      <c r="Q1261" s="400">
        <f t="shared" si="82"/>
        <v>0</v>
      </c>
      <c r="R1261" s="401" t="e">
        <f ca="1">MATCH(R$2,OFFSET(Diário!O$4,R1260,0,ROW(Diário!$N$5003)-R1260,1),0)+R1260</f>
        <v>#N/A</v>
      </c>
    </row>
    <row r="1262" spans="1:18" x14ac:dyDescent="0.2">
      <c r="A1262" s="402" t="str">
        <f t="shared" ca="1" si="81"/>
        <v/>
      </c>
      <c r="B1262" s="397" t="str">
        <f ca="1">IF($A1262="","",INDEX(Diário!B$4:B$5000,MATCH(Rateio!$A1262,Diário!$A$4:$A$5000,FALSE)))</f>
        <v/>
      </c>
      <c r="C1262" s="413" t="str">
        <f ca="1">IF($A1262="","",INDEX(Diário!C$4:C$5000,MATCH(Rateio!$A1262,Diário!$A$4:$A$5000,FALSE)))</f>
        <v/>
      </c>
      <c r="D1262" s="412" t="str">
        <f ca="1">IF($A1262="","",INDEX(Diário!D$4:D$5000,MATCH(Rateio!$A1262,Diário!$A$4:$A$5000,FALSE)))</f>
        <v/>
      </c>
      <c r="E1262" s="412" t="str">
        <f ca="1">IF($A1262="","",INDEX(Diário!E$4:E$5000,MATCH(Rateio!$A1262,Diário!$A$4:$A$5000,FALSE)))</f>
        <v/>
      </c>
      <c r="F1262" s="398"/>
      <c r="G1262" s="398"/>
      <c r="H1262" s="398"/>
      <c r="I1262" s="398"/>
      <c r="J1262" s="398"/>
      <c r="K1262" s="403"/>
      <c r="L1262" s="404"/>
      <c r="M1262" s="404"/>
      <c r="N1262" s="399"/>
      <c r="O1262" s="400" t="str">
        <f t="shared" si="79"/>
        <v/>
      </c>
      <c r="P1262" s="400" t="str">
        <f t="shared" si="80"/>
        <v/>
      </c>
      <c r="Q1262" s="400">
        <f t="shared" si="82"/>
        <v>0</v>
      </c>
      <c r="R1262" s="401" t="e">
        <f ca="1">MATCH(R$2,OFFSET(Diário!O$4,R1261,0,ROW(Diário!$N$5003)-R1261,1),0)+R1261</f>
        <v>#N/A</v>
      </c>
    </row>
    <row r="1263" spans="1:18" x14ac:dyDescent="0.2">
      <c r="A1263" s="402" t="str">
        <f t="shared" ca="1" si="81"/>
        <v/>
      </c>
      <c r="B1263" s="397" t="str">
        <f ca="1">IF($A1263="","",INDEX(Diário!B$4:B$5000,MATCH(Rateio!$A1263,Diário!$A$4:$A$5000,FALSE)))</f>
        <v/>
      </c>
      <c r="C1263" s="413" t="str">
        <f ca="1">IF($A1263="","",INDEX(Diário!C$4:C$5000,MATCH(Rateio!$A1263,Diário!$A$4:$A$5000,FALSE)))</f>
        <v/>
      </c>
      <c r="D1263" s="412" t="str">
        <f ca="1">IF($A1263="","",INDEX(Diário!D$4:D$5000,MATCH(Rateio!$A1263,Diário!$A$4:$A$5000,FALSE)))</f>
        <v/>
      </c>
      <c r="E1263" s="412" t="str">
        <f ca="1">IF($A1263="","",INDEX(Diário!E$4:E$5000,MATCH(Rateio!$A1263,Diário!$A$4:$A$5000,FALSE)))</f>
        <v/>
      </c>
      <c r="F1263" s="398"/>
      <c r="G1263" s="398"/>
      <c r="H1263" s="398"/>
      <c r="I1263" s="398"/>
      <c r="J1263" s="398"/>
      <c r="K1263" s="403"/>
      <c r="L1263" s="404"/>
      <c r="M1263" s="404"/>
      <c r="N1263" s="399"/>
      <c r="O1263" s="400" t="str">
        <f t="shared" si="79"/>
        <v/>
      </c>
      <c r="P1263" s="400" t="str">
        <f t="shared" si="80"/>
        <v/>
      </c>
      <c r="Q1263" s="400">
        <f t="shared" si="82"/>
        <v>0</v>
      </c>
      <c r="R1263" s="401" t="e">
        <f ca="1">MATCH(R$2,OFFSET(Diário!O$4,R1262,0,ROW(Diário!$N$5003)-R1262,1),0)+R1262</f>
        <v>#N/A</v>
      </c>
    </row>
    <row r="1264" spans="1:18" x14ac:dyDescent="0.2">
      <c r="A1264" s="402" t="str">
        <f t="shared" ca="1" si="81"/>
        <v/>
      </c>
      <c r="B1264" s="397" t="str">
        <f ca="1">IF($A1264="","",INDEX(Diário!B$4:B$5000,MATCH(Rateio!$A1264,Diário!$A$4:$A$5000,FALSE)))</f>
        <v/>
      </c>
      <c r="C1264" s="413" t="str">
        <f ca="1">IF($A1264="","",INDEX(Diário!C$4:C$5000,MATCH(Rateio!$A1264,Diário!$A$4:$A$5000,FALSE)))</f>
        <v/>
      </c>
      <c r="D1264" s="412" t="str">
        <f ca="1">IF($A1264="","",INDEX(Diário!D$4:D$5000,MATCH(Rateio!$A1264,Diário!$A$4:$A$5000,FALSE)))</f>
        <v/>
      </c>
      <c r="E1264" s="412" t="str">
        <f ca="1">IF($A1264="","",INDEX(Diário!E$4:E$5000,MATCH(Rateio!$A1264,Diário!$A$4:$A$5000,FALSE)))</f>
        <v/>
      </c>
      <c r="F1264" s="398"/>
      <c r="G1264" s="398"/>
      <c r="H1264" s="398"/>
      <c r="I1264" s="398"/>
      <c r="J1264" s="398"/>
      <c r="K1264" s="403"/>
      <c r="L1264" s="404"/>
      <c r="M1264" s="404"/>
      <c r="N1264" s="399"/>
      <c r="O1264" s="400" t="str">
        <f t="shared" si="79"/>
        <v/>
      </c>
      <c r="P1264" s="400" t="str">
        <f t="shared" si="80"/>
        <v/>
      </c>
      <c r="Q1264" s="400">
        <f t="shared" si="82"/>
        <v>0</v>
      </c>
      <c r="R1264" s="401" t="e">
        <f ca="1">MATCH(R$2,OFFSET(Diário!O$4,R1263,0,ROW(Diário!$N$5003)-R1263,1),0)+R1263</f>
        <v>#N/A</v>
      </c>
    </row>
    <row r="1265" spans="1:18" x14ac:dyDescent="0.2">
      <c r="A1265" s="402" t="str">
        <f t="shared" ca="1" si="81"/>
        <v/>
      </c>
      <c r="B1265" s="397" t="str">
        <f ca="1">IF($A1265="","",INDEX(Diário!B$4:B$5000,MATCH(Rateio!$A1265,Diário!$A$4:$A$5000,FALSE)))</f>
        <v/>
      </c>
      <c r="C1265" s="413" t="str">
        <f ca="1">IF($A1265="","",INDEX(Diário!C$4:C$5000,MATCH(Rateio!$A1265,Diário!$A$4:$A$5000,FALSE)))</f>
        <v/>
      </c>
      <c r="D1265" s="412" t="str">
        <f ca="1">IF($A1265="","",INDEX(Diário!D$4:D$5000,MATCH(Rateio!$A1265,Diário!$A$4:$A$5000,FALSE)))</f>
        <v/>
      </c>
      <c r="E1265" s="412" t="str">
        <f ca="1">IF($A1265="","",INDEX(Diário!E$4:E$5000,MATCH(Rateio!$A1265,Diário!$A$4:$A$5000,FALSE)))</f>
        <v/>
      </c>
      <c r="F1265" s="398"/>
      <c r="G1265" s="398"/>
      <c r="H1265" s="398"/>
      <c r="I1265" s="398"/>
      <c r="J1265" s="398"/>
      <c r="K1265" s="403"/>
      <c r="L1265" s="404"/>
      <c r="M1265" s="404"/>
      <c r="N1265" s="399"/>
      <c r="O1265" s="400" t="str">
        <f t="shared" si="79"/>
        <v/>
      </c>
      <c r="P1265" s="400" t="str">
        <f t="shared" si="80"/>
        <v/>
      </c>
      <c r="Q1265" s="400">
        <f t="shared" si="82"/>
        <v>0</v>
      </c>
      <c r="R1265" s="401" t="e">
        <f ca="1">MATCH(R$2,OFFSET(Diário!O$4,R1264,0,ROW(Diário!$N$5003)-R1264,1),0)+R1264</f>
        <v>#N/A</v>
      </c>
    </row>
    <row r="1266" spans="1:18" x14ac:dyDescent="0.2">
      <c r="A1266" s="402" t="str">
        <f t="shared" ca="1" si="81"/>
        <v/>
      </c>
      <c r="B1266" s="397" t="str">
        <f ca="1">IF($A1266="","",INDEX(Diário!B$4:B$5000,MATCH(Rateio!$A1266,Diário!$A$4:$A$5000,FALSE)))</f>
        <v/>
      </c>
      <c r="C1266" s="413" t="str">
        <f ca="1">IF($A1266="","",INDEX(Diário!C$4:C$5000,MATCH(Rateio!$A1266,Diário!$A$4:$A$5000,FALSE)))</f>
        <v/>
      </c>
      <c r="D1266" s="412" t="str">
        <f ca="1">IF($A1266="","",INDEX(Diário!D$4:D$5000,MATCH(Rateio!$A1266,Diário!$A$4:$A$5000,FALSE)))</f>
        <v/>
      </c>
      <c r="E1266" s="412" t="str">
        <f ca="1">IF($A1266="","",INDEX(Diário!E$4:E$5000,MATCH(Rateio!$A1266,Diário!$A$4:$A$5000,FALSE)))</f>
        <v/>
      </c>
      <c r="F1266" s="398"/>
      <c r="G1266" s="398"/>
      <c r="H1266" s="398"/>
      <c r="I1266" s="398"/>
      <c r="J1266" s="398"/>
      <c r="K1266" s="403"/>
      <c r="L1266" s="404"/>
      <c r="M1266" s="404"/>
      <c r="N1266" s="399"/>
      <c r="O1266" s="400" t="str">
        <f t="shared" si="79"/>
        <v/>
      </c>
      <c r="P1266" s="400" t="str">
        <f t="shared" si="80"/>
        <v/>
      </c>
      <c r="Q1266" s="400">
        <f t="shared" si="82"/>
        <v>0</v>
      </c>
      <c r="R1266" s="401" t="e">
        <f ca="1">MATCH(R$2,OFFSET(Diário!O$4,R1265,0,ROW(Diário!$N$5003)-R1265,1),0)+R1265</f>
        <v>#N/A</v>
      </c>
    </row>
    <row r="1267" spans="1:18" x14ac:dyDescent="0.2">
      <c r="A1267" s="402" t="str">
        <f t="shared" ca="1" si="81"/>
        <v/>
      </c>
      <c r="B1267" s="397" t="str">
        <f ca="1">IF($A1267="","",INDEX(Diário!B$4:B$5000,MATCH(Rateio!$A1267,Diário!$A$4:$A$5000,FALSE)))</f>
        <v/>
      </c>
      <c r="C1267" s="413" t="str">
        <f ca="1">IF($A1267="","",INDEX(Diário!C$4:C$5000,MATCH(Rateio!$A1267,Diário!$A$4:$A$5000,FALSE)))</f>
        <v/>
      </c>
      <c r="D1267" s="412" t="str">
        <f ca="1">IF($A1267="","",INDEX(Diário!D$4:D$5000,MATCH(Rateio!$A1267,Diário!$A$4:$A$5000,FALSE)))</f>
        <v/>
      </c>
      <c r="E1267" s="412" t="str">
        <f ca="1">IF($A1267="","",INDEX(Diário!E$4:E$5000,MATCH(Rateio!$A1267,Diário!$A$4:$A$5000,FALSE)))</f>
        <v/>
      </c>
      <c r="F1267" s="398"/>
      <c r="G1267" s="398"/>
      <c r="H1267" s="398"/>
      <c r="I1267" s="398"/>
      <c r="J1267" s="398"/>
      <c r="K1267" s="403"/>
      <c r="L1267" s="404"/>
      <c r="M1267" s="404"/>
      <c r="N1267" s="399"/>
      <c r="O1267" s="400" t="str">
        <f t="shared" si="79"/>
        <v/>
      </c>
      <c r="P1267" s="400" t="str">
        <f t="shared" si="80"/>
        <v/>
      </c>
      <c r="Q1267" s="400">
        <f t="shared" si="82"/>
        <v>0</v>
      </c>
      <c r="R1267" s="401" t="e">
        <f ca="1">MATCH(R$2,OFFSET(Diário!O$4,R1266,0,ROW(Diário!$N$5003)-R1266,1),0)+R1266</f>
        <v>#N/A</v>
      </c>
    </row>
    <row r="1268" spans="1:18" x14ac:dyDescent="0.2">
      <c r="A1268" s="402" t="str">
        <f t="shared" ca="1" si="81"/>
        <v/>
      </c>
      <c r="B1268" s="397" t="str">
        <f ca="1">IF($A1268="","",INDEX(Diário!B$4:B$5000,MATCH(Rateio!$A1268,Diário!$A$4:$A$5000,FALSE)))</f>
        <v/>
      </c>
      <c r="C1268" s="413" t="str">
        <f ca="1">IF($A1268="","",INDEX(Diário!C$4:C$5000,MATCH(Rateio!$A1268,Diário!$A$4:$A$5000,FALSE)))</f>
        <v/>
      </c>
      <c r="D1268" s="412" t="str">
        <f ca="1">IF($A1268="","",INDEX(Diário!D$4:D$5000,MATCH(Rateio!$A1268,Diário!$A$4:$A$5000,FALSE)))</f>
        <v/>
      </c>
      <c r="E1268" s="412" t="str">
        <f ca="1">IF($A1268="","",INDEX(Diário!E$4:E$5000,MATCH(Rateio!$A1268,Diário!$A$4:$A$5000,FALSE)))</f>
        <v/>
      </c>
      <c r="F1268" s="398"/>
      <c r="G1268" s="398"/>
      <c r="H1268" s="398"/>
      <c r="I1268" s="398"/>
      <c r="J1268" s="398"/>
      <c r="K1268" s="403"/>
      <c r="L1268" s="404"/>
      <c r="M1268" s="404"/>
      <c r="N1268" s="399"/>
      <c r="O1268" s="400" t="str">
        <f t="shared" si="79"/>
        <v/>
      </c>
      <c r="P1268" s="400" t="str">
        <f t="shared" si="80"/>
        <v/>
      </c>
      <c r="Q1268" s="400">
        <f t="shared" si="82"/>
        <v>0</v>
      </c>
      <c r="R1268" s="401" t="e">
        <f ca="1">MATCH(R$2,OFFSET(Diário!O$4,R1267,0,ROW(Diário!$N$5003)-R1267,1),0)+R1267</f>
        <v>#N/A</v>
      </c>
    </row>
    <row r="1269" spans="1:18" x14ac:dyDescent="0.2">
      <c r="A1269" s="402" t="str">
        <f t="shared" ca="1" si="81"/>
        <v/>
      </c>
      <c r="B1269" s="397" t="str">
        <f ca="1">IF($A1269="","",INDEX(Diário!B$4:B$5000,MATCH(Rateio!$A1269,Diário!$A$4:$A$5000,FALSE)))</f>
        <v/>
      </c>
      <c r="C1269" s="413" t="str">
        <f ca="1">IF($A1269="","",INDEX(Diário!C$4:C$5000,MATCH(Rateio!$A1269,Diário!$A$4:$A$5000,FALSE)))</f>
        <v/>
      </c>
      <c r="D1269" s="412" t="str">
        <f ca="1">IF($A1269="","",INDEX(Diário!D$4:D$5000,MATCH(Rateio!$A1269,Diário!$A$4:$A$5000,FALSE)))</f>
        <v/>
      </c>
      <c r="E1269" s="412" t="str">
        <f ca="1">IF($A1269="","",INDEX(Diário!E$4:E$5000,MATCH(Rateio!$A1269,Diário!$A$4:$A$5000,FALSE)))</f>
        <v/>
      </c>
      <c r="F1269" s="398"/>
      <c r="G1269" s="398"/>
      <c r="H1269" s="398"/>
      <c r="I1269" s="398"/>
      <c r="J1269" s="398"/>
      <c r="K1269" s="403"/>
      <c r="L1269" s="404"/>
      <c r="M1269" s="404"/>
      <c r="N1269" s="399"/>
      <c r="O1269" s="400" t="str">
        <f t="shared" si="79"/>
        <v/>
      </c>
      <c r="P1269" s="400" t="str">
        <f t="shared" si="80"/>
        <v/>
      </c>
      <c r="Q1269" s="400">
        <f t="shared" si="82"/>
        <v>0</v>
      </c>
      <c r="R1269" s="401" t="e">
        <f ca="1">MATCH(R$2,OFFSET(Diário!O$4,R1268,0,ROW(Diário!$N$5003)-R1268,1),0)+R1268</f>
        <v>#N/A</v>
      </c>
    </row>
    <row r="1270" spans="1:18" x14ac:dyDescent="0.2">
      <c r="A1270" s="402" t="str">
        <f t="shared" ca="1" si="81"/>
        <v/>
      </c>
      <c r="B1270" s="397" t="str">
        <f ca="1">IF($A1270="","",INDEX(Diário!B$4:B$5000,MATCH(Rateio!$A1270,Diário!$A$4:$A$5000,FALSE)))</f>
        <v/>
      </c>
      <c r="C1270" s="413" t="str">
        <f ca="1">IF($A1270="","",INDEX(Diário!C$4:C$5000,MATCH(Rateio!$A1270,Diário!$A$4:$A$5000,FALSE)))</f>
        <v/>
      </c>
      <c r="D1270" s="412" t="str">
        <f ca="1">IF($A1270="","",INDEX(Diário!D$4:D$5000,MATCH(Rateio!$A1270,Diário!$A$4:$A$5000,FALSE)))</f>
        <v/>
      </c>
      <c r="E1270" s="412" t="str">
        <f ca="1">IF($A1270="","",INDEX(Diário!E$4:E$5000,MATCH(Rateio!$A1270,Diário!$A$4:$A$5000,FALSE)))</f>
        <v/>
      </c>
      <c r="F1270" s="398"/>
      <c r="G1270" s="398"/>
      <c r="H1270" s="398"/>
      <c r="I1270" s="398"/>
      <c r="J1270" s="398"/>
      <c r="K1270" s="403"/>
      <c r="L1270" s="404"/>
      <c r="M1270" s="404"/>
      <c r="N1270" s="399"/>
      <c r="O1270" s="400" t="str">
        <f t="shared" si="79"/>
        <v/>
      </c>
      <c r="P1270" s="400" t="str">
        <f t="shared" si="80"/>
        <v/>
      </c>
      <c r="Q1270" s="400">
        <f t="shared" si="82"/>
        <v>0</v>
      </c>
      <c r="R1270" s="401" t="e">
        <f ca="1">MATCH(R$2,OFFSET(Diário!O$4,R1269,0,ROW(Diário!$N$5003)-R1269,1),0)+R1269</f>
        <v>#N/A</v>
      </c>
    </row>
    <row r="1271" spans="1:18" x14ac:dyDescent="0.2">
      <c r="A1271" s="402" t="str">
        <f t="shared" ca="1" si="81"/>
        <v/>
      </c>
      <c r="B1271" s="397" t="str">
        <f ca="1">IF($A1271="","",INDEX(Diário!B$4:B$5000,MATCH(Rateio!$A1271,Diário!$A$4:$A$5000,FALSE)))</f>
        <v/>
      </c>
      <c r="C1271" s="413" t="str">
        <f ca="1">IF($A1271="","",INDEX(Diário!C$4:C$5000,MATCH(Rateio!$A1271,Diário!$A$4:$A$5000,FALSE)))</f>
        <v/>
      </c>
      <c r="D1271" s="412" t="str">
        <f ca="1">IF($A1271="","",INDEX(Diário!D$4:D$5000,MATCH(Rateio!$A1271,Diário!$A$4:$A$5000,FALSE)))</f>
        <v/>
      </c>
      <c r="E1271" s="412" t="str">
        <f ca="1">IF($A1271="","",INDEX(Diário!E$4:E$5000,MATCH(Rateio!$A1271,Diário!$A$4:$A$5000,FALSE)))</f>
        <v/>
      </c>
      <c r="F1271" s="398"/>
      <c r="G1271" s="398"/>
      <c r="H1271" s="398"/>
      <c r="I1271" s="398"/>
      <c r="J1271" s="398"/>
      <c r="K1271" s="403"/>
      <c r="L1271" s="404"/>
      <c r="M1271" s="404"/>
      <c r="N1271" s="399"/>
      <c r="O1271" s="400" t="str">
        <f t="shared" si="79"/>
        <v/>
      </c>
      <c r="P1271" s="400" t="str">
        <f t="shared" si="80"/>
        <v/>
      </c>
      <c r="Q1271" s="400">
        <f t="shared" si="82"/>
        <v>0</v>
      </c>
      <c r="R1271" s="401" t="e">
        <f ca="1">MATCH(R$2,OFFSET(Diário!O$4,R1270,0,ROW(Diário!$N$5003)-R1270,1),0)+R1270</f>
        <v>#N/A</v>
      </c>
    </row>
    <row r="1272" spans="1:18" x14ac:dyDescent="0.2">
      <c r="A1272" s="402" t="str">
        <f t="shared" ca="1" si="81"/>
        <v/>
      </c>
      <c r="B1272" s="397" t="str">
        <f ca="1">IF($A1272="","",INDEX(Diário!B$4:B$5000,MATCH(Rateio!$A1272,Diário!$A$4:$A$5000,FALSE)))</f>
        <v/>
      </c>
      <c r="C1272" s="413" t="str">
        <f ca="1">IF($A1272="","",INDEX(Diário!C$4:C$5000,MATCH(Rateio!$A1272,Diário!$A$4:$A$5000,FALSE)))</f>
        <v/>
      </c>
      <c r="D1272" s="412" t="str">
        <f ca="1">IF($A1272="","",INDEX(Diário!D$4:D$5000,MATCH(Rateio!$A1272,Diário!$A$4:$A$5000,FALSE)))</f>
        <v/>
      </c>
      <c r="E1272" s="412" t="str">
        <f ca="1">IF($A1272="","",INDEX(Diário!E$4:E$5000,MATCH(Rateio!$A1272,Diário!$A$4:$A$5000,FALSE)))</f>
        <v/>
      </c>
      <c r="F1272" s="398"/>
      <c r="G1272" s="398"/>
      <c r="H1272" s="398"/>
      <c r="I1272" s="398"/>
      <c r="J1272" s="398"/>
      <c r="K1272" s="403"/>
      <c r="L1272" s="404"/>
      <c r="M1272" s="404"/>
      <c r="N1272" s="399"/>
      <c r="O1272" s="400" t="str">
        <f t="shared" si="79"/>
        <v/>
      </c>
      <c r="P1272" s="400" t="str">
        <f t="shared" si="80"/>
        <v/>
      </c>
      <c r="Q1272" s="400">
        <f t="shared" si="82"/>
        <v>0</v>
      </c>
      <c r="R1272" s="401" t="e">
        <f ca="1">MATCH(R$2,OFFSET(Diário!O$4,R1271,0,ROW(Diário!$N$5003)-R1271,1),0)+R1271</f>
        <v>#N/A</v>
      </c>
    </row>
    <row r="1273" spans="1:18" x14ac:dyDescent="0.2">
      <c r="A1273" s="402" t="str">
        <f t="shared" ca="1" si="81"/>
        <v/>
      </c>
      <c r="B1273" s="397" t="str">
        <f ca="1">IF($A1273="","",INDEX(Diário!B$4:B$5000,MATCH(Rateio!$A1273,Diário!$A$4:$A$5000,FALSE)))</f>
        <v/>
      </c>
      <c r="C1273" s="413" t="str">
        <f ca="1">IF($A1273="","",INDEX(Diário!C$4:C$5000,MATCH(Rateio!$A1273,Diário!$A$4:$A$5000,FALSE)))</f>
        <v/>
      </c>
      <c r="D1273" s="412" t="str">
        <f ca="1">IF($A1273="","",INDEX(Diário!D$4:D$5000,MATCH(Rateio!$A1273,Diário!$A$4:$A$5000,FALSE)))</f>
        <v/>
      </c>
      <c r="E1273" s="412" t="str">
        <f ca="1">IF($A1273="","",INDEX(Diário!E$4:E$5000,MATCH(Rateio!$A1273,Diário!$A$4:$A$5000,FALSE)))</f>
        <v/>
      </c>
      <c r="F1273" s="398"/>
      <c r="G1273" s="398"/>
      <c r="H1273" s="398"/>
      <c r="I1273" s="398"/>
      <c r="J1273" s="398"/>
      <c r="K1273" s="403"/>
      <c r="L1273" s="404"/>
      <c r="M1273" s="404"/>
      <c r="N1273" s="399"/>
      <c r="O1273" s="400" t="str">
        <f t="shared" si="79"/>
        <v/>
      </c>
      <c r="P1273" s="400" t="str">
        <f t="shared" si="80"/>
        <v/>
      </c>
      <c r="Q1273" s="400">
        <f t="shared" si="82"/>
        <v>0</v>
      </c>
      <c r="R1273" s="401" t="e">
        <f ca="1">MATCH(R$2,OFFSET(Diário!O$4,R1272,0,ROW(Diário!$N$5003)-R1272,1),0)+R1272</f>
        <v>#N/A</v>
      </c>
    </row>
    <row r="1274" spans="1:18" x14ac:dyDescent="0.2">
      <c r="A1274" s="402" t="str">
        <f t="shared" ca="1" si="81"/>
        <v/>
      </c>
      <c r="B1274" s="397" t="str">
        <f ca="1">IF($A1274="","",INDEX(Diário!B$4:B$5000,MATCH(Rateio!$A1274,Diário!$A$4:$A$5000,FALSE)))</f>
        <v/>
      </c>
      <c r="C1274" s="413" t="str">
        <f ca="1">IF($A1274="","",INDEX(Diário!C$4:C$5000,MATCH(Rateio!$A1274,Diário!$A$4:$A$5000,FALSE)))</f>
        <v/>
      </c>
      <c r="D1274" s="412" t="str">
        <f ca="1">IF($A1274="","",INDEX(Diário!D$4:D$5000,MATCH(Rateio!$A1274,Diário!$A$4:$A$5000,FALSE)))</f>
        <v/>
      </c>
      <c r="E1274" s="412" t="str">
        <f ca="1">IF($A1274="","",INDEX(Diário!E$4:E$5000,MATCH(Rateio!$A1274,Diário!$A$4:$A$5000,FALSE)))</f>
        <v/>
      </c>
      <c r="F1274" s="398"/>
      <c r="G1274" s="398"/>
      <c r="H1274" s="398"/>
      <c r="I1274" s="398"/>
      <c r="J1274" s="398"/>
      <c r="K1274" s="403"/>
      <c r="L1274" s="404"/>
      <c r="M1274" s="404"/>
      <c r="N1274" s="399"/>
      <c r="O1274" s="400" t="str">
        <f t="shared" si="79"/>
        <v/>
      </c>
      <c r="P1274" s="400" t="str">
        <f t="shared" si="80"/>
        <v/>
      </c>
      <c r="Q1274" s="400">
        <f t="shared" si="82"/>
        <v>0</v>
      </c>
      <c r="R1274" s="401" t="e">
        <f ca="1">MATCH(R$2,OFFSET(Diário!O$4,R1273,0,ROW(Diário!$N$5003)-R1273,1),0)+R1273</f>
        <v>#N/A</v>
      </c>
    </row>
    <row r="1275" spans="1:18" x14ac:dyDescent="0.2">
      <c r="A1275" s="402" t="str">
        <f t="shared" ca="1" si="81"/>
        <v/>
      </c>
      <c r="B1275" s="397" t="str">
        <f ca="1">IF($A1275="","",INDEX(Diário!B$4:B$5000,MATCH(Rateio!$A1275,Diário!$A$4:$A$5000,FALSE)))</f>
        <v/>
      </c>
      <c r="C1275" s="413" t="str">
        <f ca="1">IF($A1275="","",INDEX(Diário!C$4:C$5000,MATCH(Rateio!$A1275,Diário!$A$4:$A$5000,FALSE)))</f>
        <v/>
      </c>
      <c r="D1275" s="412" t="str">
        <f ca="1">IF($A1275="","",INDEX(Diário!D$4:D$5000,MATCH(Rateio!$A1275,Diário!$A$4:$A$5000,FALSE)))</f>
        <v/>
      </c>
      <c r="E1275" s="412" t="str">
        <f ca="1">IF($A1275="","",INDEX(Diário!E$4:E$5000,MATCH(Rateio!$A1275,Diário!$A$4:$A$5000,FALSE)))</f>
        <v/>
      </c>
      <c r="F1275" s="398"/>
      <c r="G1275" s="398"/>
      <c r="H1275" s="398"/>
      <c r="I1275" s="398"/>
      <c r="J1275" s="398"/>
      <c r="K1275" s="403"/>
      <c r="L1275" s="404"/>
      <c r="M1275" s="404"/>
      <c r="N1275" s="399"/>
      <c r="O1275" s="400" t="str">
        <f t="shared" si="79"/>
        <v/>
      </c>
      <c r="P1275" s="400" t="str">
        <f t="shared" si="80"/>
        <v/>
      </c>
      <c r="Q1275" s="400">
        <f t="shared" si="82"/>
        <v>0</v>
      </c>
      <c r="R1275" s="401" t="e">
        <f ca="1">MATCH(R$2,OFFSET(Diário!O$4,R1274,0,ROW(Diário!$N$5003)-R1274,1),0)+R1274</f>
        <v>#N/A</v>
      </c>
    </row>
    <row r="1276" spans="1:18" x14ac:dyDescent="0.2">
      <c r="A1276" s="402" t="str">
        <f t="shared" ca="1" si="81"/>
        <v/>
      </c>
      <c r="B1276" s="397" t="str">
        <f ca="1">IF($A1276="","",INDEX(Diário!B$4:B$5000,MATCH(Rateio!$A1276,Diário!$A$4:$A$5000,FALSE)))</f>
        <v/>
      </c>
      <c r="C1276" s="413" t="str">
        <f ca="1">IF($A1276="","",INDEX(Diário!C$4:C$5000,MATCH(Rateio!$A1276,Diário!$A$4:$A$5000,FALSE)))</f>
        <v/>
      </c>
      <c r="D1276" s="412" t="str">
        <f ca="1">IF($A1276="","",INDEX(Diário!D$4:D$5000,MATCH(Rateio!$A1276,Diário!$A$4:$A$5000,FALSE)))</f>
        <v/>
      </c>
      <c r="E1276" s="412" t="str">
        <f ca="1">IF($A1276="","",INDEX(Diário!E$4:E$5000,MATCH(Rateio!$A1276,Diário!$A$4:$A$5000,FALSE)))</f>
        <v/>
      </c>
      <c r="F1276" s="398"/>
      <c r="G1276" s="398"/>
      <c r="H1276" s="398"/>
      <c r="I1276" s="398"/>
      <c r="J1276" s="398"/>
      <c r="K1276" s="403"/>
      <c r="L1276" s="404"/>
      <c r="M1276" s="404"/>
      <c r="N1276" s="399"/>
      <c r="O1276" s="400" t="str">
        <f t="shared" si="79"/>
        <v/>
      </c>
      <c r="P1276" s="400" t="str">
        <f t="shared" si="80"/>
        <v/>
      </c>
      <c r="Q1276" s="400">
        <f t="shared" si="82"/>
        <v>0</v>
      </c>
      <c r="R1276" s="401" t="e">
        <f ca="1">MATCH(R$2,OFFSET(Diário!O$4,R1275,0,ROW(Diário!$N$5003)-R1275,1),0)+R1275</f>
        <v>#N/A</v>
      </c>
    </row>
    <row r="1277" spans="1:18" x14ac:dyDescent="0.2">
      <c r="A1277" s="402" t="str">
        <f t="shared" ca="1" si="81"/>
        <v/>
      </c>
      <c r="B1277" s="397" t="str">
        <f ca="1">IF($A1277="","",INDEX(Diário!B$4:B$5000,MATCH(Rateio!$A1277,Diário!$A$4:$A$5000,FALSE)))</f>
        <v/>
      </c>
      <c r="C1277" s="413" t="str">
        <f ca="1">IF($A1277="","",INDEX(Diário!C$4:C$5000,MATCH(Rateio!$A1277,Diário!$A$4:$A$5000,FALSE)))</f>
        <v/>
      </c>
      <c r="D1277" s="412" t="str">
        <f ca="1">IF($A1277="","",INDEX(Diário!D$4:D$5000,MATCH(Rateio!$A1277,Diário!$A$4:$A$5000,FALSE)))</f>
        <v/>
      </c>
      <c r="E1277" s="412" t="str">
        <f ca="1">IF($A1277="","",INDEX(Diário!E$4:E$5000,MATCH(Rateio!$A1277,Diário!$A$4:$A$5000,FALSE)))</f>
        <v/>
      </c>
      <c r="F1277" s="398"/>
      <c r="G1277" s="398"/>
      <c r="H1277" s="398"/>
      <c r="I1277" s="398"/>
      <c r="J1277" s="398"/>
      <c r="K1277" s="403"/>
      <c r="L1277" s="404"/>
      <c r="M1277" s="404"/>
      <c r="N1277" s="399"/>
      <c r="O1277" s="400" t="str">
        <f t="shared" si="79"/>
        <v/>
      </c>
      <c r="P1277" s="400" t="str">
        <f t="shared" si="80"/>
        <v/>
      </c>
      <c r="Q1277" s="400">
        <f t="shared" si="82"/>
        <v>0</v>
      </c>
      <c r="R1277" s="401" t="e">
        <f ca="1">MATCH(R$2,OFFSET(Diário!O$4,R1276,0,ROW(Diário!$N$5003)-R1276,1),0)+R1276</f>
        <v>#N/A</v>
      </c>
    </row>
    <row r="1278" spans="1:18" x14ac:dyDescent="0.2">
      <c r="A1278" s="402" t="str">
        <f t="shared" ca="1" si="81"/>
        <v/>
      </c>
      <c r="B1278" s="397" t="str">
        <f ca="1">IF($A1278="","",INDEX(Diário!B$4:B$5000,MATCH(Rateio!$A1278,Diário!$A$4:$A$5000,FALSE)))</f>
        <v/>
      </c>
      <c r="C1278" s="413" t="str">
        <f ca="1">IF($A1278="","",INDEX(Diário!C$4:C$5000,MATCH(Rateio!$A1278,Diário!$A$4:$A$5000,FALSE)))</f>
        <v/>
      </c>
      <c r="D1278" s="412" t="str">
        <f ca="1">IF($A1278="","",INDEX(Diário!D$4:D$5000,MATCH(Rateio!$A1278,Diário!$A$4:$A$5000,FALSE)))</f>
        <v/>
      </c>
      <c r="E1278" s="412" t="str">
        <f ca="1">IF($A1278="","",INDEX(Diário!E$4:E$5000,MATCH(Rateio!$A1278,Diário!$A$4:$A$5000,FALSE)))</f>
        <v/>
      </c>
      <c r="F1278" s="398"/>
      <c r="G1278" s="398"/>
      <c r="H1278" s="398"/>
      <c r="I1278" s="398"/>
      <c r="J1278" s="398"/>
      <c r="K1278" s="403"/>
      <c r="L1278" s="404"/>
      <c r="M1278" s="404"/>
      <c r="N1278" s="399"/>
      <c r="O1278" s="400" t="str">
        <f t="shared" si="79"/>
        <v/>
      </c>
      <c r="P1278" s="400" t="str">
        <f t="shared" si="80"/>
        <v/>
      </c>
      <c r="Q1278" s="400">
        <f t="shared" si="82"/>
        <v>0</v>
      </c>
      <c r="R1278" s="401" t="e">
        <f ca="1">MATCH(R$2,OFFSET(Diário!O$4,R1277,0,ROW(Diário!$N$5003)-R1277,1),0)+R1277</f>
        <v>#N/A</v>
      </c>
    </row>
    <row r="1279" spans="1:18" x14ac:dyDescent="0.2">
      <c r="A1279" s="402" t="str">
        <f t="shared" ca="1" si="81"/>
        <v/>
      </c>
      <c r="B1279" s="397" t="str">
        <f ca="1">IF($A1279="","",INDEX(Diário!B$4:B$5000,MATCH(Rateio!$A1279,Diário!$A$4:$A$5000,FALSE)))</f>
        <v/>
      </c>
      <c r="C1279" s="413" t="str">
        <f ca="1">IF($A1279="","",INDEX(Diário!C$4:C$5000,MATCH(Rateio!$A1279,Diário!$A$4:$A$5000,FALSE)))</f>
        <v/>
      </c>
      <c r="D1279" s="412" t="str">
        <f ca="1">IF($A1279="","",INDEX(Diário!D$4:D$5000,MATCH(Rateio!$A1279,Diário!$A$4:$A$5000,FALSE)))</f>
        <v/>
      </c>
      <c r="E1279" s="412" t="str">
        <f ca="1">IF($A1279="","",INDEX(Diário!E$4:E$5000,MATCH(Rateio!$A1279,Diário!$A$4:$A$5000,FALSE)))</f>
        <v/>
      </c>
      <c r="F1279" s="398"/>
      <c r="G1279" s="398"/>
      <c r="H1279" s="398"/>
      <c r="I1279" s="398"/>
      <c r="J1279" s="398"/>
      <c r="K1279" s="403"/>
      <c r="L1279" s="404"/>
      <c r="M1279" s="404"/>
      <c r="N1279" s="399"/>
      <c r="O1279" s="400" t="str">
        <f t="shared" si="79"/>
        <v/>
      </c>
      <c r="P1279" s="400" t="str">
        <f t="shared" si="80"/>
        <v/>
      </c>
      <c r="Q1279" s="400">
        <f t="shared" si="82"/>
        <v>0</v>
      </c>
      <c r="R1279" s="401" t="e">
        <f ca="1">MATCH(R$2,OFFSET(Diário!O$4,R1278,0,ROW(Diário!$N$5003)-R1278,1),0)+R1278</f>
        <v>#N/A</v>
      </c>
    </row>
    <row r="1280" spans="1:18" x14ac:dyDescent="0.2">
      <c r="A1280" s="402" t="str">
        <f t="shared" ca="1" si="81"/>
        <v/>
      </c>
      <c r="B1280" s="397" t="str">
        <f ca="1">IF($A1280="","",INDEX(Diário!B$4:B$5000,MATCH(Rateio!$A1280,Diário!$A$4:$A$5000,FALSE)))</f>
        <v/>
      </c>
      <c r="C1280" s="413" t="str">
        <f ca="1">IF($A1280="","",INDEX(Diário!C$4:C$5000,MATCH(Rateio!$A1280,Diário!$A$4:$A$5000,FALSE)))</f>
        <v/>
      </c>
      <c r="D1280" s="412" t="str">
        <f ca="1">IF($A1280="","",INDEX(Diário!D$4:D$5000,MATCH(Rateio!$A1280,Diário!$A$4:$A$5000,FALSE)))</f>
        <v/>
      </c>
      <c r="E1280" s="412" t="str">
        <f ca="1">IF($A1280="","",INDEX(Diário!E$4:E$5000,MATCH(Rateio!$A1280,Diário!$A$4:$A$5000,FALSE)))</f>
        <v/>
      </c>
      <c r="F1280" s="398"/>
      <c r="G1280" s="398"/>
      <c r="H1280" s="398"/>
      <c r="I1280" s="398"/>
      <c r="J1280" s="398"/>
      <c r="K1280" s="403"/>
      <c r="L1280" s="404"/>
      <c r="M1280" s="404"/>
      <c r="N1280" s="399"/>
      <c r="O1280" s="400" t="str">
        <f t="shared" si="79"/>
        <v/>
      </c>
      <c r="P1280" s="400" t="str">
        <f t="shared" si="80"/>
        <v/>
      </c>
      <c r="Q1280" s="400">
        <f t="shared" si="82"/>
        <v>0</v>
      </c>
      <c r="R1280" s="401" t="e">
        <f ca="1">MATCH(R$2,OFFSET(Diário!O$4,R1279,0,ROW(Diário!$N$5003)-R1279,1),0)+R1279</f>
        <v>#N/A</v>
      </c>
    </row>
    <row r="1281" spans="1:18" x14ac:dyDescent="0.2">
      <c r="A1281" s="402" t="str">
        <f t="shared" ca="1" si="81"/>
        <v/>
      </c>
      <c r="B1281" s="397" t="str">
        <f ca="1">IF($A1281="","",INDEX(Diário!B$4:B$5000,MATCH(Rateio!$A1281,Diário!$A$4:$A$5000,FALSE)))</f>
        <v/>
      </c>
      <c r="C1281" s="413" t="str">
        <f ca="1">IF($A1281="","",INDEX(Diário!C$4:C$5000,MATCH(Rateio!$A1281,Diário!$A$4:$A$5000,FALSE)))</f>
        <v/>
      </c>
      <c r="D1281" s="412" t="str">
        <f ca="1">IF($A1281="","",INDEX(Diário!D$4:D$5000,MATCH(Rateio!$A1281,Diário!$A$4:$A$5000,FALSE)))</f>
        <v/>
      </c>
      <c r="E1281" s="412" t="str">
        <f ca="1">IF($A1281="","",INDEX(Diário!E$4:E$5000,MATCH(Rateio!$A1281,Diário!$A$4:$A$5000,FALSE)))</f>
        <v/>
      </c>
      <c r="F1281" s="398"/>
      <c r="G1281" s="398"/>
      <c r="H1281" s="398"/>
      <c r="I1281" s="398"/>
      <c r="J1281" s="398"/>
      <c r="K1281" s="403"/>
      <c r="L1281" s="404"/>
      <c r="M1281" s="404"/>
      <c r="N1281" s="399"/>
      <c r="O1281" s="400" t="str">
        <f t="shared" si="79"/>
        <v/>
      </c>
      <c r="P1281" s="400" t="str">
        <f t="shared" si="80"/>
        <v/>
      </c>
      <c r="Q1281" s="400">
        <f t="shared" si="82"/>
        <v>0</v>
      </c>
      <c r="R1281" s="401" t="e">
        <f ca="1">MATCH(R$2,OFFSET(Diário!O$4,R1280,0,ROW(Diário!$N$5003)-R1280,1),0)+R1280</f>
        <v>#N/A</v>
      </c>
    </row>
    <row r="1282" spans="1:18" x14ac:dyDescent="0.2">
      <c r="A1282" s="402" t="str">
        <f t="shared" ca="1" si="81"/>
        <v/>
      </c>
      <c r="B1282" s="397" t="str">
        <f ca="1">IF($A1282="","",INDEX(Diário!B$4:B$5000,MATCH(Rateio!$A1282,Diário!$A$4:$A$5000,FALSE)))</f>
        <v/>
      </c>
      <c r="C1282" s="413" t="str">
        <f ca="1">IF($A1282="","",INDEX(Diário!C$4:C$5000,MATCH(Rateio!$A1282,Diário!$A$4:$A$5000,FALSE)))</f>
        <v/>
      </c>
      <c r="D1282" s="412" t="str">
        <f ca="1">IF($A1282="","",INDEX(Diário!D$4:D$5000,MATCH(Rateio!$A1282,Diário!$A$4:$A$5000,FALSE)))</f>
        <v/>
      </c>
      <c r="E1282" s="412" t="str">
        <f ca="1">IF($A1282="","",INDEX(Diário!E$4:E$5000,MATCH(Rateio!$A1282,Diário!$A$4:$A$5000,FALSE)))</f>
        <v/>
      </c>
      <c r="F1282" s="398"/>
      <c r="G1282" s="398"/>
      <c r="H1282" s="398"/>
      <c r="I1282" s="398"/>
      <c r="J1282" s="398"/>
      <c r="K1282" s="403"/>
      <c r="L1282" s="404"/>
      <c r="M1282" s="404"/>
      <c r="N1282" s="399"/>
      <c r="O1282" s="400" t="str">
        <f t="shared" si="79"/>
        <v/>
      </c>
      <c r="P1282" s="400" t="str">
        <f t="shared" si="80"/>
        <v/>
      </c>
      <c r="Q1282" s="400">
        <f t="shared" si="82"/>
        <v>0</v>
      </c>
      <c r="R1282" s="401" t="e">
        <f ca="1">MATCH(R$2,OFFSET(Diário!O$4,R1281,0,ROW(Diário!$N$5003)-R1281,1),0)+R1281</f>
        <v>#N/A</v>
      </c>
    </row>
    <row r="1283" spans="1:18" x14ac:dyDescent="0.2">
      <c r="A1283" s="402" t="str">
        <f t="shared" ca="1" si="81"/>
        <v/>
      </c>
      <c r="B1283" s="397" t="str">
        <f ca="1">IF($A1283="","",INDEX(Diário!B$4:B$5000,MATCH(Rateio!$A1283,Diário!$A$4:$A$5000,FALSE)))</f>
        <v/>
      </c>
      <c r="C1283" s="413" t="str">
        <f ca="1">IF($A1283="","",INDEX(Diário!C$4:C$5000,MATCH(Rateio!$A1283,Diário!$A$4:$A$5000,FALSE)))</f>
        <v/>
      </c>
      <c r="D1283" s="412" t="str">
        <f ca="1">IF($A1283="","",INDEX(Diário!D$4:D$5000,MATCH(Rateio!$A1283,Diário!$A$4:$A$5000,FALSE)))</f>
        <v/>
      </c>
      <c r="E1283" s="412" t="str">
        <f ca="1">IF($A1283="","",INDEX(Diário!E$4:E$5000,MATCH(Rateio!$A1283,Diário!$A$4:$A$5000,FALSE)))</f>
        <v/>
      </c>
      <c r="F1283" s="398"/>
      <c r="G1283" s="398"/>
      <c r="H1283" s="398"/>
      <c r="I1283" s="398"/>
      <c r="J1283" s="398"/>
      <c r="K1283" s="403"/>
      <c r="L1283" s="404"/>
      <c r="M1283" s="404"/>
      <c r="N1283" s="399"/>
      <c r="O1283" s="400" t="str">
        <f t="shared" si="79"/>
        <v/>
      </c>
      <c r="P1283" s="400" t="str">
        <f t="shared" si="80"/>
        <v/>
      </c>
      <c r="Q1283" s="400">
        <f t="shared" si="82"/>
        <v>0</v>
      </c>
      <c r="R1283" s="401" t="e">
        <f ca="1">MATCH(R$2,OFFSET(Diário!O$4,R1282,0,ROW(Diário!$N$5003)-R1282,1),0)+R1282</f>
        <v>#N/A</v>
      </c>
    </row>
    <row r="1284" spans="1:18" x14ac:dyDescent="0.2">
      <c r="A1284" s="402" t="str">
        <f t="shared" ca="1" si="81"/>
        <v/>
      </c>
      <c r="B1284" s="397" t="str">
        <f ca="1">IF($A1284="","",INDEX(Diário!B$4:B$5000,MATCH(Rateio!$A1284,Diário!$A$4:$A$5000,FALSE)))</f>
        <v/>
      </c>
      <c r="C1284" s="413" t="str">
        <f ca="1">IF($A1284="","",INDEX(Diário!C$4:C$5000,MATCH(Rateio!$A1284,Diário!$A$4:$A$5000,FALSE)))</f>
        <v/>
      </c>
      <c r="D1284" s="412" t="str">
        <f ca="1">IF($A1284="","",INDEX(Diário!D$4:D$5000,MATCH(Rateio!$A1284,Diário!$A$4:$A$5000,FALSE)))</f>
        <v/>
      </c>
      <c r="E1284" s="412" t="str">
        <f ca="1">IF($A1284="","",INDEX(Diário!E$4:E$5000,MATCH(Rateio!$A1284,Diário!$A$4:$A$5000,FALSE)))</f>
        <v/>
      </c>
      <c r="F1284" s="398"/>
      <c r="G1284" s="398"/>
      <c r="H1284" s="398"/>
      <c r="I1284" s="398"/>
      <c r="J1284" s="398"/>
      <c r="K1284" s="403"/>
      <c r="L1284" s="404"/>
      <c r="M1284" s="404"/>
      <c r="N1284" s="399"/>
      <c r="O1284" s="400" t="str">
        <f t="shared" si="79"/>
        <v/>
      </c>
      <c r="P1284" s="400" t="str">
        <f t="shared" si="80"/>
        <v/>
      </c>
      <c r="Q1284" s="400">
        <f t="shared" si="82"/>
        <v>0</v>
      </c>
      <c r="R1284" s="401" t="e">
        <f ca="1">MATCH(R$2,OFFSET(Diário!O$4,R1283,0,ROW(Diário!$N$5003)-R1283,1),0)+R1283</f>
        <v>#N/A</v>
      </c>
    </row>
    <row r="1285" spans="1:18" x14ac:dyDescent="0.2">
      <c r="A1285" s="402" t="str">
        <f t="shared" ca="1" si="81"/>
        <v/>
      </c>
      <c r="B1285" s="397" t="str">
        <f ca="1">IF($A1285="","",INDEX(Diário!B$4:B$5000,MATCH(Rateio!$A1285,Diário!$A$4:$A$5000,FALSE)))</f>
        <v/>
      </c>
      <c r="C1285" s="413" t="str">
        <f ca="1">IF($A1285="","",INDEX(Diário!C$4:C$5000,MATCH(Rateio!$A1285,Diário!$A$4:$A$5000,FALSE)))</f>
        <v/>
      </c>
      <c r="D1285" s="412" t="str">
        <f ca="1">IF($A1285="","",INDEX(Diário!D$4:D$5000,MATCH(Rateio!$A1285,Diário!$A$4:$A$5000,FALSE)))</f>
        <v/>
      </c>
      <c r="E1285" s="412" t="str">
        <f ca="1">IF($A1285="","",INDEX(Diário!E$4:E$5000,MATCH(Rateio!$A1285,Diário!$A$4:$A$5000,FALSE)))</f>
        <v/>
      </c>
      <c r="F1285" s="398"/>
      <c r="G1285" s="398"/>
      <c r="H1285" s="398"/>
      <c r="I1285" s="398"/>
      <c r="J1285" s="398"/>
      <c r="K1285" s="403"/>
      <c r="L1285" s="404"/>
      <c r="M1285" s="404"/>
      <c r="N1285" s="399"/>
      <c r="O1285" s="400" t="str">
        <f t="shared" ref="O1285:O1348" si="83">IFERROR(M1285/L1285,"")</f>
        <v/>
      </c>
      <c r="P1285" s="400" t="str">
        <f t="shared" ref="P1285:P1348" si="84">IFERROR(N1285/L1285,"")</f>
        <v/>
      </c>
      <c r="Q1285" s="400">
        <f t="shared" si="82"/>
        <v>0</v>
      </c>
      <c r="R1285" s="401" t="e">
        <f ca="1">MATCH(R$2,OFFSET(Diário!O$4,R1284,0,ROW(Diário!$N$5003)-R1284,1),0)+R1284</f>
        <v>#N/A</v>
      </c>
    </row>
    <row r="1286" spans="1:18" x14ac:dyDescent="0.2">
      <c r="A1286" s="402" t="str">
        <f t="shared" ref="A1286:A1349" ca="1" si="85">IF(ISNA(R1286),"",R1286)</f>
        <v/>
      </c>
      <c r="B1286" s="397" t="str">
        <f ca="1">IF($A1286="","",INDEX(Diário!B$4:B$5000,MATCH(Rateio!$A1286,Diário!$A$4:$A$5000,FALSE)))</f>
        <v/>
      </c>
      <c r="C1286" s="413" t="str">
        <f ca="1">IF($A1286="","",INDEX(Diário!C$4:C$5000,MATCH(Rateio!$A1286,Diário!$A$4:$A$5000,FALSE)))</f>
        <v/>
      </c>
      <c r="D1286" s="412" t="str">
        <f ca="1">IF($A1286="","",INDEX(Diário!D$4:D$5000,MATCH(Rateio!$A1286,Diário!$A$4:$A$5000,FALSE)))</f>
        <v/>
      </c>
      <c r="E1286" s="412" t="str">
        <f ca="1">IF($A1286="","",INDEX(Diário!E$4:E$5000,MATCH(Rateio!$A1286,Diário!$A$4:$A$5000,FALSE)))</f>
        <v/>
      </c>
      <c r="F1286" s="398"/>
      <c r="G1286" s="398"/>
      <c r="H1286" s="398"/>
      <c r="I1286" s="398"/>
      <c r="J1286" s="398"/>
      <c r="K1286" s="403"/>
      <c r="L1286" s="404"/>
      <c r="M1286" s="404"/>
      <c r="N1286" s="399"/>
      <c r="O1286" s="400" t="str">
        <f t="shared" si="83"/>
        <v/>
      </c>
      <c r="P1286" s="400" t="str">
        <f t="shared" si="84"/>
        <v/>
      </c>
      <c r="Q1286" s="400">
        <f t="shared" ref="Q1286:Q1349" si="86">SUM(O1286:P1286)</f>
        <v>0</v>
      </c>
      <c r="R1286" s="401" t="e">
        <f ca="1">MATCH(R$2,OFFSET(Diário!O$4,R1285,0,ROW(Diário!$N$5003)-R1285,1),0)+R1285</f>
        <v>#N/A</v>
      </c>
    </row>
    <row r="1287" spans="1:18" x14ac:dyDescent="0.2">
      <c r="A1287" s="402" t="str">
        <f t="shared" ca="1" si="85"/>
        <v/>
      </c>
      <c r="B1287" s="397" t="str">
        <f ca="1">IF($A1287="","",INDEX(Diário!B$4:B$5000,MATCH(Rateio!$A1287,Diário!$A$4:$A$5000,FALSE)))</f>
        <v/>
      </c>
      <c r="C1287" s="413" t="str">
        <f ca="1">IF($A1287="","",INDEX(Diário!C$4:C$5000,MATCH(Rateio!$A1287,Diário!$A$4:$A$5000,FALSE)))</f>
        <v/>
      </c>
      <c r="D1287" s="412" t="str">
        <f ca="1">IF($A1287="","",INDEX(Diário!D$4:D$5000,MATCH(Rateio!$A1287,Diário!$A$4:$A$5000,FALSE)))</f>
        <v/>
      </c>
      <c r="E1287" s="412" t="str">
        <f ca="1">IF($A1287="","",INDEX(Diário!E$4:E$5000,MATCH(Rateio!$A1287,Diário!$A$4:$A$5000,FALSE)))</f>
        <v/>
      </c>
      <c r="F1287" s="398"/>
      <c r="G1287" s="398"/>
      <c r="H1287" s="398"/>
      <c r="I1287" s="398"/>
      <c r="J1287" s="398"/>
      <c r="K1287" s="403"/>
      <c r="L1287" s="404"/>
      <c r="M1287" s="404"/>
      <c r="N1287" s="399"/>
      <c r="O1287" s="400" t="str">
        <f t="shared" si="83"/>
        <v/>
      </c>
      <c r="P1287" s="400" t="str">
        <f t="shared" si="84"/>
        <v/>
      </c>
      <c r="Q1287" s="400">
        <f t="shared" si="86"/>
        <v>0</v>
      </c>
      <c r="R1287" s="401" t="e">
        <f ca="1">MATCH(R$2,OFFSET(Diário!O$4,R1286,0,ROW(Diário!$N$5003)-R1286,1),0)+R1286</f>
        <v>#N/A</v>
      </c>
    </row>
    <row r="1288" spans="1:18" x14ac:dyDescent="0.2">
      <c r="A1288" s="402" t="str">
        <f t="shared" ca="1" si="85"/>
        <v/>
      </c>
      <c r="B1288" s="397" t="str">
        <f ca="1">IF($A1288="","",INDEX(Diário!B$4:B$5000,MATCH(Rateio!$A1288,Diário!$A$4:$A$5000,FALSE)))</f>
        <v/>
      </c>
      <c r="C1288" s="413" t="str">
        <f ca="1">IF($A1288="","",INDEX(Diário!C$4:C$5000,MATCH(Rateio!$A1288,Diário!$A$4:$A$5000,FALSE)))</f>
        <v/>
      </c>
      <c r="D1288" s="412" t="str">
        <f ca="1">IF($A1288="","",INDEX(Diário!D$4:D$5000,MATCH(Rateio!$A1288,Diário!$A$4:$A$5000,FALSE)))</f>
        <v/>
      </c>
      <c r="E1288" s="412" t="str">
        <f ca="1">IF($A1288="","",INDEX(Diário!E$4:E$5000,MATCH(Rateio!$A1288,Diário!$A$4:$A$5000,FALSE)))</f>
        <v/>
      </c>
      <c r="F1288" s="398"/>
      <c r="G1288" s="398"/>
      <c r="H1288" s="398"/>
      <c r="I1288" s="398"/>
      <c r="J1288" s="398"/>
      <c r="K1288" s="403"/>
      <c r="L1288" s="404"/>
      <c r="M1288" s="404"/>
      <c r="N1288" s="399"/>
      <c r="O1288" s="400" t="str">
        <f t="shared" si="83"/>
        <v/>
      </c>
      <c r="P1288" s="400" t="str">
        <f t="shared" si="84"/>
        <v/>
      </c>
      <c r="Q1288" s="400">
        <f t="shared" si="86"/>
        <v>0</v>
      </c>
      <c r="R1288" s="401" t="e">
        <f ca="1">MATCH(R$2,OFFSET(Diário!O$4,R1287,0,ROW(Diário!$N$5003)-R1287,1),0)+R1287</f>
        <v>#N/A</v>
      </c>
    </row>
    <row r="1289" spans="1:18" x14ac:dyDescent="0.2">
      <c r="A1289" s="402" t="str">
        <f t="shared" ca="1" si="85"/>
        <v/>
      </c>
      <c r="B1289" s="397" t="str">
        <f ca="1">IF($A1289="","",INDEX(Diário!B$4:B$5000,MATCH(Rateio!$A1289,Diário!$A$4:$A$5000,FALSE)))</f>
        <v/>
      </c>
      <c r="C1289" s="413" t="str">
        <f ca="1">IF($A1289="","",INDEX(Diário!C$4:C$5000,MATCH(Rateio!$A1289,Diário!$A$4:$A$5000,FALSE)))</f>
        <v/>
      </c>
      <c r="D1289" s="412" t="str">
        <f ca="1">IF($A1289="","",INDEX(Diário!D$4:D$5000,MATCH(Rateio!$A1289,Diário!$A$4:$A$5000,FALSE)))</f>
        <v/>
      </c>
      <c r="E1289" s="412" t="str">
        <f ca="1">IF($A1289="","",INDEX(Diário!E$4:E$5000,MATCH(Rateio!$A1289,Diário!$A$4:$A$5000,FALSE)))</f>
        <v/>
      </c>
      <c r="F1289" s="398"/>
      <c r="G1289" s="398"/>
      <c r="H1289" s="398"/>
      <c r="I1289" s="398"/>
      <c r="J1289" s="398"/>
      <c r="K1289" s="403"/>
      <c r="L1289" s="404"/>
      <c r="M1289" s="404"/>
      <c r="N1289" s="399"/>
      <c r="O1289" s="400" t="str">
        <f t="shared" si="83"/>
        <v/>
      </c>
      <c r="P1289" s="400" t="str">
        <f t="shared" si="84"/>
        <v/>
      </c>
      <c r="Q1289" s="400">
        <f t="shared" si="86"/>
        <v>0</v>
      </c>
      <c r="R1289" s="401" t="e">
        <f ca="1">MATCH(R$2,OFFSET(Diário!O$4,R1288,0,ROW(Diário!$N$5003)-R1288,1),0)+R1288</f>
        <v>#N/A</v>
      </c>
    </row>
    <row r="1290" spans="1:18" x14ac:dyDescent="0.2">
      <c r="A1290" s="402" t="str">
        <f t="shared" ca="1" si="85"/>
        <v/>
      </c>
      <c r="B1290" s="397" t="str">
        <f ca="1">IF($A1290="","",INDEX(Diário!B$4:B$5000,MATCH(Rateio!$A1290,Diário!$A$4:$A$5000,FALSE)))</f>
        <v/>
      </c>
      <c r="C1290" s="413" t="str">
        <f ca="1">IF($A1290="","",INDEX(Diário!C$4:C$5000,MATCH(Rateio!$A1290,Diário!$A$4:$A$5000,FALSE)))</f>
        <v/>
      </c>
      <c r="D1290" s="412" t="str">
        <f ca="1">IF($A1290="","",INDEX(Diário!D$4:D$5000,MATCH(Rateio!$A1290,Diário!$A$4:$A$5000,FALSE)))</f>
        <v/>
      </c>
      <c r="E1290" s="412" t="str">
        <f ca="1">IF($A1290="","",INDEX(Diário!E$4:E$5000,MATCH(Rateio!$A1290,Diário!$A$4:$A$5000,FALSE)))</f>
        <v/>
      </c>
      <c r="F1290" s="398"/>
      <c r="G1290" s="398"/>
      <c r="H1290" s="398"/>
      <c r="I1290" s="398"/>
      <c r="J1290" s="398"/>
      <c r="K1290" s="403"/>
      <c r="L1290" s="404"/>
      <c r="M1290" s="404"/>
      <c r="N1290" s="399"/>
      <c r="O1290" s="400" t="str">
        <f t="shared" si="83"/>
        <v/>
      </c>
      <c r="P1290" s="400" t="str">
        <f t="shared" si="84"/>
        <v/>
      </c>
      <c r="Q1290" s="400">
        <f t="shared" si="86"/>
        <v>0</v>
      </c>
      <c r="R1290" s="401" t="e">
        <f ca="1">MATCH(R$2,OFFSET(Diário!O$4,R1289,0,ROW(Diário!$N$5003)-R1289,1),0)+R1289</f>
        <v>#N/A</v>
      </c>
    </row>
    <row r="1291" spans="1:18" x14ac:dyDescent="0.2">
      <c r="A1291" s="402" t="str">
        <f t="shared" ca="1" si="85"/>
        <v/>
      </c>
      <c r="B1291" s="397" t="str">
        <f ca="1">IF($A1291="","",INDEX(Diário!B$4:B$5000,MATCH(Rateio!$A1291,Diário!$A$4:$A$5000,FALSE)))</f>
        <v/>
      </c>
      <c r="C1291" s="413" t="str">
        <f ca="1">IF($A1291="","",INDEX(Diário!C$4:C$5000,MATCH(Rateio!$A1291,Diário!$A$4:$A$5000,FALSE)))</f>
        <v/>
      </c>
      <c r="D1291" s="412" t="str">
        <f ca="1">IF($A1291="","",INDEX(Diário!D$4:D$5000,MATCH(Rateio!$A1291,Diário!$A$4:$A$5000,FALSE)))</f>
        <v/>
      </c>
      <c r="E1291" s="412" t="str">
        <f ca="1">IF($A1291="","",INDEX(Diário!E$4:E$5000,MATCH(Rateio!$A1291,Diário!$A$4:$A$5000,FALSE)))</f>
        <v/>
      </c>
      <c r="F1291" s="398"/>
      <c r="G1291" s="398"/>
      <c r="H1291" s="398"/>
      <c r="I1291" s="398"/>
      <c r="J1291" s="398"/>
      <c r="K1291" s="403"/>
      <c r="L1291" s="404"/>
      <c r="M1291" s="404"/>
      <c r="N1291" s="399"/>
      <c r="O1291" s="400" t="str">
        <f t="shared" si="83"/>
        <v/>
      </c>
      <c r="P1291" s="400" t="str">
        <f t="shared" si="84"/>
        <v/>
      </c>
      <c r="Q1291" s="400">
        <f t="shared" si="86"/>
        <v>0</v>
      </c>
      <c r="R1291" s="401" t="e">
        <f ca="1">MATCH(R$2,OFFSET(Diário!O$4,R1290,0,ROW(Diário!$N$5003)-R1290,1),0)+R1290</f>
        <v>#N/A</v>
      </c>
    </row>
    <row r="1292" spans="1:18" x14ac:dyDescent="0.2">
      <c r="A1292" s="402" t="str">
        <f t="shared" ca="1" si="85"/>
        <v/>
      </c>
      <c r="B1292" s="397" t="str">
        <f ca="1">IF($A1292="","",INDEX(Diário!B$4:B$5000,MATCH(Rateio!$A1292,Diário!$A$4:$A$5000,FALSE)))</f>
        <v/>
      </c>
      <c r="C1292" s="413" t="str">
        <f ca="1">IF($A1292="","",INDEX(Diário!C$4:C$5000,MATCH(Rateio!$A1292,Diário!$A$4:$A$5000,FALSE)))</f>
        <v/>
      </c>
      <c r="D1292" s="412" t="str">
        <f ca="1">IF($A1292="","",INDEX(Diário!D$4:D$5000,MATCH(Rateio!$A1292,Diário!$A$4:$A$5000,FALSE)))</f>
        <v/>
      </c>
      <c r="E1292" s="412" t="str">
        <f ca="1">IF($A1292="","",INDEX(Diário!E$4:E$5000,MATCH(Rateio!$A1292,Diário!$A$4:$A$5000,FALSE)))</f>
        <v/>
      </c>
      <c r="F1292" s="398"/>
      <c r="G1292" s="398"/>
      <c r="H1292" s="398"/>
      <c r="I1292" s="398"/>
      <c r="J1292" s="398"/>
      <c r="K1292" s="403"/>
      <c r="L1292" s="404"/>
      <c r="M1292" s="404"/>
      <c r="N1292" s="399"/>
      <c r="O1292" s="400" t="str">
        <f t="shared" si="83"/>
        <v/>
      </c>
      <c r="P1292" s="400" t="str">
        <f t="shared" si="84"/>
        <v/>
      </c>
      <c r="Q1292" s="400">
        <f t="shared" si="86"/>
        <v>0</v>
      </c>
      <c r="R1292" s="401" t="e">
        <f ca="1">MATCH(R$2,OFFSET(Diário!O$4,R1291,0,ROW(Diário!$N$5003)-R1291,1),0)+R1291</f>
        <v>#N/A</v>
      </c>
    </row>
    <row r="1293" spans="1:18" x14ac:dyDescent="0.2">
      <c r="A1293" s="402" t="str">
        <f t="shared" ca="1" si="85"/>
        <v/>
      </c>
      <c r="B1293" s="397" t="str">
        <f ca="1">IF($A1293="","",INDEX(Diário!B$4:B$5000,MATCH(Rateio!$A1293,Diário!$A$4:$A$5000,FALSE)))</f>
        <v/>
      </c>
      <c r="C1293" s="413" t="str">
        <f ca="1">IF($A1293="","",INDEX(Diário!C$4:C$5000,MATCH(Rateio!$A1293,Diário!$A$4:$A$5000,FALSE)))</f>
        <v/>
      </c>
      <c r="D1293" s="412" t="str">
        <f ca="1">IF($A1293="","",INDEX(Diário!D$4:D$5000,MATCH(Rateio!$A1293,Diário!$A$4:$A$5000,FALSE)))</f>
        <v/>
      </c>
      <c r="E1293" s="412" t="str">
        <f ca="1">IF($A1293="","",INDEX(Diário!E$4:E$5000,MATCH(Rateio!$A1293,Diário!$A$4:$A$5000,FALSE)))</f>
        <v/>
      </c>
      <c r="F1293" s="398"/>
      <c r="G1293" s="398"/>
      <c r="H1293" s="398"/>
      <c r="I1293" s="398"/>
      <c r="J1293" s="398"/>
      <c r="K1293" s="403"/>
      <c r="L1293" s="404"/>
      <c r="M1293" s="404"/>
      <c r="N1293" s="399"/>
      <c r="O1293" s="400" t="str">
        <f t="shared" si="83"/>
        <v/>
      </c>
      <c r="P1293" s="400" t="str">
        <f t="shared" si="84"/>
        <v/>
      </c>
      <c r="Q1293" s="400">
        <f t="shared" si="86"/>
        <v>0</v>
      </c>
      <c r="R1293" s="401" t="e">
        <f ca="1">MATCH(R$2,OFFSET(Diário!O$4,R1292,0,ROW(Diário!$N$5003)-R1292,1),0)+R1292</f>
        <v>#N/A</v>
      </c>
    </row>
    <row r="1294" spans="1:18" x14ac:dyDescent="0.2">
      <c r="A1294" s="402" t="str">
        <f t="shared" ca="1" si="85"/>
        <v/>
      </c>
      <c r="B1294" s="397" t="str">
        <f ca="1">IF($A1294="","",INDEX(Diário!B$4:B$5000,MATCH(Rateio!$A1294,Diário!$A$4:$A$5000,FALSE)))</f>
        <v/>
      </c>
      <c r="C1294" s="413" t="str">
        <f ca="1">IF($A1294="","",INDEX(Diário!C$4:C$5000,MATCH(Rateio!$A1294,Diário!$A$4:$A$5000,FALSE)))</f>
        <v/>
      </c>
      <c r="D1294" s="412" t="str">
        <f ca="1">IF($A1294="","",INDEX(Diário!D$4:D$5000,MATCH(Rateio!$A1294,Diário!$A$4:$A$5000,FALSE)))</f>
        <v/>
      </c>
      <c r="E1294" s="412" t="str">
        <f ca="1">IF($A1294="","",INDEX(Diário!E$4:E$5000,MATCH(Rateio!$A1294,Diário!$A$4:$A$5000,FALSE)))</f>
        <v/>
      </c>
      <c r="F1294" s="398"/>
      <c r="G1294" s="398"/>
      <c r="H1294" s="398"/>
      <c r="I1294" s="398"/>
      <c r="J1294" s="398"/>
      <c r="K1294" s="403"/>
      <c r="L1294" s="404"/>
      <c r="M1294" s="404"/>
      <c r="N1294" s="399"/>
      <c r="O1294" s="400" t="str">
        <f t="shared" si="83"/>
        <v/>
      </c>
      <c r="P1294" s="400" t="str">
        <f t="shared" si="84"/>
        <v/>
      </c>
      <c r="Q1294" s="400">
        <f t="shared" si="86"/>
        <v>0</v>
      </c>
      <c r="R1294" s="401" t="e">
        <f ca="1">MATCH(R$2,OFFSET(Diário!O$4,R1293,0,ROW(Diário!$N$5003)-R1293,1),0)+R1293</f>
        <v>#N/A</v>
      </c>
    </row>
    <row r="1295" spans="1:18" x14ac:dyDescent="0.2">
      <c r="A1295" s="402" t="str">
        <f t="shared" ca="1" si="85"/>
        <v/>
      </c>
      <c r="B1295" s="397" t="str">
        <f ca="1">IF($A1295="","",INDEX(Diário!B$4:B$5000,MATCH(Rateio!$A1295,Diário!$A$4:$A$5000,FALSE)))</f>
        <v/>
      </c>
      <c r="C1295" s="413" t="str">
        <f ca="1">IF($A1295="","",INDEX(Diário!C$4:C$5000,MATCH(Rateio!$A1295,Diário!$A$4:$A$5000,FALSE)))</f>
        <v/>
      </c>
      <c r="D1295" s="412" t="str">
        <f ca="1">IF($A1295="","",INDEX(Diário!D$4:D$5000,MATCH(Rateio!$A1295,Diário!$A$4:$A$5000,FALSE)))</f>
        <v/>
      </c>
      <c r="E1295" s="412" t="str">
        <f ca="1">IF($A1295="","",INDEX(Diário!E$4:E$5000,MATCH(Rateio!$A1295,Diário!$A$4:$A$5000,FALSE)))</f>
        <v/>
      </c>
      <c r="F1295" s="398"/>
      <c r="G1295" s="398"/>
      <c r="H1295" s="398"/>
      <c r="I1295" s="398"/>
      <c r="J1295" s="398"/>
      <c r="K1295" s="403"/>
      <c r="L1295" s="404"/>
      <c r="M1295" s="404"/>
      <c r="N1295" s="399"/>
      <c r="O1295" s="400" t="str">
        <f t="shared" si="83"/>
        <v/>
      </c>
      <c r="P1295" s="400" t="str">
        <f t="shared" si="84"/>
        <v/>
      </c>
      <c r="Q1295" s="400">
        <f t="shared" si="86"/>
        <v>0</v>
      </c>
      <c r="R1295" s="401" t="e">
        <f ca="1">MATCH(R$2,OFFSET(Diário!O$4,R1294,0,ROW(Diário!$N$5003)-R1294,1),0)+R1294</f>
        <v>#N/A</v>
      </c>
    </row>
    <row r="1296" spans="1:18" x14ac:dyDescent="0.2">
      <c r="A1296" s="402" t="str">
        <f t="shared" ca="1" si="85"/>
        <v/>
      </c>
      <c r="B1296" s="397" t="str">
        <f ca="1">IF($A1296="","",INDEX(Diário!B$4:B$5000,MATCH(Rateio!$A1296,Diário!$A$4:$A$5000,FALSE)))</f>
        <v/>
      </c>
      <c r="C1296" s="413" t="str">
        <f ca="1">IF($A1296="","",INDEX(Diário!C$4:C$5000,MATCH(Rateio!$A1296,Diário!$A$4:$A$5000,FALSE)))</f>
        <v/>
      </c>
      <c r="D1296" s="412" t="str">
        <f ca="1">IF($A1296="","",INDEX(Diário!D$4:D$5000,MATCH(Rateio!$A1296,Diário!$A$4:$A$5000,FALSE)))</f>
        <v/>
      </c>
      <c r="E1296" s="412" t="str">
        <f ca="1">IF($A1296="","",INDEX(Diário!E$4:E$5000,MATCH(Rateio!$A1296,Diário!$A$4:$A$5000,FALSE)))</f>
        <v/>
      </c>
      <c r="F1296" s="398"/>
      <c r="G1296" s="398"/>
      <c r="H1296" s="398"/>
      <c r="I1296" s="398"/>
      <c r="J1296" s="398"/>
      <c r="K1296" s="403"/>
      <c r="L1296" s="404"/>
      <c r="M1296" s="404"/>
      <c r="N1296" s="399"/>
      <c r="O1296" s="400" t="str">
        <f t="shared" si="83"/>
        <v/>
      </c>
      <c r="P1296" s="400" t="str">
        <f t="shared" si="84"/>
        <v/>
      </c>
      <c r="Q1296" s="400">
        <f t="shared" si="86"/>
        <v>0</v>
      </c>
      <c r="R1296" s="401" t="e">
        <f ca="1">MATCH(R$2,OFFSET(Diário!O$4,R1295,0,ROW(Diário!$N$5003)-R1295,1),0)+R1295</f>
        <v>#N/A</v>
      </c>
    </row>
    <row r="1297" spans="1:18" x14ac:dyDescent="0.2">
      <c r="A1297" s="402" t="str">
        <f t="shared" ca="1" si="85"/>
        <v/>
      </c>
      <c r="B1297" s="397" t="str">
        <f ca="1">IF($A1297="","",INDEX(Diário!B$4:B$5000,MATCH(Rateio!$A1297,Diário!$A$4:$A$5000,FALSE)))</f>
        <v/>
      </c>
      <c r="C1297" s="413" t="str">
        <f ca="1">IF($A1297="","",INDEX(Diário!C$4:C$5000,MATCH(Rateio!$A1297,Diário!$A$4:$A$5000,FALSE)))</f>
        <v/>
      </c>
      <c r="D1297" s="412" t="str">
        <f ca="1">IF($A1297="","",INDEX(Diário!D$4:D$5000,MATCH(Rateio!$A1297,Diário!$A$4:$A$5000,FALSE)))</f>
        <v/>
      </c>
      <c r="E1297" s="412" t="str">
        <f ca="1">IF($A1297="","",INDEX(Diário!E$4:E$5000,MATCH(Rateio!$A1297,Diário!$A$4:$A$5000,FALSE)))</f>
        <v/>
      </c>
      <c r="F1297" s="398"/>
      <c r="G1297" s="398"/>
      <c r="H1297" s="398"/>
      <c r="I1297" s="398"/>
      <c r="J1297" s="398"/>
      <c r="K1297" s="403"/>
      <c r="L1297" s="404"/>
      <c r="M1297" s="404"/>
      <c r="N1297" s="399"/>
      <c r="O1297" s="400" t="str">
        <f t="shared" si="83"/>
        <v/>
      </c>
      <c r="P1297" s="400" t="str">
        <f t="shared" si="84"/>
        <v/>
      </c>
      <c r="Q1297" s="400">
        <f t="shared" si="86"/>
        <v>0</v>
      </c>
      <c r="R1297" s="401" t="e">
        <f ca="1">MATCH(R$2,OFFSET(Diário!O$4,R1296,0,ROW(Diário!$N$5003)-R1296,1),0)+R1296</f>
        <v>#N/A</v>
      </c>
    </row>
    <row r="1298" spans="1:18" x14ac:dyDescent="0.2">
      <c r="A1298" s="402" t="str">
        <f t="shared" ca="1" si="85"/>
        <v/>
      </c>
      <c r="B1298" s="397" t="str">
        <f ca="1">IF($A1298="","",INDEX(Diário!B$4:B$5000,MATCH(Rateio!$A1298,Diário!$A$4:$A$5000,FALSE)))</f>
        <v/>
      </c>
      <c r="C1298" s="413" t="str">
        <f ca="1">IF($A1298="","",INDEX(Diário!C$4:C$5000,MATCH(Rateio!$A1298,Diário!$A$4:$A$5000,FALSE)))</f>
        <v/>
      </c>
      <c r="D1298" s="412" t="str">
        <f ca="1">IF($A1298="","",INDEX(Diário!D$4:D$5000,MATCH(Rateio!$A1298,Diário!$A$4:$A$5000,FALSE)))</f>
        <v/>
      </c>
      <c r="E1298" s="412" t="str">
        <f ca="1">IF($A1298="","",INDEX(Diário!E$4:E$5000,MATCH(Rateio!$A1298,Diário!$A$4:$A$5000,FALSE)))</f>
        <v/>
      </c>
      <c r="F1298" s="398"/>
      <c r="G1298" s="398"/>
      <c r="H1298" s="398"/>
      <c r="I1298" s="398"/>
      <c r="J1298" s="398"/>
      <c r="K1298" s="403"/>
      <c r="L1298" s="404"/>
      <c r="M1298" s="404"/>
      <c r="N1298" s="399"/>
      <c r="O1298" s="400" t="str">
        <f t="shared" si="83"/>
        <v/>
      </c>
      <c r="P1298" s="400" t="str">
        <f t="shared" si="84"/>
        <v/>
      </c>
      <c r="Q1298" s="400">
        <f t="shared" si="86"/>
        <v>0</v>
      </c>
      <c r="R1298" s="401" t="e">
        <f ca="1">MATCH(R$2,OFFSET(Diário!O$4,R1297,0,ROW(Diário!$N$5003)-R1297,1),0)+R1297</f>
        <v>#N/A</v>
      </c>
    </row>
    <row r="1299" spans="1:18" x14ac:dyDescent="0.2">
      <c r="A1299" s="402" t="str">
        <f t="shared" ca="1" si="85"/>
        <v/>
      </c>
      <c r="B1299" s="397" t="str">
        <f ca="1">IF($A1299="","",INDEX(Diário!B$4:B$5000,MATCH(Rateio!$A1299,Diário!$A$4:$A$5000,FALSE)))</f>
        <v/>
      </c>
      <c r="C1299" s="413" t="str">
        <f ca="1">IF($A1299="","",INDEX(Diário!C$4:C$5000,MATCH(Rateio!$A1299,Diário!$A$4:$A$5000,FALSE)))</f>
        <v/>
      </c>
      <c r="D1299" s="412" t="str">
        <f ca="1">IF($A1299="","",INDEX(Diário!D$4:D$5000,MATCH(Rateio!$A1299,Diário!$A$4:$A$5000,FALSE)))</f>
        <v/>
      </c>
      <c r="E1299" s="412" t="str">
        <f ca="1">IF($A1299="","",INDEX(Diário!E$4:E$5000,MATCH(Rateio!$A1299,Diário!$A$4:$A$5000,FALSE)))</f>
        <v/>
      </c>
      <c r="F1299" s="398"/>
      <c r="G1299" s="398"/>
      <c r="H1299" s="398"/>
      <c r="I1299" s="398"/>
      <c r="J1299" s="398"/>
      <c r="K1299" s="403"/>
      <c r="L1299" s="404"/>
      <c r="M1299" s="404"/>
      <c r="N1299" s="399"/>
      <c r="O1299" s="400" t="str">
        <f t="shared" si="83"/>
        <v/>
      </c>
      <c r="P1299" s="400" t="str">
        <f t="shared" si="84"/>
        <v/>
      </c>
      <c r="Q1299" s="400">
        <f t="shared" si="86"/>
        <v>0</v>
      </c>
      <c r="R1299" s="401" t="e">
        <f ca="1">MATCH(R$2,OFFSET(Diário!O$4,R1298,0,ROW(Diário!$N$5003)-R1298,1),0)+R1298</f>
        <v>#N/A</v>
      </c>
    </row>
    <row r="1300" spans="1:18" x14ac:dyDescent="0.2">
      <c r="A1300" s="402" t="str">
        <f t="shared" ca="1" si="85"/>
        <v/>
      </c>
      <c r="B1300" s="397" t="str">
        <f ca="1">IF($A1300="","",INDEX(Diário!B$4:B$5000,MATCH(Rateio!$A1300,Diário!$A$4:$A$5000,FALSE)))</f>
        <v/>
      </c>
      <c r="C1300" s="413" t="str">
        <f ca="1">IF($A1300="","",INDEX(Diário!C$4:C$5000,MATCH(Rateio!$A1300,Diário!$A$4:$A$5000,FALSE)))</f>
        <v/>
      </c>
      <c r="D1300" s="412" t="str">
        <f ca="1">IF($A1300="","",INDEX(Diário!D$4:D$5000,MATCH(Rateio!$A1300,Diário!$A$4:$A$5000,FALSE)))</f>
        <v/>
      </c>
      <c r="E1300" s="412" t="str">
        <f ca="1">IF($A1300="","",INDEX(Diário!E$4:E$5000,MATCH(Rateio!$A1300,Diário!$A$4:$A$5000,FALSE)))</f>
        <v/>
      </c>
      <c r="F1300" s="398"/>
      <c r="G1300" s="398"/>
      <c r="H1300" s="398"/>
      <c r="I1300" s="398"/>
      <c r="J1300" s="398"/>
      <c r="K1300" s="403"/>
      <c r="L1300" s="404"/>
      <c r="M1300" s="404"/>
      <c r="N1300" s="399"/>
      <c r="O1300" s="400" t="str">
        <f t="shared" si="83"/>
        <v/>
      </c>
      <c r="P1300" s="400" t="str">
        <f t="shared" si="84"/>
        <v/>
      </c>
      <c r="Q1300" s="400">
        <f t="shared" si="86"/>
        <v>0</v>
      </c>
      <c r="R1300" s="401" t="e">
        <f ca="1">MATCH(R$2,OFFSET(Diário!O$4,R1299,0,ROW(Diário!$N$5003)-R1299,1),0)+R1299</f>
        <v>#N/A</v>
      </c>
    </row>
    <row r="1301" spans="1:18" x14ac:dyDescent="0.2">
      <c r="A1301" s="402" t="str">
        <f t="shared" ca="1" si="85"/>
        <v/>
      </c>
      <c r="B1301" s="397" t="str">
        <f ca="1">IF($A1301="","",INDEX(Diário!B$4:B$5000,MATCH(Rateio!$A1301,Diário!$A$4:$A$5000,FALSE)))</f>
        <v/>
      </c>
      <c r="C1301" s="413" t="str">
        <f ca="1">IF($A1301="","",INDEX(Diário!C$4:C$5000,MATCH(Rateio!$A1301,Diário!$A$4:$A$5000,FALSE)))</f>
        <v/>
      </c>
      <c r="D1301" s="412" t="str">
        <f ca="1">IF($A1301="","",INDEX(Diário!D$4:D$5000,MATCH(Rateio!$A1301,Diário!$A$4:$A$5000,FALSE)))</f>
        <v/>
      </c>
      <c r="E1301" s="412" t="str">
        <f ca="1">IF($A1301="","",INDEX(Diário!E$4:E$5000,MATCH(Rateio!$A1301,Diário!$A$4:$A$5000,FALSE)))</f>
        <v/>
      </c>
      <c r="F1301" s="398"/>
      <c r="G1301" s="398"/>
      <c r="H1301" s="398"/>
      <c r="I1301" s="398"/>
      <c r="J1301" s="398"/>
      <c r="K1301" s="403"/>
      <c r="L1301" s="404"/>
      <c r="M1301" s="404"/>
      <c r="N1301" s="399"/>
      <c r="O1301" s="400" t="str">
        <f t="shared" si="83"/>
        <v/>
      </c>
      <c r="P1301" s="400" t="str">
        <f t="shared" si="84"/>
        <v/>
      </c>
      <c r="Q1301" s="400">
        <f t="shared" si="86"/>
        <v>0</v>
      </c>
      <c r="R1301" s="401" t="e">
        <f ca="1">MATCH(R$2,OFFSET(Diário!O$4,R1300,0,ROW(Diário!$N$5003)-R1300,1),0)+R1300</f>
        <v>#N/A</v>
      </c>
    </row>
    <row r="1302" spans="1:18" x14ac:dyDescent="0.2">
      <c r="A1302" s="402" t="str">
        <f t="shared" ca="1" si="85"/>
        <v/>
      </c>
      <c r="B1302" s="397" t="str">
        <f ca="1">IF($A1302="","",INDEX(Diário!B$4:B$5000,MATCH(Rateio!$A1302,Diário!$A$4:$A$5000,FALSE)))</f>
        <v/>
      </c>
      <c r="C1302" s="413" t="str">
        <f ca="1">IF($A1302="","",INDEX(Diário!C$4:C$5000,MATCH(Rateio!$A1302,Diário!$A$4:$A$5000,FALSE)))</f>
        <v/>
      </c>
      <c r="D1302" s="412" t="str">
        <f ca="1">IF($A1302="","",INDEX(Diário!D$4:D$5000,MATCH(Rateio!$A1302,Diário!$A$4:$A$5000,FALSE)))</f>
        <v/>
      </c>
      <c r="E1302" s="412" t="str">
        <f ca="1">IF($A1302="","",INDEX(Diário!E$4:E$5000,MATCH(Rateio!$A1302,Diário!$A$4:$A$5000,FALSE)))</f>
        <v/>
      </c>
      <c r="F1302" s="398"/>
      <c r="G1302" s="398"/>
      <c r="H1302" s="398"/>
      <c r="I1302" s="398"/>
      <c r="J1302" s="398"/>
      <c r="K1302" s="403"/>
      <c r="L1302" s="404"/>
      <c r="M1302" s="404"/>
      <c r="N1302" s="399"/>
      <c r="O1302" s="400" t="str">
        <f t="shared" si="83"/>
        <v/>
      </c>
      <c r="P1302" s="400" t="str">
        <f t="shared" si="84"/>
        <v/>
      </c>
      <c r="Q1302" s="400">
        <f t="shared" si="86"/>
        <v>0</v>
      </c>
      <c r="R1302" s="401" t="e">
        <f ca="1">MATCH(R$2,OFFSET(Diário!O$4,R1301,0,ROW(Diário!$N$5003)-R1301,1),0)+R1301</f>
        <v>#N/A</v>
      </c>
    </row>
    <row r="1303" spans="1:18" x14ac:dyDescent="0.2">
      <c r="A1303" s="402" t="str">
        <f t="shared" ca="1" si="85"/>
        <v/>
      </c>
      <c r="B1303" s="397" t="str">
        <f ca="1">IF($A1303="","",INDEX(Diário!B$4:B$5000,MATCH(Rateio!$A1303,Diário!$A$4:$A$5000,FALSE)))</f>
        <v/>
      </c>
      <c r="C1303" s="413" t="str">
        <f ca="1">IF($A1303="","",INDEX(Diário!C$4:C$5000,MATCH(Rateio!$A1303,Diário!$A$4:$A$5000,FALSE)))</f>
        <v/>
      </c>
      <c r="D1303" s="412" t="str">
        <f ca="1">IF($A1303="","",INDEX(Diário!D$4:D$5000,MATCH(Rateio!$A1303,Diário!$A$4:$A$5000,FALSE)))</f>
        <v/>
      </c>
      <c r="E1303" s="412" t="str">
        <f ca="1">IF($A1303="","",INDEX(Diário!E$4:E$5000,MATCH(Rateio!$A1303,Diário!$A$4:$A$5000,FALSE)))</f>
        <v/>
      </c>
      <c r="F1303" s="398"/>
      <c r="G1303" s="398"/>
      <c r="H1303" s="398"/>
      <c r="I1303" s="398"/>
      <c r="J1303" s="398"/>
      <c r="K1303" s="403"/>
      <c r="L1303" s="404"/>
      <c r="M1303" s="404"/>
      <c r="N1303" s="399"/>
      <c r="O1303" s="400" t="str">
        <f t="shared" si="83"/>
        <v/>
      </c>
      <c r="P1303" s="400" t="str">
        <f t="shared" si="84"/>
        <v/>
      </c>
      <c r="Q1303" s="400">
        <f t="shared" si="86"/>
        <v>0</v>
      </c>
      <c r="R1303" s="401" t="e">
        <f ca="1">MATCH(R$2,OFFSET(Diário!O$4,R1302,0,ROW(Diário!$N$5003)-R1302,1),0)+R1302</f>
        <v>#N/A</v>
      </c>
    </row>
    <row r="1304" spans="1:18" x14ac:dyDescent="0.2">
      <c r="A1304" s="402" t="str">
        <f t="shared" ca="1" si="85"/>
        <v/>
      </c>
      <c r="B1304" s="397" t="str">
        <f ca="1">IF($A1304="","",INDEX(Diário!B$4:B$5000,MATCH(Rateio!$A1304,Diário!$A$4:$A$5000,FALSE)))</f>
        <v/>
      </c>
      <c r="C1304" s="413" t="str">
        <f ca="1">IF($A1304="","",INDEX(Diário!C$4:C$5000,MATCH(Rateio!$A1304,Diário!$A$4:$A$5000,FALSE)))</f>
        <v/>
      </c>
      <c r="D1304" s="412" t="str">
        <f ca="1">IF($A1304="","",INDEX(Diário!D$4:D$5000,MATCH(Rateio!$A1304,Diário!$A$4:$A$5000,FALSE)))</f>
        <v/>
      </c>
      <c r="E1304" s="412" t="str">
        <f ca="1">IF($A1304="","",INDEX(Diário!E$4:E$5000,MATCH(Rateio!$A1304,Diário!$A$4:$A$5000,FALSE)))</f>
        <v/>
      </c>
      <c r="F1304" s="398"/>
      <c r="G1304" s="398"/>
      <c r="H1304" s="398"/>
      <c r="I1304" s="398"/>
      <c r="J1304" s="398"/>
      <c r="K1304" s="403"/>
      <c r="L1304" s="404"/>
      <c r="M1304" s="404"/>
      <c r="N1304" s="399"/>
      <c r="O1304" s="400" t="str">
        <f t="shared" si="83"/>
        <v/>
      </c>
      <c r="P1304" s="400" t="str">
        <f t="shared" si="84"/>
        <v/>
      </c>
      <c r="Q1304" s="400">
        <f t="shared" si="86"/>
        <v>0</v>
      </c>
      <c r="R1304" s="401" t="e">
        <f ca="1">MATCH(R$2,OFFSET(Diário!O$4,R1303,0,ROW(Diário!$N$5003)-R1303,1),0)+R1303</f>
        <v>#N/A</v>
      </c>
    </row>
    <row r="1305" spans="1:18" x14ac:dyDescent="0.2">
      <c r="A1305" s="402" t="str">
        <f t="shared" ca="1" si="85"/>
        <v/>
      </c>
      <c r="B1305" s="397" t="str">
        <f ca="1">IF($A1305="","",INDEX(Diário!B$4:B$5000,MATCH(Rateio!$A1305,Diário!$A$4:$A$5000,FALSE)))</f>
        <v/>
      </c>
      <c r="C1305" s="413" t="str">
        <f ca="1">IF($A1305="","",INDEX(Diário!C$4:C$5000,MATCH(Rateio!$A1305,Diário!$A$4:$A$5000,FALSE)))</f>
        <v/>
      </c>
      <c r="D1305" s="412" t="str">
        <f ca="1">IF($A1305="","",INDEX(Diário!D$4:D$5000,MATCH(Rateio!$A1305,Diário!$A$4:$A$5000,FALSE)))</f>
        <v/>
      </c>
      <c r="E1305" s="412" t="str">
        <f ca="1">IF($A1305="","",INDEX(Diário!E$4:E$5000,MATCH(Rateio!$A1305,Diário!$A$4:$A$5000,FALSE)))</f>
        <v/>
      </c>
      <c r="F1305" s="398"/>
      <c r="G1305" s="398"/>
      <c r="H1305" s="398"/>
      <c r="I1305" s="398"/>
      <c r="J1305" s="398"/>
      <c r="K1305" s="403"/>
      <c r="L1305" s="404"/>
      <c r="M1305" s="404"/>
      <c r="N1305" s="399"/>
      <c r="O1305" s="400" t="str">
        <f t="shared" si="83"/>
        <v/>
      </c>
      <c r="P1305" s="400" t="str">
        <f t="shared" si="84"/>
        <v/>
      </c>
      <c r="Q1305" s="400">
        <f t="shared" si="86"/>
        <v>0</v>
      </c>
      <c r="R1305" s="401" t="e">
        <f ca="1">MATCH(R$2,OFFSET(Diário!O$4,R1304,0,ROW(Diário!$N$5003)-R1304,1),0)+R1304</f>
        <v>#N/A</v>
      </c>
    </row>
    <row r="1306" spans="1:18" x14ac:dyDescent="0.2">
      <c r="A1306" s="402" t="str">
        <f t="shared" ca="1" si="85"/>
        <v/>
      </c>
      <c r="B1306" s="397" t="str">
        <f ca="1">IF($A1306="","",INDEX(Diário!B$4:B$5000,MATCH(Rateio!$A1306,Diário!$A$4:$A$5000,FALSE)))</f>
        <v/>
      </c>
      <c r="C1306" s="413" t="str">
        <f ca="1">IF($A1306="","",INDEX(Diário!C$4:C$5000,MATCH(Rateio!$A1306,Diário!$A$4:$A$5000,FALSE)))</f>
        <v/>
      </c>
      <c r="D1306" s="412" t="str">
        <f ca="1">IF($A1306="","",INDEX(Diário!D$4:D$5000,MATCH(Rateio!$A1306,Diário!$A$4:$A$5000,FALSE)))</f>
        <v/>
      </c>
      <c r="E1306" s="412" t="str">
        <f ca="1">IF($A1306="","",INDEX(Diário!E$4:E$5000,MATCH(Rateio!$A1306,Diário!$A$4:$A$5000,FALSE)))</f>
        <v/>
      </c>
      <c r="F1306" s="398"/>
      <c r="G1306" s="398"/>
      <c r="H1306" s="398"/>
      <c r="I1306" s="398"/>
      <c r="J1306" s="398"/>
      <c r="K1306" s="403"/>
      <c r="L1306" s="404"/>
      <c r="M1306" s="404"/>
      <c r="N1306" s="399"/>
      <c r="O1306" s="400" t="str">
        <f t="shared" si="83"/>
        <v/>
      </c>
      <c r="P1306" s="400" t="str">
        <f t="shared" si="84"/>
        <v/>
      </c>
      <c r="Q1306" s="400">
        <f t="shared" si="86"/>
        <v>0</v>
      </c>
      <c r="R1306" s="401" t="e">
        <f ca="1">MATCH(R$2,OFFSET(Diário!O$4,R1305,0,ROW(Diário!$N$5003)-R1305,1),0)+R1305</f>
        <v>#N/A</v>
      </c>
    </row>
    <row r="1307" spans="1:18" x14ac:dyDescent="0.2">
      <c r="A1307" s="402" t="str">
        <f t="shared" ca="1" si="85"/>
        <v/>
      </c>
      <c r="B1307" s="397" t="str">
        <f ca="1">IF($A1307="","",INDEX(Diário!B$4:B$5000,MATCH(Rateio!$A1307,Diário!$A$4:$A$5000,FALSE)))</f>
        <v/>
      </c>
      <c r="C1307" s="413" t="str">
        <f ca="1">IF($A1307="","",INDEX(Diário!C$4:C$5000,MATCH(Rateio!$A1307,Diário!$A$4:$A$5000,FALSE)))</f>
        <v/>
      </c>
      <c r="D1307" s="412" t="str">
        <f ca="1">IF($A1307="","",INDEX(Diário!D$4:D$5000,MATCH(Rateio!$A1307,Diário!$A$4:$A$5000,FALSE)))</f>
        <v/>
      </c>
      <c r="E1307" s="412" t="str">
        <f ca="1">IF($A1307="","",INDEX(Diário!E$4:E$5000,MATCH(Rateio!$A1307,Diário!$A$4:$A$5000,FALSE)))</f>
        <v/>
      </c>
      <c r="F1307" s="398"/>
      <c r="G1307" s="398"/>
      <c r="H1307" s="398"/>
      <c r="I1307" s="398"/>
      <c r="J1307" s="398"/>
      <c r="K1307" s="403"/>
      <c r="L1307" s="404"/>
      <c r="M1307" s="404"/>
      <c r="N1307" s="399"/>
      <c r="O1307" s="400" t="str">
        <f t="shared" si="83"/>
        <v/>
      </c>
      <c r="P1307" s="400" t="str">
        <f t="shared" si="84"/>
        <v/>
      </c>
      <c r="Q1307" s="400">
        <f t="shared" si="86"/>
        <v>0</v>
      </c>
      <c r="R1307" s="401" t="e">
        <f ca="1">MATCH(R$2,OFFSET(Diário!O$4,R1306,0,ROW(Diário!$N$5003)-R1306,1),0)+R1306</f>
        <v>#N/A</v>
      </c>
    </row>
    <row r="1308" spans="1:18" x14ac:dyDescent="0.2">
      <c r="A1308" s="402" t="str">
        <f t="shared" ca="1" si="85"/>
        <v/>
      </c>
      <c r="B1308" s="397" t="str">
        <f ca="1">IF($A1308="","",INDEX(Diário!B$4:B$5000,MATCH(Rateio!$A1308,Diário!$A$4:$A$5000,FALSE)))</f>
        <v/>
      </c>
      <c r="C1308" s="413" t="str">
        <f ca="1">IF($A1308="","",INDEX(Diário!C$4:C$5000,MATCH(Rateio!$A1308,Diário!$A$4:$A$5000,FALSE)))</f>
        <v/>
      </c>
      <c r="D1308" s="412" t="str">
        <f ca="1">IF($A1308="","",INDEX(Diário!D$4:D$5000,MATCH(Rateio!$A1308,Diário!$A$4:$A$5000,FALSE)))</f>
        <v/>
      </c>
      <c r="E1308" s="412" t="str">
        <f ca="1">IF($A1308="","",INDEX(Diário!E$4:E$5000,MATCH(Rateio!$A1308,Diário!$A$4:$A$5000,FALSE)))</f>
        <v/>
      </c>
      <c r="F1308" s="398"/>
      <c r="G1308" s="398"/>
      <c r="H1308" s="398"/>
      <c r="I1308" s="398"/>
      <c r="J1308" s="398"/>
      <c r="K1308" s="403"/>
      <c r="L1308" s="404"/>
      <c r="M1308" s="404"/>
      <c r="N1308" s="399"/>
      <c r="O1308" s="400" t="str">
        <f t="shared" si="83"/>
        <v/>
      </c>
      <c r="P1308" s="400" t="str">
        <f t="shared" si="84"/>
        <v/>
      </c>
      <c r="Q1308" s="400">
        <f t="shared" si="86"/>
        <v>0</v>
      </c>
      <c r="R1308" s="401" t="e">
        <f ca="1">MATCH(R$2,OFFSET(Diário!O$4,R1307,0,ROW(Diário!$N$5003)-R1307,1),0)+R1307</f>
        <v>#N/A</v>
      </c>
    </row>
    <row r="1309" spans="1:18" x14ac:dyDescent="0.2">
      <c r="A1309" s="402" t="str">
        <f t="shared" ca="1" si="85"/>
        <v/>
      </c>
      <c r="B1309" s="397" t="str">
        <f ca="1">IF($A1309="","",INDEX(Diário!B$4:B$5000,MATCH(Rateio!$A1309,Diário!$A$4:$A$5000,FALSE)))</f>
        <v/>
      </c>
      <c r="C1309" s="413" t="str">
        <f ca="1">IF($A1309="","",INDEX(Diário!C$4:C$5000,MATCH(Rateio!$A1309,Diário!$A$4:$A$5000,FALSE)))</f>
        <v/>
      </c>
      <c r="D1309" s="412" t="str">
        <f ca="1">IF($A1309="","",INDEX(Diário!D$4:D$5000,MATCH(Rateio!$A1309,Diário!$A$4:$A$5000,FALSE)))</f>
        <v/>
      </c>
      <c r="E1309" s="412" t="str">
        <f ca="1">IF($A1309="","",INDEX(Diário!E$4:E$5000,MATCH(Rateio!$A1309,Diário!$A$4:$A$5000,FALSE)))</f>
        <v/>
      </c>
      <c r="F1309" s="398"/>
      <c r="G1309" s="398"/>
      <c r="H1309" s="398"/>
      <c r="I1309" s="398"/>
      <c r="J1309" s="398"/>
      <c r="K1309" s="403"/>
      <c r="L1309" s="404"/>
      <c r="M1309" s="404"/>
      <c r="N1309" s="399"/>
      <c r="O1309" s="400" t="str">
        <f t="shared" si="83"/>
        <v/>
      </c>
      <c r="P1309" s="400" t="str">
        <f t="shared" si="84"/>
        <v/>
      </c>
      <c r="Q1309" s="400">
        <f t="shared" si="86"/>
        <v>0</v>
      </c>
      <c r="R1309" s="401" t="e">
        <f ca="1">MATCH(R$2,OFFSET(Diário!O$4,R1308,0,ROW(Diário!$N$5003)-R1308,1),0)+R1308</f>
        <v>#N/A</v>
      </c>
    </row>
    <row r="1310" spans="1:18" x14ac:dyDescent="0.2">
      <c r="A1310" s="402" t="str">
        <f t="shared" ca="1" si="85"/>
        <v/>
      </c>
      <c r="B1310" s="397" t="str">
        <f ca="1">IF($A1310="","",INDEX(Diário!B$4:B$5000,MATCH(Rateio!$A1310,Diário!$A$4:$A$5000,FALSE)))</f>
        <v/>
      </c>
      <c r="C1310" s="413" t="str">
        <f ca="1">IF($A1310="","",INDEX(Diário!C$4:C$5000,MATCH(Rateio!$A1310,Diário!$A$4:$A$5000,FALSE)))</f>
        <v/>
      </c>
      <c r="D1310" s="412" t="str">
        <f ca="1">IF($A1310="","",INDEX(Diário!D$4:D$5000,MATCH(Rateio!$A1310,Diário!$A$4:$A$5000,FALSE)))</f>
        <v/>
      </c>
      <c r="E1310" s="412" t="str">
        <f ca="1">IF($A1310="","",INDEX(Diário!E$4:E$5000,MATCH(Rateio!$A1310,Diário!$A$4:$A$5000,FALSE)))</f>
        <v/>
      </c>
      <c r="F1310" s="398"/>
      <c r="G1310" s="398"/>
      <c r="H1310" s="398"/>
      <c r="I1310" s="398"/>
      <c r="J1310" s="398"/>
      <c r="K1310" s="403"/>
      <c r="L1310" s="404"/>
      <c r="M1310" s="404"/>
      <c r="N1310" s="399"/>
      <c r="O1310" s="400" t="str">
        <f t="shared" si="83"/>
        <v/>
      </c>
      <c r="P1310" s="400" t="str">
        <f t="shared" si="84"/>
        <v/>
      </c>
      <c r="Q1310" s="400">
        <f t="shared" si="86"/>
        <v>0</v>
      </c>
      <c r="R1310" s="401" t="e">
        <f ca="1">MATCH(R$2,OFFSET(Diário!O$4,R1309,0,ROW(Diário!$N$5003)-R1309,1),0)+R1309</f>
        <v>#N/A</v>
      </c>
    </row>
    <row r="1311" spans="1:18" x14ac:dyDescent="0.2">
      <c r="A1311" s="402" t="str">
        <f t="shared" ca="1" si="85"/>
        <v/>
      </c>
      <c r="B1311" s="397" t="str">
        <f ca="1">IF($A1311="","",INDEX(Diário!B$4:B$5000,MATCH(Rateio!$A1311,Diário!$A$4:$A$5000,FALSE)))</f>
        <v/>
      </c>
      <c r="C1311" s="413" t="str">
        <f ca="1">IF($A1311="","",INDEX(Diário!C$4:C$5000,MATCH(Rateio!$A1311,Diário!$A$4:$A$5000,FALSE)))</f>
        <v/>
      </c>
      <c r="D1311" s="412" t="str">
        <f ca="1">IF($A1311="","",INDEX(Diário!D$4:D$5000,MATCH(Rateio!$A1311,Diário!$A$4:$A$5000,FALSE)))</f>
        <v/>
      </c>
      <c r="E1311" s="412" t="str">
        <f ca="1">IF($A1311="","",INDEX(Diário!E$4:E$5000,MATCH(Rateio!$A1311,Diário!$A$4:$A$5000,FALSE)))</f>
        <v/>
      </c>
      <c r="F1311" s="398"/>
      <c r="G1311" s="398"/>
      <c r="H1311" s="398"/>
      <c r="I1311" s="398"/>
      <c r="J1311" s="398"/>
      <c r="K1311" s="403"/>
      <c r="L1311" s="404"/>
      <c r="M1311" s="404"/>
      <c r="N1311" s="399"/>
      <c r="O1311" s="400" t="str">
        <f t="shared" si="83"/>
        <v/>
      </c>
      <c r="P1311" s="400" t="str">
        <f t="shared" si="84"/>
        <v/>
      </c>
      <c r="Q1311" s="400">
        <f t="shared" si="86"/>
        <v>0</v>
      </c>
      <c r="R1311" s="401" t="e">
        <f ca="1">MATCH(R$2,OFFSET(Diário!O$4,R1310,0,ROW(Diário!$N$5003)-R1310,1),0)+R1310</f>
        <v>#N/A</v>
      </c>
    </row>
    <row r="1312" spans="1:18" x14ac:dyDescent="0.2">
      <c r="A1312" s="402" t="str">
        <f t="shared" ca="1" si="85"/>
        <v/>
      </c>
      <c r="B1312" s="397" t="str">
        <f ca="1">IF($A1312="","",INDEX(Diário!B$4:B$5000,MATCH(Rateio!$A1312,Diário!$A$4:$A$5000,FALSE)))</f>
        <v/>
      </c>
      <c r="C1312" s="413" t="str">
        <f ca="1">IF($A1312="","",INDEX(Diário!C$4:C$5000,MATCH(Rateio!$A1312,Diário!$A$4:$A$5000,FALSE)))</f>
        <v/>
      </c>
      <c r="D1312" s="412" t="str">
        <f ca="1">IF($A1312="","",INDEX(Diário!D$4:D$5000,MATCH(Rateio!$A1312,Diário!$A$4:$A$5000,FALSE)))</f>
        <v/>
      </c>
      <c r="E1312" s="412" t="str">
        <f ca="1">IF($A1312="","",INDEX(Diário!E$4:E$5000,MATCH(Rateio!$A1312,Diário!$A$4:$A$5000,FALSE)))</f>
        <v/>
      </c>
      <c r="F1312" s="398"/>
      <c r="G1312" s="398"/>
      <c r="H1312" s="398"/>
      <c r="I1312" s="398"/>
      <c r="J1312" s="398"/>
      <c r="K1312" s="403"/>
      <c r="L1312" s="404"/>
      <c r="M1312" s="404"/>
      <c r="N1312" s="399"/>
      <c r="O1312" s="400" t="str">
        <f t="shared" si="83"/>
        <v/>
      </c>
      <c r="P1312" s="400" t="str">
        <f t="shared" si="84"/>
        <v/>
      </c>
      <c r="Q1312" s="400">
        <f t="shared" si="86"/>
        <v>0</v>
      </c>
      <c r="R1312" s="401" t="e">
        <f ca="1">MATCH(R$2,OFFSET(Diário!O$4,R1311,0,ROW(Diário!$N$5003)-R1311,1),0)+R1311</f>
        <v>#N/A</v>
      </c>
    </row>
    <row r="1313" spans="1:18" x14ac:dyDescent="0.2">
      <c r="A1313" s="402" t="str">
        <f t="shared" ca="1" si="85"/>
        <v/>
      </c>
      <c r="B1313" s="397" t="str">
        <f ca="1">IF($A1313="","",INDEX(Diário!B$4:B$5000,MATCH(Rateio!$A1313,Diário!$A$4:$A$5000,FALSE)))</f>
        <v/>
      </c>
      <c r="C1313" s="413" t="str">
        <f ca="1">IF($A1313="","",INDEX(Diário!C$4:C$5000,MATCH(Rateio!$A1313,Diário!$A$4:$A$5000,FALSE)))</f>
        <v/>
      </c>
      <c r="D1313" s="412" t="str">
        <f ca="1">IF($A1313="","",INDEX(Diário!D$4:D$5000,MATCH(Rateio!$A1313,Diário!$A$4:$A$5000,FALSE)))</f>
        <v/>
      </c>
      <c r="E1313" s="412" t="str">
        <f ca="1">IF($A1313="","",INDEX(Diário!E$4:E$5000,MATCH(Rateio!$A1313,Diário!$A$4:$A$5000,FALSE)))</f>
        <v/>
      </c>
      <c r="F1313" s="398"/>
      <c r="G1313" s="398"/>
      <c r="H1313" s="398"/>
      <c r="I1313" s="398"/>
      <c r="J1313" s="398"/>
      <c r="K1313" s="403"/>
      <c r="L1313" s="404"/>
      <c r="M1313" s="404"/>
      <c r="N1313" s="399"/>
      <c r="O1313" s="400" t="str">
        <f t="shared" si="83"/>
        <v/>
      </c>
      <c r="P1313" s="400" t="str">
        <f t="shared" si="84"/>
        <v/>
      </c>
      <c r="Q1313" s="400">
        <f t="shared" si="86"/>
        <v>0</v>
      </c>
      <c r="R1313" s="401" t="e">
        <f ca="1">MATCH(R$2,OFFSET(Diário!O$4,R1312,0,ROW(Diário!$N$5003)-R1312,1),0)+R1312</f>
        <v>#N/A</v>
      </c>
    </row>
    <row r="1314" spans="1:18" x14ac:dyDescent="0.2">
      <c r="A1314" s="402" t="str">
        <f t="shared" ca="1" si="85"/>
        <v/>
      </c>
      <c r="B1314" s="397" t="str">
        <f ca="1">IF($A1314="","",INDEX(Diário!B$4:B$5000,MATCH(Rateio!$A1314,Diário!$A$4:$A$5000,FALSE)))</f>
        <v/>
      </c>
      <c r="C1314" s="413" t="str">
        <f ca="1">IF($A1314="","",INDEX(Diário!C$4:C$5000,MATCH(Rateio!$A1314,Diário!$A$4:$A$5000,FALSE)))</f>
        <v/>
      </c>
      <c r="D1314" s="412" t="str">
        <f ca="1">IF($A1314="","",INDEX(Diário!D$4:D$5000,MATCH(Rateio!$A1314,Diário!$A$4:$A$5000,FALSE)))</f>
        <v/>
      </c>
      <c r="E1314" s="412" t="str">
        <f ca="1">IF($A1314="","",INDEX(Diário!E$4:E$5000,MATCH(Rateio!$A1314,Diário!$A$4:$A$5000,FALSE)))</f>
        <v/>
      </c>
      <c r="F1314" s="398"/>
      <c r="G1314" s="398"/>
      <c r="H1314" s="398"/>
      <c r="I1314" s="398"/>
      <c r="J1314" s="398"/>
      <c r="K1314" s="403"/>
      <c r="L1314" s="404"/>
      <c r="M1314" s="404"/>
      <c r="N1314" s="399"/>
      <c r="O1314" s="400" t="str">
        <f t="shared" si="83"/>
        <v/>
      </c>
      <c r="P1314" s="400" t="str">
        <f t="shared" si="84"/>
        <v/>
      </c>
      <c r="Q1314" s="400">
        <f t="shared" si="86"/>
        <v>0</v>
      </c>
      <c r="R1314" s="401" t="e">
        <f ca="1">MATCH(R$2,OFFSET(Diário!O$4,R1313,0,ROW(Diário!$N$5003)-R1313,1),0)+R1313</f>
        <v>#N/A</v>
      </c>
    </row>
    <row r="1315" spans="1:18" x14ac:dyDescent="0.2">
      <c r="A1315" s="402" t="str">
        <f t="shared" ca="1" si="85"/>
        <v/>
      </c>
      <c r="B1315" s="397" t="str">
        <f ca="1">IF($A1315="","",INDEX(Diário!B$4:B$5000,MATCH(Rateio!$A1315,Diário!$A$4:$A$5000,FALSE)))</f>
        <v/>
      </c>
      <c r="C1315" s="413" t="str">
        <f ca="1">IF($A1315="","",INDEX(Diário!C$4:C$5000,MATCH(Rateio!$A1315,Diário!$A$4:$A$5000,FALSE)))</f>
        <v/>
      </c>
      <c r="D1315" s="412" t="str">
        <f ca="1">IF($A1315="","",INDEX(Diário!D$4:D$5000,MATCH(Rateio!$A1315,Diário!$A$4:$A$5000,FALSE)))</f>
        <v/>
      </c>
      <c r="E1315" s="412" t="str">
        <f ca="1">IF($A1315="","",INDEX(Diário!E$4:E$5000,MATCH(Rateio!$A1315,Diário!$A$4:$A$5000,FALSE)))</f>
        <v/>
      </c>
      <c r="F1315" s="398"/>
      <c r="G1315" s="398"/>
      <c r="H1315" s="398"/>
      <c r="I1315" s="398"/>
      <c r="J1315" s="398"/>
      <c r="K1315" s="403"/>
      <c r="L1315" s="404"/>
      <c r="M1315" s="404"/>
      <c r="N1315" s="399"/>
      <c r="O1315" s="400" t="str">
        <f t="shared" si="83"/>
        <v/>
      </c>
      <c r="P1315" s="400" t="str">
        <f t="shared" si="84"/>
        <v/>
      </c>
      <c r="Q1315" s="400">
        <f t="shared" si="86"/>
        <v>0</v>
      </c>
      <c r="R1315" s="401" t="e">
        <f ca="1">MATCH(R$2,OFFSET(Diário!O$4,R1314,0,ROW(Diário!$N$5003)-R1314,1),0)+R1314</f>
        <v>#N/A</v>
      </c>
    </row>
    <row r="1316" spans="1:18" x14ac:dyDescent="0.2">
      <c r="A1316" s="402" t="str">
        <f t="shared" ca="1" si="85"/>
        <v/>
      </c>
      <c r="B1316" s="397" t="str">
        <f ca="1">IF($A1316="","",INDEX(Diário!B$4:B$5000,MATCH(Rateio!$A1316,Diário!$A$4:$A$5000,FALSE)))</f>
        <v/>
      </c>
      <c r="C1316" s="413" t="str">
        <f ca="1">IF($A1316="","",INDEX(Diário!C$4:C$5000,MATCH(Rateio!$A1316,Diário!$A$4:$A$5000,FALSE)))</f>
        <v/>
      </c>
      <c r="D1316" s="412" t="str">
        <f ca="1">IF($A1316="","",INDEX(Diário!D$4:D$5000,MATCH(Rateio!$A1316,Diário!$A$4:$A$5000,FALSE)))</f>
        <v/>
      </c>
      <c r="E1316" s="412" t="str">
        <f ca="1">IF($A1316="","",INDEX(Diário!E$4:E$5000,MATCH(Rateio!$A1316,Diário!$A$4:$A$5000,FALSE)))</f>
        <v/>
      </c>
      <c r="F1316" s="398"/>
      <c r="G1316" s="398"/>
      <c r="H1316" s="398"/>
      <c r="I1316" s="398"/>
      <c r="J1316" s="398"/>
      <c r="K1316" s="403"/>
      <c r="L1316" s="404"/>
      <c r="M1316" s="404"/>
      <c r="N1316" s="399"/>
      <c r="O1316" s="400" t="str">
        <f t="shared" si="83"/>
        <v/>
      </c>
      <c r="P1316" s="400" t="str">
        <f t="shared" si="84"/>
        <v/>
      </c>
      <c r="Q1316" s="400">
        <f t="shared" si="86"/>
        <v>0</v>
      </c>
      <c r="R1316" s="401" t="e">
        <f ca="1">MATCH(R$2,OFFSET(Diário!O$4,R1315,0,ROW(Diário!$N$5003)-R1315,1),0)+R1315</f>
        <v>#N/A</v>
      </c>
    </row>
    <row r="1317" spans="1:18" x14ac:dyDescent="0.2">
      <c r="A1317" s="402" t="str">
        <f t="shared" ca="1" si="85"/>
        <v/>
      </c>
      <c r="B1317" s="397" t="str">
        <f ca="1">IF($A1317="","",INDEX(Diário!B$4:B$5000,MATCH(Rateio!$A1317,Diário!$A$4:$A$5000,FALSE)))</f>
        <v/>
      </c>
      <c r="C1317" s="413" t="str">
        <f ca="1">IF($A1317="","",INDEX(Diário!C$4:C$5000,MATCH(Rateio!$A1317,Diário!$A$4:$A$5000,FALSE)))</f>
        <v/>
      </c>
      <c r="D1317" s="412" t="str">
        <f ca="1">IF($A1317="","",INDEX(Diário!D$4:D$5000,MATCH(Rateio!$A1317,Diário!$A$4:$A$5000,FALSE)))</f>
        <v/>
      </c>
      <c r="E1317" s="412" t="str">
        <f ca="1">IF($A1317="","",INDEX(Diário!E$4:E$5000,MATCH(Rateio!$A1317,Diário!$A$4:$A$5000,FALSE)))</f>
        <v/>
      </c>
      <c r="F1317" s="398"/>
      <c r="G1317" s="398"/>
      <c r="H1317" s="398"/>
      <c r="I1317" s="398"/>
      <c r="J1317" s="398"/>
      <c r="K1317" s="403"/>
      <c r="L1317" s="404"/>
      <c r="M1317" s="404"/>
      <c r="N1317" s="399"/>
      <c r="O1317" s="400" t="str">
        <f t="shared" si="83"/>
        <v/>
      </c>
      <c r="P1317" s="400" t="str">
        <f t="shared" si="84"/>
        <v/>
      </c>
      <c r="Q1317" s="400">
        <f t="shared" si="86"/>
        <v>0</v>
      </c>
      <c r="R1317" s="401" t="e">
        <f ca="1">MATCH(R$2,OFFSET(Diário!O$4,R1316,0,ROW(Diário!$N$5003)-R1316,1),0)+R1316</f>
        <v>#N/A</v>
      </c>
    </row>
    <row r="1318" spans="1:18" x14ac:dyDescent="0.2">
      <c r="A1318" s="402" t="str">
        <f t="shared" ca="1" si="85"/>
        <v/>
      </c>
      <c r="B1318" s="397" t="str">
        <f ca="1">IF($A1318="","",INDEX(Diário!B$4:B$5000,MATCH(Rateio!$A1318,Diário!$A$4:$A$5000,FALSE)))</f>
        <v/>
      </c>
      <c r="C1318" s="413" t="str">
        <f ca="1">IF($A1318="","",INDEX(Diário!C$4:C$5000,MATCH(Rateio!$A1318,Diário!$A$4:$A$5000,FALSE)))</f>
        <v/>
      </c>
      <c r="D1318" s="412" t="str">
        <f ca="1">IF($A1318="","",INDEX(Diário!D$4:D$5000,MATCH(Rateio!$A1318,Diário!$A$4:$A$5000,FALSE)))</f>
        <v/>
      </c>
      <c r="E1318" s="412" t="str">
        <f ca="1">IF($A1318="","",INDEX(Diário!E$4:E$5000,MATCH(Rateio!$A1318,Diário!$A$4:$A$5000,FALSE)))</f>
        <v/>
      </c>
      <c r="F1318" s="398"/>
      <c r="G1318" s="398"/>
      <c r="H1318" s="398"/>
      <c r="I1318" s="398"/>
      <c r="J1318" s="398"/>
      <c r="K1318" s="403"/>
      <c r="L1318" s="404"/>
      <c r="M1318" s="404"/>
      <c r="N1318" s="399"/>
      <c r="O1318" s="400" t="str">
        <f t="shared" si="83"/>
        <v/>
      </c>
      <c r="P1318" s="400" t="str">
        <f t="shared" si="84"/>
        <v/>
      </c>
      <c r="Q1318" s="400">
        <f t="shared" si="86"/>
        <v>0</v>
      </c>
      <c r="R1318" s="401" t="e">
        <f ca="1">MATCH(R$2,OFFSET(Diário!O$4,R1317,0,ROW(Diário!$N$5003)-R1317,1),0)+R1317</f>
        <v>#N/A</v>
      </c>
    </row>
    <row r="1319" spans="1:18" x14ac:dyDescent="0.2">
      <c r="A1319" s="402" t="str">
        <f t="shared" ca="1" si="85"/>
        <v/>
      </c>
      <c r="B1319" s="397" t="str">
        <f ca="1">IF($A1319="","",INDEX(Diário!B$4:B$5000,MATCH(Rateio!$A1319,Diário!$A$4:$A$5000,FALSE)))</f>
        <v/>
      </c>
      <c r="C1319" s="413" t="str">
        <f ca="1">IF($A1319="","",INDEX(Diário!C$4:C$5000,MATCH(Rateio!$A1319,Diário!$A$4:$A$5000,FALSE)))</f>
        <v/>
      </c>
      <c r="D1319" s="412" t="str">
        <f ca="1">IF($A1319="","",INDEX(Diário!D$4:D$5000,MATCH(Rateio!$A1319,Diário!$A$4:$A$5000,FALSE)))</f>
        <v/>
      </c>
      <c r="E1319" s="412" t="str">
        <f ca="1">IF($A1319="","",INDEX(Diário!E$4:E$5000,MATCH(Rateio!$A1319,Diário!$A$4:$A$5000,FALSE)))</f>
        <v/>
      </c>
      <c r="F1319" s="398"/>
      <c r="G1319" s="398"/>
      <c r="H1319" s="398"/>
      <c r="I1319" s="398"/>
      <c r="J1319" s="398"/>
      <c r="K1319" s="403"/>
      <c r="L1319" s="404"/>
      <c r="M1319" s="404"/>
      <c r="N1319" s="399"/>
      <c r="O1319" s="400" t="str">
        <f t="shared" si="83"/>
        <v/>
      </c>
      <c r="P1319" s="400" t="str">
        <f t="shared" si="84"/>
        <v/>
      </c>
      <c r="Q1319" s="400">
        <f t="shared" si="86"/>
        <v>0</v>
      </c>
      <c r="R1319" s="401" t="e">
        <f ca="1">MATCH(R$2,OFFSET(Diário!O$4,R1318,0,ROW(Diário!$N$5003)-R1318,1),0)+R1318</f>
        <v>#N/A</v>
      </c>
    </row>
    <row r="1320" spans="1:18" x14ac:dyDescent="0.2">
      <c r="A1320" s="402" t="str">
        <f t="shared" ca="1" si="85"/>
        <v/>
      </c>
      <c r="B1320" s="397" t="str">
        <f ca="1">IF($A1320="","",INDEX(Diário!B$4:B$5000,MATCH(Rateio!$A1320,Diário!$A$4:$A$5000,FALSE)))</f>
        <v/>
      </c>
      <c r="C1320" s="413" t="str">
        <f ca="1">IF($A1320="","",INDEX(Diário!C$4:C$5000,MATCH(Rateio!$A1320,Diário!$A$4:$A$5000,FALSE)))</f>
        <v/>
      </c>
      <c r="D1320" s="412" t="str">
        <f ca="1">IF($A1320="","",INDEX(Diário!D$4:D$5000,MATCH(Rateio!$A1320,Diário!$A$4:$A$5000,FALSE)))</f>
        <v/>
      </c>
      <c r="E1320" s="412" t="str">
        <f ca="1">IF($A1320="","",INDEX(Diário!E$4:E$5000,MATCH(Rateio!$A1320,Diário!$A$4:$A$5000,FALSE)))</f>
        <v/>
      </c>
      <c r="F1320" s="398"/>
      <c r="G1320" s="398"/>
      <c r="H1320" s="398"/>
      <c r="I1320" s="398"/>
      <c r="J1320" s="398"/>
      <c r="K1320" s="403"/>
      <c r="L1320" s="404"/>
      <c r="M1320" s="404"/>
      <c r="N1320" s="399"/>
      <c r="O1320" s="400" t="str">
        <f t="shared" si="83"/>
        <v/>
      </c>
      <c r="P1320" s="400" t="str">
        <f t="shared" si="84"/>
        <v/>
      </c>
      <c r="Q1320" s="400">
        <f t="shared" si="86"/>
        <v>0</v>
      </c>
      <c r="R1320" s="401" t="e">
        <f ca="1">MATCH(R$2,OFFSET(Diário!O$4,R1319,0,ROW(Diário!$N$5003)-R1319,1),0)+R1319</f>
        <v>#N/A</v>
      </c>
    </row>
    <row r="1321" spans="1:18" x14ac:dyDescent="0.2">
      <c r="A1321" s="402" t="str">
        <f t="shared" ca="1" si="85"/>
        <v/>
      </c>
      <c r="B1321" s="397" t="str">
        <f ca="1">IF($A1321="","",INDEX(Diário!B$4:B$5000,MATCH(Rateio!$A1321,Diário!$A$4:$A$5000,FALSE)))</f>
        <v/>
      </c>
      <c r="C1321" s="413" t="str">
        <f ca="1">IF($A1321="","",INDEX(Diário!C$4:C$5000,MATCH(Rateio!$A1321,Diário!$A$4:$A$5000,FALSE)))</f>
        <v/>
      </c>
      <c r="D1321" s="412" t="str">
        <f ca="1">IF($A1321="","",INDEX(Diário!D$4:D$5000,MATCH(Rateio!$A1321,Diário!$A$4:$A$5000,FALSE)))</f>
        <v/>
      </c>
      <c r="E1321" s="412" t="str">
        <f ca="1">IF($A1321="","",INDEX(Diário!E$4:E$5000,MATCH(Rateio!$A1321,Diário!$A$4:$A$5000,FALSE)))</f>
        <v/>
      </c>
      <c r="F1321" s="398"/>
      <c r="G1321" s="398"/>
      <c r="H1321" s="398"/>
      <c r="I1321" s="398"/>
      <c r="J1321" s="398"/>
      <c r="K1321" s="403"/>
      <c r="L1321" s="404"/>
      <c r="M1321" s="404"/>
      <c r="N1321" s="399"/>
      <c r="O1321" s="400" t="str">
        <f t="shared" si="83"/>
        <v/>
      </c>
      <c r="P1321" s="400" t="str">
        <f t="shared" si="84"/>
        <v/>
      </c>
      <c r="Q1321" s="400">
        <f t="shared" si="86"/>
        <v>0</v>
      </c>
      <c r="R1321" s="401" t="e">
        <f ca="1">MATCH(R$2,OFFSET(Diário!O$4,R1320,0,ROW(Diário!$N$5003)-R1320,1),0)+R1320</f>
        <v>#N/A</v>
      </c>
    </row>
    <row r="1322" spans="1:18" x14ac:dyDescent="0.2">
      <c r="A1322" s="402" t="str">
        <f t="shared" ca="1" si="85"/>
        <v/>
      </c>
      <c r="B1322" s="397" t="str">
        <f ca="1">IF($A1322="","",INDEX(Diário!B$4:B$5000,MATCH(Rateio!$A1322,Diário!$A$4:$A$5000,FALSE)))</f>
        <v/>
      </c>
      <c r="C1322" s="413" t="str">
        <f ca="1">IF($A1322="","",INDEX(Diário!C$4:C$5000,MATCH(Rateio!$A1322,Diário!$A$4:$A$5000,FALSE)))</f>
        <v/>
      </c>
      <c r="D1322" s="412" t="str">
        <f ca="1">IF($A1322="","",INDEX(Diário!D$4:D$5000,MATCH(Rateio!$A1322,Diário!$A$4:$A$5000,FALSE)))</f>
        <v/>
      </c>
      <c r="E1322" s="412" t="str">
        <f ca="1">IF($A1322="","",INDEX(Diário!E$4:E$5000,MATCH(Rateio!$A1322,Diário!$A$4:$A$5000,FALSE)))</f>
        <v/>
      </c>
      <c r="F1322" s="398"/>
      <c r="G1322" s="398"/>
      <c r="H1322" s="398"/>
      <c r="I1322" s="398"/>
      <c r="J1322" s="398"/>
      <c r="K1322" s="403"/>
      <c r="L1322" s="404"/>
      <c r="M1322" s="404"/>
      <c r="N1322" s="399"/>
      <c r="O1322" s="400" t="str">
        <f t="shared" si="83"/>
        <v/>
      </c>
      <c r="P1322" s="400" t="str">
        <f t="shared" si="84"/>
        <v/>
      </c>
      <c r="Q1322" s="400">
        <f t="shared" si="86"/>
        <v>0</v>
      </c>
      <c r="R1322" s="401" t="e">
        <f ca="1">MATCH(R$2,OFFSET(Diário!O$4,R1321,0,ROW(Diário!$N$5003)-R1321,1),0)+R1321</f>
        <v>#N/A</v>
      </c>
    </row>
    <row r="1323" spans="1:18" x14ac:dyDescent="0.2">
      <c r="A1323" s="402" t="str">
        <f t="shared" ca="1" si="85"/>
        <v/>
      </c>
      <c r="B1323" s="397" t="str">
        <f ca="1">IF($A1323="","",INDEX(Diário!B$4:B$5000,MATCH(Rateio!$A1323,Diário!$A$4:$A$5000,FALSE)))</f>
        <v/>
      </c>
      <c r="C1323" s="413" t="str">
        <f ca="1">IF($A1323="","",INDEX(Diário!C$4:C$5000,MATCH(Rateio!$A1323,Diário!$A$4:$A$5000,FALSE)))</f>
        <v/>
      </c>
      <c r="D1323" s="412" t="str">
        <f ca="1">IF($A1323="","",INDEX(Diário!D$4:D$5000,MATCH(Rateio!$A1323,Diário!$A$4:$A$5000,FALSE)))</f>
        <v/>
      </c>
      <c r="E1323" s="412" t="str">
        <f ca="1">IF($A1323="","",INDEX(Diário!E$4:E$5000,MATCH(Rateio!$A1323,Diário!$A$4:$A$5000,FALSE)))</f>
        <v/>
      </c>
      <c r="F1323" s="398"/>
      <c r="G1323" s="398"/>
      <c r="H1323" s="398"/>
      <c r="I1323" s="398"/>
      <c r="J1323" s="398"/>
      <c r="K1323" s="403"/>
      <c r="L1323" s="404"/>
      <c r="M1323" s="404"/>
      <c r="N1323" s="399"/>
      <c r="O1323" s="400" t="str">
        <f t="shared" si="83"/>
        <v/>
      </c>
      <c r="P1323" s="400" t="str">
        <f t="shared" si="84"/>
        <v/>
      </c>
      <c r="Q1323" s="400">
        <f t="shared" si="86"/>
        <v>0</v>
      </c>
      <c r="R1323" s="401" t="e">
        <f ca="1">MATCH(R$2,OFFSET(Diário!O$4,R1322,0,ROW(Diário!$N$5003)-R1322,1),0)+R1322</f>
        <v>#N/A</v>
      </c>
    </row>
    <row r="1324" spans="1:18" x14ac:dyDescent="0.2">
      <c r="A1324" s="402" t="str">
        <f t="shared" ca="1" si="85"/>
        <v/>
      </c>
      <c r="B1324" s="397" t="str">
        <f ca="1">IF($A1324="","",INDEX(Diário!B$4:B$5000,MATCH(Rateio!$A1324,Diário!$A$4:$A$5000,FALSE)))</f>
        <v/>
      </c>
      <c r="C1324" s="413" t="str">
        <f ca="1">IF($A1324="","",INDEX(Diário!C$4:C$5000,MATCH(Rateio!$A1324,Diário!$A$4:$A$5000,FALSE)))</f>
        <v/>
      </c>
      <c r="D1324" s="412" t="str">
        <f ca="1">IF($A1324="","",INDEX(Diário!D$4:D$5000,MATCH(Rateio!$A1324,Diário!$A$4:$A$5000,FALSE)))</f>
        <v/>
      </c>
      <c r="E1324" s="412" t="str">
        <f ca="1">IF($A1324="","",INDEX(Diário!E$4:E$5000,MATCH(Rateio!$A1324,Diário!$A$4:$A$5000,FALSE)))</f>
        <v/>
      </c>
      <c r="F1324" s="398"/>
      <c r="G1324" s="398"/>
      <c r="H1324" s="398"/>
      <c r="I1324" s="398"/>
      <c r="J1324" s="398"/>
      <c r="K1324" s="403"/>
      <c r="L1324" s="404"/>
      <c r="M1324" s="404"/>
      <c r="N1324" s="399"/>
      <c r="O1324" s="400" t="str">
        <f t="shared" si="83"/>
        <v/>
      </c>
      <c r="P1324" s="400" t="str">
        <f t="shared" si="84"/>
        <v/>
      </c>
      <c r="Q1324" s="400">
        <f t="shared" si="86"/>
        <v>0</v>
      </c>
      <c r="R1324" s="401" t="e">
        <f ca="1">MATCH(R$2,OFFSET(Diário!O$4,R1323,0,ROW(Diário!$N$5003)-R1323,1),0)+R1323</f>
        <v>#N/A</v>
      </c>
    </row>
    <row r="1325" spans="1:18" x14ac:dyDescent="0.2">
      <c r="A1325" s="402" t="str">
        <f t="shared" ca="1" si="85"/>
        <v/>
      </c>
      <c r="B1325" s="397" t="str">
        <f ca="1">IF($A1325="","",INDEX(Diário!B$4:B$5000,MATCH(Rateio!$A1325,Diário!$A$4:$A$5000,FALSE)))</f>
        <v/>
      </c>
      <c r="C1325" s="413" t="str">
        <f ca="1">IF($A1325="","",INDEX(Diário!C$4:C$5000,MATCH(Rateio!$A1325,Diário!$A$4:$A$5000,FALSE)))</f>
        <v/>
      </c>
      <c r="D1325" s="412" t="str">
        <f ca="1">IF($A1325="","",INDEX(Diário!D$4:D$5000,MATCH(Rateio!$A1325,Diário!$A$4:$A$5000,FALSE)))</f>
        <v/>
      </c>
      <c r="E1325" s="412" t="str">
        <f ca="1">IF($A1325="","",INDEX(Diário!E$4:E$5000,MATCH(Rateio!$A1325,Diário!$A$4:$A$5000,FALSE)))</f>
        <v/>
      </c>
      <c r="F1325" s="398"/>
      <c r="G1325" s="398"/>
      <c r="H1325" s="398"/>
      <c r="I1325" s="398"/>
      <c r="J1325" s="398"/>
      <c r="K1325" s="403"/>
      <c r="L1325" s="404"/>
      <c r="M1325" s="404"/>
      <c r="N1325" s="399"/>
      <c r="O1325" s="400" t="str">
        <f t="shared" si="83"/>
        <v/>
      </c>
      <c r="P1325" s="400" t="str">
        <f t="shared" si="84"/>
        <v/>
      </c>
      <c r="Q1325" s="400">
        <f t="shared" si="86"/>
        <v>0</v>
      </c>
      <c r="R1325" s="401" t="e">
        <f ca="1">MATCH(R$2,OFFSET(Diário!O$4,R1324,0,ROW(Diário!$N$5003)-R1324,1),0)+R1324</f>
        <v>#N/A</v>
      </c>
    </row>
    <row r="1326" spans="1:18" x14ac:dyDescent="0.2">
      <c r="A1326" s="402" t="str">
        <f t="shared" ca="1" si="85"/>
        <v/>
      </c>
      <c r="B1326" s="397" t="str">
        <f ca="1">IF($A1326="","",INDEX(Diário!B$4:B$5000,MATCH(Rateio!$A1326,Diário!$A$4:$A$5000,FALSE)))</f>
        <v/>
      </c>
      <c r="C1326" s="413" t="str">
        <f ca="1">IF($A1326="","",INDEX(Diário!C$4:C$5000,MATCH(Rateio!$A1326,Diário!$A$4:$A$5000,FALSE)))</f>
        <v/>
      </c>
      <c r="D1326" s="412" t="str">
        <f ca="1">IF($A1326="","",INDEX(Diário!D$4:D$5000,MATCH(Rateio!$A1326,Diário!$A$4:$A$5000,FALSE)))</f>
        <v/>
      </c>
      <c r="E1326" s="412" t="str">
        <f ca="1">IF($A1326="","",INDEX(Diário!E$4:E$5000,MATCH(Rateio!$A1326,Diário!$A$4:$A$5000,FALSE)))</f>
        <v/>
      </c>
      <c r="F1326" s="398"/>
      <c r="G1326" s="398"/>
      <c r="H1326" s="398"/>
      <c r="I1326" s="398"/>
      <c r="J1326" s="398"/>
      <c r="K1326" s="403"/>
      <c r="L1326" s="404"/>
      <c r="M1326" s="404"/>
      <c r="N1326" s="399"/>
      <c r="O1326" s="400" t="str">
        <f t="shared" si="83"/>
        <v/>
      </c>
      <c r="P1326" s="400" t="str">
        <f t="shared" si="84"/>
        <v/>
      </c>
      <c r="Q1326" s="400">
        <f t="shared" si="86"/>
        <v>0</v>
      </c>
      <c r="R1326" s="401" t="e">
        <f ca="1">MATCH(R$2,OFFSET(Diário!O$4,R1325,0,ROW(Diário!$N$5003)-R1325,1),0)+R1325</f>
        <v>#N/A</v>
      </c>
    </row>
    <row r="1327" spans="1:18" x14ac:dyDescent="0.2">
      <c r="A1327" s="402" t="str">
        <f t="shared" ca="1" si="85"/>
        <v/>
      </c>
      <c r="B1327" s="397" t="str">
        <f ca="1">IF($A1327="","",INDEX(Diário!B$4:B$5000,MATCH(Rateio!$A1327,Diário!$A$4:$A$5000,FALSE)))</f>
        <v/>
      </c>
      <c r="C1327" s="413" t="str">
        <f ca="1">IF($A1327="","",INDEX(Diário!C$4:C$5000,MATCH(Rateio!$A1327,Diário!$A$4:$A$5000,FALSE)))</f>
        <v/>
      </c>
      <c r="D1327" s="412" t="str">
        <f ca="1">IF($A1327="","",INDEX(Diário!D$4:D$5000,MATCH(Rateio!$A1327,Diário!$A$4:$A$5000,FALSE)))</f>
        <v/>
      </c>
      <c r="E1327" s="412" t="str">
        <f ca="1">IF($A1327="","",INDEX(Diário!E$4:E$5000,MATCH(Rateio!$A1327,Diário!$A$4:$A$5000,FALSE)))</f>
        <v/>
      </c>
      <c r="F1327" s="398"/>
      <c r="G1327" s="398"/>
      <c r="H1327" s="398"/>
      <c r="I1327" s="398"/>
      <c r="J1327" s="398"/>
      <c r="K1327" s="403"/>
      <c r="L1327" s="404"/>
      <c r="M1327" s="404"/>
      <c r="N1327" s="399"/>
      <c r="O1327" s="400" t="str">
        <f t="shared" si="83"/>
        <v/>
      </c>
      <c r="P1327" s="400" t="str">
        <f t="shared" si="84"/>
        <v/>
      </c>
      <c r="Q1327" s="400">
        <f t="shared" si="86"/>
        <v>0</v>
      </c>
      <c r="R1327" s="401" t="e">
        <f ca="1">MATCH(R$2,OFFSET(Diário!O$4,R1326,0,ROW(Diário!$N$5003)-R1326,1),0)+R1326</f>
        <v>#N/A</v>
      </c>
    </row>
    <row r="1328" spans="1:18" x14ac:dyDescent="0.2">
      <c r="A1328" s="402" t="str">
        <f t="shared" ca="1" si="85"/>
        <v/>
      </c>
      <c r="B1328" s="397" t="str">
        <f ca="1">IF($A1328="","",INDEX(Diário!B$4:B$5000,MATCH(Rateio!$A1328,Diário!$A$4:$A$5000,FALSE)))</f>
        <v/>
      </c>
      <c r="C1328" s="413" t="str">
        <f ca="1">IF($A1328="","",INDEX(Diário!C$4:C$5000,MATCH(Rateio!$A1328,Diário!$A$4:$A$5000,FALSE)))</f>
        <v/>
      </c>
      <c r="D1328" s="412" t="str">
        <f ca="1">IF($A1328="","",INDEX(Diário!D$4:D$5000,MATCH(Rateio!$A1328,Diário!$A$4:$A$5000,FALSE)))</f>
        <v/>
      </c>
      <c r="E1328" s="412" t="str">
        <f ca="1">IF($A1328="","",INDEX(Diário!E$4:E$5000,MATCH(Rateio!$A1328,Diário!$A$4:$A$5000,FALSE)))</f>
        <v/>
      </c>
      <c r="F1328" s="398"/>
      <c r="G1328" s="398"/>
      <c r="H1328" s="398"/>
      <c r="I1328" s="398"/>
      <c r="J1328" s="398"/>
      <c r="K1328" s="403"/>
      <c r="L1328" s="404"/>
      <c r="M1328" s="404"/>
      <c r="N1328" s="399"/>
      <c r="O1328" s="400" t="str">
        <f t="shared" si="83"/>
        <v/>
      </c>
      <c r="P1328" s="400" t="str">
        <f t="shared" si="84"/>
        <v/>
      </c>
      <c r="Q1328" s="400">
        <f t="shared" si="86"/>
        <v>0</v>
      </c>
      <c r="R1328" s="401" t="e">
        <f ca="1">MATCH(R$2,OFFSET(Diário!O$4,R1327,0,ROW(Diário!$N$5003)-R1327,1),0)+R1327</f>
        <v>#N/A</v>
      </c>
    </row>
    <row r="1329" spans="1:18" x14ac:dyDescent="0.2">
      <c r="A1329" s="402" t="str">
        <f t="shared" ca="1" si="85"/>
        <v/>
      </c>
      <c r="B1329" s="397" t="str">
        <f ca="1">IF($A1329="","",INDEX(Diário!B$4:B$5000,MATCH(Rateio!$A1329,Diário!$A$4:$A$5000,FALSE)))</f>
        <v/>
      </c>
      <c r="C1329" s="413" t="str">
        <f ca="1">IF($A1329="","",INDEX(Diário!C$4:C$5000,MATCH(Rateio!$A1329,Diário!$A$4:$A$5000,FALSE)))</f>
        <v/>
      </c>
      <c r="D1329" s="412" t="str">
        <f ca="1">IF($A1329="","",INDEX(Diário!D$4:D$5000,MATCH(Rateio!$A1329,Diário!$A$4:$A$5000,FALSE)))</f>
        <v/>
      </c>
      <c r="E1329" s="412" t="str">
        <f ca="1">IF($A1329="","",INDEX(Diário!E$4:E$5000,MATCH(Rateio!$A1329,Diário!$A$4:$A$5000,FALSE)))</f>
        <v/>
      </c>
      <c r="F1329" s="398"/>
      <c r="G1329" s="398"/>
      <c r="H1329" s="398"/>
      <c r="I1329" s="398"/>
      <c r="J1329" s="398"/>
      <c r="K1329" s="403"/>
      <c r="L1329" s="404"/>
      <c r="M1329" s="404"/>
      <c r="N1329" s="399"/>
      <c r="O1329" s="400" t="str">
        <f t="shared" si="83"/>
        <v/>
      </c>
      <c r="P1329" s="400" t="str">
        <f t="shared" si="84"/>
        <v/>
      </c>
      <c r="Q1329" s="400">
        <f t="shared" si="86"/>
        <v>0</v>
      </c>
      <c r="R1329" s="401" t="e">
        <f ca="1">MATCH(R$2,OFFSET(Diário!O$4,R1328,0,ROW(Diário!$N$5003)-R1328,1),0)+R1328</f>
        <v>#N/A</v>
      </c>
    </row>
    <row r="1330" spans="1:18" x14ac:dyDescent="0.2">
      <c r="A1330" s="402" t="str">
        <f t="shared" ca="1" si="85"/>
        <v/>
      </c>
      <c r="B1330" s="397" t="str">
        <f ca="1">IF($A1330="","",INDEX(Diário!B$4:B$5000,MATCH(Rateio!$A1330,Diário!$A$4:$A$5000,FALSE)))</f>
        <v/>
      </c>
      <c r="C1330" s="413" t="str">
        <f ca="1">IF($A1330="","",INDEX(Diário!C$4:C$5000,MATCH(Rateio!$A1330,Diário!$A$4:$A$5000,FALSE)))</f>
        <v/>
      </c>
      <c r="D1330" s="412" t="str">
        <f ca="1">IF($A1330="","",INDEX(Diário!D$4:D$5000,MATCH(Rateio!$A1330,Diário!$A$4:$A$5000,FALSE)))</f>
        <v/>
      </c>
      <c r="E1330" s="412" t="str">
        <f ca="1">IF($A1330="","",INDEX(Diário!E$4:E$5000,MATCH(Rateio!$A1330,Diário!$A$4:$A$5000,FALSE)))</f>
        <v/>
      </c>
      <c r="F1330" s="398"/>
      <c r="G1330" s="398"/>
      <c r="H1330" s="398"/>
      <c r="I1330" s="398"/>
      <c r="J1330" s="398"/>
      <c r="K1330" s="403"/>
      <c r="L1330" s="404"/>
      <c r="M1330" s="404"/>
      <c r="N1330" s="399"/>
      <c r="O1330" s="400" t="str">
        <f t="shared" si="83"/>
        <v/>
      </c>
      <c r="P1330" s="400" t="str">
        <f t="shared" si="84"/>
        <v/>
      </c>
      <c r="Q1330" s="400">
        <f t="shared" si="86"/>
        <v>0</v>
      </c>
      <c r="R1330" s="401" t="e">
        <f ca="1">MATCH(R$2,OFFSET(Diário!O$4,R1329,0,ROW(Diário!$N$5003)-R1329,1),0)+R1329</f>
        <v>#N/A</v>
      </c>
    </row>
    <row r="1331" spans="1:18" x14ac:dyDescent="0.2">
      <c r="A1331" s="402" t="str">
        <f t="shared" ca="1" si="85"/>
        <v/>
      </c>
      <c r="B1331" s="397" t="str">
        <f ca="1">IF($A1331="","",INDEX(Diário!B$4:B$5000,MATCH(Rateio!$A1331,Diário!$A$4:$A$5000,FALSE)))</f>
        <v/>
      </c>
      <c r="C1331" s="413" t="str">
        <f ca="1">IF($A1331="","",INDEX(Diário!C$4:C$5000,MATCH(Rateio!$A1331,Diário!$A$4:$A$5000,FALSE)))</f>
        <v/>
      </c>
      <c r="D1331" s="412" t="str">
        <f ca="1">IF($A1331="","",INDEX(Diário!D$4:D$5000,MATCH(Rateio!$A1331,Diário!$A$4:$A$5000,FALSE)))</f>
        <v/>
      </c>
      <c r="E1331" s="412" t="str">
        <f ca="1">IF($A1331="","",INDEX(Diário!E$4:E$5000,MATCH(Rateio!$A1331,Diário!$A$4:$A$5000,FALSE)))</f>
        <v/>
      </c>
      <c r="F1331" s="398"/>
      <c r="G1331" s="398"/>
      <c r="H1331" s="398"/>
      <c r="I1331" s="398"/>
      <c r="J1331" s="398"/>
      <c r="K1331" s="403"/>
      <c r="L1331" s="404"/>
      <c r="M1331" s="404"/>
      <c r="N1331" s="399"/>
      <c r="O1331" s="400" t="str">
        <f t="shared" si="83"/>
        <v/>
      </c>
      <c r="P1331" s="400" t="str">
        <f t="shared" si="84"/>
        <v/>
      </c>
      <c r="Q1331" s="400">
        <f t="shared" si="86"/>
        <v>0</v>
      </c>
      <c r="R1331" s="401" t="e">
        <f ca="1">MATCH(R$2,OFFSET(Diário!O$4,R1330,0,ROW(Diário!$N$5003)-R1330,1),0)+R1330</f>
        <v>#N/A</v>
      </c>
    </row>
    <row r="1332" spans="1:18" x14ac:dyDescent="0.2">
      <c r="A1332" s="402" t="str">
        <f t="shared" ca="1" si="85"/>
        <v/>
      </c>
      <c r="B1332" s="397" t="str">
        <f ca="1">IF($A1332="","",INDEX(Diário!B$4:B$5000,MATCH(Rateio!$A1332,Diário!$A$4:$A$5000,FALSE)))</f>
        <v/>
      </c>
      <c r="C1332" s="413" t="str">
        <f ca="1">IF($A1332="","",INDEX(Diário!C$4:C$5000,MATCH(Rateio!$A1332,Diário!$A$4:$A$5000,FALSE)))</f>
        <v/>
      </c>
      <c r="D1332" s="412" t="str">
        <f ca="1">IF($A1332="","",INDEX(Diário!D$4:D$5000,MATCH(Rateio!$A1332,Diário!$A$4:$A$5000,FALSE)))</f>
        <v/>
      </c>
      <c r="E1332" s="412" t="str">
        <f ca="1">IF($A1332="","",INDEX(Diário!E$4:E$5000,MATCH(Rateio!$A1332,Diário!$A$4:$A$5000,FALSE)))</f>
        <v/>
      </c>
      <c r="F1332" s="398"/>
      <c r="G1332" s="398"/>
      <c r="H1332" s="398"/>
      <c r="I1332" s="398"/>
      <c r="J1332" s="398"/>
      <c r="K1332" s="403"/>
      <c r="L1332" s="404"/>
      <c r="M1332" s="404"/>
      <c r="N1332" s="399"/>
      <c r="O1332" s="400" t="str">
        <f t="shared" si="83"/>
        <v/>
      </c>
      <c r="P1332" s="400" t="str">
        <f t="shared" si="84"/>
        <v/>
      </c>
      <c r="Q1332" s="400">
        <f t="shared" si="86"/>
        <v>0</v>
      </c>
      <c r="R1332" s="401" t="e">
        <f ca="1">MATCH(R$2,OFFSET(Diário!O$4,R1331,0,ROW(Diário!$N$5003)-R1331,1),0)+R1331</f>
        <v>#N/A</v>
      </c>
    </row>
    <row r="1333" spans="1:18" x14ac:dyDescent="0.2">
      <c r="A1333" s="402" t="str">
        <f t="shared" ca="1" si="85"/>
        <v/>
      </c>
      <c r="B1333" s="397" t="str">
        <f ca="1">IF($A1333="","",INDEX(Diário!B$4:B$5000,MATCH(Rateio!$A1333,Diário!$A$4:$A$5000,FALSE)))</f>
        <v/>
      </c>
      <c r="C1333" s="413" t="str">
        <f ca="1">IF($A1333="","",INDEX(Diário!C$4:C$5000,MATCH(Rateio!$A1333,Diário!$A$4:$A$5000,FALSE)))</f>
        <v/>
      </c>
      <c r="D1333" s="412" t="str">
        <f ca="1">IF($A1333="","",INDEX(Diário!D$4:D$5000,MATCH(Rateio!$A1333,Diário!$A$4:$A$5000,FALSE)))</f>
        <v/>
      </c>
      <c r="E1333" s="412" t="str">
        <f ca="1">IF($A1333="","",INDEX(Diário!E$4:E$5000,MATCH(Rateio!$A1333,Diário!$A$4:$A$5000,FALSE)))</f>
        <v/>
      </c>
      <c r="F1333" s="398"/>
      <c r="G1333" s="398"/>
      <c r="H1333" s="398"/>
      <c r="I1333" s="398"/>
      <c r="J1333" s="398"/>
      <c r="K1333" s="403"/>
      <c r="L1333" s="404"/>
      <c r="M1333" s="404"/>
      <c r="N1333" s="399"/>
      <c r="O1333" s="400" t="str">
        <f t="shared" si="83"/>
        <v/>
      </c>
      <c r="P1333" s="400" t="str">
        <f t="shared" si="84"/>
        <v/>
      </c>
      <c r="Q1333" s="400">
        <f t="shared" si="86"/>
        <v>0</v>
      </c>
      <c r="R1333" s="401" t="e">
        <f ca="1">MATCH(R$2,OFFSET(Diário!O$4,R1332,0,ROW(Diário!$N$5003)-R1332,1),0)+R1332</f>
        <v>#N/A</v>
      </c>
    </row>
    <row r="1334" spans="1:18" x14ac:dyDescent="0.2">
      <c r="A1334" s="402" t="str">
        <f t="shared" ca="1" si="85"/>
        <v/>
      </c>
      <c r="B1334" s="397" t="str">
        <f ca="1">IF($A1334="","",INDEX(Diário!B$4:B$5000,MATCH(Rateio!$A1334,Diário!$A$4:$A$5000,FALSE)))</f>
        <v/>
      </c>
      <c r="C1334" s="413" t="str">
        <f ca="1">IF($A1334="","",INDEX(Diário!C$4:C$5000,MATCH(Rateio!$A1334,Diário!$A$4:$A$5000,FALSE)))</f>
        <v/>
      </c>
      <c r="D1334" s="412" t="str">
        <f ca="1">IF($A1334="","",INDEX(Diário!D$4:D$5000,MATCH(Rateio!$A1334,Diário!$A$4:$A$5000,FALSE)))</f>
        <v/>
      </c>
      <c r="E1334" s="412" t="str">
        <f ca="1">IF($A1334="","",INDEX(Diário!E$4:E$5000,MATCH(Rateio!$A1334,Diário!$A$4:$A$5000,FALSE)))</f>
        <v/>
      </c>
      <c r="F1334" s="398"/>
      <c r="G1334" s="398"/>
      <c r="H1334" s="398"/>
      <c r="I1334" s="398"/>
      <c r="J1334" s="398"/>
      <c r="K1334" s="403"/>
      <c r="L1334" s="404"/>
      <c r="M1334" s="404"/>
      <c r="N1334" s="399"/>
      <c r="O1334" s="400" t="str">
        <f t="shared" si="83"/>
        <v/>
      </c>
      <c r="P1334" s="400" t="str">
        <f t="shared" si="84"/>
        <v/>
      </c>
      <c r="Q1334" s="400">
        <f t="shared" si="86"/>
        <v>0</v>
      </c>
      <c r="R1334" s="401" t="e">
        <f ca="1">MATCH(R$2,OFFSET(Diário!O$4,R1333,0,ROW(Diário!$N$5003)-R1333,1),0)+R1333</f>
        <v>#N/A</v>
      </c>
    </row>
    <row r="1335" spans="1:18" x14ac:dyDescent="0.2">
      <c r="A1335" s="402" t="str">
        <f t="shared" ca="1" si="85"/>
        <v/>
      </c>
      <c r="B1335" s="397" t="str">
        <f ca="1">IF($A1335="","",INDEX(Diário!B$4:B$5000,MATCH(Rateio!$A1335,Diário!$A$4:$A$5000,FALSE)))</f>
        <v/>
      </c>
      <c r="C1335" s="413" t="str">
        <f ca="1">IF($A1335="","",INDEX(Diário!C$4:C$5000,MATCH(Rateio!$A1335,Diário!$A$4:$A$5000,FALSE)))</f>
        <v/>
      </c>
      <c r="D1335" s="412" t="str">
        <f ca="1">IF($A1335="","",INDEX(Diário!D$4:D$5000,MATCH(Rateio!$A1335,Diário!$A$4:$A$5000,FALSE)))</f>
        <v/>
      </c>
      <c r="E1335" s="412" t="str">
        <f ca="1">IF($A1335="","",INDEX(Diário!E$4:E$5000,MATCH(Rateio!$A1335,Diário!$A$4:$A$5000,FALSE)))</f>
        <v/>
      </c>
      <c r="F1335" s="398"/>
      <c r="G1335" s="398"/>
      <c r="H1335" s="398"/>
      <c r="I1335" s="398"/>
      <c r="J1335" s="398"/>
      <c r="K1335" s="403"/>
      <c r="L1335" s="404"/>
      <c r="M1335" s="404"/>
      <c r="N1335" s="399"/>
      <c r="O1335" s="400" t="str">
        <f t="shared" si="83"/>
        <v/>
      </c>
      <c r="P1335" s="400" t="str">
        <f t="shared" si="84"/>
        <v/>
      </c>
      <c r="Q1335" s="400">
        <f t="shared" si="86"/>
        <v>0</v>
      </c>
      <c r="R1335" s="401" t="e">
        <f ca="1">MATCH(R$2,OFFSET(Diário!O$4,R1334,0,ROW(Diário!$N$5003)-R1334,1),0)+R1334</f>
        <v>#N/A</v>
      </c>
    </row>
    <row r="1336" spans="1:18" x14ac:dyDescent="0.2">
      <c r="A1336" s="402" t="str">
        <f t="shared" ca="1" si="85"/>
        <v/>
      </c>
      <c r="B1336" s="397" t="str">
        <f ca="1">IF($A1336="","",INDEX(Diário!B$4:B$5000,MATCH(Rateio!$A1336,Diário!$A$4:$A$5000,FALSE)))</f>
        <v/>
      </c>
      <c r="C1336" s="413" t="str">
        <f ca="1">IF($A1336="","",INDEX(Diário!C$4:C$5000,MATCH(Rateio!$A1336,Diário!$A$4:$A$5000,FALSE)))</f>
        <v/>
      </c>
      <c r="D1336" s="412" t="str">
        <f ca="1">IF($A1336="","",INDEX(Diário!D$4:D$5000,MATCH(Rateio!$A1336,Diário!$A$4:$A$5000,FALSE)))</f>
        <v/>
      </c>
      <c r="E1336" s="412" t="str">
        <f ca="1">IF($A1336="","",INDEX(Diário!E$4:E$5000,MATCH(Rateio!$A1336,Diário!$A$4:$A$5000,FALSE)))</f>
        <v/>
      </c>
      <c r="F1336" s="398"/>
      <c r="G1336" s="398"/>
      <c r="H1336" s="398"/>
      <c r="I1336" s="398"/>
      <c r="J1336" s="398"/>
      <c r="K1336" s="403"/>
      <c r="L1336" s="404"/>
      <c r="M1336" s="404"/>
      <c r="N1336" s="399"/>
      <c r="O1336" s="400" t="str">
        <f t="shared" si="83"/>
        <v/>
      </c>
      <c r="P1336" s="400" t="str">
        <f t="shared" si="84"/>
        <v/>
      </c>
      <c r="Q1336" s="400">
        <f t="shared" si="86"/>
        <v>0</v>
      </c>
      <c r="R1336" s="401" t="e">
        <f ca="1">MATCH(R$2,OFFSET(Diário!O$4,R1335,0,ROW(Diário!$N$5003)-R1335,1),0)+R1335</f>
        <v>#N/A</v>
      </c>
    </row>
    <row r="1337" spans="1:18" x14ac:dyDescent="0.2">
      <c r="A1337" s="402" t="str">
        <f t="shared" ca="1" si="85"/>
        <v/>
      </c>
      <c r="B1337" s="397" t="str">
        <f ca="1">IF($A1337="","",INDEX(Diário!B$4:B$5000,MATCH(Rateio!$A1337,Diário!$A$4:$A$5000,FALSE)))</f>
        <v/>
      </c>
      <c r="C1337" s="413" t="str">
        <f ca="1">IF($A1337="","",INDEX(Diário!C$4:C$5000,MATCH(Rateio!$A1337,Diário!$A$4:$A$5000,FALSE)))</f>
        <v/>
      </c>
      <c r="D1337" s="412" t="str">
        <f ca="1">IF($A1337="","",INDEX(Diário!D$4:D$5000,MATCH(Rateio!$A1337,Diário!$A$4:$A$5000,FALSE)))</f>
        <v/>
      </c>
      <c r="E1337" s="412" t="str">
        <f ca="1">IF($A1337="","",INDEX(Diário!E$4:E$5000,MATCH(Rateio!$A1337,Diário!$A$4:$A$5000,FALSE)))</f>
        <v/>
      </c>
      <c r="F1337" s="398"/>
      <c r="G1337" s="398"/>
      <c r="H1337" s="398"/>
      <c r="I1337" s="398"/>
      <c r="J1337" s="398"/>
      <c r="K1337" s="403"/>
      <c r="L1337" s="404"/>
      <c r="M1337" s="404"/>
      <c r="N1337" s="399"/>
      <c r="O1337" s="400" t="str">
        <f t="shared" si="83"/>
        <v/>
      </c>
      <c r="P1337" s="400" t="str">
        <f t="shared" si="84"/>
        <v/>
      </c>
      <c r="Q1337" s="400">
        <f t="shared" si="86"/>
        <v>0</v>
      </c>
      <c r="R1337" s="401" t="e">
        <f ca="1">MATCH(R$2,OFFSET(Diário!O$4,R1336,0,ROW(Diário!$N$5003)-R1336,1),0)+R1336</f>
        <v>#N/A</v>
      </c>
    </row>
    <row r="1338" spans="1:18" x14ac:dyDescent="0.2">
      <c r="A1338" s="402" t="str">
        <f t="shared" ca="1" si="85"/>
        <v/>
      </c>
      <c r="B1338" s="397" t="str">
        <f ca="1">IF($A1338="","",INDEX(Diário!B$4:B$5000,MATCH(Rateio!$A1338,Diário!$A$4:$A$5000,FALSE)))</f>
        <v/>
      </c>
      <c r="C1338" s="413" t="str">
        <f ca="1">IF($A1338="","",INDEX(Diário!C$4:C$5000,MATCH(Rateio!$A1338,Diário!$A$4:$A$5000,FALSE)))</f>
        <v/>
      </c>
      <c r="D1338" s="412" t="str">
        <f ca="1">IF($A1338="","",INDEX(Diário!D$4:D$5000,MATCH(Rateio!$A1338,Diário!$A$4:$A$5000,FALSE)))</f>
        <v/>
      </c>
      <c r="E1338" s="412" t="str">
        <f ca="1">IF($A1338="","",INDEX(Diário!E$4:E$5000,MATCH(Rateio!$A1338,Diário!$A$4:$A$5000,FALSE)))</f>
        <v/>
      </c>
      <c r="F1338" s="398"/>
      <c r="G1338" s="398"/>
      <c r="H1338" s="398"/>
      <c r="I1338" s="398"/>
      <c r="J1338" s="398"/>
      <c r="K1338" s="403"/>
      <c r="L1338" s="404"/>
      <c r="M1338" s="404"/>
      <c r="N1338" s="399"/>
      <c r="O1338" s="400" t="str">
        <f t="shared" si="83"/>
        <v/>
      </c>
      <c r="P1338" s="400" t="str">
        <f t="shared" si="84"/>
        <v/>
      </c>
      <c r="Q1338" s="400">
        <f t="shared" si="86"/>
        <v>0</v>
      </c>
      <c r="R1338" s="401" t="e">
        <f ca="1">MATCH(R$2,OFFSET(Diário!O$4,R1337,0,ROW(Diário!$N$5003)-R1337,1),0)+R1337</f>
        <v>#N/A</v>
      </c>
    </row>
    <row r="1339" spans="1:18" x14ac:dyDescent="0.2">
      <c r="A1339" s="402" t="str">
        <f t="shared" ca="1" si="85"/>
        <v/>
      </c>
      <c r="B1339" s="397" t="str">
        <f ca="1">IF($A1339="","",INDEX(Diário!B$4:B$5000,MATCH(Rateio!$A1339,Diário!$A$4:$A$5000,FALSE)))</f>
        <v/>
      </c>
      <c r="C1339" s="413" t="str">
        <f ca="1">IF($A1339="","",INDEX(Diário!C$4:C$5000,MATCH(Rateio!$A1339,Diário!$A$4:$A$5000,FALSE)))</f>
        <v/>
      </c>
      <c r="D1339" s="412" t="str">
        <f ca="1">IF($A1339="","",INDEX(Diário!D$4:D$5000,MATCH(Rateio!$A1339,Diário!$A$4:$A$5000,FALSE)))</f>
        <v/>
      </c>
      <c r="E1339" s="412" t="str">
        <f ca="1">IF($A1339="","",INDEX(Diário!E$4:E$5000,MATCH(Rateio!$A1339,Diário!$A$4:$A$5000,FALSE)))</f>
        <v/>
      </c>
      <c r="F1339" s="398"/>
      <c r="G1339" s="398"/>
      <c r="H1339" s="398"/>
      <c r="I1339" s="398"/>
      <c r="J1339" s="398"/>
      <c r="K1339" s="403"/>
      <c r="L1339" s="404"/>
      <c r="M1339" s="404"/>
      <c r="N1339" s="399"/>
      <c r="O1339" s="400" t="str">
        <f t="shared" si="83"/>
        <v/>
      </c>
      <c r="P1339" s="400" t="str">
        <f t="shared" si="84"/>
        <v/>
      </c>
      <c r="Q1339" s="400">
        <f t="shared" si="86"/>
        <v>0</v>
      </c>
      <c r="R1339" s="401" t="e">
        <f ca="1">MATCH(R$2,OFFSET(Diário!O$4,R1338,0,ROW(Diário!$N$5003)-R1338,1),0)+R1338</f>
        <v>#N/A</v>
      </c>
    </row>
    <row r="1340" spans="1:18" x14ac:dyDescent="0.2">
      <c r="A1340" s="402" t="str">
        <f t="shared" ca="1" si="85"/>
        <v/>
      </c>
      <c r="B1340" s="397" t="str">
        <f ca="1">IF($A1340="","",INDEX(Diário!B$4:B$5000,MATCH(Rateio!$A1340,Diário!$A$4:$A$5000,FALSE)))</f>
        <v/>
      </c>
      <c r="C1340" s="413" t="str">
        <f ca="1">IF($A1340="","",INDEX(Diário!C$4:C$5000,MATCH(Rateio!$A1340,Diário!$A$4:$A$5000,FALSE)))</f>
        <v/>
      </c>
      <c r="D1340" s="412" t="str">
        <f ca="1">IF($A1340="","",INDEX(Diário!D$4:D$5000,MATCH(Rateio!$A1340,Diário!$A$4:$A$5000,FALSE)))</f>
        <v/>
      </c>
      <c r="E1340" s="412" t="str">
        <f ca="1">IF($A1340="","",INDEX(Diário!E$4:E$5000,MATCH(Rateio!$A1340,Diário!$A$4:$A$5000,FALSE)))</f>
        <v/>
      </c>
      <c r="F1340" s="398"/>
      <c r="G1340" s="398"/>
      <c r="H1340" s="398"/>
      <c r="I1340" s="398"/>
      <c r="J1340" s="398"/>
      <c r="K1340" s="403"/>
      <c r="L1340" s="404"/>
      <c r="M1340" s="404"/>
      <c r="N1340" s="399"/>
      <c r="O1340" s="400" t="str">
        <f t="shared" si="83"/>
        <v/>
      </c>
      <c r="P1340" s="400" t="str">
        <f t="shared" si="84"/>
        <v/>
      </c>
      <c r="Q1340" s="400">
        <f t="shared" si="86"/>
        <v>0</v>
      </c>
      <c r="R1340" s="401" t="e">
        <f ca="1">MATCH(R$2,OFFSET(Diário!O$4,R1339,0,ROW(Diário!$N$5003)-R1339,1),0)+R1339</f>
        <v>#N/A</v>
      </c>
    </row>
    <row r="1341" spans="1:18" x14ac:dyDescent="0.2">
      <c r="A1341" s="402" t="str">
        <f t="shared" ca="1" si="85"/>
        <v/>
      </c>
      <c r="B1341" s="397" t="str">
        <f ca="1">IF($A1341="","",INDEX(Diário!B$4:B$5000,MATCH(Rateio!$A1341,Diário!$A$4:$A$5000,FALSE)))</f>
        <v/>
      </c>
      <c r="C1341" s="413" t="str">
        <f ca="1">IF($A1341="","",INDEX(Diário!C$4:C$5000,MATCH(Rateio!$A1341,Diário!$A$4:$A$5000,FALSE)))</f>
        <v/>
      </c>
      <c r="D1341" s="412" t="str">
        <f ca="1">IF($A1341="","",INDEX(Diário!D$4:D$5000,MATCH(Rateio!$A1341,Diário!$A$4:$A$5000,FALSE)))</f>
        <v/>
      </c>
      <c r="E1341" s="412" t="str">
        <f ca="1">IF($A1341="","",INDEX(Diário!E$4:E$5000,MATCH(Rateio!$A1341,Diário!$A$4:$A$5000,FALSE)))</f>
        <v/>
      </c>
      <c r="F1341" s="398"/>
      <c r="G1341" s="398"/>
      <c r="H1341" s="398"/>
      <c r="I1341" s="398"/>
      <c r="J1341" s="398"/>
      <c r="K1341" s="403"/>
      <c r="L1341" s="404"/>
      <c r="M1341" s="404"/>
      <c r="N1341" s="399"/>
      <c r="O1341" s="400" t="str">
        <f t="shared" si="83"/>
        <v/>
      </c>
      <c r="P1341" s="400" t="str">
        <f t="shared" si="84"/>
        <v/>
      </c>
      <c r="Q1341" s="400">
        <f t="shared" si="86"/>
        <v>0</v>
      </c>
      <c r="R1341" s="401" t="e">
        <f ca="1">MATCH(R$2,OFFSET(Diário!O$4,R1340,0,ROW(Diário!$N$5003)-R1340,1),0)+R1340</f>
        <v>#N/A</v>
      </c>
    </row>
    <row r="1342" spans="1:18" x14ac:dyDescent="0.2">
      <c r="A1342" s="402" t="str">
        <f t="shared" ca="1" si="85"/>
        <v/>
      </c>
      <c r="B1342" s="397" t="str">
        <f ca="1">IF($A1342="","",INDEX(Diário!B$4:B$5000,MATCH(Rateio!$A1342,Diário!$A$4:$A$5000,FALSE)))</f>
        <v/>
      </c>
      <c r="C1342" s="413" t="str">
        <f ca="1">IF($A1342="","",INDEX(Diário!C$4:C$5000,MATCH(Rateio!$A1342,Diário!$A$4:$A$5000,FALSE)))</f>
        <v/>
      </c>
      <c r="D1342" s="412" t="str">
        <f ca="1">IF($A1342="","",INDEX(Diário!D$4:D$5000,MATCH(Rateio!$A1342,Diário!$A$4:$A$5000,FALSE)))</f>
        <v/>
      </c>
      <c r="E1342" s="412" t="str">
        <f ca="1">IF($A1342="","",INDEX(Diário!E$4:E$5000,MATCH(Rateio!$A1342,Diário!$A$4:$A$5000,FALSE)))</f>
        <v/>
      </c>
      <c r="F1342" s="398"/>
      <c r="G1342" s="398"/>
      <c r="H1342" s="398"/>
      <c r="I1342" s="398"/>
      <c r="J1342" s="398"/>
      <c r="K1342" s="403"/>
      <c r="L1342" s="404"/>
      <c r="M1342" s="404"/>
      <c r="N1342" s="399"/>
      <c r="O1342" s="400" t="str">
        <f t="shared" si="83"/>
        <v/>
      </c>
      <c r="P1342" s="400" t="str">
        <f t="shared" si="84"/>
        <v/>
      </c>
      <c r="Q1342" s="400">
        <f t="shared" si="86"/>
        <v>0</v>
      </c>
      <c r="R1342" s="401" t="e">
        <f ca="1">MATCH(R$2,OFFSET(Diário!O$4,R1341,0,ROW(Diário!$N$5003)-R1341,1),0)+R1341</f>
        <v>#N/A</v>
      </c>
    </row>
    <row r="1343" spans="1:18" x14ac:dyDescent="0.2">
      <c r="A1343" s="402" t="str">
        <f t="shared" ca="1" si="85"/>
        <v/>
      </c>
      <c r="B1343" s="397" t="str">
        <f ca="1">IF($A1343="","",INDEX(Diário!B$4:B$5000,MATCH(Rateio!$A1343,Diário!$A$4:$A$5000,FALSE)))</f>
        <v/>
      </c>
      <c r="C1343" s="413" t="str">
        <f ca="1">IF($A1343="","",INDEX(Diário!C$4:C$5000,MATCH(Rateio!$A1343,Diário!$A$4:$A$5000,FALSE)))</f>
        <v/>
      </c>
      <c r="D1343" s="412" t="str">
        <f ca="1">IF($A1343="","",INDEX(Diário!D$4:D$5000,MATCH(Rateio!$A1343,Diário!$A$4:$A$5000,FALSE)))</f>
        <v/>
      </c>
      <c r="E1343" s="412" t="str">
        <f ca="1">IF($A1343="","",INDEX(Diário!E$4:E$5000,MATCH(Rateio!$A1343,Diário!$A$4:$A$5000,FALSE)))</f>
        <v/>
      </c>
      <c r="F1343" s="398"/>
      <c r="G1343" s="398"/>
      <c r="H1343" s="398"/>
      <c r="I1343" s="398"/>
      <c r="J1343" s="398"/>
      <c r="K1343" s="403"/>
      <c r="L1343" s="404"/>
      <c r="M1343" s="404"/>
      <c r="N1343" s="399"/>
      <c r="O1343" s="400" t="str">
        <f t="shared" si="83"/>
        <v/>
      </c>
      <c r="P1343" s="400" t="str">
        <f t="shared" si="84"/>
        <v/>
      </c>
      <c r="Q1343" s="400">
        <f t="shared" si="86"/>
        <v>0</v>
      </c>
      <c r="R1343" s="401" t="e">
        <f ca="1">MATCH(R$2,OFFSET(Diário!O$4,R1342,0,ROW(Diário!$N$5003)-R1342,1),0)+R1342</f>
        <v>#N/A</v>
      </c>
    </row>
    <row r="1344" spans="1:18" x14ac:dyDescent="0.2">
      <c r="A1344" s="402" t="str">
        <f t="shared" ca="1" si="85"/>
        <v/>
      </c>
      <c r="B1344" s="397" t="str">
        <f ca="1">IF($A1344="","",INDEX(Diário!B$4:B$5000,MATCH(Rateio!$A1344,Diário!$A$4:$A$5000,FALSE)))</f>
        <v/>
      </c>
      <c r="C1344" s="413" t="str">
        <f ca="1">IF($A1344="","",INDEX(Diário!C$4:C$5000,MATCH(Rateio!$A1344,Diário!$A$4:$A$5000,FALSE)))</f>
        <v/>
      </c>
      <c r="D1344" s="412" t="str">
        <f ca="1">IF($A1344="","",INDEX(Diário!D$4:D$5000,MATCH(Rateio!$A1344,Diário!$A$4:$A$5000,FALSE)))</f>
        <v/>
      </c>
      <c r="E1344" s="412" t="str">
        <f ca="1">IF($A1344="","",INDEX(Diário!E$4:E$5000,MATCH(Rateio!$A1344,Diário!$A$4:$A$5000,FALSE)))</f>
        <v/>
      </c>
      <c r="F1344" s="398"/>
      <c r="G1344" s="398"/>
      <c r="H1344" s="398"/>
      <c r="I1344" s="398"/>
      <c r="J1344" s="398"/>
      <c r="K1344" s="403"/>
      <c r="L1344" s="404"/>
      <c r="M1344" s="404"/>
      <c r="N1344" s="399"/>
      <c r="O1344" s="400" t="str">
        <f t="shared" si="83"/>
        <v/>
      </c>
      <c r="P1344" s="400" t="str">
        <f t="shared" si="84"/>
        <v/>
      </c>
      <c r="Q1344" s="400">
        <f t="shared" si="86"/>
        <v>0</v>
      </c>
      <c r="R1344" s="401" t="e">
        <f ca="1">MATCH(R$2,OFFSET(Diário!O$4,R1343,0,ROW(Diário!$N$5003)-R1343,1),0)+R1343</f>
        <v>#N/A</v>
      </c>
    </row>
    <row r="1345" spans="1:18" x14ac:dyDescent="0.2">
      <c r="A1345" s="402" t="str">
        <f t="shared" ca="1" si="85"/>
        <v/>
      </c>
      <c r="B1345" s="397" t="str">
        <f ca="1">IF($A1345="","",INDEX(Diário!B$4:B$5000,MATCH(Rateio!$A1345,Diário!$A$4:$A$5000,FALSE)))</f>
        <v/>
      </c>
      <c r="C1345" s="413" t="str">
        <f ca="1">IF($A1345="","",INDEX(Diário!C$4:C$5000,MATCH(Rateio!$A1345,Diário!$A$4:$A$5000,FALSE)))</f>
        <v/>
      </c>
      <c r="D1345" s="412" t="str">
        <f ca="1">IF($A1345="","",INDEX(Diário!D$4:D$5000,MATCH(Rateio!$A1345,Diário!$A$4:$A$5000,FALSE)))</f>
        <v/>
      </c>
      <c r="E1345" s="412" t="str">
        <f ca="1">IF($A1345="","",INDEX(Diário!E$4:E$5000,MATCH(Rateio!$A1345,Diário!$A$4:$A$5000,FALSE)))</f>
        <v/>
      </c>
      <c r="F1345" s="398"/>
      <c r="G1345" s="398"/>
      <c r="H1345" s="398"/>
      <c r="I1345" s="398"/>
      <c r="J1345" s="398"/>
      <c r="K1345" s="403"/>
      <c r="L1345" s="404"/>
      <c r="M1345" s="404"/>
      <c r="N1345" s="399"/>
      <c r="O1345" s="400" t="str">
        <f t="shared" si="83"/>
        <v/>
      </c>
      <c r="P1345" s="400" t="str">
        <f t="shared" si="84"/>
        <v/>
      </c>
      <c r="Q1345" s="400">
        <f t="shared" si="86"/>
        <v>0</v>
      </c>
      <c r="R1345" s="401" t="e">
        <f ca="1">MATCH(R$2,OFFSET(Diário!O$4,R1344,0,ROW(Diário!$N$5003)-R1344,1),0)+R1344</f>
        <v>#N/A</v>
      </c>
    </row>
    <row r="1346" spans="1:18" x14ac:dyDescent="0.2">
      <c r="A1346" s="402" t="str">
        <f t="shared" ca="1" si="85"/>
        <v/>
      </c>
      <c r="B1346" s="397" t="str">
        <f ca="1">IF($A1346="","",INDEX(Diário!B$4:B$5000,MATCH(Rateio!$A1346,Diário!$A$4:$A$5000,FALSE)))</f>
        <v/>
      </c>
      <c r="C1346" s="413" t="str">
        <f ca="1">IF($A1346="","",INDEX(Diário!C$4:C$5000,MATCH(Rateio!$A1346,Diário!$A$4:$A$5000,FALSE)))</f>
        <v/>
      </c>
      <c r="D1346" s="412" t="str">
        <f ca="1">IF($A1346="","",INDEX(Diário!D$4:D$5000,MATCH(Rateio!$A1346,Diário!$A$4:$A$5000,FALSE)))</f>
        <v/>
      </c>
      <c r="E1346" s="412" t="str">
        <f ca="1">IF($A1346="","",INDEX(Diário!E$4:E$5000,MATCH(Rateio!$A1346,Diário!$A$4:$A$5000,FALSE)))</f>
        <v/>
      </c>
      <c r="F1346" s="398"/>
      <c r="G1346" s="398"/>
      <c r="H1346" s="398"/>
      <c r="I1346" s="398"/>
      <c r="J1346" s="398"/>
      <c r="K1346" s="403"/>
      <c r="L1346" s="404"/>
      <c r="M1346" s="404"/>
      <c r="N1346" s="399"/>
      <c r="O1346" s="400" t="str">
        <f t="shared" si="83"/>
        <v/>
      </c>
      <c r="P1346" s="400" t="str">
        <f t="shared" si="84"/>
        <v/>
      </c>
      <c r="Q1346" s="400">
        <f t="shared" si="86"/>
        <v>0</v>
      </c>
      <c r="R1346" s="401" t="e">
        <f ca="1">MATCH(R$2,OFFSET(Diário!O$4,R1345,0,ROW(Diário!$N$5003)-R1345,1),0)+R1345</f>
        <v>#N/A</v>
      </c>
    </row>
    <row r="1347" spans="1:18" x14ac:dyDescent="0.2">
      <c r="A1347" s="402" t="str">
        <f t="shared" ca="1" si="85"/>
        <v/>
      </c>
      <c r="B1347" s="397" t="str">
        <f ca="1">IF($A1347="","",INDEX(Diário!B$4:B$5000,MATCH(Rateio!$A1347,Diário!$A$4:$A$5000,FALSE)))</f>
        <v/>
      </c>
      <c r="C1347" s="413" t="str">
        <f ca="1">IF($A1347="","",INDEX(Diário!C$4:C$5000,MATCH(Rateio!$A1347,Diário!$A$4:$A$5000,FALSE)))</f>
        <v/>
      </c>
      <c r="D1347" s="412" t="str">
        <f ca="1">IF($A1347="","",INDEX(Diário!D$4:D$5000,MATCH(Rateio!$A1347,Diário!$A$4:$A$5000,FALSE)))</f>
        <v/>
      </c>
      <c r="E1347" s="412" t="str">
        <f ca="1">IF($A1347="","",INDEX(Diário!E$4:E$5000,MATCH(Rateio!$A1347,Diário!$A$4:$A$5000,FALSE)))</f>
        <v/>
      </c>
      <c r="F1347" s="398"/>
      <c r="G1347" s="398"/>
      <c r="H1347" s="398"/>
      <c r="I1347" s="398"/>
      <c r="J1347" s="398"/>
      <c r="K1347" s="403"/>
      <c r="L1347" s="404"/>
      <c r="M1347" s="404"/>
      <c r="N1347" s="399"/>
      <c r="O1347" s="400" t="str">
        <f t="shared" si="83"/>
        <v/>
      </c>
      <c r="P1347" s="400" t="str">
        <f t="shared" si="84"/>
        <v/>
      </c>
      <c r="Q1347" s="400">
        <f t="shared" si="86"/>
        <v>0</v>
      </c>
      <c r="R1347" s="401" t="e">
        <f ca="1">MATCH(R$2,OFFSET(Diário!O$4,R1346,0,ROW(Diário!$N$5003)-R1346,1),0)+R1346</f>
        <v>#N/A</v>
      </c>
    </row>
    <row r="1348" spans="1:18" x14ac:dyDescent="0.2">
      <c r="A1348" s="402" t="str">
        <f t="shared" ca="1" si="85"/>
        <v/>
      </c>
      <c r="B1348" s="397" t="str">
        <f ca="1">IF($A1348="","",INDEX(Diário!B$4:B$5000,MATCH(Rateio!$A1348,Diário!$A$4:$A$5000,FALSE)))</f>
        <v/>
      </c>
      <c r="C1348" s="413" t="str">
        <f ca="1">IF($A1348="","",INDEX(Diário!C$4:C$5000,MATCH(Rateio!$A1348,Diário!$A$4:$A$5000,FALSE)))</f>
        <v/>
      </c>
      <c r="D1348" s="412" t="str">
        <f ca="1">IF($A1348="","",INDEX(Diário!D$4:D$5000,MATCH(Rateio!$A1348,Diário!$A$4:$A$5000,FALSE)))</f>
        <v/>
      </c>
      <c r="E1348" s="412" t="str">
        <f ca="1">IF($A1348="","",INDEX(Diário!E$4:E$5000,MATCH(Rateio!$A1348,Diário!$A$4:$A$5000,FALSE)))</f>
        <v/>
      </c>
      <c r="F1348" s="398"/>
      <c r="G1348" s="398"/>
      <c r="H1348" s="398"/>
      <c r="I1348" s="398"/>
      <c r="J1348" s="398"/>
      <c r="K1348" s="403"/>
      <c r="L1348" s="404"/>
      <c r="M1348" s="404"/>
      <c r="N1348" s="399"/>
      <c r="O1348" s="400" t="str">
        <f t="shared" si="83"/>
        <v/>
      </c>
      <c r="P1348" s="400" t="str">
        <f t="shared" si="84"/>
        <v/>
      </c>
      <c r="Q1348" s="400">
        <f t="shared" si="86"/>
        <v>0</v>
      </c>
      <c r="R1348" s="401" t="e">
        <f ca="1">MATCH(R$2,OFFSET(Diário!O$4,R1347,0,ROW(Diário!$N$5003)-R1347,1),0)+R1347</f>
        <v>#N/A</v>
      </c>
    </row>
    <row r="1349" spans="1:18" x14ac:dyDescent="0.2">
      <c r="A1349" s="402" t="str">
        <f t="shared" ca="1" si="85"/>
        <v/>
      </c>
      <c r="B1349" s="397" t="str">
        <f ca="1">IF($A1349="","",INDEX(Diário!B$4:B$5000,MATCH(Rateio!$A1349,Diário!$A$4:$A$5000,FALSE)))</f>
        <v/>
      </c>
      <c r="C1349" s="413" t="str">
        <f ca="1">IF($A1349="","",INDEX(Diário!C$4:C$5000,MATCH(Rateio!$A1349,Diário!$A$4:$A$5000,FALSE)))</f>
        <v/>
      </c>
      <c r="D1349" s="412" t="str">
        <f ca="1">IF($A1349="","",INDEX(Diário!D$4:D$5000,MATCH(Rateio!$A1349,Diário!$A$4:$A$5000,FALSE)))</f>
        <v/>
      </c>
      <c r="E1349" s="412" t="str">
        <f ca="1">IF($A1349="","",INDEX(Diário!E$4:E$5000,MATCH(Rateio!$A1349,Diário!$A$4:$A$5000,FALSE)))</f>
        <v/>
      </c>
      <c r="F1349" s="398"/>
      <c r="G1349" s="398"/>
      <c r="H1349" s="398"/>
      <c r="I1349" s="398"/>
      <c r="J1349" s="398"/>
      <c r="K1349" s="403"/>
      <c r="L1349" s="404"/>
      <c r="M1349" s="404"/>
      <c r="N1349" s="399"/>
      <c r="O1349" s="400" t="str">
        <f t="shared" ref="O1349:O1412" si="87">IFERROR(M1349/L1349,"")</f>
        <v/>
      </c>
      <c r="P1349" s="400" t="str">
        <f t="shared" ref="P1349:P1412" si="88">IFERROR(N1349/L1349,"")</f>
        <v/>
      </c>
      <c r="Q1349" s="400">
        <f t="shared" si="86"/>
        <v>0</v>
      </c>
      <c r="R1349" s="401" t="e">
        <f ca="1">MATCH(R$2,OFFSET(Diário!O$4,R1348,0,ROW(Diário!$N$5003)-R1348,1),0)+R1348</f>
        <v>#N/A</v>
      </c>
    </row>
    <row r="1350" spans="1:18" x14ac:dyDescent="0.2">
      <c r="A1350" s="402" t="str">
        <f t="shared" ref="A1350:A1413" ca="1" si="89">IF(ISNA(R1350),"",R1350)</f>
        <v/>
      </c>
      <c r="B1350" s="397" t="str">
        <f ca="1">IF($A1350="","",INDEX(Diário!B$4:B$5000,MATCH(Rateio!$A1350,Diário!$A$4:$A$5000,FALSE)))</f>
        <v/>
      </c>
      <c r="C1350" s="413" t="str">
        <f ca="1">IF($A1350="","",INDEX(Diário!C$4:C$5000,MATCH(Rateio!$A1350,Diário!$A$4:$A$5000,FALSE)))</f>
        <v/>
      </c>
      <c r="D1350" s="412" t="str">
        <f ca="1">IF($A1350="","",INDEX(Diário!D$4:D$5000,MATCH(Rateio!$A1350,Diário!$A$4:$A$5000,FALSE)))</f>
        <v/>
      </c>
      <c r="E1350" s="412" t="str">
        <f ca="1">IF($A1350="","",INDEX(Diário!E$4:E$5000,MATCH(Rateio!$A1350,Diário!$A$4:$A$5000,FALSE)))</f>
        <v/>
      </c>
      <c r="F1350" s="398"/>
      <c r="G1350" s="398"/>
      <c r="H1350" s="398"/>
      <c r="I1350" s="398"/>
      <c r="J1350" s="398"/>
      <c r="K1350" s="403"/>
      <c r="L1350" s="404"/>
      <c r="M1350" s="404"/>
      <c r="N1350" s="399"/>
      <c r="O1350" s="400" t="str">
        <f t="shared" si="87"/>
        <v/>
      </c>
      <c r="P1350" s="400" t="str">
        <f t="shared" si="88"/>
        <v/>
      </c>
      <c r="Q1350" s="400">
        <f t="shared" ref="Q1350:Q1413" si="90">SUM(O1350:P1350)</f>
        <v>0</v>
      </c>
      <c r="R1350" s="401" t="e">
        <f ca="1">MATCH(R$2,OFFSET(Diário!O$4,R1349,0,ROW(Diário!$N$5003)-R1349,1),0)+R1349</f>
        <v>#N/A</v>
      </c>
    </row>
    <row r="1351" spans="1:18" x14ac:dyDescent="0.2">
      <c r="A1351" s="402" t="str">
        <f t="shared" ca="1" si="89"/>
        <v/>
      </c>
      <c r="B1351" s="397" t="str">
        <f ca="1">IF($A1351="","",INDEX(Diário!B$4:B$5000,MATCH(Rateio!$A1351,Diário!$A$4:$A$5000,FALSE)))</f>
        <v/>
      </c>
      <c r="C1351" s="413" t="str">
        <f ca="1">IF($A1351="","",INDEX(Diário!C$4:C$5000,MATCH(Rateio!$A1351,Diário!$A$4:$A$5000,FALSE)))</f>
        <v/>
      </c>
      <c r="D1351" s="412" t="str">
        <f ca="1">IF($A1351="","",INDEX(Diário!D$4:D$5000,MATCH(Rateio!$A1351,Diário!$A$4:$A$5000,FALSE)))</f>
        <v/>
      </c>
      <c r="E1351" s="412" t="str">
        <f ca="1">IF($A1351="","",INDEX(Diário!E$4:E$5000,MATCH(Rateio!$A1351,Diário!$A$4:$A$5000,FALSE)))</f>
        <v/>
      </c>
      <c r="F1351" s="398"/>
      <c r="G1351" s="398"/>
      <c r="H1351" s="398"/>
      <c r="I1351" s="398"/>
      <c r="J1351" s="398"/>
      <c r="K1351" s="403"/>
      <c r="L1351" s="404"/>
      <c r="M1351" s="404"/>
      <c r="N1351" s="399"/>
      <c r="O1351" s="400" t="str">
        <f t="shared" si="87"/>
        <v/>
      </c>
      <c r="P1351" s="400" t="str">
        <f t="shared" si="88"/>
        <v/>
      </c>
      <c r="Q1351" s="400">
        <f t="shared" si="90"/>
        <v>0</v>
      </c>
      <c r="R1351" s="401" t="e">
        <f ca="1">MATCH(R$2,OFFSET(Diário!O$4,R1350,0,ROW(Diário!$N$5003)-R1350,1),0)+R1350</f>
        <v>#N/A</v>
      </c>
    </row>
    <row r="1352" spans="1:18" x14ac:dyDescent="0.2">
      <c r="A1352" s="402" t="str">
        <f t="shared" ca="1" si="89"/>
        <v/>
      </c>
      <c r="B1352" s="397" t="str">
        <f ca="1">IF($A1352="","",INDEX(Diário!B$4:B$5000,MATCH(Rateio!$A1352,Diário!$A$4:$A$5000,FALSE)))</f>
        <v/>
      </c>
      <c r="C1352" s="413" t="str">
        <f ca="1">IF($A1352="","",INDEX(Diário!C$4:C$5000,MATCH(Rateio!$A1352,Diário!$A$4:$A$5000,FALSE)))</f>
        <v/>
      </c>
      <c r="D1352" s="412" t="str">
        <f ca="1">IF($A1352="","",INDEX(Diário!D$4:D$5000,MATCH(Rateio!$A1352,Diário!$A$4:$A$5000,FALSE)))</f>
        <v/>
      </c>
      <c r="E1352" s="412" t="str">
        <f ca="1">IF($A1352="","",INDEX(Diário!E$4:E$5000,MATCH(Rateio!$A1352,Diário!$A$4:$A$5000,FALSE)))</f>
        <v/>
      </c>
      <c r="F1352" s="398"/>
      <c r="G1352" s="398"/>
      <c r="H1352" s="398"/>
      <c r="I1352" s="398"/>
      <c r="J1352" s="398"/>
      <c r="K1352" s="403"/>
      <c r="L1352" s="404"/>
      <c r="M1352" s="404"/>
      <c r="N1352" s="399"/>
      <c r="O1352" s="400" t="str">
        <f t="shared" si="87"/>
        <v/>
      </c>
      <c r="P1352" s="400" t="str">
        <f t="shared" si="88"/>
        <v/>
      </c>
      <c r="Q1352" s="400">
        <f t="shared" si="90"/>
        <v>0</v>
      </c>
      <c r="R1352" s="401" t="e">
        <f ca="1">MATCH(R$2,OFFSET(Diário!O$4,R1351,0,ROW(Diário!$N$5003)-R1351,1),0)+R1351</f>
        <v>#N/A</v>
      </c>
    </row>
    <row r="1353" spans="1:18" x14ac:dyDescent="0.2">
      <c r="A1353" s="402" t="str">
        <f t="shared" ca="1" si="89"/>
        <v/>
      </c>
      <c r="B1353" s="397" t="str">
        <f ca="1">IF($A1353="","",INDEX(Diário!B$4:B$5000,MATCH(Rateio!$A1353,Diário!$A$4:$A$5000,FALSE)))</f>
        <v/>
      </c>
      <c r="C1353" s="413" t="str">
        <f ca="1">IF($A1353="","",INDEX(Diário!C$4:C$5000,MATCH(Rateio!$A1353,Diário!$A$4:$A$5000,FALSE)))</f>
        <v/>
      </c>
      <c r="D1353" s="412" t="str">
        <f ca="1">IF($A1353="","",INDEX(Diário!D$4:D$5000,MATCH(Rateio!$A1353,Diário!$A$4:$A$5000,FALSE)))</f>
        <v/>
      </c>
      <c r="E1353" s="412" t="str">
        <f ca="1">IF($A1353="","",INDEX(Diário!E$4:E$5000,MATCH(Rateio!$A1353,Diário!$A$4:$A$5000,FALSE)))</f>
        <v/>
      </c>
      <c r="F1353" s="398"/>
      <c r="G1353" s="398"/>
      <c r="H1353" s="398"/>
      <c r="I1353" s="398"/>
      <c r="J1353" s="398"/>
      <c r="K1353" s="403"/>
      <c r="L1353" s="404"/>
      <c r="M1353" s="404"/>
      <c r="N1353" s="399"/>
      <c r="O1353" s="400" t="str">
        <f t="shared" si="87"/>
        <v/>
      </c>
      <c r="P1353" s="400" t="str">
        <f t="shared" si="88"/>
        <v/>
      </c>
      <c r="Q1353" s="400">
        <f t="shared" si="90"/>
        <v>0</v>
      </c>
      <c r="R1353" s="401" t="e">
        <f ca="1">MATCH(R$2,OFFSET(Diário!O$4,R1352,0,ROW(Diário!$N$5003)-R1352,1),0)+R1352</f>
        <v>#N/A</v>
      </c>
    </row>
    <row r="1354" spans="1:18" x14ac:dyDescent="0.2">
      <c r="A1354" s="402" t="str">
        <f t="shared" ca="1" si="89"/>
        <v/>
      </c>
      <c r="B1354" s="397" t="str">
        <f ca="1">IF($A1354="","",INDEX(Diário!B$4:B$5000,MATCH(Rateio!$A1354,Diário!$A$4:$A$5000,FALSE)))</f>
        <v/>
      </c>
      <c r="C1354" s="413" t="str">
        <f ca="1">IF($A1354="","",INDEX(Diário!C$4:C$5000,MATCH(Rateio!$A1354,Diário!$A$4:$A$5000,FALSE)))</f>
        <v/>
      </c>
      <c r="D1354" s="412" t="str">
        <f ca="1">IF($A1354="","",INDEX(Diário!D$4:D$5000,MATCH(Rateio!$A1354,Diário!$A$4:$A$5000,FALSE)))</f>
        <v/>
      </c>
      <c r="E1354" s="412" t="str">
        <f ca="1">IF($A1354="","",INDEX(Diário!E$4:E$5000,MATCH(Rateio!$A1354,Diário!$A$4:$A$5000,FALSE)))</f>
        <v/>
      </c>
      <c r="F1354" s="398"/>
      <c r="G1354" s="398"/>
      <c r="H1354" s="398"/>
      <c r="I1354" s="398"/>
      <c r="J1354" s="398"/>
      <c r="K1354" s="403"/>
      <c r="L1354" s="404"/>
      <c r="M1354" s="404"/>
      <c r="N1354" s="399"/>
      <c r="O1354" s="400" t="str">
        <f t="shared" si="87"/>
        <v/>
      </c>
      <c r="P1354" s="400" t="str">
        <f t="shared" si="88"/>
        <v/>
      </c>
      <c r="Q1354" s="400">
        <f t="shared" si="90"/>
        <v>0</v>
      </c>
      <c r="R1354" s="401" t="e">
        <f ca="1">MATCH(R$2,OFFSET(Diário!O$4,R1353,0,ROW(Diário!$N$5003)-R1353,1),0)+R1353</f>
        <v>#N/A</v>
      </c>
    </row>
    <row r="1355" spans="1:18" x14ac:dyDescent="0.2">
      <c r="A1355" s="402" t="str">
        <f t="shared" ca="1" si="89"/>
        <v/>
      </c>
      <c r="B1355" s="397" t="str">
        <f ca="1">IF($A1355="","",INDEX(Diário!B$4:B$5000,MATCH(Rateio!$A1355,Diário!$A$4:$A$5000,FALSE)))</f>
        <v/>
      </c>
      <c r="C1355" s="413" t="str">
        <f ca="1">IF($A1355="","",INDEX(Diário!C$4:C$5000,MATCH(Rateio!$A1355,Diário!$A$4:$A$5000,FALSE)))</f>
        <v/>
      </c>
      <c r="D1355" s="412" t="str">
        <f ca="1">IF($A1355="","",INDEX(Diário!D$4:D$5000,MATCH(Rateio!$A1355,Diário!$A$4:$A$5000,FALSE)))</f>
        <v/>
      </c>
      <c r="E1355" s="412" t="str">
        <f ca="1">IF($A1355="","",INDEX(Diário!E$4:E$5000,MATCH(Rateio!$A1355,Diário!$A$4:$A$5000,FALSE)))</f>
        <v/>
      </c>
      <c r="F1355" s="398"/>
      <c r="G1355" s="398"/>
      <c r="H1355" s="398"/>
      <c r="I1355" s="398"/>
      <c r="J1355" s="398"/>
      <c r="K1355" s="403"/>
      <c r="L1355" s="404"/>
      <c r="M1355" s="404"/>
      <c r="N1355" s="399"/>
      <c r="O1355" s="400" t="str">
        <f t="shared" si="87"/>
        <v/>
      </c>
      <c r="P1355" s="400" t="str">
        <f t="shared" si="88"/>
        <v/>
      </c>
      <c r="Q1355" s="400">
        <f t="shared" si="90"/>
        <v>0</v>
      </c>
      <c r="R1355" s="401" t="e">
        <f ca="1">MATCH(R$2,OFFSET(Diário!O$4,R1354,0,ROW(Diário!$N$5003)-R1354,1),0)+R1354</f>
        <v>#N/A</v>
      </c>
    </row>
    <row r="1356" spans="1:18" x14ac:dyDescent="0.2">
      <c r="A1356" s="402" t="str">
        <f t="shared" ca="1" si="89"/>
        <v/>
      </c>
      <c r="B1356" s="397" t="str">
        <f ca="1">IF($A1356="","",INDEX(Diário!B$4:B$5000,MATCH(Rateio!$A1356,Diário!$A$4:$A$5000,FALSE)))</f>
        <v/>
      </c>
      <c r="C1356" s="413" t="str">
        <f ca="1">IF($A1356="","",INDEX(Diário!C$4:C$5000,MATCH(Rateio!$A1356,Diário!$A$4:$A$5000,FALSE)))</f>
        <v/>
      </c>
      <c r="D1356" s="412" t="str">
        <f ca="1">IF($A1356="","",INDEX(Diário!D$4:D$5000,MATCH(Rateio!$A1356,Diário!$A$4:$A$5000,FALSE)))</f>
        <v/>
      </c>
      <c r="E1356" s="412" t="str">
        <f ca="1">IF($A1356="","",INDEX(Diário!E$4:E$5000,MATCH(Rateio!$A1356,Diário!$A$4:$A$5000,FALSE)))</f>
        <v/>
      </c>
      <c r="F1356" s="398"/>
      <c r="G1356" s="398"/>
      <c r="H1356" s="398"/>
      <c r="I1356" s="398"/>
      <c r="J1356" s="398"/>
      <c r="K1356" s="403"/>
      <c r="L1356" s="404"/>
      <c r="M1356" s="404"/>
      <c r="N1356" s="399"/>
      <c r="O1356" s="400" t="str">
        <f t="shared" si="87"/>
        <v/>
      </c>
      <c r="P1356" s="400" t="str">
        <f t="shared" si="88"/>
        <v/>
      </c>
      <c r="Q1356" s="400">
        <f t="shared" si="90"/>
        <v>0</v>
      </c>
      <c r="R1356" s="401" t="e">
        <f ca="1">MATCH(R$2,OFFSET(Diário!O$4,R1355,0,ROW(Diário!$N$5003)-R1355,1),0)+R1355</f>
        <v>#N/A</v>
      </c>
    </row>
    <row r="1357" spans="1:18" x14ac:dyDescent="0.2">
      <c r="A1357" s="402" t="str">
        <f t="shared" ca="1" si="89"/>
        <v/>
      </c>
      <c r="B1357" s="397" t="str">
        <f ca="1">IF($A1357="","",INDEX(Diário!B$4:B$5000,MATCH(Rateio!$A1357,Diário!$A$4:$A$5000,FALSE)))</f>
        <v/>
      </c>
      <c r="C1357" s="413" t="str">
        <f ca="1">IF($A1357="","",INDEX(Diário!C$4:C$5000,MATCH(Rateio!$A1357,Diário!$A$4:$A$5000,FALSE)))</f>
        <v/>
      </c>
      <c r="D1357" s="412" t="str">
        <f ca="1">IF($A1357="","",INDEX(Diário!D$4:D$5000,MATCH(Rateio!$A1357,Diário!$A$4:$A$5000,FALSE)))</f>
        <v/>
      </c>
      <c r="E1357" s="412" t="str">
        <f ca="1">IF($A1357="","",INDEX(Diário!E$4:E$5000,MATCH(Rateio!$A1357,Diário!$A$4:$A$5000,FALSE)))</f>
        <v/>
      </c>
      <c r="F1357" s="398"/>
      <c r="G1357" s="398"/>
      <c r="H1357" s="398"/>
      <c r="I1357" s="398"/>
      <c r="J1357" s="398"/>
      <c r="K1357" s="403"/>
      <c r="L1357" s="404"/>
      <c r="M1357" s="404"/>
      <c r="N1357" s="399"/>
      <c r="O1357" s="400" t="str">
        <f t="shared" si="87"/>
        <v/>
      </c>
      <c r="P1357" s="400" t="str">
        <f t="shared" si="88"/>
        <v/>
      </c>
      <c r="Q1357" s="400">
        <f t="shared" si="90"/>
        <v>0</v>
      </c>
      <c r="R1357" s="401" t="e">
        <f ca="1">MATCH(R$2,OFFSET(Diário!O$4,R1356,0,ROW(Diário!$N$5003)-R1356,1),0)+R1356</f>
        <v>#N/A</v>
      </c>
    </row>
    <row r="1358" spans="1:18" x14ac:dyDescent="0.2">
      <c r="A1358" s="402" t="str">
        <f t="shared" ca="1" si="89"/>
        <v/>
      </c>
      <c r="B1358" s="397" t="str">
        <f ca="1">IF($A1358="","",INDEX(Diário!B$4:B$5000,MATCH(Rateio!$A1358,Diário!$A$4:$A$5000,FALSE)))</f>
        <v/>
      </c>
      <c r="C1358" s="413" t="str">
        <f ca="1">IF($A1358="","",INDEX(Diário!C$4:C$5000,MATCH(Rateio!$A1358,Diário!$A$4:$A$5000,FALSE)))</f>
        <v/>
      </c>
      <c r="D1358" s="412" t="str">
        <f ca="1">IF($A1358="","",INDEX(Diário!D$4:D$5000,MATCH(Rateio!$A1358,Diário!$A$4:$A$5000,FALSE)))</f>
        <v/>
      </c>
      <c r="E1358" s="412" t="str">
        <f ca="1">IF($A1358="","",INDEX(Diário!E$4:E$5000,MATCH(Rateio!$A1358,Diário!$A$4:$A$5000,FALSE)))</f>
        <v/>
      </c>
      <c r="F1358" s="398"/>
      <c r="G1358" s="398"/>
      <c r="H1358" s="398"/>
      <c r="I1358" s="398"/>
      <c r="J1358" s="398"/>
      <c r="K1358" s="403"/>
      <c r="L1358" s="404"/>
      <c r="M1358" s="404"/>
      <c r="N1358" s="399"/>
      <c r="O1358" s="400" t="str">
        <f t="shared" si="87"/>
        <v/>
      </c>
      <c r="P1358" s="400" t="str">
        <f t="shared" si="88"/>
        <v/>
      </c>
      <c r="Q1358" s="400">
        <f t="shared" si="90"/>
        <v>0</v>
      </c>
      <c r="R1358" s="401" t="e">
        <f ca="1">MATCH(R$2,OFFSET(Diário!O$4,R1357,0,ROW(Diário!$N$5003)-R1357,1),0)+R1357</f>
        <v>#N/A</v>
      </c>
    </row>
    <row r="1359" spans="1:18" x14ac:dyDescent="0.2">
      <c r="A1359" s="402" t="str">
        <f t="shared" ca="1" si="89"/>
        <v/>
      </c>
      <c r="B1359" s="397" t="str">
        <f ca="1">IF($A1359="","",INDEX(Diário!B$4:B$5000,MATCH(Rateio!$A1359,Diário!$A$4:$A$5000,FALSE)))</f>
        <v/>
      </c>
      <c r="C1359" s="413" t="str">
        <f ca="1">IF($A1359="","",INDEX(Diário!C$4:C$5000,MATCH(Rateio!$A1359,Diário!$A$4:$A$5000,FALSE)))</f>
        <v/>
      </c>
      <c r="D1359" s="412" t="str">
        <f ca="1">IF($A1359="","",INDEX(Diário!D$4:D$5000,MATCH(Rateio!$A1359,Diário!$A$4:$A$5000,FALSE)))</f>
        <v/>
      </c>
      <c r="E1359" s="412" t="str">
        <f ca="1">IF($A1359="","",INDEX(Diário!E$4:E$5000,MATCH(Rateio!$A1359,Diário!$A$4:$A$5000,FALSE)))</f>
        <v/>
      </c>
      <c r="F1359" s="398"/>
      <c r="G1359" s="398"/>
      <c r="H1359" s="398"/>
      <c r="I1359" s="398"/>
      <c r="J1359" s="398"/>
      <c r="K1359" s="403"/>
      <c r="L1359" s="404"/>
      <c r="M1359" s="404"/>
      <c r="N1359" s="399"/>
      <c r="O1359" s="400" t="str">
        <f t="shared" si="87"/>
        <v/>
      </c>
      <c r="P1359" s="400" t="str">
        <f t="shared" si="88"/>
        <v/>
      </c>
      <c r="Q1359" s="400">
        <f t="shared" si="90"/>
        <v>0</v>
      </c>
      <c r="R1359" s="401" t="e">
        <f ca="1">MATCH(R$2,OFFSET(Diário!O$4,R1358,0,ROW(Diário!$N$5003)-R1358,1),0)+R1358</f>
        <v>#N/A</v>
      </c>
    </row>
    <row r="1360" spans="1:18" x14ac:dyDescent="0.2">
      <c r="A1360" s="402" t="str">
        <f t="shared" ca="1" si="89"/>
        <v/>
      </c>
      <c r="B1360" s="397" t="str">
        <f ca="1">IF($A1360="","",INDEX(Diário!B$4:B$5000,MATCH(Rateio!$A1360,Diário!$A$4:$A$5000,FALSE)))</f>
        <v/>
      </c>
      <c r="C1360" s="413" t="str">
        <f ca="1">IF($A1360="","",INDEX(Diário!C$4:C$5000,MATCH(Rateio!$A1360,Diário!$A$4:$A$5000,FALSE)))</f>
        <v/>
      </c>
      <c r="D1360" s="412" t="str">
        <f ca="1">IF($A1360="","",INDEX(Diário!D$4:D$5000,MATCH(Rateio!$A1360,Diário!$A$4:$A$5000,FALSE)))</f>
        <v/>
      </c>
      <c r="E1360" s="412" t="str">
        <f ca="1">IF($A1360="","",INDEX(Diário!E$4:E$5000,MATCH(Rateio!$A1360,Diário!$A$4:$A$5000,FALSE)))</f>
        <v/>
      </c>
      <c r="F1360" s="398"/>
      <c r="G1360" s="398"/>
      <c r="H1360" s="398"/>
      <c r="I1360" s="398"/>
      <c r="J1360" s="398"/>
      <c r="K1360" s="403"/>
      <c r="L1360" s="404"/>
      <c r="M1360" s="404"/>
      <c r="N1360" s="399"/>
      <c r="O1360" s="400" t="str">
        <f t="shared" si="87"/>
        <v/>
      </c>
      <c r="P1360" s="400" t="str">
        <f t="shared" si="88"/>
        <v/>
      </c>
      <c r="Q1360" s="400">
        <f t="shared" si="90"/>
        <v>0</v>
      </c>
      <c r="R1360" s="401" t="e">
        <f ca="1">MATCH(R$2,OFFSET(Diário!O$4,R1359,0,ROW(Diário!$N$5003)-R1359,1),0)+R1359</f>
        <v>#N/A</v>
      </c>
    </row>
    <row r="1361" spans="1:18" x14ac:dyDescent="0.2">
      <c r="A1361" s="402" t="str">
        <f t="shared" ca="1" si="89"/>
        <v/>
      </c>
      <c r="B1361" s="397" t="str">
        <f ca="1">IF($A1361="","",INDEX(Diário!B$4:B$5000,MATCH(Rateio!$A1361,Diário!$A$4:$A$5000,FALSE)))</f>
        <v/>
      </c>
      <c r="C1361" s="413" t="str">
        <f ca="1">IF($A1361="","",INDEX(Diário!C$4:C$5000,MATCH(Rateio!$A1361,Diário!$A$4:$A$5000,FALSE)))</f>
        <v/>
      </c>
      <c r="D1361" s="412" t="str">
        <f ca="1">IF($A1361="","",INDEX(Diário!D$4:D$5000,MATCH(Rateio!$A1361,Diário!$A$4:$A$5000,FALSE)))</f>
        <v/>
      </c>
      <c r="E1361" s="412" t="str">
        <f ca="1">IF($A1361="","",INDEX(Diário!E$4:E$5000,MATCH(Rateio!$A1361,Diário!$A$4:$A$5000,FALSE)))</f>
        <v/>
      </c>
      <c r="F1361" s="398"/>
      <c r="G1361" s="398"/>
      <c r="H1361" s="398"/>
      <c r="I1361" s="398"/>
      <c r="J1361" s="398"/>
      <c r="K1361" s="403"/>
      <c r="L1361" s="404"/>
      <c r="M1361" s="404"/>
      <c r="N1361" s="399"/>
      <c r="O1361" s="400" t="str">
        <f t="shared" si="87"/>
        <v/>
      </c>
      <c r="P1361" s="400" t="str">
        <f t="shared" si="88"/>
        <v/>
      </c>
      <c r="Q1361" s="400">
        <f t="shared" si="90"/>
        <v>0</v>
      </c>
      <c r="R1361" s="401" t="e">
        <f ca="1">MATCH(R$2,OFFSET(Diário!O$4,R1360,0,ROW(Diário!$N$5003)-R1360,1),0)+R1360</f>
        <v>#N/A</v>
      </c>
    </row>
    <row r="1362" spans="1:18" x14ac:dyDescent="0.2">
      <c r="A1362" s="402" t="str">
        <f t="shared" ca="1" si="89"/>
        <v/>
      </c>
      <c r="B1362" s="397" t="str">
        <f ca="1">IF($A1362="","",INDEX(Diário!B$4:B$5000,MATCH(Rateio!$A1362,Diário!$A$4:$A$5000,FALSE)))</f>
        <v/>
      </c>
      <c r="C1362" s="413" t="str">
        <f ca="1">IF($A1362="","",INDEX(Diário!C$4:C$5000,MATCH(Rateio!$A1362,Diário!$A$4:$A$5000,FALSE)))</f>
        <v/>
      </c>
      <c r="D1362" s="412" t="str">
        <f ca="1">IF($A1362="","",INDEX(Diário!D$4:D$5000,MATCH(Rateio!$A1362,Diário!$A$4:$A$5000,FALSE)))</f>
        <v/>
      </c>
      <c r="E1362" s="412" t="str">
        <f ca="1">IF($A1362="","",INDEX(Diário!E$4:E$5000,MATCH(Rateio!$A1362,Diário!$A$4:$A$5000,FALSE)))</f>
        <v/>
      </c>
      <c r="F1362" s="398"/>
      <c r="G1362" s="398"/>
      <c r="H1362" s="398"/>
      <c r="I1362" s="398"/>
      <c r="J1362" s="398"/>
      <c r="K1362" s="403"/>
      <c r="L1362" s="404"/>
      <c r="M1362" s="404"/>
      <c r="N1362" s="399"/>
      <c r="O1362" s="400" t="str">
        <f t="shared" si="87"/>
        <v/>
      </c>
      <c r="P1362" s="400" t="str">
        <f t="shared" si="88"/>
        <v/>
      </c>
      <c r="Q1362" s="400">
        <f t="shared" si="90"/>
        <v>0</v>
      </c>
      <c r="R1362" s="401" t="e">
        <f ca="1">MATCH(R$2,OFFSET(Diário!O$4,R1361,0,ROW(Diário!$N$5003)-R1361,1),0)+R1361</f>
        <v>#N/A</v>
      </c>
    </row>
    <row r="1363" spans="1:18" x14ac:dyDescent="0.2">
      <c r="A1363" s="402" t="str">
        <f t="shared" ca="1" si="89"/>
        <v/>
      </c>
      <c r="B1363" s="397" t="str">
        <f ca="1">IF($A1363="","",INDEX(Diário!B$4:B$5000,MATCH(Rateio!$A1363,Diário!$A$4:$A$5000,FALSE)))</f>
        <v/>
      </c>
      <c r="C1363" s="413" t="str">
        <f ca="1">IF($A1363="","",INDEX(Diário!C$4:C$5000,MATCH(Rateio!$A1363,Diário!$A$4:$A$5000,FALSE)))</f>
        <v/>
      </c>
      <c r="D1363" s="412" t="str">
        <f ca="1">IF($A1363="","",INDEX(Diário!D$4:D$5000,MATCH(Rateio!$A1363,Diário!$A$4:$A$5000,FALSE)))</f>
        <v/>
      </c>
      <c r="E1363" s="412" t="str">
        <f ca="1">IF($A1363="","",INDEX(Diário!E$4:E$5000,MATCH(Rateio!$A1363,Diário!$A$4:$A$5000,FALSE)))</f>
        <v/>
      </c>
      <c r="F1363" s="398"/>
      <c r="G1363" s="398"/>
      <c r="H1363" s="398"/>
      <c r="I1363" s="398"/>
      <c r="J1363" s="398"/>
      <c r="K1363" s="403"/>
      <c r="L1363" s="404"/>
      <c r="M1363" s="404"/>
      <c r="N1363" s="399"/>
      <c r="O1363" s="400" t="str">
        <f t="shared" si="87"/>
        <v/>
      </c>
      <c r="P1363" s="400" t="str">
        <f t="shared" si="88"/>
        <v/>
      </c>
      <c r="Q1363" s="400">
        <f t="shared" si="90"/>
        <v>0</v>
      </c>
      <c r="R1363" s="401" t="e">
        <f ca="1">MATCH(R$2,OFFSET(Diário!O$4,R1362,0,ROW(Diário!$N$5003)-R1362,1),0)+R1362</f>
        <v>#N/A</v>
      </c>
    </row>
    <row r="1364" spans="1:18" x14ac:dyDescent="0.2">
      <c r="A1364" s="402" t="str">
        <f t="shared" ca="1" si="89"/>
        <v/>
      </c>
      <c r="B1364" s="397" t="str">
        <f ca="1">IF($A1364="","",INDEX(Diário!B$4:B$5000,MATCH(Rateio!$A1364,Diário!$A$4:$A$5000,FALSE)))</f>
        <v/>
      </c>
      <c r="C1364" s="413" t="str">
        <f ca="1">IF($A1364="","",INDEX(Diário!C$4:C$5000,MATCH(Rateio!$A1364,Diário!$A$4:$A$5000,FALSE)))</f>
        <v/>
      </c>
      <c r="D1364" s="412" t="str">
        <f ca="1">IF($A1364="","",INDEX(Diário!D$4:D$5000,MATCH(Rateio!$A1364,Diário!$A$4:$A$5000,FALSE)))</f>
        <v/>
      </c>
      <c r="E1364" s="412" t="str">
        <f ca="1">IF($A1364="","",INDEX(Diário!E$4:E$5000,MATCH(Rateio!$A1364,Diário!$A$4:$A$5000,FALSE)))</f>
        <v/>
      </c>
      <c r="F1364" s="398"/>
      <c r="G1364" s="398"/>
      <c r="H1364" s="398"/>
      <c r="I1364" s="398"/>
      <c r="J1364" s="398"/>
      <c r="K1364" s="403"/>
      <c r="L1364" s="404"/>
      <c r="M1364" s="404"/>
      <c r="N1364" s="399"/>
      <c r="O1364" s="400" t="str">
        <f t="shared" si="87"/>
        <v/>
      </c>
      <c r="P1364" s="400" t="str">
        <f t="shared" si="88"/>
        <v/>
      </c>
      <c r="Q1364" s="400">
        <f t="shared" si="90"/>
        <v>0</v>
      </c>
      <c r="R1364" s="401" t="e">
        <f ca="1">MATCH(R$2,OFFSET(Diário!O$4,R1363,0,ROW(Diário!$N$5003)-R1363,1),0)+R1363</f>
        <v>#N/A</v>
      </c>
    </row>
    <row r="1365" spans="1:18" x14ac:dyDescent="0.2">
      <c r="A1365" s="402" t="str">
        <f t="shared" ca="1" si="89"/>
        <v/>
      </c>
      <c r="B1365" s="397" t="str">
        <f ca="1">IF($A1365="","",INDEX(Diário!B$4:B$5000,MATCH(Rateio!$A1365,Diário!$A$4:$A$5000,FALSE)))</f>
        <v/>
      </c>
      <c r="C1365" s="413" t="str">
        <f ca="1">IF($A1365="","",INDEX(Diário!C$4:C$5000,MATCH(Rateio!$A1365,Diário!$A$4:$A$5000,FALSE)))</f>
        <v/>
      </c>
      <c r="D1365" s="412" t="str">
        <f ca="1">IF($A1365="","",INDEX(Diário!D$4:D$5000,MATCH(Rateio!$A1365,Diário!$A$4:$A$5000,FALSE)))</f>
        <v/>
      </c>
      <c r="E1365" s="412" t="str">
        <f ca="1">IF($A1365="","",INDEX(Diário!E$4:E$5000,MATCH(Rateio!$A1365,Diário!$A$4:$A$5000,FALSE)))</f>
        <v/>
      </c>
      <c r="F1365" s="398"/>
      <c r="G1365" s="398"/>
      <c r="H1365" s="398"/>
      <c r="I1365" s="398"/>
      <c r="J1365" s="398"/>
      <c r="K1365" s="403"/>
      <c r="L1365" s="404"/>
      <c r="M1365" s="404"/>
      <c r="N1365" s="399"/>
      <c r="O1365" s="400" t="str">
        <f t="shared" si="87"/>
        <v/>
      </c>
      <c r="P1365" s="400" t="str">
        <f t="shared" si="88"/>
        <v/>
      </c>
      <c r="Q1365" s="400">
        <f t="shared" si="90"/>
        <v>0</v>
      </c>
      <c r="R1365" s="401" t="e">
        <f ca="1">MATCH(R$2,OFFSET(Diário!O$4,R1364,0,ROW(Diário!$N$5003)-R1364,1),0)+R1364</f>
        <v>#N/A</v>
      </c>
    </row>
    <row r="1366" spans="1:18" x14ac:dyDescent="0.2">
      <c r="A1366" s="402" t="str">
        <f t="shared" ca="1" si="89"/>
        <v/>
      </c>
      <c r="B1366" s="397" t="str">
        <f ca="1">IF($A1366="","",INDEX(Diário!B$4:B$5000,MATCH(Rateio!$A1366,Diário!$A$4:$A$5000,FALSE)))</f>
        <v/>
      </c>
      <c r="C1366" s="413" t="str">
        <f ca="1">IF($A1366="","",INDEX(Diário!C$4:C$5000,MATCH(Rateio!$A1366,Diário!$A$4:$A$5000,FALSE)))</f>
        <v/>
      </c>
      <c r="D1366" s="412" t="str">
        <f ca="1">IF($A1366="","",INDEX(Diário!D$4:D$5000,MATCH(Rateio!$A1366,Diário!$A$4:$A$5000,FALSE)))</f>
        <v/>
      </c>
      <c r="E1366" s="412" t="str">
        <f ca="1">IF($A1366="","",INDEX(Diário!E$4:E$5000,MATCH(Rateio!$A1366,Diário!$A$4:$A$5000,FALSE)))</f>
        <v/>
      </c>
      <c r="F1366" s="398"/>
      <c r="G1366" s="398"/>
      <c r="H1366" s="398"/>
      <c r="I1366" s="398"/>
      <c r="J1366" s="398"/>
      <c r="K1366" s="403"/>
      <c r="L1366" s="404"/>
      <c r="M1366" s="404"/>
      <c r="N1366" s="399"/>
      <c r="O1366" s="400" t="str">
        <f t="shared" si="87"/>
        <v/>
      </c>
      <c r="P1366" s="400" t="str">
        <f t="shared" si="88"/>
        <v/>
      </c>
      <c r="Q1366" s="400">
        <f t="shared" si="90"/>
        <v>0</v>
      </c>
      <c r="R1366" s="401" t="e">
        <f ca="1">MATCH(R$2,OFFSET(Diário!O$4,R1365,0,ROW(Diário!$N$5003)-R1365,1),0)+R1365</f>
        <v>#N/A</v>
      </c>
    </row>
    <row r="1367" spans="1:18" x14ac:dyDescent="0.2">
      <c r="A1367" s="402" t="str">
        <f t="shared" ca="1" si="89"/>
        <v/>
      </c>
      <c r="B1367" s="397" t="str">
        <f ca="1">IF($A1367="","",INDEX(Diário!B$4:B$5000,MATCH(Rateio!$A1367,Diário!$A$4:$A$5000,FALSE)))</f>
        <v/>
      </c>
      <c r="C1367" s="413" t="str">
        <f ca="1">IF($A1367="","",INDEX(Diário!C$4:C$5000,MATCH(Rateio!$A1367,Diário!$A$4:$A$5000,FALSE)))</f>
        <v/>
      </c>
      <c r="D1367" s="412" t="str">
        <f ca="1">IF($A1367="","",INDEX(Diário!D$4:D$5000,MATCH(Rateio!$A1367,Diário!$A$4:$A$5000,FALSE)))</f>
        <v/>
      </c>
      <c r="E1367" s="412" t="str">
        <f ca="1">IF($A1367="","",INDEX(Diário!E$4:E$5000,MATCH(Rateio!$A1367,Diário!$A$4:$A$5000,FALSE)))</f>
        <v/>
      </c>
      <c r="F1367" s="398"/>
      <c r="G1367" s="398"/>
      <c r="H1367" s="398"/>
      <c r="I1367" s="398"/>
      <c r="J1367" s="398"/>
      <c r="K1367" s="403"/>
      <c r="L1367" s="404"/>
      <c r="M1367" s="404"/>
      <c r="N1367" s="399"/>
      <c r="O1367" s="400" t="str">
        <f t="shared" si="87"/>
        <v/>
      </c>
      <c r="P1367" s="400" t="str">
        <f t="shared" si="88"/>
        <v/>
      </c>
      <c r="Q1367" s="400">
        <f t="shared" si="90"/>
        <v>0</v>
      </c>
      <c r="R1367" s="401" t="e">
        <f ca="1">MATCH(R$2,OFFSET(Diário!O$4,R1366,0,ROW(Diário!$N$5003)-R1366,1),0)+R1366</f>
        <v>#N/A</v>
      </c>
    </row>
    <row r="1368" spans="1:18" x14ac:dyDescent="0.2">
      <c r="A1368" s="402" t="str">
        <f t="shared" ca="1" si="89"/>
        <v/>
      </c>
      <c r="B1368" s="397" t="str">
        <f ca="1">IF($A1368="","",INDEX(Diário!B$4:B$5000,MATCH(Rateio!$A1368,Diário!$A$4:$A$5000,FALSE)))</f>
        <v/>
      </c>
      <c r="C1368" s="413" t="str">
        <f ca="1">IF($A1368="","",INDEX(Diário!C$4:C$5000,MATCH(Rateio!$A1368,Diário!$A$4:$A$5000,FALSE)))</f>
        <v/>
      </c>
      <c r="D1368" s="412" t="str">
        <f ca="1">IF($A1368="","",INDEX(Diário!D$4:D$5000,MATCH(Rateio!$A1368,Diário!$A$4:$A$5000,FALSE)))</f>
        <v/>
      </c>
      <c r="E1368" s="412" t="str">
        <f ca="1">IF($A1368="","",INDEX(Diário!E$4:E$5000,MATCH(Rateio!$A1368,Diário!$A$4:$A$5000,FALSE)))</f>
        <v/>
      </c>
      <c r="F1368" s="398"/>
      <c r="G1368" s="398"/>
      <c r="H1368" s="398"/>
      <c r="I1368" s="398"/>
      <c r="J1368" s="398"/>
      <c r="K1368" s="403"/>
      <c r="L1368" s="404"/>
      <c r="M1368" s="404"/>
      <c r="N1368" s="399"/>
      <c r="O1368" s="400" t="str">
        <f t="shared" si="87"/>
        <v/>
      </c>
      <c r="P1368" s="400" t="str">
        <f t="shared" si="88"/>
        <v/>
      </c>
      <c r="Q1368" s="400">
        <f t="shared" si="90"/>
        <v>0</v>
      </c>
      <c r="R1368" s="401" t="e">
        <f ca="1">MATCH(R$2,OFFSET(Diário!O$4,R1367,0,ROW(Diário!$N$5003)-R1367,1),0)+R1367</f>
        <v>#N/A</v>
      </c>
    </row>
    <row r="1369" spans="1:18" x14ac:dyDescent="0.2">
      <c r="A1369" s="402" t="str">
        <f t="shared" ca="1" si="89"/>
        <v/>
      </c>
      <c r="B1369" s="397" t="str">
        <f ca="1">IF($A1369="","",INDEX(Diário!B$4:B$5000,MATCH(Rateio!$A1369,Diário!$A$4:$A$5000,FALSE)))</f>
        <v/>
      </c>
      <c r="C1369" s="413" t="str">
        <f ca="1">IF($A1369="","",INDEX(Diário!C$4:C$5000,MATCH(Rateio!$A1369,Diário!$A$4:$A$5000,FALSE)))</f>
        <v/>
      </c>
      <c r="D1369" s="412" t="str">
        <f ca="1">IF($A1369="","",INDEX(Diário!D$4:D$5000,MATCH(Rateio!$A1369,Diário!$A$4:$A$5000,FALSE)))</f>
        <v/>
      </c>
      <c r="E1369" s="412" t="str">
        <f ca="1">IF($A1369="","",INDEX(Diário!E$4:E$5000,MATCH(Rateio!$A1369,Diário!$A$4:$A$5000,FALSE)))</f>
        <v/>
      </c>
      <c r="F1369" s="398"/>
      <c r="G1369" s="398"/>
      <c r="H1369" s="398"/>
      <c r="I1369" s="398"/>
      <c r="J1369" s="398"/>
      <c r="K1369" s="403"/>
      <c r="L1369" s="404"/>
      <c r="M1369" s="404"/>
      <c r="N1369" s="399"/>
      <c r="O1369" s="400" t="str">
        <f t="shared" si="87"/>
        <v/>
      </c>
      <c r="P1369" s="400" t="str">
        <f t="shared" si="88"/>
        <v/>
      </c>
      <c r="Q1369" s="400">
        <f t="shared" si="90"/>
        <v>0</v>
      </c>
      <c r="R1369" s="401" t="e">
        <f ca="1">MATCH(R$2,OFFSET(Diário!O$4,R1368,0,ROW(Diário!$N$5003)-R1368,1),0)+R1368</f>
        <v>#N/A</v>
      </c>
    </row>
    <row r="1370" spans="1:18" x14ac:dyDescent="0.2">
      <c r="A1370" s="402" t="str">
        <f t="shared" ca="1" si="89"/>
        <v/>
      </c>
      <c r="B1370" s="397" t="str">
        <f ca="1">IF($A1370="","",INDEX(Diário!B$4:B$5000,MATCH(Rateio!$A1370,Diário!$A$4:$A$5000,FALSE)))</f>
        <v/>
      </c>
      <c r="C1370" s="413" t="str">
        <f ca="1">IF($A1370="","",INDEX(Diário!C$4:C$5000,MATCH(Rateio!$A1370,Diário!$A$4:$A$5000,FALSE)))</f>
        <v/>
      </c>
      <c r="D1370" s="412" t="str">
        <f ca="1">IF($A1370="","",INDEX(Diário!D$4:D$5000,MATCH(Rateio!$A1370,Diário!$A$4:$A$5000,FALSE)))</f>
        <v/>
      </c>
      <c r="E1370" s="412" t="str">
        <f ca="1">IF($A1370="","",INDEX(Diário!E$4:E$5000,MATCH(Rateio!$A1370,Diário!$A$4:$A$5000,FALSE)))</f>
        <v/>
      </c>
      <c r="F1370" s="398"/>
      <c r="G1370" s="398"/>
      <c r="H1370" s="398"/>
      <c r="I1370" s="398"/>
      <c r="J1370" s="398"/>
      <c r="K1370" s="403"/>
      <c r="L1370" s="404"/>
      <c r="M1370" s="404"/>
      <c r="N1370" s="399"/>
      <c r="O1370" s="400" t="str">
        <f t="shared" si="87"/>
        <v/>
      </c>
      <c r="P1370" s="400" t="str">
        <f t="shared" si="88"/>
        <v/>
      </c>
      <c r="Q1370" s="400">
        <f t="shared" si="90"/>
        <v>0</v>
      </c>
      <c r="R1370" s="401" t="e">
        <f ca="1">MATCH(R$2,OFFSET(Diário!O$4,R1369,0,ROW(Diário!$N$5003)-R1369,1),0)+R1369</f>
        <v>#N/A</v>
      </c>
    </row>
    <row r="1371" spans="1:18" x14ac:dyDescent="0.2">
      <c r="A1371" s="402" t="str">
        <f t="shared" ca="1" si="89"/>
        <v/>
      </c>
      <c r="B1371" s="397" t="str">
        <f ca="1">IF($A1371="","",INDEX(Diário!B$4:B$5000,MATCH(Rateio!$A1371,Diário!$A$4:$A$5000,FALSE)))</f>
        <v/>
      </c>
      <c r="C1371" s="413" t="str">
        <f ca="1">IF($A1371="","",INDEX(Diário!C$4:C$5000,MATCH(Rateio!$A1371,Diário!$A$4:$A$5000,FALSE)))</f>
        <v/>
      </c>
      <c r="D1371" s="412" t="str">
        <f ca="1">IF($A1371="","",INDEX(Diário!D$4:D$5000,MATCH(Rateio!$A1371,Diário!$A$4:$A$5000,FALSE)))</f>
        <v/>
      </c>
      <c r="E1371" s="412" t="str">
        <f ca="1">IF($A1371="","",INDEX(Diário!E$4:E$5000,MATCH(Rateio!$A1371,Diário!$A$4:$A$5000,FALSE)))</f>
        <v/>
      </c>
      <c r="F1371" s="398"/>
      <c r="G1371" s="398"/>
      <c r="H1371" s="398"/>
      <c r="I1371" s="398"/>
      <c r="J1371" s="398"/>
      <c r="K1371" s="403"/>
      <c r="L1371" s="404"/>
      <c r="M1371" s="404"/>
      <c r="N1371" s="399"/>
      <c r="O1371" s="400" t="str">
        <f t="shared" si="87"/>
        <v/>
      </c>
      <c r="P1371" s="400" t="str">
        <f t="shared" si="88"/>
        <v/>
      </c>
      <c r="Q1371" s="400">
        <f t="shared" si="90"/>
        <v>0</v>
      </c>
      <c r="R1371" s="401" t="e">
        <f ca="1">MATCH(R$2,OFFSET(Diário!O$4,R1370,0,ROW(Diário!$N$5003)-R1370,1),0)+R1370</f>
        <v>#N/A</v>
      </c>
    </row>
    <row r="1372" spans="1:18" x14ac:dyDescent="0.2">
      <c r="A1372" s="402" t="str">
        <f t="shared" ca="1" si="89"/>
        <v/>
      </c>
      <c r="B1372" s="397" t="str">
        <f ca="1">IF($A1372="","",INDEX(Diário!B$4:B$5000,MATCH(Rateio!$A1372,Diário!$A$4:$A$5000,FALSE)))</f>
        <v/>
      </c>
      <c r="C1372" s="413" t="str">
        <f ca="1">IF($A1372="","",INDEX(Diário!C$4:C$5000,MATCH(Rateio!$A1372,Diário!$A$4:$A$5000,FALSE)))</f>
        <v/>
      </c>
      <c r="D1372" s="412" t="str">
        <f ca="1">IF($A1372="","",INDEX(Diário!D$4:D$5000,MATCH(Rateio!$A1372,Diário!$A$4:$A$5000,FALSE)))</f>
        <v/>
      </c>
      <c r="E1372" s="412" t="str">
        <f ca="1">IF($A1372="","",INDEX(Diário!E$4:E$5000,MATCH(Rateio!$A1372,Diário!$A$4:$A$5000,FALSE)))</f>
        <v/>
      </c>
      <c r="F1372" s="398"/>
      <c r="G1372" s="398"/>
      <c r="H1372" s="398"/>
      <c r="I1372" s="398"/>
      <c r="J1372" s="398"/>
      <c r="K1372" s="403"/>
      <c r="L1372" s="404"/>
      <c r="M1372" s="404"/>
      <c r="N1372" s="399"/>
      <c r="O1372" s="400" t="str">
        <f t="shared" si="87"/>
        <v/>
      </c>
      <c r="P1372" s="400" t="str">
        <f t="shared" si="88"/>
        <v/>
      </c>
      <c r="Q1372" s="400">
        <f t="shared" si="90"/>
        <v>0</v>
      </c>
      <c r="R1372" s="401" t="e">
        <f ca="1">MATCH(R$2,OFFSET(Diário!O$4,R1371,0,ROW(Diário!$N$5003)-R1371,1),0)+R1371</f>
        <v>#N/A</v>
      </c>
    </row>
    <row r="1373" spans="1:18" x14ac:dyDescent="0.2">
      <c r="A1373" s="402" t="str">
        <f t="shared" ca="1" si="89"/>
        <v/>
      </c>
      <c r="B1373" s="397" t="str">
        <f ca="1">IF($A1373="","",INDEX(Diário!B$4:B$5000,MATCH(Rateio!$A1373,Diário!$A$4:$A$5000,FALSE)))</f>
        <v/>
      </c>
      <c r="C1373" s="413" t="str">
        <f ca="1">IF($A1373="","",INDEX(Diário!C$4:C$5000,MATCH(Rateio!$A1373,Diário!$A$4:$A$5000,FALSE)))</f>
        <v/>
      </c>
      <c r="D1373" s="412" t="str">
        <f ca="1">IF($A1373="","",INDEX(Diário!D$4:D$5000,MATCH(Rateio!$A1373,Diário!$A$4:$A$5000,FALSE)))</f>
        <v/>
      </c>
      <c r="E1373" s="412" t="str">
        <f ca="1">IF($A1373="","",INDEX(Diário!E$4:E$5000,MATCH(Rateio!$A1373,Diário!$A$4:$A$5000,FALSE)))</f>
        <v/>
      </c>
      <c r="F1373" s="398"/>
      <c r="G1373" s="398"/>
      <c r="H1373" s="398"/>
      <c r="I1373" s="398"/>
      <c r="J1373" s="398"/>
      <c r="K1373" s="403"/>
      <c r="L1373" s="404"/>
      <c r="M1373" s="404"/>
      <c r="N1373" s="399"/>
      <c r="O1373" s="400" t="str">
        <f t="shared" si="87"/>
        <v/>
      </c>
      <c r="P1373" s="400" t="str">
        <f t="shared" si="88"/>
        <v/>
      </c>
      <c r="Q1373" s="400">
        <f t="shared" si="90"/>
        <v>0</v>
      </c>
      <c r="R1373" s="401" t="e">
        <f ca="1">MATCH(R$2,OFFSET(Diário!O$4,R1372,0,ROW(Diário!$N$5003)-R1372,1),0)+R1372</f>
        <v>#N/A</v>
      </c>
    </row>
    <row r="1374" spans="1:18" x14ac:dyDescent="0.2">
      <c r="A1374" s="402" t="str">
        <f t="shared" ca="1" si="89"/>
        <v/>
      </c>
      <c r="B1374" s="397" t="str">
        <f ca="1">IF($A1374="","",INDEX(Diário!B$4:B$5000,MATCH(Rateio!$A1374,Diário!$A$4:$A$5000,FALSE)))</f>
        <v/>
      </c>
      <c r="C1374" s="413" t="str">
        <f ca="1">IF($A1374="","",INDEX(Diário!C$4:C$5000,MATCH(Rateio!$A1374,Diário!$A$4:$A$5000,FALSE)))</f>
        <v/>
      </c>
      <c r="D1374" s="412" t="str">
        <f ca="1">IF($A1374="","",INDEX(Diário!D$4:D$5000,MATCH(Rateio!$A1374,Diário!$A$4:$A$5000,FALSE)))</f>
        <v/>
      </c>
      <c r="E1374" s="412" t="str">
        <f ca="1">IF($A1374="","",INDEX(Diário!E$4:E$5000,MATCH(Rateio!$A1374,Diário!$A$4:$A$5000,FALSE)))</f>
        <v/>
      </c>
      <c r="F1374" s="398"/>
      <c r="G1374" s="398"/>
      <c r="H1374" s="398"/>
      <c r="I1374" s="398"/>
      <c r="J1374" s="398"/>
      <c r="K1374" s="403"/>
      <c r="L1374" s="404"/>
      <c r="M1374" s="404"/>
      <c r="N1374" s="399"/>
      <c r="O1374" s="400" t="str">
        <f t="shared" si="87"/>
        <v/>
      </c>
      <c r="P1374" s="400" t="str">
        <f t="shared" si="88"/>
        <v/>
      </c>
      <c r="Q1374" s="400">
        <f t="shared" si="90"/>
        <v>0</v>
      </c>
      <c r="R1374" s="401" t="e">
        <f ca="1">MATCH(R$2,OFFSET(Diário!O$4,R1373,0,ROW(Diário!$N$5003)-R1373,1),0)+R1373</f>
        <v>#N/A</v>
      </c>
    </row>
    <row r="1375" spans="1:18" x14ac:dyDescent="0.2">
      <c r="A1375" s="402" t="str">
        <f t="shared" ca="1" si="89"/>
        <v/>
      </c>
      <c r="B1375" s="397" t="str">
        <f ca="1">IF($A1375="","",INDEX(Diário!B$4:B$5000,MATCH(Rateio!$A1375,Diário!$A$4:$A$5000,FALSE)))</f>
        <v/>
      </c>
      <c r="C1375" s="413" t="str">
        <f ca="1">IF($A1375="","",INDEX(Diário!C$4:C$5000,MATCH(Rateio!$A1375,Diário!$A$4:$A$5000,FALSE)))</f>
        <v/>
      </c>
      <c r="D1375" s="412" t="str">
        <f ca="1">IF($A1375="","",INDEX(Diário!D$4:D$5000,MATCH(Rateio!$A1375,Diário!$A$4:$A$5000,FALSE)))</f>
        <v/>
      </c>
      <c r="E1375" s="412" t="str">
        <f ca="1">IF($A1375="","",INDEX(Diário!E$4:E$5000,MATCH(Rateio!$A1375,Diário!$A$4:$A$5000,FALSE)))</f>
        <v/>
      </c>
      <c r="F1375" s="398"/>
      <c r="G1375" s="398"/>
      <c r="H1375" s="398"/>
      <c r="I1375" s="398"/>
      <c r="J1375" s="398"/>
      <c r="K1375" s="403"/>
      <c r="L1375" s="404"/>
      <c r="M1375" s="404"/>
      <c r="N1375" s="399"/>
      <c r="O1375" s="400" t="str">
        <f t="shared" si="87"/>
        <v/>
      </c>
      <c r="P1375" s="400" t="str">
        <f t="shared" si="88"/>
        <v/>
      </c>
      <c r="Q1375" s="400">
        <f t="shared" si="90"/>
        <v>0</v>
      </c>
      <c r="R1375" s="401" t="e">
        <f ca="1">MATCH(R$2,OFFSET(Diário!O$4,R1374,0,ROW(Diário!$N$5003)-R1374,1),0)+R1374</f>
        <v>#N/A</v>
      </c>
    </row>
    <row r="1376" spans="1:18" x14ac:dyDescent="0.2">
      <c r="A1376" s="402" t="str">
        <f t="shared" ca="1" si="89"/>
        <v/>
      </c>
      <c r="B1376" s="397" t="str">
        <f ca="1">IF($A1376="","",INDEX(Diário!B$4:B$5000,MATCH(Rateio!$A1376,Diário!$A$4:$A$5000,FALSE)))</f>
        <v/>
      </c>
      <c r="C1376" s="413" t="str">
        <f ca="1">IF($A1376="","",INDEX(Diário!C$4:C$5000,MATCH(Rateio!$A1376,Diário!$A$4:$A$5000,FALSE)))</f>
        <v/>
      </c>
      <c r="D1376" s="412" t="str">
        <f ca="1">IF($A1376="","",INDEX(Diário!D$4:D$5000,MATCH(Rateio!$A1376,Diário!$A$4:$A$5000,FALSE)))</f>
        <v/>
      </c>
      <c r="E1376" s="412" t="str">
        <f ca="1">IF($A1376="","",INDEX(Diário!E$4:E$5000,MATCH(Rateio!$A1376,Diário!$A$4:$A$5000,FALSE)))</f>
        <v/>
      </c>
      <c r="F1376" s="398"/>
      <c r="G1376" s="398"/>
      <c r="H1376" s="398"/>
      <c r="I1376" s="398"/>
      <c r="J1376" s="398"/>
      <c r="K1376" s="403"/>
      <c r="L1376" s="404"/>
      <c r="M1376" s="404"/>
      <c r="N1376" s="399"/>
      <c r="O1376" s="400" t="str">
        <f t="shared" si="87"/>
        <v/>
      </c>
      <c r="P1376" s="400" t="str">
        <f t="shared" si="88"/>
        <v/>
      </c>
      <c r="Q1376" s="400">
        <f t="shared" si="90"/>
        <v>0</v>
      </c>
      <c r="R1376" s="401" t="e">
        <f ca="1">MATCH(R$2,OFFSET(Diário!O$4,R1375,0,ROW(Diário!$N$5003)-R1375,1),0)+R1375</f>
        <v>#N/A</v>
      </c>
    </row>
    <row r="1377" spans="1:18" x14ac:dyDescent="0.2">
      <c r="A1377" s="402" t="str">
        <f t="shared" ca="1" si="89"/>
        <v/>
      </c>
      <c r="B1377" s="397" t="str">
        <f ca="1">IF($A1377="","",INDEX(Diário!B$4:B$5000,MATCH(Rateio!$A1377,Diário!$A$4:$A$5000,FALSE)))</f>
        <v/>
      </c>
      <c r="C1377" s="413" t="str">
        <f ca="1">IF($A1377="","",INDEX(Diário!C$4:C$5000,MATCH(Rateio!$A1377,Diário!$A$4:$A$5000,FALSE)))</f>
        <v/>
      </c>
      <c r="D1377" s="412" t="str">
        <f ca="1">IF($A1377="","",INDEX(Diário!D$4:D$5000,MATCH(Rateio!$A1377,Diário!$A$4:$A$5000,FALSE)))</f>
        <v/>
      </c>
      <c r="E1377" s="412" t="str">
        <f ca="1">IF($A1377="","",INDEX(Diário!E$4:E$5000,MATCH(Rateio!$A1377,Diário!$A$4:$A$5000,FALSE)))</f>
        <v/>
      </c>
      <c r="F1377" s="398"/>
      <c r="G1377" s="398"/>
      <c r="H1377" s="398"/>
      <c r="I1377" s="398"/>
      <c r="J1377" s="398"/>
      <c r="K1377" s="403"/>
      <c r="L1377" s="404"/>
      <c r="M1377" s="404"/>
      <c r="N1377" s="399"/>
      <c r="O1377" s="400" t="str">
        <f t="shared" si="87"/>
        <v/>
      </c>
      <c r="P1377" s="400" t="str">
        <f t="shared" si="88"/>
        <v/>
      </c>
      <c r="Q1377" s="400">
        <f t="shared" si="90"/>
        <v>0</v>
      </c>
      <c r="R1377" s="401" t="e">
        <f ca="1">MATCH(R$2,OFFSET(Diário!O$4,R1376,0,ROW(Diário!$N$5003)-R1376,1),0)+R1376</f>
        <v>#N/A</v>
      </c>
    </row>
    <row r="1378" spans="1:18" x14ac:dyDescent="0.2">
      <c r="A1378" s="402" t="str">
        <f t="shared" ca="1" si="89"/>
        <v/>
      </c>
      <c r="B1378" s="397" t="str">
        <f ca="1">IF($A1378="","",INDEX(Diário!B$4:B$5000,MATCH(Rateio!$A1378,Diário!$A$4:$A$5000,FALSE)))</f>
        <v/>
      </c>
      <c r="C1378" s="413" t="str">
        <f ca="1">IF($A1378="","",INDEX(Diário!C$4:C$5000,MATCH(Rateio!$A1378,Diário!$A$4:$A$5000,FALSE)))</f>
        <v/>
      </c>
      <c r="D1378" s="412" t="str">
        <f ca="1">IF($A1378="","",INDEX(Diário!D$4:D$5000,MATCH(Rateio!$A1378,Diário!$A$4:$A$5000,FALSE)))</f>
        <v/>
      </c>
      <c r="E1378" s="412" t="str">
        <f ca="1">IF($A1378="","",INDEX(Diário!E$4:E$5000,MATCH(Rateio!$A1378,Diário!$A$4:$A$5000,FALSE)))</f>
        <v/>
      </c>
      <c r="F1378" s="398"/>
      <c r="G1378" s="398"/>
      <c r="H1378" s="398"/>
      <c r="I1378" s="398"/>
      <c r="J1378" s="398"/>
      <c r="K1378" s="403"/>
      <c r="L1378" s="404"/>
      <c r="M1378" s="404"/>
      <c r="N1378" s="399"/>
      <c r="O1378" s="400" t="str">
        <f t="shared" si="87"/>
        <v/>
      </c>
      <c r="P1378" s="400" t="str">
        <f t="shared" si="88"/>
        <v/>
      </c>
      <c r="Q1378" s="400">
        <f t="shared" si="90"/>
        <v>0</v>
      </c>
      <c r="R1378" s="401" t="e">
        <f ca="1">MATCH(R$2,OFFSET(Diário!O$4,R1377,0,ROW(Diário!$N$5003)-R1377,1),0)+R1377</f>
        <v>#N/A</v>
      </c>
    </row>
    <row r="1379" spans="1:18" x14ac:dyDescent="0.2">
      <c r="A1379" s="402" t="str">
        <f t="shared" ca="1" si="89"/>
        <v/>
      </c>
      <c r="B1379" s="397" t="str">
        <f ca="1">IF($A1379="","",INDEX(Diário!B$4:B$5000,MATCH(Rateio!$A1379,Diário!$A$4:$A$5000,FALSE)))</f>
        <v/>
      </c>
      <c r="C1379" s="413" t="str">
        <f ca="1">IF($A1379="","",INDEX(Diário!C$4:C$5000,MATCH(Rateio!$A1379,Diário!$A$4:$A$5000,FALSE)))</f>
        <v/>
      </c>
      <c r="D1379" s="412" t="str">
        <f ca="1">IF($A1379="","",INDEX(Diário!D$4:D$5000,MATCH(Rateio!$A1379,Diário!$A$4:$A$5000,FALSE)))</f>
        <v/>
      </c>
      <c r="E1379" s="412" t="str">
        <f ca="1">IF($A1379="","",INDEX(Diário!E$4:E$5000,MATCH(Rateio!$A1379,Diário!$A$4:$A$5000,FALSE)))</f>
        <v/>
      </c>
      <c r="F1379" s="398"/>
      <c r="G1379" s="398"/>
      <c r="H1379" s="398"/>
      <c r="I1379" s="398"/>
      <c r="J1379" s="398"/>
      <c r="K1379" s="403"/>
      <c r="L1379" s="404"/>
      <c r="M1379" s="404"/>
      <c r="N1379" s="399"/>
      <c r="O1379" s="400" t="str">
        <f t="shared" si="87"/>
        <v/>
      </c>
      <c r="P1379" s="400" t="str">
        <f t="shared" si="88"/>
        <v/>
      </c>
      <c r="Q1379" s="400">
        <f t="shared" si="90"/>
        <v>0</v>
      </c>
      <c r="R1379" s="401" t="e">
        <f ca="1">MATCH(R$2,OFFSET(Diário!O$4,R1378,0,ROW(Diário!$N$5003)-R1378,1),0)+R1378</f>
        <v>#N/A</v>
      </c>
    </row>
    <row r="1380" spans="1:18" x14ac:dyDescent="0.2">
      <c r="A1380" s="402" t="str">
        <f t="shared" ca="1" si="89"/>
        <v/>
      </c>
      <c r="B1380" s="397" t="str">
        <f ca="1">IF($A1380="","",INDEX(Diário!B$4:B$5000,MATCH(Rateio!$A1380,Diário!$A$4:$A$5000,FALSE)))</f>
        <v/>
      </c>
      <c r="C1380" s="413" t="str">
        <f ca="1">IF($A1380="","",INDEX(Diário!C$4:C$5000,MATCH(Rateio!$A1380,Diário!$A$4:$A$5000,FALSE)))</f>
        <v/>
      </c>
      <c r="D1380" s="412" t="str">
        <f ca="1">IF($A1380="","",INDEX(Diário!D$4:D$5000,MATCH(Rateio!$A1380,Diário!$A$4:$A$5000,FALSE)))</f>
        <v/>
      </c>
      <c r="E1380" s="412" t="str">
        <f ca="1">IF($A1380="","",INDEX(Diário!E$4:E$5000,MATCH(Rateio!$A1380,Diário!$A$4:$A$5000,FALSE)))</f>
        <v/>
      </c>
      <c r="F1380" s="398"/>
      <c r="G1380" s="398"/>
      <c r="H1380" s="398"/>
      <c r="I1380" s="398"/>
      <c r="J1380" s="398"/>
      <c r="K1380" s="403"/>
      <c r="L1380" s="404"/>
      <c r="M1380" s="404"/>
      <c r="N1380" s="399"/>
      <c r="O1380" s="400" t="str">
        <f t="shared" si="87"/>
        <v/>
      </c>
      <c r="P1380" s="400" t="str">
        <f t="shared" si="88"/>
        <v/>
      </c>
      <c r="Q1380" s="400">
        <f t="shared" si="90"/>
        <v>0</v>
      </c>
      <c r="R1380" s="401" t="e">
        <f ca="1">MATCH(R$2,OFFSET(Diário!O$4,R1379,0,ROW(Diário!$N$5003)-R1379,1),0)+R1379</f>
        <v>#N/A</v>
      </c>
    </row>
    <row r="1381" spans="1:18" x14ac:dyDescent="0.2">
      <c r="A1381" s="402" t="str">
        <f t="shared" ca="1" si="89"/>
        <v/>
      </c>
      <c r="B1381" s="397" t="str">
        <f ca="1">IF($A1381="","",INDEX(Diário!B$4:B$5000,MATCH(Rateio!$A1381,Diário!$A$4:$A$5000,FALSE)))</f>
        <v/>
      </c>
      <c r="C1381" s="413" t="str">
        <f ca="1">IF($A1381="","",INDEX(Diário!C$4:C$5000,MATCH(Rateio!$A1381,Diário!$A$4:$A$5000,FALSE)))</f>
        <v/>
      </c>
      <c r="D1381" s="412" t="str">
        <f ca="1">IF($A1381="","",INDEX(Diário!D$4:D$5000,MATCH(Rateio!$A1381,Diário!$A$4:$A$5000,FALSE)))</f>
        <v/>
      </c>
      <c r="E1381" s="412" t="str">
        <f ca="1">IF($A1381="","",INDEX(Diário!E$4:E$5000,MATCH(Rateio!$A1381,Diário!$A$4:$A$5000,FALSE)))</f>
        <v/>
      </c>
      <c r="F1381" s="398"/>
      <c r="G1381" s="398"/>
      <c r="H1381" s="398"/>
      <c r="I1381" s="398"/>
      <c r="J1381" s="398"/>
      <c r="K1381" s="403"/>
      <c r="L1381" s="404"/>
      <c r="M1381" s="404"/>
      <c r="N1381" s="399"/>
      <c r="O1381" s="400" t="str">
        <f t="shared" si="87"/>
        <v/>
      </c>
      <c r="P1381" s="400" t="str">
        <f t="shared" si="88"/>
        <v/>
      </c>
      <c r="Q1381" s="400">
        <f t="shared" si="90"/>
        <v>0</v>
      </c>
      <c r="R1381" s="401" t="e">
        <f ca="1">MATCH(R$2,OFFSET(Diário!O$4,R1380,0,ROW(Diário!$N$5003)-R1380,1),0)+R1380</f>
        <v>#N/A</v>
      </c>
    </row>
    <row r="1382" spans="1:18" x14ac:dyDescent="0.2">
      <c r="A1382" s="402" t="str">
        <f t="shared" ca="1" si="89"/>
        <v/>
      </c>
      <c r="B1382" s="397" t="str">
        <f ca="1">IF($A1382="","",INDEX(Diário!B$4:B$5000,MATCH(Rateio!$A1382,Diário!$A$4:$A$5000,FALSE)))</f>
        <v/>
      </c>
      <c r="C1382" s="413" t="str">
        <f ca="1">IF($A1382="","",INDEX(Diário!C$4:C$5000,MATCH(Rateio!$A1382,Diário!$A$4:$A$5000,FALSE)))</f>
        <v/>
      </c>
      <c r="D1382" s="412" t="str">
        <f ca="1">IF($A1382="","",INDEX(Diário!D$4:D$5000,MATCH(Rateio!$A1382,Diário!$A$4:$A$5000,FALSE)))</f>
        <v/>
      </c>
      <c r="E1382" s="412" t="str">
        <f ca="1">IF($A1382="","",INDEX(Diário!E$4:E$5000,MATCH(Rateio!$A1382,Diário!$A$4:$A$5000,FALSE)))</f>
        <v/>
      </c>
      <c r="F1382" s="398"/>
      <c r="G1382" s="398"/>
      <c r="H1382" s="398"/>
      <c r="I1382" s="398"/>
      <c r="J1382" s="398"/>
      <c r="K1382" s="403"/>
      <c r="L1382" s="404"/>
      <c r="M1382" s="404"/>
      <c r="N1382" s="399"/>
      <c r="O1382" s="400" t="str">
        <f t="shared" si="87"/>
        <v/>
      </c>
      <c r="P1382" s="400" t="str">
        <f t="shared" si="88"/>
        <v/>
      </c>
      <c r="Q1382" s="400">
        <f t="shared" si="90"/>
        <v>0</v>
      </c>
      <c r="R1382" s="401" t="e">
        <f ca="1">MATCH(R$2,OFFSET(Diário!O$4,R1381,0,ROW(Diário!$N$5003)-R1381,1),0)+R1381</f>
        <v>#N/A</v>
      </c>
    </row>
    <row r="1383" spans="1:18" x14ac:dyDescent="0.2">
      <c r="A1383" s="402" t="str">
        <f t="shared" ca="1" si="89"/>
        <v/>
      </c>
      <c r="B1383" s="397" t="str">
        <f ca="1">IF($A1383="","",INDEX(Diário!B$4:B$5000,MATCH(Rateio!$A1383,Diário!$A$4:$A$5000,FALSE)))</f>
        <v/>
      </c>
      <c r="C1383" s="413" t="str">
        <f ca="1">IF($A1383="","",INDEX(Diário!C$4:C$5000,MATCH(Rateio!$A1383,Diário!$A$4:$A$5000,FALSE)))</f>
        <v/>
      </c>
      <c r="D1383" s="412" t="str">
        <f ca="1">IF($A1383="","",INDEX(Diário!D$4:D$5000,MATCH(Rateio!$A1383,Diário!$A$4:$A$5000,FALSE)))</f>
        <v/>
      </c>
      <c r="E1383" s="412" t="str">
        <f ca="1">IF($A1383="","",INDEX(Diário!E$4:E$5000,MATCH(Rateio!$A1383,Diário!$A$4:$A$5000,FALSE)))</f>
        <v/>
      </c>
      <c r="F1383" s="398"/>
      <c r="G1383" s="398"/>
      <c r="H1383" s="398"/>
      <c r="I1383" s="398"/>
      <c r="J1383" s="398"/>
      <c r="K1383" s="403"/>
      <c r="L1383" s="404"/>
      <c r="M1383" s="404"/>
      <c r="N1383" s="399"/>
      <c r="O1383" s="400" t="str">
        <f t="shared" si="87"/>
        <v/>
      </c>
      <c r="P1383" s="400" t="str">
        <f t="shared" si="88"/>
        <v/>
      </c>
      <c r="Q1383" s="400">
        <f t="shared" si="90"/>
        <v>0</v>
      </c>
      <c r="R1383" s="401" t="e">
        <f ca="1">MATCH(R$2,OFFSET(Diário!O$4,R1382,0,ROW(Diário!$N$5003)-R1382,1),0)+R1382</f>
        <v>#N/A</v>
      </c>
    </row>
    <row r="1384" spans="1:18" x14ac:dyDescent="0.2">
      <c r="A1384" s="402" t="str">
        <f t="shared" ca="1" si="89"/>
        <v/>
      </c>
      <c r="B1384" s="397" t="str">
        <f ca="1">IF($A1384="","",INDEX(Diário!B$4:B$5000,MATCH(Rateio!$A1384,Diário!$A$4:$A$5000,FALSE)))</f>
        <v/>
      </c>
      <c r="C1384" s="413" t="str">
        <f ca="1">IF($A1384="","",INDEX(Diário!C$4:C$5000,MATCH(Rateio!$A1384,Diário!$A$4:$A$5000,FALSE)))</f>
        <v/>
      </c>
      <c r="D1384" s="412" t="str">
        <f ca="1">IF($A1384="","",INDEX(Diário!D$4:D$5000,MATCH(Rateio!$A1384,Diário!$A$4:$A$5000,FALSE)))</f>
        <v/>
      </c>
      <c r="E1384" s="412" t="str">
        <f ca="1">IF($A1384="","",INDEX(Diário!E$4:E$5000,MATCH(Rateio!$A1384,Diário!$A$4:$A$5000,FALSE)))</f>
        <v/>
      </c>
      <c r="F1384" s="398"/>
      <c r="G1384" s="398"/>
      <c r="H1384" s="398"/>
      <c r="I1384" s="398"/>
      <c r="J1384" s="398"/>
      <c r="K1384" s="403"/>
      <c r="L1384" s="404"/>
      <c r="M1384" s="404"/>
      <c r="N1384" s="399"/>
      <c r="O1384" s="400" t="str">
        <f t="shared" si="87"/>
        <v/>
      </c>
      <c r="P1384" s="400" t="str">
        <f t="shared" si="88"/>
        <v/>
      </c>
      <c r="Q1384" s="400">
        <f t="shared" si="90"/>
        <v>0</v>
      </c>
      <c r="R1384" s="401" t="e">
        <f ca="1">MATCH(R$2,OFFSET(Diário!O$4,R1383,0,ROW(Diário!$N$5003)-R1383,1),0)+R1383</f>
        <v>#N/A</v>
      </c>
    </row>
    <row r="1385" spans="1:18" x14ac:dyDescent="0.2">
      <c r="A1385" s="402" t="str">
        <f t="shared" ca="1" si="89"/>
        <v/>
      </c>
      <c r="B1385" s="397" t="str">
        <f ca="1">IF($A1385="","",INDEX(Diário!B$4:B$5000,MATCH(Rateio!$A1385,Diário!$A$4:$A$5000,FALSE)))</f>
        <v/>
      </c>
      <c r="C1385" s="413" t="str">
        <f ca="1">IF($A1385="","",INDEX(Diário!C$4:C$5000,MATCH(Rateio!$A1385,Diário!$A$4:$A$5000,FALSE)))</f>
        <v/>
      </c>
      <c r="D1385" s="412" t="str">
        <f ca="1">IF($A1385="","",INDEX(Diário!D$4:D$5000,MATCH(Rateio!$A1385,Diário!$A$4:$A$5000,FALSE)))</f>
        <v/>
      </c>
      <c r="E1385" s="412" t="str">
        <f ca="1">IF($A1385="","",INDEX(Diário!E$4:E$5000,MATCH(Rateio!$A1385,Diário!$A$4:$A$5000,FALSE)))</f>
        <v/>
      </c>
      <c r="F1385" s="398"/>
      <c r="G1385" s="398"/>
      <c r="H1385" s="398"/>
      <c r="I1385" s="398"/>
      <c r="J1385" s="398"/>
      <c r="K1385" s="403"/>
      <c r="L1385" s="404"/>
      <c r="M1385" s="404"/>
      <c r="N1385" s="399"/>
      <c r="O1385" s="400" t="str">
        <f t="shared" si="87"/>
        <v/>
      </c>
      <c r="P1385" s="400" t="str">
        <f t="shared" si="88"/>
        <v/>
      </c>
      <c r="Q1385" s="400">
        <f t="shared" si="90"/>
        <v>0</v>
      </c>
      <c r="R1385" s="401" t="e">
        <f ca="1">MATCH(R$2,OFFSET(Diário!O$4,R1384,0,ROW(Diário!$N$5003)-R1384,1),0)+R1384</f>
        <v>#N/A</v>
      </c>
    </row>
    <row r="1386" spans="1:18" x14ac:dyDescent="0.2">
      <c r="A1386" s="402" t="str">
        <f t="shared" ca="1" si="89"/>
        <v/>
      </c>
      <c r="B1386" s="397" t="str">
        <f ca="1">IF($A1386="","",INDEX(Diário!B$4:B$5000,MATCH(Rateio!$A1386,Diário!$A$4:$A$5000,FALSE)))</f>
        <v/>
      </c>
      <c r="C1386" s="413" t="str">
        <f ca="1">IF($A1386="","",INDEX(Diário!C$4:C$5000,MATCH(Rateio!$A1386,Diário!$A$4:$A$5000,FALSE)))</f>
        <v/>
      </c>
      <c r="D1386" s="412" t="str">
        <f ca="1">IF($A1386="","",INDEX(Diário!D$4:D$5000,MATCH(Rateio!$A1386,Diário!$A$4:$A$5000,FALSE)))</f>
        <v/>
      </c>
      <c r="E1386" s="412" t="str">
        <f ca="1">IF($A1386="","",INDEX(Diário!E$4:E$5000,MATCH(Rateio!$A1386,Diário!$A$4:$A$5000,FALSE)))</f>
        <v/>
      </c>
      <c r="F1386" s="398"/>
      <c r="G1386" s="398"/>
      <c r="H1386" s="398"/>
      <c r="I1386" s="398"/>
      <c r="J1386" s="398"/>
      <c r="K1386" s="403"/>
      <c r="L1386" s="404"/>
      <c r="M1386" s="404"/>
      <c r="N1386" s="399"/>
      <c r="O1386" s="400" t="str">
        <f t="shared" si="87"/>
        <v/>
      </c>
      <c r="P1386" s="400" t="str">
        <f t="shared" si="88"/>
        <v/>
      </c>
      <c r="Q1386" s="400">
        <f t="shared" si="90"/>
        <v>0</v>
      </c>
      <c r="R1386" s="401" t="e">
        <f ca="1">MATCH(R$2,OFFSET(Diário!O$4,R1385,0,ROW(Diário!$N$5003)-R1385,1),0)+R1385</f>
        <v>#N/A</v>
      </c>
    </row>
    <row r="1387" spans="1:18" x14ac:dyDescent="0.2">
      <c r="A1387" s="402" t="str">
        <f t="shared" ca="1" si="89"/>
        <v/>
      </c>
      <c r="B1387" s="397" t="str">
        <f ca="1">IF($A1387="","",INDEX(Diário!B$4:B$5000,MATCH(Rateio!$A1387,Diário!$A$4:$A$5000,FALSE)))</f>
        <v/>
      </c>
      <c r="C1387" s="413" t="str">
        <f ca="1">IF($A1387="","",INDEX(Diário!C$4:C$5000,MATCH(Rateio!$A1387,Diário!$A$4:$A$5000,FALSE)))</f>
        <v/>
      </c>
      <c r="D1387" s="412" t="str">
        <f ca="1">IF($A1387="","",INDEX(Diário!D$4:D$5000,MATCH(Rateio!$A1387,Diário!$A$4:$A$5000,FALSE)))</f>
        <v/>
      </c>
      <c r="E1387" s="412" t="str">
        <f ca="1">IF($A1387="","",INDEX(Diário!E$4:E$5000,MATCH(Rateio!$A1387,Diário!$A$4:$A$5000,FALSE)))</f>
        <v/>
      </c>
      <c r="F1387" s="398"/>
      <c r="G1387" s="398"/>
      <c r="H1387" s="398"/>
      <c r="I1387" s="398"/>
      <c r="J1387" s="398"/>
      <c r="K1387" s="403"/>
      <c r="L1387" s="404"/>
      <c r="M1387" s="404"/>
      <c r="N1387" s="399"/>
      <c r="O1387" s="400" t="str">
        <f t="shared" si="87"/>
        <v/>
      </c>
      <c r="P1387" s="400" t="str">
        <f t="shared" si="88"/>
        <v/>
      </c>
      <c r="Q1387" s="400">
        <f t="shared" si="90"/>
        <v>0</v>
      </c>
      <c r="R1387" s="401" t="e">
        <f ca="1">MATCH(R$2,OFFSET(Diário!O$4,R1386,0,ROW(Diário!$N$5003)-R1386,1),0)+R1386</f>
        <v>#N/A</v>
      </c>
    </row>
    <row r="1388" spans="1:18" x14ac:dyDescent="0.2">
      <c r="A1388" s="402" t="str">
        <f t="shared" ca="1" si="89"/>
        <v/>
      </c>
      <c r="B1388" s="397" t="str">
        <f ca="1">IF($A1388="","",INDEX(Diário!B$4:B$5000,MATCH(Rateio!$A1388,Diário!$A$4:$A$5000,FALSE)))</f>
        <v/>
      </c>
      <c r="C1388" s="413" t="str">
        <f ca="1">IF($A1388="","",INDEX(Diário!C$4:C$5000,MATCH(Rateio!$A1388,Diário!$A$4:$A$5000,FALSE)))</f>
        <v/>
      </c>
      <c r="D1388" s="412" t="str">
        <f ca="1">IF($A1388="","",INDEX(Diário!D$4:D$5000,MATCH(Rateio!$A1388,Diário!$A$4:$A$5000,FALSE)))</f>
        <v/>
      </c>
      <c r="E1388" s="412" t="str">
        <f ca="1">IF($A1388="","",INDEX(Diário!E$4:E$5000,MATCH(Rateio!$A1388,Diário!$A$4:$A$5000,FALSE)))</f>
        <v/>
      </c>
      <c r="F1388" s="398"/>
      <c r="G1388" s="398"/>
      <c r="H1388" s="398"/>
      <c r="I1388" s="398"/>
      <c r="J1388" s="398"/>
      <c r="K1388" s="403"/>
      <c r="L1388" s="404"/>
      <c r="M1388" s="404"/>
      <c r="N1388" s="399"/>
      <c r="O1388" s="400" t="str">
        <f t="shared" si="87"/>
        <v/>
      </c>
      <c r="P1388" s="400" t="str">
        <f t="shared" si="88"/>
        <v/>
      </c>
      <c r="Q1388" s="400">
        <f t="shared" si="90"/>
        <v>0</v>
      </c>
      <c r="R1388" s="401" t="e">
        <f ca="1">MATCH(R$2,OFFSET(Diário!O$4,R1387,0,ROW(Diário!$N$5003)-R1387,1),0)+R1387</f>
        <v>#N/A</v>
      </c>
    </row>
    <row r="1389" spans="1:18" x14ac:dyDescent="0.2">
      <c r="A1389" s="402" t="str">
        <f t="shared" ca="1" si="89"/>
        <v/>
      </c>
      <c r="B1389" s="397" t="str">
        <f ca="1">IF($A1389="","",INDEX(Diário!B$4:B$5000,MATCH(Rateio!$A1389,Diário!$A$4:$A$5000,FALSE)))</f>
        <v/>
      </c>
      <c r="C1389" s="413" t="str">
        <f ca="1">IF($A1389="","",INDEX(Diário!C$4:C$5000,MATCH(Rateio!$A1389,Diário!$A$4:$A$5000,FALSE)))</f>
        <v/>
      </c>
      <c r="D1389" s="412" t="str">
        <f ca="1">IF($A1389="","",INDEX(Diário!D$4:D$5000,MATCH(Rateio!$A1389,Diário!$A$4:$A$5000,FALSE)))</f>
        <v/>
      </c>
      <c r="E1389" s="412" t="str">
        <f ca="1">IF($A1389="","",INDEX(Diário!E$4:E$5000,MATCH(Rateio!$A1389,Diário!$A$4:$A$5000,FALSE)))</f>
        <v/>
      </c>
      <c r="F1389" s="398"/>
      <c r="G1389" s="398"/>
      <c r="H1389" s="398"/>
      <c r="I1389" s="398"/>
      <c r="J1389" s="398"/>
      <c r="K1389" s="403"/>
      <c r="L1389" s="404"/>
      <c r="M1389" s="404"/>
      <c r="N1389" s="399"/>
      <c r="O1389" s="400" t="str">
        <f t="shared" si="87"/>
        <v/>
      </c>
      <c r="P1389" s="400" t="str">
        <f t="shared" si="88"/>
        <v/>
      </c>
      <c r="Q1389" s="400">
        <f t="shared" si="90"/>
        <v>0</v>
      </c>
      <c r="R1389" s="401" t="e">
        <f ca="1">MATCH(R$2,OFFSET(Diário!O$4,R1388,0,ROW(Diário!$N$5003)-R1388,1),0)+R1388</f>
        <v>#N/A</v>
      </c>
    </row>
    <row r="1390" spans="1:18" x14ac:dyDescent="0.2">
      <c r="A1390" s="402" t="str">
        <f t="shared" ca="1" si="89"/>
        <v/>
      </c>
      <c r="B1390" s="397" t="str">
        <f ca="1">IF($A1390="","",INDEX(Diário!B$4:B$5000,MATCH(Rateio!$A1390,Diário!$A$4:$A$5000,FALSE)))</f>
        <v/>
      </c>
      <c r="C1390" s="413" t="str">
        <f ca="1">IF($A1390="","",INDEX(Diário!C$4:C$5000,MATCH(Rateio!$A1390,Diário!$A$4:$A$5000,FALSE)))</f>
        <v/>
      </c>
      <c r="D1390" s="412" t="str">
        <f ca="1">IF($A1390="","",INDEX(Diário!D$4:D$5000,MATCH(Rateio!$A1390,Diário!$A$4:$A$5000,FALSE)))</f>
        <v/>
      </c>
      <c r="E1390" s="412" t="str">
        <f ca="1">IF($A1390="","",INDEX(Diário!E$4:E$5000,MATCH(Rateio!$A1390,Diário!$A$4:$A$5000,FALSE)))</f>
        <v/>
      </c>
      <c r="F1390" s="398"/>
      <c r="G1390" s="398"/>
      <c r="H1390" s="398"/>
      <c r="I1390" s="398"/>
      <c r="J1390" s="398"/>
      <c r="K1390" s="403"/>
      <c r="L1390" s="404"/>
      <c r="M1390" s="404"/>
      <c r="N1390" s="399"/>
      <c r="O1390" s="400" t="str">
        <f t="shared" si="87"/>
        <v/>
      </c>
      <c r="P1390" s="400" t="str">
        <f t="shared" si="88"/>
        <v/>
      </c>
      <c r="Q1390" s="400">
        <f t="shared" si="90"/>
        <v>0</v>
      </c>
      <c r="R1390" s="401" t="e">
        <f ca="1">MATCH(R$2,OFFSET(Diário!O$4,R1389,0,ROW(Diário!$N$5003)-R1389,1),0)+R1389</f>
        <v>#N/A</v>
      </c>
    </row>
    <row r="1391" spans="1:18" x14ac:dyDescent="0.2">
      <c r="A1391" s="402" t="str">
        <f t="shared" ca="1" si="89"/>
        <v/>
      </c>
      <c r="B1391" s="397" t="str">
        <f ca="1">IF($A1391="","",INDEX(Diário!B$4:B$5000,MATCH(Rateio!$A1391,Diário!$A$4:$A$5000,FALSE)))</f>
        <v/>
      </c>
      <c r="C1391" s="413" t="str">
        <f ca="1">IF($A1391="","",INDEX(Diário!C$4:C$5000,MATCH(Rateio!$A1391,Diário!$A$4:$A$5000,FALSE)))</f>
        <v/>
      </c>
      <c r="D1391" s="412" t="str">
        <f ca="1">IF($A1391="","",INDEX(Diário!D$4:D$5000,MATCH(Rateio!$A1391,Diário!$A$4:$A$5000,FALSE)))</f>
        <v/>
      </c>
      <c r="E1391" s="412" t="str">
        <f ca="1">IF($A1391="","",INDEX(Diário!E$4:E$5000,MATCH(Rateio!$A1391,Diário!$A$4:$A$5000,FALSE)))</f>
        <v/>
      </c>
      <c r="F1391" s="398"/>
      <c r="G1391" s="398"/>
      <c r="H1391" s="398"/>
      <c r="I1391" s="398"/>
      <c r="J1391" s="398"/>
      <c r="K1391" s="403"/>
      <c r="L1391" s="404"/>
      <c r="M1391" s="404"/>
      <c r="N1391" s="399"/>
      <c r="O1391" s="400" t="str">
        <f t="shared" si="87"/>
        <v/>
      </c>
      <c r="P1391" s="400" t="str">
        <f t="shared" si="88"/>
        <v/>
      </c>
      <c r="Q1391" s="400">
        <f t="shared" si="90"/>
        <v>0</v>
      </c>
      <c r="R1391" s="401" t="e">
        <f ca="1">MATCH(R$2,OFFSET(Diário!O$4,R1390,0,ROW(Diário!$N$5003)-R1390,1),0)+R1390</f>
        <v>#N/A</v>
      </c>
    </row>
    <row r="1392" spans="1:18" x14ac:dyDescent="0.2">
      <c r="A1392" s="402" t="str">
        <f t="shared" ca="1" si="89"/>
        <v/>
      </c>
      <c r="B1392" s="397" t="str">
        <f ca="1">IF($A1392="","",INDEX(Diário!B$4:B$5000,MATCH(Rateio!$A1392,Diário!$A$4:$A$5000,FALSE)))</f>
        <v/>
      </c>
      <c r="C1392" s="413" t="str">
        <f ca="1">IF($A1392="","",INDEX(Diário!C$4:C$5000,MATCH(Rateio!$A1392,Diário!$A$4:$A$5000,FALSE)))</f>
        <v/>
      </c>
      <c r="D1392" s="412" t="str">
        <f ca="1">IF($A1392="","",INDEX(Diário!D$4:D$5000,MATCH(Rateio!$A1392,Diário!$A$4:$A$5000,FALSE)))</f>
        <v/>
      </c>
      <c r="E1392" s="412" t="str">
        <f ca="1">IF($A1392="","",INDEX(Diário!E$4:E$5000,MATCH(Rateio!$A1392,Diário!$A$4:$A$5000,FALSE)))</f>
        <v/>
      </c>
      <c r="F1392" s="398"/>
      <c r="G1392" s="398"/>
      <c r="H1392" s="398"/>
      <c r="I1392" s="398"/>
      <c r="J1392" s="398"/>
      <c r="K1392" s="403"/>
      <c r="L1392" s="404"/>
      <c r="M1392" s="404"/>
      <c r="N1392" s="399"/>
      <c r="O1392" s="400" t="str">
        <f t="shared" si="87"/>
        <v/>
      </c>
      <c r="P1392" s="400" t="str">
        <f t="shared" si="88"/>
        <v/>
      </c>
      <c r="Q1392" s="400">
        <f t="shared" si="90"/>
        <v>0</v>
      </c>
      <c r="R1392" s="401" t="e">
        <f ca="1">MATCH(R$2,OFFSET(Diário!O$4,R1391,0,ROW(Diário!$N$5003)-R1391,1),0)+R1391</f>
        <v>#N/A</v>
      </c>
    </row>
    <row r="1393" spans="1:18" x14ac:dyDescent="0.2">
      <c r="A1393" s="402" t="str">
        <f t="shared" ca="1" si="89"/>
        <v/>
      </c>
      <c r="B1393" s="397" t="str">
        <f ca="1">IF($A1393="","",INDEX(Diário!B$4:B$5000,MATCH(Rateio!$A1393,Diário!$A$4:$A$5000,FALSE)))</f>
        <v/>
      </c>
      <c r="C1393" s="413" t="str">
        <f ca="1">IF($A1393="","",INDEX(Diário!C$4:C$5000,MATCH(Rateio!$A1393,Diário!$A$4:$A$5000,FALSE)))</f>
        <v/>
      </c>
      <c r="D1393" s="412" t="str">
        <f ca="1">IF($A1393="","",INDEX(Diário!D$4:D$5000,MATCH(Rateio!$A1393,Diário!$A$4:$A$5000,FALSE)))</f>
        <v/>
      </c>
      <c r="E1393" s="412" t="str">
        <f ca="1">IF($A1393="","",INDEX(Diário!E$4:E$5000,MATCH(Rateio!$A1393,Diário!$A$4:$A$5000,FALSE)))</f>
        <v/>
      </c>
      <c r="F1393" s="398"/>
      <c r="G1393" s="398"/>
      <c r="H1393" s="398"/>
      <c r="I1393" s="398"/>
      <c r="J1393" s="398"/>
      <c r="K1393" s="403"/>
      <c r="L1393" s="404"/>
      <c r="M1393" s="404"/>
      <c r="N1393" s="399"/>
      <c r="O1393" s="400" t="str">
        <f t="shared" si="87"/>
        <v/>
      </c>
      <c r="P1393" s="400" t="str">
        <f t="shared" si="88"/>
        <v/>
      </c>
      <c r="Q1393" s="400">
        <f t="shared" si="90"/>
        <v>0</v>
      </c>
      <c r="R1393" s="401" t="e">
        <f ca="1">MATCH(R$2,OFFSET(Diário!O$4,R1392,0,ROW(Diário!$N$5003)-R1392,1),0)+R1392</f>
        <v>#N/A</v>
      </c>
    </row>
    <row r="1394" spans="1:18" x14ac:dyDescent="0.2">
      <c r="A1394" s="402" t="str">
        <f t="shared" ca="1" si="89"/>
        <v/>
      </c>
      <c r="B1394" s="397" t="str">
        <f ca="1">IF($A1394="","",INDEX(Diário!B$4:B$5000,MATCH(Rateio!$A1394,Diário!$A$4:$A$5000,FALSE)))</f>
        <v/>
      </c>
      <c r="C1394" s="413" t="str">
        <f ca="1">IF($A1394="","",INDEX(Diário!C$4:C$5000,MATCH(Rateio!$A1394,Diário!$A$4:$A$5000,FALSE)))</f>
        <v/>
      </c>
      <c r="D1394" s="412" t="str">
        <f ca="1">IF($A1394="","",INDEX(Diário!D$4:D$5000,MATCH(Rateio!$A1394,Diário!$A$4:$A$5000,FALSE)))</f>
        <v/>
      </c>
      <c r="E1394" s="412" t="str">
        <f ca="1">IF($A1394="","",INDEX(Diário!E$4:E$5000,MATCH(Rateio!$A1394,Diário!$A$4:$A$5000,FALSE)))</f>
        <v/>
      </c>
      <c r="F1394" s="398"/>
      <c r="G1394" s="398"/>
      <c r="H1394" s="398"/>
      <c r="I1394" s="398"/>
      <c r="J1394" s="398"/>
      <c r="K1394" s="403"/>
      <c r="L1394" s="404"/>
      <c r="M1394" s="404"/>
      <c r="N1394" s="399"/>
      <c r="O1394" s="400" t="str">
        <f t="shared" si="87"/>
        <v/>
      </c>
      <c r="P1394" s="400" t="str">
        <f t="shared" si="88"/>
        <v/>
      </c>
      <c r="Q1394" s="400">
        <f t="shared" si="90"/>
        <v>0</v>
      </c>
      <c r="R1394" s="401" t="e">
        <f ca="1">MATCH(R$2,OFFSET(Diário!O$4,R1393,0,ROW(Diário!$N$5003)-R1393,1),0)+R1393</f>
        <v>#N/A</v>
      </c>
    </row>
    <row r="1395" spans="1:18" x14ac:dyDescent="0.2">
      <c r="A1395" s="402" t="str">
        <f t="shared" ca="1" si="89"/>
        <v/>
      </c>
      <c r="B1395" s="397" t="str">
        <f ca="1">IF($A1395="","",INDEX(Diário!B$4:B$5000,MATCH(Rateio!$A1395,Diário!$A$4:$A$5000,FALSE)))</f>
        <v/>
      </c>
      <c r="C1395" s="413" t="str">
        <f ca="1">IF($A1395="","",INDEX(Diário!C$4:C$5000,MATCH(Rateio!$A1395,Diário!$A$4:$A$5000,FALSE)))</f>
        <v/>
      </c>
      <c r="D1395" s="412" t="str">
        <f ca="1">IF($A1395="","",INDEX(Diário!D$4:D$5000,MATCH(Rateio!$A1395,Diário!$A$4:$A$5000,FALSE)))</f>
        <v/>
      </c>
      <c r="E1395" s="412" t="str">
        <f ca="1">IF($A1395="","",INDEX(Diário!E$4:E$5000,MATCH(Rateio!$A1395,Diário!$A$4:$A$5000,FALSE)))</f>
        <v/>
      </c>
      <c r="F1395" s="398"/>
      <c r="G1395" s="398"/>
      <c r="H1395" s="398"/>
      <c r="I1395" s="398"/>
      <c r="J1395" s="398"/>
      <c r="K1395" s="403"/>
      <c r="L1395" s="404"/>
      <c r="M1395" s="404"/>
      <c r="N1395" s="399"/>
      <c r="O1395" s="400" t="str">
        <f t="shared" si="87"/>
        <v/>
      </c>
      <c r="P1395" s="400" t="str">
        <f t="shared" si="88"/>
        <v/>
      </c>
      <c r="Q1395" s="400">
        <f t="shared" si="90"/>
        <v>0</v>
      </c>
      <c r="R1395" s="401" t="e">
        <f ca="1">MATCH(R$2,OFFSET(Diário!O$4,R1394,0,ROW(Diário!$N$5003)-R1394,1),0)+R1394</f>
        <v>#N/A</v>
      </c>
    </row>
    <row r="1396" spans="1:18" x14ac:dyDescent="0.2">
      <c r="A1396" s="402" t="str">
        <f t="shared" ca="1" si="89"/>
        <v/>
      </c>
      <c r="B1396" s="397" t="str">
        <f ca="1">IF($A1396="","",INDEX(Diário!B$4:B$5000,MATCH(Rateio!$A1396,Diário!$A$4:$A$5000,FALSE)))</f>
        <v/>
      </c>
      <c r="C1396" s="413" t="str">
        <f ca="1">IF($A1396="","",INDEX(Diário!C$4:C$5000,MATCH(Rateio!$A1396,Diário!$A$4:$A$5000,FALSE)))</f>
        <v/>
      </c>
      <c r="D1396" s="412" t="str">
        <f ca="1">IF($A1396="","",INDEX(Diário!D$4:D$5000,MATCH(Rateio!$A1396,Diário!$A$4:$A$5000,FALSE)))</f>
        <v/>
      </c>
      <c r="E1396" s="412" t="str">
        <f ca="1">IF($A1396="","",INDEX(Diário!E$4:E$5000,MATCH(Rateio!$A1396,Diário!$A$4:$A$5000,FALSE)))</f>
        <v/>
      </c>
      <c r="F1396" s="398"/>
      <c r="G1396" s="398"/>
      <c r="H1396" s="398"/>
      <c r="I1396" s="398"/>
      <c r="J1396" s="398"/>
      <c r="K1396" s="403"/>
      <c r="L1396" s="404"/>
      <c r="M1396" s="404"/>
      <c r="N1396" s="399"/>
      <c r="O1396" s="400" t="str">
        <f t="shared" si="87"/>
        <v/>
      </c>
      <c r="P1396" s="400" t="str">
        <f t="shared" si="88"/>
        <v/>
      </c>
      <c r="Q1396" s="400">
        <f t="shared" si="90"/>
        <v>0</v>
      </c>
      <c r="R1396" s="401" t="e">
        <f ca="1">MATCH(R$2,OFFSET(Diário!O$4,R1395,0,ROW(Diário!$N$5003)-R1395,1),0)+R1395</f>
        <v>#N/A</v>
      </c>
    </row>
    <row r="1397" spans="1:18" x14ac:dyDescent="0.2">
      <c r="A1397" s="402" t="str">
        <f t="shared" ca="1" si="89"/>
        <v/>
      </c>
      <c r="B1397" s="397" t="str">
        <f ca="1">IF($A1397="","",INDEX(Diário!B$4:B$5000,MATCH(Rateio!$A1397,Diário!$A$4:$A$5000,FALSE)))</f>
        <v/>
      </c>
      <c r="C1397" s="413" t="str">
        <f ca="1">IF($A1397="","",INDEX(Diário!C$4:C$5000,MATCH(Rateio!$A1397,Diário!$A$4:$A$5000,FALSE)))</f>
        <v/>
      </c>
      <c r="D1397" s="412" t="str">
        <f ca="1">IF($A1397="","",INDEX(Diário!D$4:D$5000,MATCH(Rateio!$A1397,Diário!$A$4:$A$5000,FALSE)))</f>
        <v/>
      </c>
      <c r="E1397" s="412" t="str">
        <f ca="1">IF($A1397="","",INDEX(Diário!E$4:E$5000,MATCH(Rateio!$A1397,Diário!$A$4:$A$5000,FALSE)))</f>
        <v/>
      </c>
      <c r="F1397" s="398"/>
      <c r="G1397" s="398"/>
      <c r="H1397" s="398"/>
      <c r="I1397" s="398"/>
      <c r="J1397" s="398"/>
      <c r="K1397" s="403"/>
      <c r="L1397" s="404"/>
      <c r="M1397" s="404"/>
      <c r="N1397" s="399"/>
      <c r="O1397" s="400" t="str">
        <f t="shared" si="87"/>
        <v/>
      </c>
      <c r="P1397" s="400" t="str">
        <f t="shared" si="88"/>
        <v/>
      </c>
      <c r="Q1397" s="400">
        <f t="shared" si="90"/>
        <v>0</v>
      </c>
      <c r="R1397" s="401" t="e">
        <f ca="1">MATCH(R$2,OFFSET(Diário!O$4,R1396,0,ROW(Diário!$N$5003)-R1396,1),0)+R1396</f>
        <v>#N/A</v>
      </c>
    </row>
    <row r="1398" spans="1:18" x14ac:dyDescent="0.2">
      <c r="A1398" s="402" t="str">
        <f t="shared" ca="1" si="89"/>
        <v/>
      </c>
      <c r="B1398" s="397" t="str">
        <f ca="1">IF($A1398="","",INDEX(Diário!B$4:B$5000,MATCH(Rateio!$A1398,Diário!$A$4:$A$5000,FALSE)))</f>
        <v/>
      </c>
      <c r="C1398" s="413" t="str">
        <f ca="1">IF($A1398="","",INDEX(Diário!C$4:C$5000,MATCH(Rateio!$A1398,Diário!$A$4:$A$5000,FALSE)))</f>
        <v/>
      </c>
      <c r="D1398" s="412" t="str">
        <f ca="1">IF($A1398="","",INDEX(Diário!D$4:D$5000,MATCH(Rateio!$A1398,Diário!$A$4:$A$5000,FALSE)))</f>
        <v/>
      </c>
      <c r="E1398" s="412" t="str">
        <f ca="1">IF($A1398="","",INDEX(Diário!E$4:E$5000,MATCH(Rateio!$A1398,Diário!$A$4:$A$5000,FALSE)))</f>
        <v/>
      </c>
      <c r="F1398" s="398"/>
      <c r="G1398" s="398"/>
      <c r="H1398" s="398"/>
      <c r="I1398" s="398"/>
      <c r="J1398" s="398"/>
      <c r="K1398" s="403"/>
      <c r="L1398" s="404"/>
      <c r="M1398" s="404"/>
      <c r="N1398" s="399"/>
      <c r="O1398" s="400" t="str">
        <f t="shared" si="87"/>
        <v/>
      </c>
      <c r="P1398" s="400" t="str">
        <f t="shared" si="88"/>
        <v/>
      </c>
      <c r="Q1398" s="400">
        <f t="shared" si="90"/>
        <v>0</v>
      </c>
      <c r="R1398" s="401" t="e">
        <f ca="1">MATCH(R$2,OFFSET(Diário!O$4,R1397,0,ROW(Diário!$N$5003)-R1397,1),0)+R1397</f>
        <v>#N/A</v>
      </c>
    </row>
    <row r="1399" spans="1:18" x14ac:dyDescent="0.2">
      <c r="A1399" s="402" t="str">
        <f t="shared" ca="1" si="89"/>
        <v/>
      </c>
      <c r="B1399" s="397" t="str">
        <f ca="1">IF($A1399="","",INDEX(Diário!B$4:B$5000,MATCH(Rateio!$A1399,Diário!$A$4:$A$5000,FALSE)))</f>
        <v/>
      </c>
      <c r="C1399" s="413" t="str">
        <f ca="1">IF($A1399="","",INDEX(Diário!C$4:C$5000,MATCH(Rateio!$A1399,Diário!$A$4:$A$5000,FALSE)))</f>
        <v/>
      </c>
      <c r="D1399" s="412" t="str">
        <f ca="1">IF($A1399="","",INDEX(Diário!D$4:D$5000,MATCH(Rateio!$A1399,Diário!$A$4:$A$5000,FALSE)))</f>
        <v/>
      </c>
      <c r="E1399" s="412" t="str">
        <f ca="1">IF($A1399="","",INDEX(Diário!E$4:E$5000,MATCH(Rateio!$A1399,Diário!$A$4:$A$5000,FALSE)))</f>
        <v/>
      </c>
      <c r="F1399" s="398"/>
      <c r="G1399" s="398"/>
      <c r="H1399" s="398"/>
      <c r="I1399" s="398"/>
      <c r="J1399" s="398"/>
      <c r="K1399" s="403"/>
      <c r="L1399" s="404"/>
      <c r="M1399" s="404"/>
      <c r="N1399" s="399"/>
      <c r="O1399" s="400" t="str">
        <f t="shared" si="87"/>
        <v/>
      </c>
      <c r="P1399" s="400" t="str">
        <f t="shared" si="88"/>
        <v/>
      </c>
      <c r="Q1399" s="400">
        <f t="shared" si="90"/>
        <v>0</v>
      </c>
      <c r="R1399" s="401" t="e">
        <f ca="1">MATCH(R$2,OFFSET(Diário!O$4,R1398,0,ROW(Diário!$N$5003)-R1398,1),0)+R1398</f>
        <v>#N/A</v>
      </c>
    </row>
    <row r="1400" spans="1:18" x14ac:dyDescent="0.2">
      <c r="A1400" s="402" t="str">
        <f t="shared" ca="1" si="89"/>
        <v/>
      </c>
      <c r="B1400" s="397" t="str">
        <f ca="1">IF($A1400="","",INDEX(Diário!B$4:B$5000,MATCH(Rateio!$A1400,Diário!$A$4:$A$5000,FALSE)))</f>
        <v/>
      </c>
      <c r="C1400" s="413" t="str">
        <f ca="1">IF($A1400="","",INDEX(Diário!C$4:C$5000,MATCH(Rateio!$A1400,Diário!$A$4:$A$5000,FALSE)))</f>
        <v/>
      </c>
      <c r="D1400" s="412" t="str">
        <f ca="1">IF($A1400="","",INDEX(Diário!D$4:D$5000,MATCH(Rateio!$A1400,Diário!$A$4:$A$5000,FALSE)))</f>
        <v/>
      </c>
      <c r="E1400" s="412" t="str">
        <f ca="1">IF($A1400="","",INDEX(Diário!E$4:E$5000,MATCH(Rateio!$A1400,Diário!$A$4:$A$5000,FALSE)))</f>
        <v/>
      </c>
      <c r="F1400" s="398"/>
      <c r="G1400" s="398"/>
      <c r="H1400" s="398"/>
      <c r="I1400" s="398"/>
      <c r="J1400" s="398"/>
      <c r="K1400" s="403"/>
      <c r="L1400" s="404"/>
      <c r="M1400" s="404"/>
      <c r="N1400" s="399"/>
      <c r="O1400" s="400" t="str">
        <f t="shared" si="87"/>
        <v/>
      </c>
      <c r="P1400" s="400" t="str">
        <f t="shared" si="88"/>
        <v/>
      </c>
      <c r="Q1400" s="400">
        <f t="shared" si="90"/>
        <v>0</v>
      </c>
      <c r="R1400" s="401" t="e">
        <f ca="1">MATCH(R$2,OFFSET(Diário!O$4,R1399,0,ROW(Diário!$N$5003)-R1399,1),0)+R1399</f>
        <v>#N/A</v>
      </c>
    </row>
    <row r="1401" spans="1:18" x14ac:dyDescent="0.2">
      <c r="A1401" s="402" t="str">
        <f t="shared" ca="1" si="89"/>
        <v/>
      </c>
      <c r="B1401" s="397" t="str">
        <f ca="1">IF($A1401="","",INDEX(Diário!B$4:B$5000,MATCH(Rateio!$A1401,Diário!$A$4:$A$5000,FALSE)))</f>
        <v/>
      </c>
      <c r="C1401" s="413" t="str">
        <f ca="1">IF($A1401="","",INDEX(Diário!C$4:C$5000,MATCH(Rateio!$A1401,Diário!$A$4:$A$5000,FALSE)))</f>
        <v/>
      </c>
      <c r="D1401" s="412" t="str">
        <f ca="1">IF($A1401="","",INDEX(Diário!D$4:D$5000,MATCH(Rateio!$A1401,Diário!$A$4:$A$5000,FALSE)))</f>
        <v/>
      </c>
      <c r="E1401" s="412" t="str">
        <f ca="1">IF($A1401="","",INDEX(Diário!E$4:E$5000,MATCH(Rateio!$A1401,Diário!$A$4:$A$5000,FALSE)))</f>
        <v/>
      </c>
      <c r="F1401" s="398"/>
      <c r="G1401" s="398"/>
      <c r="H1401" s="398"/>
      <c r="I1401" s="398"/>
      <c r="J1401" s="398"/>
      <c r="K1401" s="403"/>
      <c r="L1401" s="404"/>
      <c r="M1401" s="404"/>
      <c r="N1401" s="399"/>
      <c r="O1401" s="400" t="str">
        <f t="shared" si="87"/>
        <v/>
      </c>
      <c r="P1401" s="400" t="str">
        <f t="shared" si="88"/>
        <v/>
      </c>
      <c r="Q1401" s="400">
        <f t="shared" si="90"/>
        <v>0</v>
      </c>
      <c r="R1401" s="401" t="e">
        <f ca="1">MATCH(R$2,OFFSET(Diário!O$4,R1400,0,ROW(Diário!$N$5003)-R1400,1),0)+R1400</f>
        <v>#N/A</v>
      </c>
    </row>
    <row r="1402" spans="1:18" x14ac:dyDescent="0.2">
      <c r="A1402" s="402" t="str">
        <f t="shared" ca="1" si="89"/>
        <v/>
      </c>
      <c r="B1402" s="397" t="str">
        <f ca="1">IF($A1402="","",INDEX(Diário!B$4:B$5000,MATCH(Rateio!$A1402,Diário!$A$4:$A$5000,FALSE)))</f>
        <v/>
      </c>
      <c r="C1402" s="413" t="str">
        <f ca="1">IF($A1402="","",INDEX(Diário!C$4:C$5000,MATCH(Rateio!$A1402,Diário!$A$4:$A$5000,FALSE)))</f>
        <v/>
      </c>
      <c r="D1402" s="412" t="str">
        <f ca="1">IF($A1402="","",INDEX(Diário!D$4:D$5000,MATCH(Rateio!$A1402,Diário!$A$4:$A$5000,FALSE)))</f>
        <v/>
      </c>
      <c r="E1402" s="412" t="str">
        <f ca="1">IF($A1402="","",INDEX(Diário!E$4:E$5000,MATCH(Rateio!$A1402,Diário!$A$4:$A$5000,FALSE)))</f>
        <v/>
      </c>
      <c r="F1402" s="398"/>
      <c r="G1402" s="398"/>
      <c r="H1402" s="398"/>
      <c r="I1402" s="398"/>
      <c r="J1402" s="398"/>
      <c r="K1402" s="403"/>
      <c r="L1402" s="404"/>
      <c r="M1402" s="404"/>
      <c r="N1402" s="399"/>
      <c r="O1402" s="400" t="str">
        <f t="shared" si="87"/>
        <v/>
      </c>
      <c r="P1402" s="400" t="str">
        <f t="shared" si="88"/>
        <v/>
      </c>
      <c r="Q1402" s="400">
        <f t="shared" si="90"/>
        <v>0</v>
      </c>
      <c r="R1402" s="401" t="e">
        <f ca="1">MATCH(R$2,OFFSET(Diário!O$4,R1401,0,ROW(Diário!$N$5003)-R1401,1),0)+R1401</f>
        <v>#N/A</v>
      </c>
    </row>
    <row r="1403" spans="1:18" x14ac:dyDescent="0.2">
      <c r="A1403" s="402" t="str">
        <f t="shared" ca="1" si="89"/>
        <v/>
      </c>
      <c r="B1403" s="397" t="str">
        <f ca="1">IF($A1403="","",INDEX(Diário!B$4:B$5000,MATCH(Rateio!$A1403,Diário!$A$4:$A$5000,FALSE)))</f>
        <v/>
      </c>
      <c r="C1403" s="413" t="str">
        <f ca="1">IF($A1403="","",INDEX(Diário!C$4:C$5000,MATCH(Rateio!$A1403,Diário!$A$4:$A$5000,FALSE)))</f>
        <v/>
      </c>
      <c r="D1403" s="412" t="str">
        <f ca="1">IF($A1403="","",INDEX(Diário!D$4:D$5000,MATCH(Rateio!$A1403,Diário!$A$4:$A$5000,FALSE)))</f>
        <v/>
      </c>
      <c r="E1403" s="412" t="str">
        <f ca="1">IF($A1403="","",INDEX(Diário!E$4:E$5000,MATCH(Rateio!$A1403,Diário!$A$4:$A$5000,FALSE)))</f>
        <v/>
      </c>
      <c r="F1403" s="398"/>
      <c r="G1403" s="398"/>
      <c r="H1403" s="398"/>
      <c r="I1403" s="398"/>
      <c r="J1403" s="398"/>
      <c r="K1403" s="403"/>
      <c r="L1403" s="404"/>
      <c r="M1403" s="404"/>
      <c r="N1403" s="399"/>
      <c r="O1403" s="400" t="str">
        <f t="shared" si="87"/>
        <v/>
      </c>
      <c r="P1403" s="400" t="str">
        <f t="shared" si="88"/>
        <v/>
      </c>
      <c r="Q1403" s="400">
        <f t="shared" si="90"/>
        <v>0</v>
      </c>
      <c r="R1403" s="401" t="e">
        <f ca="1">MATCH(R$2,OFFSET(Diário!O$4,R1402,0,ROW(Diário!$N$5003)-R1402,1),0)+R1402</f>
        <v>#N/A</v>
      </c>
    </row>
    <row r="1404" spans="1:18" x14ac:dyDescent="0.2">
      <c r="A1404" s="402" t="str">
        <f t="shared" ca="1" si="89"/>
        <v/>
      </c>
      <c r="B1404" s="397" t="str">
        <f ca="1">IF($A1404="","",INDEX(Diário!B$4:B$5000,MATCH(Rateio!$A1404,Diário!$A$4:$A$5000,FALSE)))</f>
        <v/>
      </c>
      <c r="C1404" s="413" t="str">
        <f ca="1">IF($A1404="","",INDEX(Diário!C$4:C$5000,MATCH(Rateio!$A1404,Diário!$A$4:$A$5000,FALSE)))</f>
        <v/>
      </c>
      <c r="D1404" s="412" t="str">
        <f ca="1">IF($A1404="","",INDEX(Diário!D$4:D$5000,MATCH(Rateio!$A1404,Diário!$A$4:$A$5000,FALSE)))</f>
        <v/>
      </c>
      <c r="E1404" s="412" t="str">
        <f ca="1">IF($A1404="","",INDEX(Diário!E$4:E$5000,MATCH(Rateio!$A1404,Diário!$A$4:$A$5000,FALSE)))</f>
        <v/>
      </c>
      <c r="F1404" s="398"/>
      <c r="G1404" s="398"/>
      <c r="H1404" s="398"/>
      <c r="I1404" s="398"/>
      <c r="J1404" s="398"/>
      <c r="K1404" s="403"/>
      <c r="L1404" s="404"/>
      <c r="M1404" s="404"/>
      <c r="N1404" s="399"/>
      <c r="O1404" s="400" t="str">
        <f t="shared" si="87"/>
        <v/>
      </c>
      <c r="P1404" s="400" t="str">
        <f t="shared" si="88"/>
        <v/>
      </c>
      <c r="Q1404" s="400">
        <f t="shared" si="90"/>
        <v>0</v>
      </c>
      <c r="R1404" s="401" t="e">
        <f ca="1">MATCH(R$2,OFFSET(Diário!O$4,R1403,0,ROW(Diário!$N$5003)-R1403,1),0)+R1403</f>
        <v>#N/A</v>
      </c>
    </row>
    <row r="1405" spans="1:18" x14ac:dyDescent="0.2">
      <c r="A1405" s="402" t="str">
        <f t="shared" ca="1" si="89"/>
        <v/>
      </c>
      <c r="B1405" s="397" t="str">
        <f ca="1">IF($A1405="","",INDEX(Diário!B$4:B$5000,MATCH(Rateio!$A1405,Diário!$A$4:$A$5000,FALSE)))</f>
        <v/>
      </c>
      <c r="C1405" s="413" t="str">
        <f ca="1">IF($A1405="","",INDEX(Diário!C$4:C$5000,MATCH(Rateio!$A1405,Diário!$A$4:$A$5000,FALSE)))</f>
        <v/>
      </c>
      <c r="D1405" s="412" t="str">
        <f ca="1">IF($A1405="","",INDEX(Diário!D$4:D$5000,MATCH(Rateio!$A1405,Diário!$A$4:$A$5000,FALSE)))</f>
        <v/>
      </c>
      <c r="E1405" s="412" t="str">
        <f ca="1">IF($A1405="","",INDEX(Diário!E$4:E$5000,MATCH(Rateio!$A1405,Diário!$A$4:$A$5000,FALSE)))</f>
        <v/>
      </c>
      <c r="F1405" s="398"/>
      <c r="G1405" s="398"/>
      <c r="H1405" s="398"/>
      <c r="I1405" s="398"/>
      <c r="J1405" s="398"/>
      <c r="K1405" s="403"/>
      <c r="L1405" s="404"/>
      <c r="M1405" s="404"/>
      <c r="N1405" s="399"/>
      <c r="O1405" s="400" t="str">
        <f t="shared" si="87"/>
        <v/>
      </c>
      <c r="P1405" s="400" t="str">
        <f t="shared" si="88"/>
        <v/>
      </c>
      <c r="Q1405" s="400">
        <f t="shared" si="90"/>
        <v>0</v>
      </c>
      <c r="R1405" s="401" t="e">
        <f ca="1">MATCH(R$2,OFFSET(Diário!O$4,R1404,0,ROW(Diário!$N$5003)-R1404,1),0)+R1404</f>
        <v>#N/A</v>
      </c>
    </row>
    <row r="1406" spans="1:18" x14ac:dyDescent="0.2">
      <c r="A1406" s="402" t="str">
        <f t="shared" ca="1" si="89"/>
        <v/>
      </c>
      <c r="B1406" s="397" t="str">
        <f ca="1">IF($A1406="","",INDEX(Diário!B$4:B$5000,MATCH(Rateio!$A1406,Diário!$A$4:$A$5000,FALSE)))</f>
        <v/>
      </c>
      <c r="C1406" s="413" t="str">
        <f ca="1">IF($A1406="","",INDEX(Diário!C$4:C$5000,MATCH(Rateio!$A1406,Diário!$A$4:$A$5000,FALSE)))</f>
        <v/>
      </c>
      <c r="D1406" s="412" t="str">
        <f ca="1">IF($A1406="","",INDEX(Diário!D$4:D$5000,MATCH(Rateio!$A1406,Diário!$A$4:$A$5000,FALSE)))</f>
        <v/>
      </c>
      <c r="E1406" s="412" t="str">
        <f ca="1">IF($A1406="","",INDEX(Diário!E$4:E$5000,MATCH(Rateio!$A1406,Diário!$A$4:$A$5000,FALSE)))</f>
        <v/>
      </c>
      <c r="F1406" s="398"/>
      <c r="G1406" s="398"/>
      <c r="H1406" s="398"/>
      <c r="I1406" s="398"/>
      <c r="J1406" s="398"/>
      <c r="K1406" s="403"/>
      <c r="L1406" s="404"/>
      <c r="M1406" s="404"/>
      <c r="N1406" s="399"/>
      <c r="O1406" s="400" t="str">
        <f t="shared" si="87"/>
        <v/>
      </c>
      <c r="P1406" s="400" t="str">
        <f t="shared" si="88"/>
        <v/>
      </c>
      <c r="Q1406" s="400">
        <f t="shared" si="90"/>
        <v>0</v>
      </c>
      <c r="R1406" s="401" t="e">
        <f ca="1">MATCH(R$2,OFFSET(Diário!O$4,R1405,0,ROW(Diário!$N$5003)-R1405,1),0)+R1405</f>
        <v>#N/A</v>
      </c>
    </row>
    <row r="1407" spans="1:18" x14ac:dyDescent="0.2">
      <c r="A1407" s="402" t="str">
        <f t="shared" ca="1" si="89"/>
        <v/>
      </c>
      <c r="B1407" s="397" t="str">
        <f ca="1">IF($A1407="","",INDEX(Diário!B$4:B$5000,MATCH(Rateio!$A1407,Diário!$A$4:$A$5000,FALSE)))</f>
        <v/>
      </c>
      <c r="C1407" s="413" t="str">
        <f ca="1">IF($A1407="","",INDEX(Diário!C$4:C$5000,MATCH(Rateio!$A1407,Diário!$A$4:$A$5000,FALSE)))</f>
        <v/>
      </c>
      <c r="D1407" s="412" t="str">
        <f ca="1">IF($A1407="","",INDEX(Diário!D$4:D$5000,MATCH(Rateio!$A1407,Diário!$A$4:$A$5000,FALSE)))</f>
        <v/>
      </c>
      <c r="E1407" s="412" t="str">
        <f ca="1">IF($A1407="","",INDEX(Diário!E$4:E$5000,MATCH(Rateio!$A1407,Diário!$A$4:$A$5000,FALSE)))</f>
        <v/>
      </c>
      <c r="F1407" s="398"/>
      <c r="G1407" s="398"/>
      <c r="H1407" s="398"/>
      <c r="I1407" s="398"/>
      <c r="J1407" s="398"/>
      <c r="K1407" s="403"/>
      <c r="L1407" s="404"/>
      <c r="M1407" s="404"/>
      <c r="N1407" s="399"/>
      <c r="O1407" s="400" t="str">
        <f t="shared" si="87"/>
        <v/>
      </c>
      <c r="P1407" s="400" t="str">
        <f t="shared" si="88"/>
        <v/>
      </c>
      <c r="Q1407" s="400">
        <f t="shared" si="90"/>
        <v>0</v>
      </c>
      <c r="R1407" s="401" t="e">
        <f ca="1">MATCH(R$2,OFFSET(Diário!O$4,R1406,0,ROW(Diário!$N$5003)-R1406,1),0)+R1406</f>
        <v>#N/A</v>
      </c>
    </row>
    <row r="1408" spans="1:18" x14ac:dyDescent="0.2">
      <c r="A1408" s="402" t="str">
        <f t="shared" ca="1" si="89"/>
        <v/>
      </c>
      <c r="B1408" s="397" t="str">
        <f ca="1">IF($A1408="","",INDEX(Diário!B$4:B$5000,MATCH(Rateio!$A1408,Diário!$A$4:$A$5000,FALSE)))</f>
        <v/>
      </c>
      <c r="C1408" s="413" t="str">
        <f ca="1">IF($A1408="","",INDEX(Diário!C$4:C$5000,MATCH(Rateio!$A1408,Diário!$A$4:$A$5000,FALSE)))</f>
        <v/>
      </c>
      <c r="D1408" s="412" t="str">
        <f ca="1">IF($A1408="","",INDEX(Diário!D$4:D$5000,MATCH(Rateio!$A1408,Diário!$A$4:$A$5000,FALSE)))</f>
        <v/>
      </c>
      <c r="E1408" s="412" t="str">
        <f ca="1">IF($A1408="","",INDEX(Diário!E$4:E$5000,MATCH(Rateio!$A1408,Diário!$A$4:$A$5000,FALSE)))</f>
        <v/>
      </c>
      <c r="F1408" s="398"/>
      <c r="G1408" s="398"/>
      <c r="H1408" s="398"/>
      <c r="I1408" s="398"/>
      <c r="J1408" s="398"/>
      <c r="K1408" s="403"/>
      <c r="L1408" s="404"/>
      <c r="M1408" s="404"/>
      <c r="N1408" s="399"/>
      <c r="O1408" s="400" t="str">
        <f t="shared" si="87"/>
        <v/>
      </c>
      <c r="P1408" s="400" t="str">
        <f t="shared" si="88"/>
        <v/>
      </c>
      <c r="Q1408" s="400">
        <f t="shared" si="90"/>
        <v>0</v>
      </c>
      <c r="R1408" s="401" t="e">
        <f ca="1">MATCH(R$2,OFFSET(Diário!O$4,R1407,0,ROW(Diário!$N$5003)-R1407,1),0)+R1407</f>
        <v>#N/A</v>
      </c>
    </row>
    <row r="1409" spans="1:18" x14ac:dyDescent="0.2">
      <c r="A1409" s="402" t="str">
        <f t="shared" ca="1" si="89"/>
        <v/>
      </c>
      <c r="B1409" s="397" t="str">
        <f ca="1">IF($A1409="","",INDEX(Diário!B$4:B$5000,MATCH(Rateio!$A1409,Diário!$A$4:$A$5000,FALSE)))</f>
        <v/>
      </c>
      <c r="C1409" s="413" t="str">
        <f ca="1">IF($A1409="","",INDEX(Diário!C$4:C$5000,MATCH(Rateio!$A1409,Diário!$A$4:$A$5000,FALSE)))</f>
        <v/>
      </c>
      <c r="D1409" s="412" t="str">
        <f ca="1">IF($A1409="","",INDEX(Diário!D$4:D$5000,MATCH(Rateio!$A1409,Diário!$A$4:$A$5000,FALSE)))</f>
        <v/>
      </c>
      <c r="E1409" s="412" t="str">
        <f ca="1">IF($A1409="","",INDEX(Diário!E$4:E$5000,MATCH(Rateio!$A1409,Diário!$A$4:$A$5000,FALSE)))</f>
        <v/>
      </c>
      <c r="F1409" s="398"/>
      <c r="G1409" s="398"/>
      <c r="H1409" s="398"/>
      <c r="I1409" s="398"/>
      <c r="J1409" s="398"/>
      <c r="K1409" s="403"/>
      <c r="L1409" s="404"/>
      <c r="M1409" s="404"/>
      <c r="N1409" s="399"/>
      <c r="O1409" s="400" t="str">
        <f t="shared" si="87"/>
        <v/>
      </c>
      <c r="P1409" s="400" t="str">
        <f t="shared" si="88"/>
        <v/>
      </c>
      <c r="Q1409" s="400">
        <f t="shared" si="90"/>
        <v>0</v>
      </c>
      <c r="R1409" s="401" t="e">
        <f ca="1">MATCH(R$2,OFFSET(Diário!O$4,R1408,0,ROW(Diário!$N$5003)-R1408,1),0)+R1408</f>
        <v>#N/A</v>
      </c>
    </row>
    <row r="1410" spans="1:18" x14ac:dyDescent="0.2">
      <c r="A1410" s="402" t="str">
        <f t="shared" ca="1" si="89"/>
        <v/>
      </c>
      <c r="B1410" s="397" t="str">
        <f ca="1">IF($A1410="","",INDEX(Diário!B$4:B$5000,MATCH(Rateio!$A1410,Diário!$A$4:$A$5000,FALSE)))</f>
        <v/>
      </c>
      <c r="C1410" s="413" t="str">
        <f ca="1">IF($A1410="","",INDEX(Diário!C$4:C$5000,MATCH(Rateio!$A1410,Diário!$A$4:$A$5000,FALSE)))</f>
        <v/>
      </c>
      <c r="D1410" s="412" t="str">
        <f ca="1">IF($A1410="","",INDEX(Diário!D$4:D$5000,MATCH(Rateio!$A1410,Diário!$A$4:$A$5000,FALSE)))</f>
        <v/>
      </c>
      <c r="E1410" s="412" t="str">
        <f ca="1">IF($A1410="","",INDEX(Diário!E$4:E$5000,MATCH(Rateio!$A1410,Diário!$A$4:$A$5000,FALSE)))</f>
        <v/>
      </c>
      <c r="F1410" s="398"/>
      <c r="G1410" s="398"/>
      <c r="H1410" s="398"/>
      <c r="I1410" s="398"/>
      <c r="J1410" s="398"/>
      <c r="K1410" s="403"/>
      <c r="L1410" s="404"/>
      <c r="M1410" s="404"/>
      <c r="N1410" s="399"/>
      <c r="O1410" s="400" t="str">
        <f t="shared" si="87"/>
        <v/>
      </c>
      <c r="P1410" s="400" t="str">
        <f t="shared" si="88"/>
        <v/>
      </c>
      <c r="Q1410" s="400">
        <f t="shared" si="90"/>
        <v>0</v>
      </c>
      <c r="R1410" s="401" t="e">
        <f ca="1">MATCH(R$2,OFFSET(Diário!O$4,R1409,0,ROW(Diário!$N$5003)-R1409,1),0)+R1409</f>
        <v>#N/A</v>
      </c>
    </row>
    <row r="1411" spans="1:18" x14ac:dyDescent="0.2">
      <c r="A1411" s="402" t="str">
        <f t="shared" ca="1" si="89"/>
        <v/>
      </c>
      <c r="B1411" s="397" t="str">
        <f ca="1">IF($A1411="","",INDEX(Diário!B$4:B$5000,MATCH(Rateio!$A1411,Diário!$A$4:$A$5000,FALSE)))</f>
        <v/>
      </c>
      <c r="C1411" s="413" t="str">
        <f ca="1">IF($A1411="","",INDEX(Diário!C$4:C$5000,MATCH(Rateio!$A1411,Diário!$A$4:$A$5000,FALSE)))</f>
        <v/>
      </c>
      <c r="D1411" s="412" t="str">
        <f ca="1">IF($A1411="","",INDEX(Diário!D$4:D$5000,MATCH(Rateio!$A1411,Diário!$A$4:$A$5000,FALSE)))</f>
        <v/>
      </c>
      <c r="E1411" s="412" t="str">
        <f ca="1">IF($A1411="","",INDEX(Diário!E$4:E$5000,MATCH(Rateio!$A1411,Diário!$A$4:$A$5000,FALSE)))</f>
        <v/>
      </c>
      <c r="F1411" s="398"/>
      <c r="G1411" s="398"/>
      <c r="H1411" s="398"/>
      <c r="I1411" s="398"/>
      <c r="J1411" s="398"/>
      <c r="K1411" s="403"/>
      <c r="L1411" s="404"/>
      <c r="M1411" s="404"/>
      <c r="N1411" s="399"/>
      <c r="O1411" s="400" t="str">
        <f t="shared" si="87"/>
        <v/>
      </c>
      <c r="P1411" s="400" t="str">
        <f t="shared" si="88"/>
        <v/>
      </c>
      <c r="Q1411" s="400">
        <f t="shared" si="90"/>
        <v>0</v>
      </c>
      <c r="R1411" s="401" t="e">
        <f ca="1">MATCH(R$2,OFFSET(Diário!O$4,R1410,0,ROW(Diário!$N$5003)-R1410,1),0)+R1410</f>
        <v>#N/A</v>
      </c>
    </row>
    <row r="1412" spans="1:18" x14ac:dyDescent="0.2">
      <c r="A1412" s="402" t="str">
        <f t="shared" ca="1" si="89"/>
        <v/>
      </c>
      <c r="B1412" s="397" t="str">
        <f ca="1">IF($A1412="","",INDEX(Diário!B$4:B$5000,MATCH(Rateio!$A1412,Diário!$A$4:$A$5000,FALSE)))</f>
        <v/>
      </c>
      <c r="C1412" s="413" t="str">
        <f ca="1">IF($A1412="","",INDEX(Diário!C$4:C$5000,MATCH(Rateio!$A1412,Diário!$A$4:$A$5000,FALSE)))</f>
        <v/>
      </c>
      <c r="D1412" s="412" t="str">
        <f ca="1">IF($A1412="","",INDEX(Diário!D$4:D$5000,MATCH(Rateio!$A1412,Diário!$A$4:$A$5000,FALSE)))</f>
        <v/>
      </c>
      <c r="E1412" s="412" t="str">
        <f ca="1">IF($A1412="","",INDEX(Diário!E$4:E$5000,MATCH(Rateio!$A1412,Diário!$A$4:$A$5000,FALSE)))</f>
        <v/>
      </c>
      <c r="F1412" s="398"/>
      <c r="G1412" s="398"/>
      <c r="H1412" s="398"/>
      <c r="I1412" s="398"/>
      <c r="J1412" s="398"/>
      <c r="K1412" s="403"/>
      <c r="L1412" s="404"/>
      <c r="M1412" s="404"/>
      <c r="N1412" s="399"/>
      <c r="O1412" s="400" t="str">
        <f t="shared" si="87"/>
        <v/>
      </c>
      <c r="P1412" s="400" t="str">
        <f t="shared" si="88"/>
        <v/>
      </c>
      <c r="Q1412" s="400">
        <f t="shared" si="90"/>
        <v>0</v>
      </c>
      <c r="R1412" s="401" t="e">
        <f ca="1">MATCH(R$2,OFFSET(Diário!O$4,R1411,0,ROW(Diário!$N$5003)-R1411,1),0)+R1411</f>
        <v>#N/A</v>
      </c>
    </row>
    <row r="1413" spans="1:18" x14ac:dyDescent="0.2">
      <c r="A1413" s="402" t="str">
        <f t="shared" ca="1" si="89"/>
        <v/>
      </c>
      <c r="B1413" s="397" t="str">
        <f ca="1">IF($A1413="","",INDEX(Diário!B$4:B$5000,MATCH(Rateio!$A1413,Diário!$A$4:$A$5000,FALSE)))</f>
        <v/>
      </c>
      <c r="C1413" s="413" t="str">
        <f ca="1">IF($A1413="","",INDEX(Diário!C$4:C$5000,MATCH(Rateio!$A1413,Diário!$A$4:$A$5000,FALSE)))</f>
        <v/>
      </c>
      <c r="D1413" s="412" t="str">
        <f ca="1">IF($A1413="","",INDEX(Diário!D$4:D$5000,MATCH(Rateio!$A1413,Diário!$A$4:$A$5000,FALSE)))</f>
        <v/>
      </c>
      <c r="E1413" s="412" t="str">
        <f ca="1">IF($A1413="","",INDEX(Diário!E$4:E$5000,MATCH(Rateio!$A1413,Diário!$A$4:$A$5000,FALSE)))</f>
        <v/>
      </c>
      <c r="F1413" s="398"/>
      <c r="G1413" s="398"/>
      <c r="H1413" s="398"/>
      <c r="I1413" s="398"/>
      <c r="J1413" s="398"/>
      <c r="K1413" s="403"/>
      <c r="L1413" s="404"/>
      <c r="M1413" s="404"/>
      <c r="N1413" s="399"/>
      <c r="O1413" s="400" t="str">
        <f t="shared" ref="O1413:O1476" si="91">IFERROR(M1413/L1413,"")</f>
        <v/>
      </c>
      <c r="P1413" s="400" t="str">
        <f t="shared" ref="P1413:P1476" si="92">IFERROR(N1413/L1413,"")</f>
        <v/>
      </c>
      <c r="Q1413" s="400">
        <f t="shared" si="90"/>
        <v>0</v>
      </c>
      <c r="R1413" s="401" t="e">
        <f ca="1">MATCH(R$2,OFFSET(Diário!O$4,R1412,0,ROW(Diário!$N$5003)-R1412,1),0)+R1412</f>
        <v>#N/A</v>
      </c>
    </row>
    <row r="1414" spans="1:18" x14ac:dyDescent="0.2">
      <c r="A1414" s="402" t="str">
        <f t="shared" ref="A1414:A1477" ca="1" si="93">IF(ISNA(R1414),"",R1414)</f>
        <v/>
      </c>
      <c r="B1414" s="397" t="str">
        <f ca="1">IF($A1414="","",INDEX(Diário!B$4:B$5000,MATCH(Rateio!$A1414,Diário!$A$4:$A$5000,FALSE)))</f>
        <v/>
      </c>
      <c r="C1414" s="413" t="str">
        <f ca="1">IF($A1414="","",INDEX(Diário!C$4:C$5000,MATCH(Rateio!$A1414,Diário!$A$4:$A$5000,FALSE)))</f>
        <v/>
      </c>
      <c r="D1414" s="412" t="str">
        <f ca="1">IF($A1414="","",INDEX(Diário!D$4:D$5000,MATCH(Rateio!$A1414,Diário!$A$4:$A$5000,FALSE)))</f>
        <v/>
      </c>
      <c r="E1414" s="412" t="str">
        <f ca="1">IF($A1414="","",INDEX(Diário!E$4:E$5000,MATCH(Rateio!$A1414,Diário!$A$4:$A$5000,FALSE)))</f>
        <v/>
      </c>
      <c r="F1414" s="398"/>
      <c r="G1414" s="398"/>
      <c r="H1414" s="398"/>
      <c r="I1414" s="398"/>
      <c r="J1414" s="398"/>
      <c r="K1414" s="403"/>
      <c r="L1414" s="404"/>
      <c r="M1414" s="404"/>
      <c r="N1414" s="399"/>
      <c r="O1414" s="400" t="str">
        <f t="shared" si="91"/>
        <v/>
      </c>
      <c r="P1414" s="400" t="str">
        <f t="shared" si="92"/>
        <v/>
      </c>
      <c r="Q1414" s="400">
        <f t="shared" ref="Q1414:Q1477" si="94">SUM(O1414:P1414)</f>
        <v>0</v>
      </c>
      <c r="R1414" s="401" t="e">
        <f ca="1">MATCH(R$2,OFFSET(Diário!O$4,R1413,0,ROW(Diário!$N$5003)-R1413,1),0)+R1413</f>
        <v>#N/A</v>
      </c>
    </row>
    <row r="1415" spans="1:18" x14ac:dyDescent="0.2">
      <c r="A1415" s="402" t="str">
        <f t="shared" ca="1" si="93"/>
        <v/>
      </c>
      <c r="B1415" s="397" t="str">
        <f ca="1">IF($A1415="","",INDEX(Diário!B$4:B$5000,MATCH(Rateio!$A1415,Diário!$A$4:$A$5000,FALSE)))</f>
        <v/>
      </c>
      <c r="C1415" s="413" t="str">
        <f ca="1">IF($A1415="","",INDEX(Diário!C$4:C$5000,MATCH(Rateio!$A1415,Diário!$A$4:$A$5000,FALSE)))</f>
        <v/>
      </c>
      <c r="D1415" s="412" t="str">
        <f ca="1">IF($A1415="","",INDEX(Diário!D$4:D$5000,MATCH(Rateio!$A1415,Diário!$A$4:$A$5000,FALSE)))</f>
        <v/>
      </c>
      <c r="E1415" s="412" t="str">
        <f ca="1">IF($A1415="","",INDEX(Diário!E$4:E$5000,MATCH(Rateio!$A1415,Diário!$A$4:$A$5000,FALSE)))</f>
        <v/>
      </c>
      <c r="F1415" s="398"/>
      <c r="G1415" s="398"/>
      <c r="H1415" s="398"/>
      <c r="I1415" s="398"/>
      <c r="J1415" s="398"/>
      <c r="K1415" s="403"/>
      <c r="L1415" s="404"/>
      <c r="M1415" s="404"/>
      <c r="N1415" s="399"/>
      <c r="O1415" s="400" t="str">
        <f t="shared" si="91"/>
        <v/>
      </c>
      <c r="P1415" s="400" t="str">
        <f t="shared" si="92"/>
        <v/>
      </c>
      <c r="Q1415" s="400">
        <f t="shared" si="94"/>
        <v>0</v>
      </c>
      <c r="R1415" s="401" t="e">
        <f ca="1">MATCH(R$2,OFFSET(Diário!O$4,R1414,0,ROW(Diário!$N$5003)-R1414,1),0)+R1414</f>
        <v>#N/A</v>
      </c>
    </row>
    <row r="1416" spans="1:18" x14ac:dyDescent="0.2">
      <c r="A1416" s="402" t="str">
        <f t="shared" ca="1" si="93"/>
        <v/>
      </c>
      <c r="B1416" s="397" t="str">
        <f ca="1">IF($A1416="","",INDEX(Diário!B$4:B$5000,MATCH(Rateio!$A1416,Diário!$A$4:$A$5000,FALSE)))</f>
        <v/>
      </c>
      <c r="C1416" s="413" t="str">
        <f ca="1">IF($A1416="","",INDEX(Diário!C$4:C$5000,MATCH(Rateio!$A1416,Diário!$A$4:$A$5000,FALSE)))</f>
        <v/>
      </c>
      <c r="D1416" s="412" t="str">
        <f ca="1">IF($A1416="","",INDEX(Diário!D$4:D$5000,MATCH(Rateio!$A1416,Diário!$A$4:$A$5000,FALSE)))</f>
        <v/>
      </c>
      <c r="E1416" s="412" t="str">
        <f ca="1">IF($A1416="","",INDEX(Diário!E$4:E$5000,MATCH(Rateio!$A1416,Diário!$A$4:$A$5000,FALSE)))</f>
        <v/>
      </c>
      <c r="F1416" s="398"/>
      <c r="G1416" s="398"/>
      <c r="H1416" s="398"/>
      <c r="I1416" s="398"/>
      <c r="J1416" s="398"/>
      <c r="K1416" s="403"/>
      <c r="L1416" s="404"/>
      <c r="M1416" s="404"/>
      <c r="N1416" s="399"/>
      <c r="O1416" s="400" t="str">
        <f t="shared" si="91"/>
        <v/>
      </c>
      <c r="P1416" s="400" t="str">
        <f t="shared" si="92"/>
        <v/>
      </c>
      <c r="Q1416" s="400">
        <f t="shared" si="94"/>
        <v>0</v>
      </c>
      <c r="R1416" s="401" t="e">
        <f ca="1">MATCH(R$2,OFFSET(Diário!O$4,R1415,0,ROW(Diário!$N$5003)-R1415,1),0)+R1415</f>
        <v>#N/A</v>
      </c>
    </row>
    <row r="1417" spans="1:18" x14ac:dyDescent="0.2">
      <c r="A1417" s="402" t="str">
        <f t="shared" ca="1" si="93"/>
        <v/>
      </c>
      <c r="B1417" s="397" t="str">
        <f ca="1">IF($A1417="","",INDEX(Diário!B$4:B$5000,MATCH(Rateio!$A1417,Diário!$A$4:$A$5000,FALSE)))</f>
        <v/>
      </c>
      <c r="C1417" s="413" t="str">
        <f ca="1">IF($A1417="","",INDEX(Diário!C$4:C$5000,MATCH(Rateio!$A1417,Diário!$A$4:$A$5000,FALSE)))</f>
        <v/>
      </c>
      <c r="D1417" s="412" t="str">
        <f ca="1">IF($A1417="","",INDEX(Diário!D$4:D$5000,MATCH(Rateio!$A1417,Diário!$A$4:$A$5000,FALSE)))</f>
        <v/>
      </c>
      <c r="E1417" s="412" t="str">
        <f ca="1">IF($A1417="","",INDEX(Diário!E$4:E$5000,MATCH(Rateio!$A1417,Diário!$A$4:$A$5000,FALSE)))</f>
        <v/>
      </c>
      <c r="F1417" s="398"/>
      <c r="G1417" s="398"/>
      <c r="H1417" s="398"/>
      <c r="I1417" s="398"/>
      <c r="J1417" s="398"/>
      <c r="K1417" s="403"/>
      <c r="L1417" s="404"/>
      <c r="M1417" s="404"/>
      <c r="N1417" s="399"/>
      <c r="O1417" s="400" t="str">
        <f t="shared" si="91"/>
        <v/>
      </c>
      <c r="P1417" s="400" t="str">
        <f t="shared" si="92"/>
        <v/>
      </c>
      <c r="Q1417" s="400">
        <f t="shared" si="94"/>
        <v>0</v>
      </c>
      <c r="R1417" s="401" t="e">
        <f ca="1">MATCH(R$2,OFFSET(Diário!O$4,R1416,0,ROW(Diário!$N$5003)-R1416,1),0)+R1416</f>
        <v>#N/A</v>
      </c>
    </row>
    <row r="1418" spans="1:18" x14ac:dyDescent="0.2">
      <c r="A1418" s="402" t="str">
        <f t="shared" ca="1" si="93"/>
        <v/>
      </c>
      <c r="B1418" s="397" t="str">
        <f ca="1">IF($A1418="","",INDEX(Diário!B$4:B$5000,MATCH(Rateio!$A1418,Diário!$A$4:$A$5000,FALSE)))</f>
        <v/>
      </c>
      <c r="C1418" s="413" t="str">
        <f ca="1">IF($A1418="","",INDEX(Diário!C$4:C$5000,MATCH(Rateio!$A1418,Diário!$A$4:$A$5000,FALSE)))</f>
        <v/>
      </c>
      <c r="D1418" s="412" t="str">
        <f ca="1">IF($A1418="","",INDEX(Diário!D$4:D$5000,MATCH(Rateio!$A1418,Diário!$A$4:$A$5000,FALSE)))</f>
        <v/>
      </c>
      <c r="E1418" s="412" t="str">
        <f ca="1">IF($A1418="","",INDEX(Diário!E$4:E$5000,MATCH(Rateio!$A1418,Diário!$A$4:$A$5000,FALSE)))</f>
        <v/>
      </c>
      <c r="F1418" s="398"/>
      <c r="G1418" s="398"/>
      <c r="H1418" s="398"/>
      <c r="I1418" s="398"/>
      <c r="J1418" s="398"/>
      <c r="K1418" s="403"/>
      <c r="L1418" s="404"/>
      <c r="M1418" s="404"/>
      <c r="N1418" s="399"/>
      <c r="O1418" s="400" t="str">
        <f t="shared" si="91"/>
        <v/>
      </c>
      <c r="P1418" s="400" t="str">
        <f t="shared" si="92"/>
        <v/>
      </c>
      <c r="Q1418" s="400">
        <f t="shared" si="94"/>
        <v>0</v>
      </c>
      <c r="R1418" s="401" t="e">
        <f ca="1">MATCH(R$2,OFFSET(Diário!O$4,R1417,0,ROW(Diário!$N$5003)-R1417,1),0)+R1417</f>
        <v>#N/A</v>
      </c>
    </row>
    <row r="1419" spans="1:18" x14ac:dyDescent="0.2">
      <c r="A1419" s="402" t="str">
        <f t="shared" ca="1" si="93"/>
        <v/>
      </c>
      <c r="B1419" s="397" t="str">
        <f ca="1">IF($A1419="","",INDEX(Diário!B$4:B$5000,MATCH(Rateio!$A1419,Diário!$A$4:$A$5000,FALSE)))</f>
        <v/>
      </c>
      <c r="C1419" s="413" t="str">
        <f ca="1">IF($A1419="","",INDEX(Diário!C$4:C$5000,MATCH(Rateio!$A1419,Diário!$A$4:$A$5000,FALSE)))</f>
        <v/>
      </c>
      <c r="D1419" s="412" t="str">
        <f ca="1">IF($A1419="","",INDEX(Diário!D$4:D$5000,MATCH(Rateio!$A1419,Diário!$A$4:$A$5000,FALSE)))</f>
        <v/>
      </c>
      <c r="E1419" s="412" t="str">
        <f ca="1">IF($A1419="","",INDEX(Diário!E$4:E$5000,MATCH(Rateio!$A1419,Diário!$A$4:$A$5000,FALSE)))</f>
        <v/>
      </c>
      <c r="F1419" s="398"/>
      <c r="G1419" s="398"/>
      <c r="H1419" s="398"/>
      <c r="I1419" s="398"/>
      <c r="J1419" s="398"/>
      <c r="K1419" s="403"/>
      <c r="L1419" s="404"/>
      <c r="M1419" s="404"/>
      <c r="N1419" s="399"/>
      <c r="O1419" s="400" t="str">
        <f t="shared" si="91"/>
        <v/>
      </c>
      <c r="P1419" s="400" t="str">
        <f t="shared" si="92"/>
        <v/>
      </c>
      <c r="Q1419" s="400">
        <f t="shared" si="94"/>
        <v>0</v>
      </c>
      <c r="R1419" s="401" t="e">
        <f ca="1">MATCH(R$2,OFFSET(Diário!O$4,R1418,0,ROW(Diário!$N$5003)-R1418,1),0)+R1418</f>
        <v>#N/A</v>
      </c>
    </row>
    <row r="1420" spans="1:18" x14ac:dyDescent="0.2">
      <c r="A1420" s="402" t="str">
        <f t="shared" ca="1" si="93"/>
        <v/>
      </c>
      <c r="B1420" s="397" t="str">
        <f ca="1">IF($A1420="","",INDEX(Diário!B$4:B$5000,MATCH(Rateio!$A1420,Diário!$A$4:$A$5000,FALSE)))</f>
        <v/>
      </c>
      <c r="C1420" s="413" t="str">
        <f ca="1">IF($A1420="","",INDEX(Diário!C$4:C$5000,MATCH(Rateio!$A1420,Diário!$A$4:$A$5000,FALSE)))</f>
        <v/>
      </c>
      <c r="D1420" s="412" t="str">
        <f ca="1">IF($A1420="","",INDEX(Diário!D$4:D$5000,MATCH(Rateio!$A1420,Diário!$A$4:$A$5000,FALSE)))</f>
        <v/>
      </c>
      <c r="E1420" s="412" t="str">
        <f ca="1">IF($A1420="","",INDEX(Diário!E$4:E$5000,MATCH(Rateio!$A1420,Diário!$A$4:$A$5000,FALSE)))</f>
        <v/>
      </c>
      <c r="F1420" s="398"/>
      <c r="G1420" s="398"/>
      <c r="H1420" s="398"/>
      <c r="I1420" s="398"/>
      <c r="J1420" s="398"/>
      <c r="K1420" s="403"/>
      <c r="L1420" s="404"/>
      <c r="M1420" s="404"/>
      <c r="N1420" s="399"/>
      <c r="O1420" s="400" t="str">
        <f t="shared" si="91"/>
        <v/>
      </c>
      <c r="P1420" s="400" t="str">
        <f t="shared" si="92"/>
        <v/>
      </c>
      <c r="Q1420" s="400">
        <f t="shared" si="94"/>
        <v>0</v>
      </c>
      <c r="R1420" s="401" t="e">
        <f ca="1">MATCH(R$2,OFFSET(Diário!O$4,R1419,0,ROW(Diário!$N$5003)-R1419,1),0)+R1419</f>
        <v>#N/A</v>
      </c>
    </row>
    <row r="1421" spans="1:18" x14ac:dyDescent="0.2">
      <c r="A1421" s="402" t="str">
        <f t="shared" ca="1" si="93"/>
        <v/>
      </c>
      <c r="B1421" s="397" t="str">
        <f ca="1">IF($A1421="","",INDEX(Diário!B$4:B$5000,MATCH(Rateio!$A1421,Diário!$A$4:$A$5000,FALSE)))</f>
        <v/>
      </c>
      <c r="C1421" s="413" t="str">
        <f ca="1">IF($A1421="","",INDEX(Diário!C$4:C$5000,MATCH(Rateio!$A1421,Diário!$A$4:$A$5000,FALSE)))</f>
        <v/>
      </c>
      <c r="D1421" s="412" t="str">
        <f ca="1">IF($A1421="","",INDEX(Diário!D$4:D$5000,MATCH(Rateio!$A1421,Diário!$A$4:$A$5000,FALSE)))</f>
        <v/>
      </c>
      <c r="E1421" s="412" t="str">
        <f ca="1">IF($A1421="","",INDEX(Diário!E$4:E$5000,MATCH(Rateio!$A1421,Diário!$A$4:$A$5000,FALSE)))</f>
        <v/>
      </c>
      <c r="F1421" s="398"/>
      <c r="G1421" s="398"/>
      <c r="H1421" s="398"/>
      <c r="I1421" s="398"/>
      <c r="J1421" s="398"/>
      <c r="K1421" s="403"/>
      <c r="L1421" s="404"/>
      <c r="M1421" s="404"/>
      <c r="N1421" s="399"/>
      <c r="O1421" s="400" t="str">
        <f t="shared" si="91"/>
        <v/>
      </c>
      <c r="P1421" s="400" t="str">
        <f t="shared" si="92"/>
        <v/>
      </c>
      <c r="Q1421" s="400">
        <f t="shared" si="94"/>
        <v>0</v>
      </c>
      <c r="R1421" s="401" t="e">
        <f ca="1">MATCH(R$2,OFFSET(Diário!O$4,R1420,0,ROW(Diário!$N$5003)-R1420,1),0)+R1420</f>
        <v>#N/A</v>
      </c>
    </row>
    <row r="1422" spans="1:18" x14ac:dyDescent="0.2">
      <c r="A1422" s="402" t="str">
        <f t="shared" ca="1" si="93"/>
        <v/>
      </c>
      <c r="B1422" s="397" t="str">
        <f ca="1">IF($A1422="","",INDEX(Diário!B$4:B$5000,MATCH(Rateio!$A1422,Diário!$A$4:$A$5000,FALSE)))</f>
        <v/>
      </c>
      <c r="C1422" s="413" t="str">
        <f ca="1">IF($A1422="","",INDEX(Diário!C$4:C$5000,MATCH(Rateio!$A1422,Diário!$A$4:$A$5000,FALSE)))</f>
        <v/>
      </c>
      <c r="D1422" s="412" t="str">
        <f ca="1">IF($A1422="","",INDEX(Diário!D$4:D$5000,MATCH(Rateio!$A1422,Diário!$A$4:$A$5000,FALSE)))</f>
        <v/>
      </c>
      <c r="E1422" s="412" t="str">
        <f ca="1">IF($A1422="","",INDEX(Diário!E$4:E$5000,MATCH(Rateio!$A1422,Diário!$A$4:$A$5000,FALSE)))</f>
        <v/>
      </c>
      <c r="F1422" s="398"/>
      <c r="G1422" s="398"/>
      <c r="H1422" s="398"/>
      <c r="I1422" s="398"/>
      <c r="J1422" s="398"/>
      <c r="K1422" s="403"/>
      <c r="L1422" s="404"/>
      <c r="M1422" s="404"/>
      <c r="N1422" s="399"/>
      <c r="O1422" s="400" t="str">
        <f t="shared" si="91"/>
        <v/>
      </c>
      <c r="P1422" s="400" t="str">
        <f t="shared" si="92"/>
        <v/>
      </c>
      <c r="Q1422" s="400">
        <f t="shared" si="94"/>
        <v>0</v>
      </c>
      <c r="R1422" s="401" t="e">
        <f ca="1">MATCH(R$2,OFFSET(Diário!O$4,R1421,0,ROW(Diário!$N$5003)-R1421,1),0)+R1421</f>
        <v>#N/A</v>
      </c>
    </row>
    <row r="1423" spans="1:18" x14ac:dyDescent="0.2">
      <c r="A1423" s="402" t="str">
        <f t="shared" ca="1" si="93"/>
        <v/>
      </c>
      <c r="B1423" s="397" t="str">
        <f ca="1">IF($A1423="","",INDEX(Diário!B$4:B$5000,MATCH(Rateio!$A1423,Diário!$A$4:$A$5000,FALSE)))</f>
        <v/>
      </c>
      <c r="C1423" s="413" t="str">
        <f ca="1">IF($A1423="","",INDEX(Diário!C$4:C$5000,MATCH(Rateio!$A1423,Diário!$A$4:$A$5000,FALSE)))</f>
        <v/>
      </c>
      <c r="D1423" s="412" t="str">
        <f ca="1">IF($A1423="","",INDEX(Diário!D$4:D$5000,MATCH(Rateio!$A1423,Diário!$A$4:$A$5000,FALSE)))</f>
        <v/>
      </c>
      <c r="E1423" s="412" t="str">
        <f ca="1">IF($A1423="","",INDEX(Diário!E$4:E$5000,MATCH(Rateio!$A1423,Diário!$A$4:$A$5000,FALSE)))</f>
        <v/>
      </c>
      <c r="F1423" s="398"/>
      <c r="G1423" s="398"/>
      <c r="H1423" s="398"/>
      <c r="I1423" s="398"/>
      <c r="J1423" s="398"/>
      <c r="K1423" s="403"/>
      <c r="L1423" s="404"/>
      <c r="M1423" s="404"/>
      <c r="N1423" s="399"/>
      <c r="O1423" s="400" t="str">
        <f t="shared" si="91"/>
        <v/>
      </c>
      <c r="P1423" s="400" t="str">
        <f t="shared" si="92"/>
        <v/>
      </c>
      <c r="Q1423" s="400">
        <f t="shared" si="94"/>
        <v>0</v>
      </c>
      <c r="R1423" s="401" t="e">
        <f ca="1">MATCH(R$2,OFFSET(Diário!O$4,R1422,0,ROW(Diário!$N$5003)-R1422,1),0)+R1422</f>
        <v>#N/A</v>
      </c>
    </row>
    <row r="1424" spans="1:18" x14ac:dyDescent="0.2">
      <c r="A1424" s="402" t="str">
        <f t="shared" ca="1" si="93"/>
        <v/>
      </c>
      <c r="B1424" s="397" t="str">
        <f ca="1">IF($A1424="","",INDEX(Diário!B$4:B$5000,MATCH(Rateio!$A1424,Diário!$A$4:$A$5000,FALSE)))</f>
        <v/>
      </c>
      <c r="C1424" s="413" t="str">
        <f ca="1">IF($A1424="","",INDEX(Diário!C$4:C$5000,MATCH(Rateio!$A1424,Diário!$A$4:$A$5000,FALSE)))</f>
        <v/>
      </c>
      <c r="D1424" s="412" t="str">
        <f ca="1">IF($A1424="","",INDEX(Diário!D$4:D$5000,MATCH(Rateio!$A1424,Diário!$A$4:$A$5000,FALSE)))</f>
        <v/>
      </c>
      <c r="E1424" s="412" t="str">
        <f ca="1">IF($A1424="","",INDEX(Diário!E$4:E$5000,MATCH(Rateio!$A1424,Diário!$A$4:$A$5000,FALSE)))</f>
        <v/>
      </c>
      <c r="F1424" s="398"/>
      <c r="G1424" s="398"/>
      <c r="H1424" s="398"/>
      <c r="I1424" s="398"/>
      <c r="J1424" s="398"/>
      <c r="K1424" s="403"/>
      <c r="L1424" s="404"/>
      <c r="M1424" s="404"/>
      <c r="N1424" s="399"/>
      <c r="O1424" s="400" t="str">
        <f t="shared" si="91"/>
        <v/>
      </c>
      <c r="P1424" s="400" t="str">
        <f t="shared" si="92"/>
        <v/>
      </c>
      <c r="Q1424" s="400">
        <f t="shared" si="94"/>
        <v>0</v>
      </c>
      <c r="R1424" s="401" t="e">
        <f ca="1">MATCH(R$2,OFFSET(Diário!O$4,R1423,0,ROW(Diário!$N$5003)-R1423,1),0)+R1423</f>
        <v>#N/A</v>
      </c>
    </row>
    <row r="1425" spans="1:18" x14ac:dyDescent="0.2">
      <c r="A1425" s="402" t="str">
        <f t="shared" ca="1" si="93"/>
        <v/>
      </c>
      <c r="B1425" s="397" t="str">
        <f ca="1">IF($A1425="","",INDEX(Diário!B$4:B$5000,MATCH(Rateio!$A1425,Diário!$A$4:$A$5000,FALSE)))</f>
        <v/>
      </c>
      <c r="C1425" s="413" t="str">
        <f ca="1">IF($A1425="","",INDEX(Diário!C$4:C$5000,MATCH(Rateio!$A1425,Diário!$A$4:$A$5000,FALSE)))</f>
        <v/>
      </c>
      <c r="D1425" s="412" t="str">
        <f ca="1">IF($A1425="","",INDEX(Diário!D$4:D$5000,MATCH(Rateio!$A1425,Diário!$A$4:$A$5000,FALSE)))</f>
        <v/>
      </c>
      <c r="E1425" s="412" t="str">
        <f ca="1">IF($A1425="","",INDEX(Diário!E$4:E$5000,MATCH(Rateio!$A1425,Diário!$A$4:$A$5000,FALSE)))</f>
        <v/>
      </c>
      <c r="F1425" s="398"/>
      <c r="G1425" s="398"/>
      <c r="H1425" s="398"/>
      <c r="I1425" s="398"/>
      <c r="J1425" s="398"/>
      <c r="K1425" s="403"/>
      <c r="L1425" s="404"/>
      <c r="M1425" s="404"/>
      <c r="N1425" s="399"/>
      <c r="O1425" s="400" t="str">
        <f t="shared" si="91"/>
        <v/>
      </c>
      <c r="P1425" s="400" t="str">
        <f t="shared" si="92"/>
        <v/>
      </c>
      <c r="Q1425" s="400">
        <f t="shared" si="94"/>
        <v>0</v>
      </c>
      <c r="R1425" s="401" t="e">
        <f ca="1">MATCH(R$2,OFFSET(Diário!O$4,R1424,0,ROW(Diário!$N$5003)-R1424,1),0)+R1424</f>
        <v>#N/A</v>
      </c>
    </row>
    <row r="1426" spans="1:18" x14ac:dyDescent="0.2">
      <c r="A1426" s="402" t="str">
        <f t="shared" ca="1" si="93"/>
        <v/>
      </c>
      <c r="B1426" s="397" t="str">
        <f ca="1">IF($A1426="","",INDEX(Diário!B$4:B$5000,MATCH(Rateio!$A1426,Diário!$A$4:$A$5000,FALSE)))</f>
        <v/>
      </c>
      <c r="C1426" s="413" t="str">
        <f ca="1">IF($A1426="","",INDEX(Diário!C$4:C$5000,MATCH(Rateio!$A1426,Diário!$A$4:$A$5000,FALSE)))</f>
        <v/>
      </c>
      <c r="D1426" s="412" t="str">
        <f ca="1">IF($A1426="","",INDEX(Diário!D$4:D$5000,MATCH(Rateio!$A1426,Diário!$A$4:$A$5000,FALSE)))</f>
        <v/>
      </c>
      <c r="E1426" s="412" t="str">
        <f ca="1">IF($A1426="","",INDEX(Diário!E$4:E$5000,MATCH(Rateio!$A1426,Diário!$A$4:$A$5000,FALSE)))</f>
        <v/>
      </c>
      <c r="F1426" s="398"/>
      <c r="G1426" s="398"/>
      <c r="H1426" s="398"/>
      <c r="I1426" s="398"/>
      <c r="J1426" s="398"/>
      <c r="K1426" s="403"/>
      <c r="L1426" s="404"/>
      <c r="M1426" s="404"/>
      <c r="N1426" s="399"/>
      <c r="O1426" s="400" t="str">
        <f t="shared" si="91"/>
        <v/>
      </c>
      <c r="P1426" s="400" t="str">
        <f t="shared" si="92"/>
        <v/>
      </c>
      <c r="Q1426" s="400">
        <f t="shared" si="94"/>
        <v>0</v>
      </c>
      <c r="R1426" s="401" t="e">
        <f ca="1">MATCH(R$2,OFFSET(Diário!O$4,R1425,0,ROW(Diário!$N$5003)-R1425,1),0)+R1425</f>
        <v>#N/A</v>
      </c>
    </row>
    <row r="1427" spans="1:18" x14ac:dyDescent="0.2">
      <c r="A1427" s="402" t="str">
        <f t="shared" ca="1" si="93"/>
        <v/>
      </c>
      <c r="B1427" s="397" t="str">
        <f ca="1">IF($A1427="","",INDEX(Diário!B$4:B$5000,MATCH(Rateio!$A1427,Diário!$A$4:$A$5000,FALSE)))</f>
        <v/>
      </c>
      <c r="C1427" s="413" t="str">
        <f ca="1">IF($A1427="","",INDEX(Diário!C$4:C$5000,MATCH(Rateio!$A1427,Diário!$A$4:$A$5000,FALSE)))</f>
        <v/>
      </c>
      <c r="D1427" s="412" t="str">
        <f ca="1">IF($A1427="","",INDEX(Diário!D$4:D$5000,MATCH(Rateio!$A1427,Diário!$A$4:$A$5000,FALSE)))</f>
        <v/>
      </c>
      <c r="E1427" s="412" t="str">
        <f ca="1">IF($A1427="","",INDEX(Diário!E$4:E$5000,MATCH(Rateio!$A1427,Diário!$A$4:$A$5000,FALSE)))</f>
        <v/>
      </c>
      <c r="F1427" s="398"/>
      <c r="G1427" s="398"/>
      <c r="H1427" s="398"/>
      <c r="I1427" s="398"/>
      <c r="J1427" s="398"/>
      <c r="K1427" s="403"/>
      <c r="L1427" s="404"/>
      <c r="M1427" s="404"/>
      <c r="N1427" s="399"/>
      <c r="O1427" s="400" t="str">
        <f t="shared" si="91"/>
        <v/>
      </c>
      <c r="P1427" s="400" t="str">
        <f t="shared" si="92"/>
        <v/>
      </c>
      <c r="Q1427" s="400">
        <f t="shared" si="94"/>
        <v>0</v>
      </c>
      <c r="R1427" s="401" t="e">
        <f ca="1">MATCH(R$2,OFFSET(Diário!O$4,R1426,0,ROW(Diário!$N$5003)-R1426,1),0)+R1426</f>
        <v>#N/A</v>
      </c>
    </row>
    <row r="1428" spans="1:18" x14ac:dyDescent="0.2">
      <c r="A1428" s="402" t="str">
        <f t="shared" ca="1" si="93"/>
        <v/>
      </c>
      <c r="B1428" s="397" t="str">
        <f ca="1">IF($A1428="","",INDEX(Diário!B$4:B$5000,MATCH(Rateio!$A1428,Diário!$A$4:$A$5000,FALSE)))</f>
        <v/>
      </c>
      <c r="C1428" s="413" t="str">
        <f ca="1">IF($A1428="","",INDEX(Diário!C$4:C$5000,MATCH(Rateio!$A1428,Diário!$A$4:$A$5000,FALSE)))</f>
        <v/>
      </c>
      <c r="D1428" s="412" t="str">
        <f ca="1">IF($A1428="","",INDEX(Diário!D$4:D$5000,MATCH(Rateio!$A1428,Diário!$A$4:$A$5000,FALSE)))</f>
        <v/>
      </c>
      <c r="E1428" s="412" t="str">
        <f ca="1">IF($A1428="","",INDEX(Diário!E$4:E$5000,MATCH(Rateio!$A1428,Diário!$A$4:$A$5000,FALSE)))</f>
        <v/>
      </c>
      <c r="F1428" s="398"/>
      <c r="G1428" s="398"/>
      <c r="H1428" s="398"/>
      <c r="I1428" s="398"/>
      <c r="J1428" s="398"/>
      <c r="K1428" s="403"/>
      <c r="L1428" s="404"/>
      <c r="M1428" s="404"/>
      <c r="N1428" s="399"/>
      <c r="O1428" s="400" t="str">
        <f t="shared" si="91"/>
        <v/>
      </c>
      <c r="P1428" s="400" t="str">
        <f t="shared" si="92"/>
        <v/>
      </c>
      <c r="Q1428" s="400">
        <f t="shared" si="94"/>
        <v>0</v>
      </c>
      <c r="R1428" s="401" t="e">
        <f ca="1">MATCH(R$2,OFFSET(Diário!O$4,R1427,0,ROW(Diário!$N$5003)-R1427,1),0)+R1427</f>
        <v>#N/A</v>
      </c>
    </row>
    <row r="1429" spans="1:18" x14ac:dyDescent="0.2">
      <c r="A1429" s="402" t="str">
        <f t="shared" ca="1" si="93"/>
        <v/>
      </c>
      <c r="B1429" s="397" t="str">
        <f ca="1">IF($A1429="","",INDEX(Diário!B$4:B$5000,MATCH(Rateio!$A1429,Diário!$A$4:$A$5000,FALSE)))</f>
        <v/>
      </c>
      <c r="C1429" s="413" t="str">
        <f ca="1">IF($A1429="","",INDEX(Diário!C$4:C$5000,MATCH(Rateio!$A1429,Diário!$A$4:$A$5000,FALSE)))</f>
        <v/>
      </c>
      <c r="D1429" s="412" t="str">
        <f ca="1">IF($A1429="","",INDEX(Diário!D$4:D$5000,MATCH(Rateio!$A1429,Diário!$A$4:$A$5000,FALSE)))</f>
        <v/>
      </c>
      <c r="E1429" s="412" t="str">
        <f ca="1">IF($A1429="","",INDEX(Diário!E$4:E$5000,MATCH(Rateio!$A1429,Diário!$A$4:$A$5000,FALSE)))</f>
        <v/>
      </c>
      <c r="F1429" s="398"/>
      <c r="G1429" s="398"/>
      <c r="H1429" s="398"/>
      <c r="I1429" s="398"/>
      <c r="J1429" s="398"/>
      <c r="K1429" s="403"/>
      <c r="L1429" s="404"/>
      <c r="M1429" s="404"/>
      <c r="N1429" s="399"/>
      <c r="O1429" s="400" t="str">
        <f t="shared" si="91"/>
        <v/>
      </c>
      <c r="P1429" s="400" t="str">
        <f t="shared" si="92"/>
        <v/>
      </c>
      <c r="Q1429" s="400">
        <f t="shared" si="94"/>
        <v>0</v>
      </c>
      <c r="R1429" s="401" t="e">
        <f ca="1">MATCH(R$2,OFFSET(Diário!O$4,R1428,0,ROW(Diário!$N$5003)-R1428,1),0)+R1428</f>
        <v>#N/A</v>
      </c>
    </row>
    <row r="1430" spans="1:18" x14ac:dyDescent="0.2">
      <c r="A1430" s="402" t="str">
        <f t="shared" ca="1" si="93"/>
        <v/>
      </c>
      <c r="B1430" s="397" t="str">
        <f ca="1">IF($A1430="","",INDEX(Diário!B$4:B$5000,MATCH(Rateio!$A1430,Diário!$A$4:$A$5000,FALSE)))</f>
        <v/>
      </c>
      <c r="C1430" s="413" t="str">
        <f ca="1">IF($A1430="","",INDEX(Diário!C$4:C$5000,MATCH(Rateio!$A1430,Diário!$A$4:$A$5000,FALSE)))</f>
        <v/>
      </c>
      <c r="D1430" s="412" t="str">
        <f ca="1">IF($A1430="","",INDEX(Diário!D$4:D$5000,MATCH(Rateio!$A1430,Diário!$A$4:$A$5000,FALSE)))</f>
        <v/>
      </c>
      <c r="E1430" s="412" t="str">
        <f ca="1">IF($A1430="","",INDEX(Diário!E$4:E$5000,MATCH(Rateio!$A1430,Diário!$A$4:$A$5000,FALSE)))</f>
        <v/>
      </c>
      <c r="F1430" s="398"/>
      <c r="G1430" s="398"/>
      <c r="H1430" s="398"/>
      <c r="I1430" s="398"/>
      <c r="J1430" s="398"/>
      <c r="K1430" s="403"/>
      <c r="L1430" s="404"/>
      <c r="M1430" s="404"/>
      <c r="N1430" s="399"/>
      <c r="O1430" s="400" t="str">
        <f t="shared" si="91"/>
        <v/>
      </c>
      <c r="P1430" s="400" t="str">
        <f t="shared" si="92"/>
        <v/>
      </c>
      <c r="Q1430" s="400">
        <f t="shared" si="94"/>
        <v>0</v>
      </c>
      <c r="R1430" s="401" t="e">
        <f ca="1">MATCH(R$2,OFFSET(Diário!O$4,R1429,0,ROW(Diário!$N$5003)-R1429,1),0)+R1429</f>
        <v>#N/A</v>
      </c>
    </row>
    <row r="1431" spans="1:18" x14ac:dyDescent="0.2">
      <c r="A1431" s="402" t="str">
        <f t="shared" ca="1" si="93"/>
        <v/>
      </c>
      <c r="B1431" s="397" t="str">
        <f ca="1">IF($A1431="","",INDEX(Diário!B$4:B$5000,MATCH(Rateio!$A1431,Diário!$A$4:$A$5000,FALSE)))</f>
        <v/>
      </c>
      <c r="C1431" s="413" t="str">
        <f ca="1">IF($A1431="","",INDEX(Diário!C$4:C$5000,MATCH(Rateio!$A1431,Diário!$A$4:$A$5000,FALSE)))</f>
        <v/>
      </c>
      <c r="D1431" s="412" t="str">
        <f ca="1">IF($A1431="","",INDEX(Diário!D$4:D$5000,MATCH(Rateio!$A1431,Diário!$A$4:$A$5000,FALSE)))</f>
        <v/>
      </c>
      <c r="E1431" s="412" t="str">
        <f ca="1">IF($A1431="","",INDEX(Diário!E$4:E$5000,MATCH(Rateio!$A1431,Diário!$A$4:$A$5000,FALSE)))</f>
        <v/>
      </c>
      <c r="F1431" s="398"/>
      <c r="G1431" s="398"/>
      <c r="H1431" s="398"/>
      <c r="I1431" s="398"/>
      <c r="J1431" s="398"/>
      <c r="K1431" s="403"/>
      <c r="L1431" s="404"/>
      <c r="M1431" s="404"/>
      <c r="N1431" s="399"/>
      <c r="O1431" s="400" t="str">
        <f t="shared" si="91"/>
        <v/>
      </c>
      <c r="P1431" s="400" t="str">
        <f t="shared" si="92"/>
        <v/>
      </c>
      <c r="Q1431" s="400">
        <f t="shared" si="94"/>
        <v>0</v>
      </c>
      <c r="R1431" s="401" t="e">
        <f ca="1">MATCH(R$2,OFFSET(Diário!O$4,R1430,0,ROW(Diário!$N$5003)-R1430,1),0)+R1430</f>
        <v>#N/A</v>
      </c>
    </row>
    <row r="1432" spans="1:18" x14ac:dyDescent="0.2">
      <c r="A1432" s="402" t="str">
        <f t="shared" ca="1" si="93"/>
        <v/>
      </c>
      <c r="B1432" s="397" t="str">
        <f ca="1">IF($A1432="","",INDEX(Diário!B$4:B$5000,MATCH(Rateio!$A1432,Diário!$A$4:$A$5000,FALSE)))</f>
        <v/>
      </c>
      <c r="C1432" s="413" t="str">
        <f ca="1">IF($A1432="","",INDEX(Diário!C$4:C$5000,MATCH(Rateio!$A1432,Diário!$A$4:$A$5000,FALSE)))</f>
        <v/>
      </c>
      <c r="D1432" s="412" t="str">
        <f ca="1">IF($A1432="","",INDEX(Diário!D$4:D$5000,MATCH(Rateio!$A1432,Diário!$A$4:$A$5000,FALSE)))</f>
        <v/>
      </c>
      <c r="E1432" s="412" t="str">
        <f ca="1">IF($A1432="","",INDEX(Diário!E$4:E$5000,MATCH(Rateio!$A1432,Diário!$A$4:$A$5000,FALSE)))</f>
        <v/>
      </c>
      <c r="F1432" s="398"/>
      <c r="G1432" s="398"/>
      <c r="H1432" s="398"/>
      <c r="I1432" s="398"/>
      <c r="J1432" s="398"/>
      <c r="K1432" s="403"/>
      <c r="L1432" s="404"/>
      <c r="M1432" s="404"/>
      <c r="N1432" s="399"/>
      <c r="O1432" s="400" t="str">
        <f t="shared" si="91"/>
        <v/>
      </c>
      <c r="P1432" s="400" t="str">
        <f t="shared" si="92"/>
        <v/>
      </c>
      <c r="Q1432" s="400">
        <f t="shared" si="94"/>
        <v>0</v>
      </c>
      <c r="R1432" s="401" t="e">
        <f ca="1">MATCH(R$2,OFFSET(Diário!O$4,R1431,0,ROW(Diário!$N$5003)-R1431,1),0)+R1431</f>
        <v>#N/A</v>
      </c>
    </row>
    <row r="1433" spans="1:18" x14ac:dyDescent="0.2">
      <c r="A1433" s="402" t="str">
        <f t="shared" ca="1" si="93"/>
        <v/>
      </c>
      <c r="B1433" s="397" t="str">
        <f ca="1">IF($A1433="","",INDEX(Diário!B$4:B$5000,MATCH(Rateio!$A1433,Diário!$A$4:$A$5000,FALSE)))</f>
        <v/>
      </c>
      <c r="C1433" s="413" t="str">
        <f ca="1">IF($A1433="","",INDEX(Diário!C$4:C$5000,MATCH(Rateio!$A1433,Diário!$A$4:$A$5000,FALSE)))</f>
        <v/>
      </c>
      <c r="D1433" s="412" t="str">
        <f ca="1">IF($A1433="","",INDEX(Diário!D$4:D$5000,MATCH(Rateio!$A1433,Diário!$A$4:$A$5000,FALSE)))</f>
        <v/>
      </c>
      <c r="E1433" s="412" t="str">
        <f ca="1">IF($A1433="","",INDEX(Diário!E$4:E$5000,MATCH(Rateio!$A1433,Diário!$A$4:$A$5000,FALSE)))</f>
        <v/>
      </c>
      <c r="F1433" s="398"/>
      <c r="G1433" s="398"/>
      <c r="H1433" s="398"/>
      <c r="I1433" s="398"/>
      <c r="J1433" s="398"/>
      <c r="K1433" s="403"/>
      <c r="L1433" s="404"/>
      <c r="M1433" s="404"/>
      <c r="N1433" s="399"/>
      <c r="O1433" s="400" t="str">
        <f t="shared" si="91"/>
        <v/>
      </c>
      <c r="P1433" s="400" t="str">
        <f t="shared" si="92"/>
        <v/>
      </c>
      <c r="Q1433" s="400">
        <f t="shared" si="94"/>
        <v>0</v>
      </c>
      <c r="R1433" s="401" t="e">
        <f ca="1">MATCH(R$2,OFFSET(Diário!O$4,R1432,0,ROW(Diário!$N$5003)-R1432,1),0)+R1432</f>
        <v>#N/A</v>
      </c>
    </row>
    <row r="1434" spans="1:18" x14ac:dyDescent="0.2">
      <c r="A1434" s="402" t="str">
        <f t="shared" ca="1" si="93"/>
        <v/>
      </c>
      <c r="B1434" s="397" t="str">
        <f ca="1">IF($A1434="","",INDEX(Diário!B$4:B$5000,MATCH(Rateio!$A1434,Diário!$A$4:$A$5000,FALSE)))</f>
        <v/>
      </c>
      <c r="C1434" s="413" t="str">
        <f ca="1">IF($A1434="","",INDEX(Diário!C$4:C$5000,MATCH(Rateio!$A1434,Diário!$A$4:$A$5000,FALSE)))</f>
        <v/>
      </c>
      <c r="D1434" s="412" t="str">
        <f ca="1">IF($A1434="","",INDEX(Diário!D$4:D$5000,MATCH(Rateio!$A1434,Diário!$A$4:$A$5000,FALSE)))</f>
        <v/>
      </c>
      <c r="E1434" s="412" t="str">
        <f ca="1">IF($A1434="","",INDEX(Diário!E$4:E$5000,MATCH(Rateio!$A1434,Diário!$A$4:$A$5000,FALSE)))</f>
        <v/>
      </c>
      <c r="F1434" s="398"/>
      <c r="G1434" s="398"/>
      <c r="H1434" s="398"/>
      <c r="I1434" s="398"/>
      <c r="J1434" s="398"/>
      <c r="K1434" s="403"/>
      <c r="L1434" s="404"/>
      <c r="M1434" s="404"/>
      <c r="N1434" s="399"/>
      <c r="O1434" s="400" t="str">
        <f t="shared" si="91"/>
        <v/>
      </c>
      <c r="P1434" s="400" t="str">
        <f t="shared" si="92"/>
        <v/>
      </c>
      <c r="Q1434" s="400">
        <f t="shared" si="94"/>
        <v>0</v>
      </c>
      <c r="R1434" s="401" t="e">
        <f ca="1">MATCH(R$2,OFFSET(Diário!O$4,R1433,0,ROW(Diário!$N$5003)-R1433,1),0)+R1433</f>
        <v>#N/A</v>
      </c>
    </row>
    <row r="1435" spans="1:18" x14ac:dyDescent="0.2">
      <c r="A1435" s="402" t="str">
        <f t="shared" ca="1" si="93"/>
        <v/>
      </c>
      <c r="B1435" s="397" t="str">
        <f ca="1">IF($A1435="","",INDEX(Diário!B$4:B$5000,MATCH(Rateio!$A1435,Diário!$A$4:$A$5000,FALSE)))</f>
        <v/>
      </c>
      <c r="C1435" s="413" t="str">
        <f ca="1">IF($A1435="","",INDEX(Diário!C$4:C$5000,MATCH(Rateio!$A1435,Diário!$A$4:$A$5000,FALSE)))</f>
        <v/>
      </c>
      <c r="D1435" s="412" t="str">
        <f ca="1">IF($A1435="","",INDEX(Diário!D$4:D$5000,MATCH(Rateio!$A1435,Diário!$A$4:$A$5000,FALSE)))</f>
        <v/>
      </c>
      <c r="E1435" s="412" t="str">
        <f ca="1">IF($A1435="","",INDEX(Diário!E$4:E$5000,MATCH(Rateio!$A1435,Diário!$A$4:$A$5000,FALSE)))</f>
        <v/>
      </c>
      <c r="F1435" s="398"/>
      <c r="G1435" s="398"/>
      <c r="H1435" s="398"/>
      <c r="I1435" s="398"/>
      <c r="J1435" s="398"/>
      <c r="K1435" s="403"/>
      <c r="L1435" s="404"/>
      <c r="M1435" s="404"/>
      <c r="N1435" s="399"/>
      <c r="O1435" s="400" t="str">
        <f t="shared" si="91"/>
        <v/>
      </c>
      <c r="P1435" s="400" t="str">
        <f t="shared" si="92"/>
        <v/>
      </c>
      <c r="Q1435" s="400">
        <f t="shared" si="94"/>
        <v>0</v>
      </c>
      <c r="R1435" s="401" t="e">
        <f ca="1">MATCH(R$2,OFFSET(Diário!O$4,R1434,0,ROW(Diário!$N$5003)-R1434,1),0)+R1434</f>
        <v>#N/A</v>
      </c>
    </row>
    <row r="1436" spans="1:18" x14ac:dyDescent="0.2">
      <c r="A1436" s="402" t="str">
        <f t="shared" ca="1" si="93"/>
        <v/>
      </c>
      <c r="B1436" s="397" t="str">
        <f ca="1">IF($A1436="","",INDEX(Diário!B$4:B$5000,MATCH(Rateio!$A1436,Diário!$A$4:$A$5000,FALSE)))</f>
        <v/>
      </c>
      <c r="C1436" s="413" t="str">
        <f ca="1">IF($A1436="","",INDEX(Diário!C$4:C$5000,MATCH(Rateio!$A1436,Diário!$A$4:$A$5000,FALSE)))</f>
        <v/>
      </c>
      <c r="D1436" s="412" t="str">
        <f ca="1">IF($A1436="","",INDEX(Diário!D$4:D$5000,MATCH(Rateio!$A1436,Diário!$A$4:$A$5000,FALSE)))</f>
        <v/>
      </c>
      <c r="E1436" s="412" t="str">
        <f ca="1">IF($A1436="","",INDEX(Diário!E$4:E$5000,MATCH(Rateio!$A1436,Diário!$A$4:$A$5000,FALSE)))</f>
        <v/>
      </c>
      <c r="F1436" s="398"/>
      <c r="G1436" s="398"/>
      <c r="H1436" s="398"/>
      <c r="I1436" s="398"/>
      <c r="J1436" s="398"/>
      <c r="K1436" s="403"/>
      <c r="L1436" s="404"/>
      <c r="M1436" s="404"/>
      <c r="N1436" s="399"/>
      <c r="O1436" s="400" t="str">
        <f t="shared" si="91"/>
        <v/>
      </c>
      <c r="P1436" s="400" t="str">
        <f t="shared" si="92"/>
        <v/>
      </c>
      <c r="Q1436" s="400">
        <f t="shared" si="94"/>
        <v>0</v>
      </c>
      <c r="R1436" s="401" t="e">
        <f ca="1">MATCH(R$2,OFFSET(Diário!O$4,R1435,0,ROW(Diário!$N$5003)-R1435,1),0)+R1435</f>
        <v>#N/A</v>
      </c>
    </row>
    <row r="1437" spans="1:18" x14ac:dyDescent="0.2">
      <c r="A1437" s="402" t="str">
        <f t="shared" ca="1" si="93"/>
        <v/>
      </c>
      <c r="B1437" s="397" t="str">
        <f ca="1">IF($A1437="","",INDEX(Diário!B$4:B$5000,MATCH(Rateio!$A1437,Diário!$A$4:$A$5000,FALSE)))</f>
        <v/>
      </c>
      <c r="C1437" s="413" t="str">
        <f ca="1">IF($A1437="","",INDEX(Diário!C$4:C$5000,MATCH(Rateio!$A1437,Diário!$A$4:$A$5000,FALSE)))</f>
        <v/>
      </c>
      <c r="D1437" s="412" t="str">
        <f ca="1">IF($A1437="","",INDEX(Diário!D$4:D$5000,MATCH(Rateio!$A1437,Diário!$A$4:$A$5000,FALSE)))</f>
        <v/>
      </c>
      <c r="E1437" s="412" t="str">
        <f ca="1">IF($A1437="","",INDEX(Diário!E$4:E$5000,MATCH(Rateio!$A1437,Diário!$A$4:$A$5000,FALSE)))</f>
        <v/>
      </c>
      <c r="F1437" s="398"/>
      <c r="G1437" s="398"/>
      <c r="H1437" s="398"/>
      <c r="I1437" s="398"/>
      <c r="J1437" s="398"/>
      <c r="K1437" s="403"/>
      <c r="L1437" s="404"/>
      <c r="M1437" s="404"/>
      <c r="N1437" s="399"/>
      <c r="O1437" s="400" t="str">
        <f t="shared" si="91"/>
        <v/>
      </c>
      <c r="P1437" s="400" t="str">
        <f t="shared" si="92"/>
        <v/>
      </c>
      <c r="Q1437" s="400">
        <f t="shared" si="94"/>
        <v>0</v>
      </c>
      <c r="R1437" s="401" t="e">
        <f ca="1">MATCH(R$2,OFFSET(Diário!O$4,R1436,0,ROW(Diário!$N$5003)-R1436,1),0)+R1436</f>
        <v>#N/A</v>
      </c>
    </row>
    <row r="1438" spans="1:18" x14ac:dyDescent="0.2">
      <c r="A1438" s="402" t="str">
        <f t="shared" ca="1" si="93"/>
        <v/>
      </c>
      <c r="B1438" s="397" t="str">
        <f ca="1">IF($A1438="","",INDEX(Diário!B$4:B$5000,MATCH(Rateio!$A1438,Diário!$A$4:$A$5000,FALSE)))</f>
        <v/>
      </c>
      <c r="C1438" s="413" t="str">
        <f ca="1">IF($A1438="","",INDEX(Diário!C$4:C$5000,MATCH(Rateio!$A1438,Diário!$A$4:$A$5000,FALSE)))</f>
        <v/>
      </c>
      <c r="D1438" s="412" t="str">
        <f ca="1">IF($A1438="","",INDEX(Diário!D$4:D$5000,MATCH(Rateio!$A1438,Diário!$A$4:$A$5000,FALSE)))</f>
        <v/>
      </c>
      <c r="E1438" s="412" t="str">
        <f ca="1">IF($A1438="","",INDEX(Diário!E$4:E$5000,MATCH(Rateio!$A1438,Diário!$A$4:$A$5000,FALSE)))</f>
        <v/>
      </c>
      <c r="F1438" s="398"/>
      <c r="G1438" s="398"/>
      <c r="H1438" s="398"/>
      <c r="I1438" s="398"/>
      <c r="J1438" s="398"/>
      <c r="K1438" s="403"/>
      <c r="L1438" s="404"/>
      <c r="M1438" s="404"/>
      <c r="N1438" s="399"/>
      <c r="O1438" s="400" t="str">
        <f t="shared" si="91"/>
        <v/>
      </c>
      <c r="P1438" s="400" t="str">
        <f t="shared" si="92"/>
        <v/>
      </c>
      <c r="Q1438" s="400">
        <f t="shared" si="94"/>
        <v>0</v>
      </c>
      <c r="R1438" s="401" t="e">
        <f ca="1">MATCH(R$2,OFFSET(Diário!O$4,R1437,0,ROW(Diário!$N$5003)-R1437,1),0)+R1437</f>
        <v>#N/A</v>
      </c>
    </row>
    <row r="1439" spans="1:18" x14ac:dyDescent="0.2">
      <c r="A1439" s="402" t="str">
        <f t="shared" ca="1" si="93"/>
        <v/>
      </c>
      <c r="B1439" s="397" t="str">
        <f ca="1">IF($A1439="","",INDEX(Diário!B$4:B$5000,MATCH(Rateio!$A1439,Diário!$A$4:$A$5000,FALSE)))</f>
        <v/>
      </c>
      <c r="C1439" s="413" t="str">
        <f ca="1">IF($A1439="","",INDEX(Diário!C$4:C$5000,MATCH(Rateio!$A1439,Diário!$A$4:$A$5000,FALSE)))</f>
        <v/>
      </c>
      <c r="D1439" s="412" t="str">
        <f ca="1">IF($A1439="","",INDEX(Diário!D$4:D$5000,MATCH(Rateio!$A1439,Diário!$A$4:$A$5000,FALSE)))</f>
        <v/>
      </c>
      <c r="E1439" s="412" t="str">
        <f ca="1">IF($A1439="","",INDEX(Diário!E$4:E$5000,MATCH(Rateio!$A1439,Diário!$A$4:$A$5000,FALSE)))</f>
        <v/>
      </c>
      <c r="F1439" s="398"/>
      <c r="G1439" s="398"/>
      <c r="H1439" s="398"/>
      <c r="I1439" s="398"/>
      <c r="J1439" s="398"/>
      <c r="K1439" s="403"/>
      <c r="L1439" s="404"/>
      <c r="M1439" s="404"/>
      <c r="N1439" s="399"/>
      <c r="O1439" s="400" t="str">
        <f t="shared" si="91"/>
        <v/>
      </c>
      <c r="P1439" s="400" t="str">
        <f t="shared" si="92"/>
        <v/>
      </c>
      <c r="Q1439" s="400">
        <f t="shared" si="94"/>
        <v>0</v>
      </c>
      <c r="R1439" s="401" t="e">
        <f ca="1">MATCH(R$2,OFFSET(Diário!O$4,R1438,0,ROW(Diário!$N$5003)-R1438,1),0)+R1438</f>
        <v>#N/A</v>
      </c>
    </row>
    <row r="1440" spans="1:18" x14ac:dyDescent="0.2">
      <c r="A1440" s="402" t="str">
        <f t="shared" ca="1" si="93"/>
        <v/>
      </c>
      <c r="B1440" s="397" t="str">
        <f ca="1">IF($A1440="","",INDEX(Diário!B$4:B$5000,MATCH(Rateio!$A1440,Diário!$A$4:$A$5000,FALSE)))</f>
        <v/>
      </c>
      <c r="C1440" s="413" t="str">
        <f ca="1">IF($A1440="","",INDEX(Diário!C$4:C$5000,MATCH(Rateio!$A1440,Diário!$A$4:$A$5000,FALSE)))</f>
        <v/>
      </c>
      <c r="D1440" s="412" t="str">
        <f ca="1">IF($A1440="","",INDEX(Diário!D$4:D$5000,MATCH(Rateio!$A1440,Diário!$A$4:$A$5000,FALSE)))</f>
        <v/>
      </c>
      <c r="E1440" s="412" t="str">
        <f ca="1">IF($A1440="","",INDEX(Diário!E$4:E$5000,MATCH(Rateio!$A1440,Diário!$A$4:$A$5000,FALSE)))</f>
        <v/>
      </c>
      <c r="F1440" s="398"/>
      <c r="G1440" s="398"/>
      <c r="H1440" s="398"/>
      <c r="I1440" s="398"/>
      <c r="J1440" s="398"/>
      <c r="K1440" s="403"/>
      <c r="L1440" s="404"/>
      <c r="M1440" s="404"/>
      <c r="N1440" s="399"/>
      <c r="O1440" s="400" t="str">
        <f t="shared" si="91"/>
        <v/>
      </c>
      <c r="P1440" s="400" t="str">
        <f t="shared" si="92"/>
        <v/>
      </c>
      <c r="Q1440" s="400">
        <f t="shared" si="94"/>
        <v>0</v>
      </c>
      <c r="R1440" s="401" t="e">
        <f ca="1">MATCH(R$2,OFFSET(Diário!O$4,R1439,0,ROW(Diário!$N$5003)-R1439,1),0)+R1439</f>
        <v>#N/A</v>
      </c>
    </row>
    <row r="1441" spans="1:18" x14ac:dyDescent="0.2">
      <c r="A1441" s="402" t="str">
        <f t="shared" ca="1" si="93"/>
        <v/>
      </c>
      <c r="B1441" s="397" t="str">
        <f ca="1">IF($A1441="","",INDEX(Diário!B$4:B$5000,MATCH(Rateio!$A1441,Diário!$A$4:$A$5000,FALSE)))</f>
        <v/>
      </c>
      <c r="C1441" s="413" t="str">
        <f ca="1">IF($A1441="","",INDEX(Diário!C$4:C$5000,MATCH(Rateio!$A1441,Diário!$A$4:$A$5000,FALSE)))</f>
        <v/>
      </c>
      <c r="D1441" s="412" t="str">
        <f ca="1">IF($A1441="","",INDEX(Diário!D$4:D$5000,MATCH(Rateio!$A1441,Diário!$A$4:$A$5000,FALSE)))</f>
        <v/>
      </c>
      <c r="E1441" s="412" t="str">
        <f ca="1">IF($A1441="","",INDEX(Diário!E$4:E$5000,MATCH(Rateio!$A1441,Diário!$A$4:$A$5000,FALSE)))</f>
        <v/>
      </c>
      <c r="F1441" s="398"/>
      <c r="G1441" s="398"/>
      <c r="H1441" s="398"/>
      <c r="I1441" s="398"/>
      <c r="J1441" s="398"/>
      <c r="K1441" s="403"/>
      <c r="L1441" s="404"/>
      <c r="M1441" s="404"/>
      <c r="N1441" s="399"/>
      <c r="O1441" s="400" t="str">
        <f t="shared" si="91"/>
        <v/>
      </c>
      <c r="P1441" s="400" t="str">
        <f t="shared" si="92"/>
        <v/>
      </c>
      <c r="Q1441" s="400">
        <f t="shared" si="94"/>
        <v>0</v>
      </c>
      <c r="R1441" s="401" t="e">
        <f ca="1">MATCH(R$2,OFFSET(Diário!O$4,R1440,0,ROW(Diário!$N$5003)-R1440,1),0)+R1440</f>
        <v>#N/A</v>
      </c>
    </row>
    <row r="1442" spans="1:18" x14ac:dyDescent="0.2">
      <c r="A1442" s="402" t="str">
        <f t="shared" ca="1" si="93"/>
        <v/>
      </c>
      <c r="B1442" s="397" t="str">
        <f ca="1">IF($A1442="","",INDEX(Diário!B$4:B$5000,MATCH(Rateio!$A1442,Diário!$A$4:$A$5000,FALSE)))</f>
        <v/>
      </c>
      <c r="C1442" s="413" t="str">
        <f ca="1">IF($A1442="","",INDEX(Diário!C$4:C$5000,MATCH(Rateio!$A1442,Diário!$A$4:$A$5000,FALSE)))</f>
        <v/>
      </c>
      <c r="D1442" s="412" t="str">
        <f ca="1">IF($A1442="","",INDEX(Diário!D$4:D$5000,MATCH(Rateio!$A1442,Diário!$A$4:$A$5000,FALSE)))</f>
        <v/>
      </c>
      <c r="E1442" s="412" t="str">
        <f ca="1">IF($A1442="","",INDEX(Diário!E$4:E$5000,MATCH(Rateio!$A1442,Diário!$A$4:$A$5000,FALSE)))</f>
        <v/>
      </c>
      <c r="F1442" s="398"/>
      <c r="G1442" s="398"/>
      <c r="H1442" s="398"/>
      <c r="I1442" s="398"/>
      <c r="J1442" s="398"/>
      <c r="K1442" s="403"/>
      <c r="L1442" s="404"/>
      <c r="M1442" s="404"/>
      <c r="N1442" s="399"/>
      <c r="O1442" s="400" t="str">
        <f t="shared" si="91"/>
        <v/>
      </c>
      <c r="P1442" s="400" t="str">
        <f t="shared" si="92"/>
        <v/>
      </c>
      <c r="Q1442" s="400">
        <f t="shared" si="94"/>
        <v>0</v>
      </c>
      <c r="R1442" s="401" t="e">
        <f ca="1">MATCH(R$2,OFFSET(Diário!O$4,R1441,0,ROW(Diário!$N$5003)-R1441,1),0)+R1441</f>
        <v>#N/A</v>
      </c>
    </row>
    <row r="1443" spans="1:18" x14ac:dyDescent="0.2">
      <c r="A1443" s="402" t="str">
        <f t="shared" ca="1" si="93"/>
        <v/>
      </c>
      <c r="B1443" s="397" t="str">
        <f ca="1">IF($A1443="","",INDEX(Diário!B$4:B$5000,MATCH(Rateio!$A1443,Diário!$A$4:$A$5000,FALSE)))</f>
        <v/>
      </c>
      <c r="C1443" s="413" t="str">
        <f ca="1">IF($A1443="","",INDEX(Diário!C$4:C$5000,MATCH(Rateio!$A1443,Diário!$A$4:$A$5000,FALSE)))</f>
        <v/>
      </c>
      <c r="D1443" s="412" t="str">
        <f ca="1">IF($A1443="","",INDEX(Diário!D$4:D$5000,MATCH(Rateio!$A1443,Diário!$A$4:$A$5000,FALSE)))</f>
        <v/>
      </c>
      <c r="E1443" s="412" t="str">
        <f ca="1">IF($A1443="","",INDEX(Diário!E$4:E$5000,MATCH(Rateio!$A1443,Diário!$A$4:$A$5000,FALSE)))</f>
        <v/>
      </c>
      <c r="F1443" s="398"/>
      <c r="G1443" s="398"/>
      <c r="H1443" s="398"/>
      <c r="I1443" s="398"/>
      <c r="J1443" s="398"/>
      <c r="K1443" s="403"/>
      <c r="L1443" s="404"/>
      <c r="M1443" s="404"/>
      <c r="N1443" s="399"/>
      <c r="O1443" s="400" t="str">
        <f t="shared" si="91"/>
        <v/>
      </c>
      <c r="P1443" s="400" t="str">
        <f t="shared" si="92"/>
        <v/>
      </c>
      <c r="Q1443" s="400">
        <f t="shared" si="94"/>
        <v>0</v>
      </c>
      <c r="R1443" s="401" t="e">
        <f ca="1">MATCH(R$2,OFFSET(Diário!O$4,R1442,0,ROW(Diário!$N$5003)-R1442,1),0)+R1442</f>
        <v>#N/A</v>
      </c>
    </row>
    <row r="1444" spans="1:18" x14ac:dyDescent="0.2">
      <c r="A1444" s="402" t="str">
        <f t="shared" ca="1" si="93"/>
        <v/>
      </c>
      <c r="B1444" s="397" t="str">
        <f ca="1">IF($A1444="","",INDEX(Diário!B$4:B$5000,MATCH(Rateio!$A1444,Diário!$A$4:$A$5000,FALSE)))</f>
        <v/>
      </c>
      <c r="C1444" s="413" t="str">
        <f ca="1">IF($A1444="","",INDEX(Diário!C$4:C$5000,MATCH(Rateio!$A1444,Diário!$A$4:$A$5000,FALSE)))</f>
        <v/>
      </c>
      <c r="D1444" s="412" t="str">
        <f ca="1">IF($A1444="","",INDEX(Diário!D$4:D$5000,MATCH(Rateio!$A1444,Diário!$A$4:$A$5000,FALSE)))</f>
        <v/>
      </c>
      <c r="E1444" s="412" t="str">
        <f ca="1">IF($A1444="","",INDEX(Diário!E$4:E$5000,MATCH(Rateio!$A1444,Diário!$A$4:$A$5000,FALSE)))</f>
        <v/>
      </c>
      <c r="F1444" s="398"/>
      <c r="G1444" s="398"/>
      <c r="H1444" s="398"/>
      <c r="I1444" s="398"/>
      <c r="J1444" s="398"/>
      <c r="K1444" s="403"/>
      <c r="L1444" s="404"/>
      <c r="M1444" s="404"/>
      <c r="N1444" s="399"/>
      <c r="O1444" s="400" t="str">
        <f t="shared" si="91"/>
        <v/>
      </c>
      <c r="P1444" s="400" t="str">
        <f t="shared" si="92"/>
        <v/>
      </c>
      <c r="Q1444" s="400">
        <f t="shared" si="94"/>
        <v>0</v>
      </c>
      <c r="R1444" s="401" t="e">
        <f ca="1">MATCH(R$2,OFFSET(Diário!O$4,R1443,0,ROW(Diário!$N$5003)-R1443,1),0)+R1443</f>
        <v>#N/A</v>
      </c>
    </row>
    <row r="1445" spans="1:18" x14ac:dyDescent="0.2">
      <c r="A1445" s="402" t="str">
        <f t="shared" ca="1" si="93"/>
        <v/>
      </c>
      <c r="B1445" s="397" t="str">
        <f ca="1">IF($A1445="","",INDEX(Diário!B$4:B$5000,MATCH(Rateio!$A1445,Diário!$A$4:$A$5000,FALSE)))</f>
        <v/>
      </c>
      <c r="C1445" s="413" t="str">
        <f ca="1">IF($A1445="","",INDEX(Diário!C$4:C$5000,MATCH(Rateio!$A1445,Diário!$A$4:$A$5000,FALSE)))</f>
        <v/>
      </c>
      <c r="D1445" s="412" t="str">
        <f ca="1">IF($A1445="","",INDEX(Diário!D$4:D$5000,MATCH(Rateio!$A1445,Diário!$A$4:$A$5000,FALSE)))</f>
        <v/>
      </c>
      <c r="E1445" s="412" t="str">
        <f ca="1">IF($A1445="","",INDEX(Diário!E$4:E$5000,MATCH(Rateio!$A1445,Diário!$A$4:$A$5000,FALSE)))</f>
        <v/>
      </c>
      <c r="F1445" s="398"/>
      <c r="G1445" s="398"/>
      <c r="H1445" s="398"/>
      <c r="I1445" s="398"/>
      <c r="J1445" s="398"/>
      <c r="K1445" s="403"/>
      <c r="L1445" s="404"/>
      <c r="M1445" s="404"/>
      <c r="N1445" s="399"/>
      <c r="O1445" s="400" t="str">
        <f t="shared" si="91"/>
        <v/>
      </c>
      <c r="P1445" s="400" t="str">
        <f t="shared" si="92"/>
        <v/>
      </c>
      <c r="Q1445" s="400">
        <f t="shared" si="94"/>
        <v>0</v>
      </c>
      <c r="R1445" s="401" t="e">
        <f ca="1">MATCH(R$2,OFFSET(Diário!O$4,R1444,0,ROW(Diário!$N$5003)-R1444,1),0)+R1444</f>
        <v>#N/A</v>
      </c>
    </row>
    <row r="1446" spans="1:18" x14ac:dyDescent="0.2">
      <c r="A1446" s="402" t="str">
        <f t="shared" ca="1" si="93"/>
        <v/>
      </c>
      <c r="B1446" s="397" t="str">
        <f ca="1">IF($A1446="","",INDEX(Diário!B$4:B$5000,MATCH(Rateio!$A1446,Diário!$A$4:$A$5000,FALSE)))</f>
        <v/>
      </c>
      <c r="C1446" s="413" t="str">
        <f ca="1">IF($A1446="","",INDEX(Diário!C$4:C$5000,MATCH(Rateio!$A1446,Diário!$A$4:$A$5000,FALSE)))</f>
        <v/>
      </c>
      <c r="D1446" s="412" t="str">
        <f ca="1">IF($A1446="","",INDEX(Diário!D$4:D$5000,MATCH(Rateio!$A1446,Diário!$A$4:$A$5000,FALSE)))</f>
        <v/>
      </c>
      <c r="E1446" s="412" t="str">
        <f ca="1">IF($A1446="","",INDEX(Diário!E$4:E$5000,MATCH(Rateio!$A1446,Diário!$A$4:$A$5000,FALSE)))</f>
        <v/>
      </c>
      <c r="F1446" s="398"/>
      <c r="G1446" s="398"/>
      <c r="H1446" s="398"/>
      <c r="I1446" s="398"/>
      <c r="J1446" s="398"/>
      <c r="K1446" s="403"/>
      <c r="L1446" s="404"/>
      <c r="M1446" s="404"/>
      <c r="N1446" s="399"/>
      <c r="O1446" s="400" t="str">
        <f t="shared" si="91"/>
        <v/>
      </c>
      <c r="P1446" s="400" t="str">
        <f t="shared" si="92"/>
        <v/>
      </c>
      <c r="Q1446" s="400">
        <f t="shared" si="94"/>
        <v>0</v>
      </c>
      <c r="R1446" s="401" t="e">
        <f ca="1">MATCH(R$2,OFFSET(Diário!O$4,R1445,0,ROW(Diário!$N$5003)-R1445,1),0)+R1445</f>
        <v>#N/A</v>
      </c>
    </row>
    <row r="1447" spans="1:18" x14ac:dyDescent="0.2">
      <c r="A1447" s="402" t="str">
        <f t="shared" ca="1" si="93"/>
        <v/>
      </c>
      <c r="B1447" s="397" t="str">
        <f ca="1">IF($A1447="","",INDEX(Diário!B$4:B$5000,MATCH(Rateio!$A1447,Diário!$A$4:$A$5000,FALSE)))</f>
        <v/>
      </c>
      <c r="C1447" s="413" t="str">
        <f ca="1">IF($A1447="","",INDEX(Diário!C$4:C$5000,MATCH(Rateio!$A1447,Diário!$A$4:$A$5000,FALSE)))</f>
        <v/>
      </c>
      <c r="D1447" s="412" t="str">
        <f ca="1">IF($A1447="","",INDEX(Diário!D$4:D$5000,MATCH(Rateio!$A1447,Diário!$A$4:$A$5000,FALSE)))</f>
        <v/>
      </c>
      <c r="E1447" s="412" t="str">
        <f ca="1">IF($A1447="","",INDEX(Diário!E$4:E$5000,MATCH(Rateio!$A1447,Diário!$A$4:$A$5000,FALSE)))</f>
        <v/>
      </c>
      <c r="F1447" s="398"/>
      <c r="G1447" s="398"/>
      <c r="H1447" s="398"/>
      <c r="I1447" s="398"/>
      <c r="J1447" s="398"/>
      <c r="K1447" s="403"/>
      <c r="L1447" s="404"/>
      <c r="M1447" s="404"/>
      <c r="N1447" s="399"/>
      <c r="O1447" s="400" t="str">
        <f t="shared" si="91"/>
        <v/>
      </c>
      <c r="P1447" s="400" t="str">
        <f t="shared" si="92"/>
        <v/>
      </c>
      <c r="Q1447" s="400">
        <f t="shared" si="94"/>
        <v>0</v>
      </c>
      <c r="R1447" s="401" t="e">
        <f ca="1">MATCH(R$2,OFFSET(Diário!O$4,R1446,0,ROW(Diário!$N$5003)-R1446,1),0)+R1446</f>
        <v>#N/A</v>
      </c>
    </row>
    <row r="1448" spans="1:18" x14ac:dyDescent="0.2">
      <c r="A1448" s="402" t="str">
        <f t="shared" ca="1" si="93"/>
        <v/>
      </c>
      <c r="B1448" s="397" t="str">
        <f ca="1">IF($A1448="","",INDEX(Diário!B$4:B$5000,MATCH(Rateio!$A1448,Diário!$A$4:$A$5000,FALSE)))</f>
        <v/>
      </c>
      <c r="C1448" s="413" t="str">
        <f ca="1">IF($A1448="","",INDEX(Diário!C$4:C$5000,MATCH(Rateio!$A1448,Diário!$A$4:$A$5000,FALSE)))</f>
        <v/>
      </c>
      <c r="D1448" s="412" t="str">
        <f ca="1">IF($A1448="","",INDEX(Diário!D$4:D$5000,MATCH(Rateio!$A1448,Diário!$A$4:$A$5000,FALSE)))</f>
        <v/>
      </c>
      <c r="E1448" s="412" t="str">
        <f ca="1">IF($A1448="","",INDEX(Diário!E$4:E$5000,MATCH(Rateio!$A1448,Diário!$A$4:$A$5000,FALSE)))</f>
        <v/>
      </c>
      <c r="F1448" s="398"/>
      <c r="G1448" s="398"/>
      <c r="H1448" s="398"/>
      <c r="I1448" s="398"/>
      <c r="J1448" s="398"/>
      <c r="K1448" s="403"/>
      <c r="L1448" s="404"/>
      <c r="M1448" s="404"/>
      <c r="N1448" s="399"/>
      <c r="O1448" s="400" t="str">
        <f t="shared" si="91"/>
        <v/>
      </c>
      <c r="P1448" s="400" t="str">
        <f t="shared" si="92"/>
        <v/>
      </c>
      <c r="Q1448" s="400">
        <f t="shared" si="94"/>
        <v>0</v>
      </c>
      <c r="R1448" s="401" t="e">
        <f ca="1">MATCH(R$2,OFFSET(Diário!O$4,R1447,0,ROW(Diário!$N$5003)-R1447,1),0)+R1447</f>
        <v>#N/A</v>
      </c>
    </row>
    <row r="1449" spans="1:18" x14ac:dyDescent="0.2">
      <c r="A1449" s="402" t="str">
        <f t="shared" ca="1" si="93"/>
        <v/>
      </c>
      <c r="B1449" s="397" t="str">
        <f ca="1">IF($A1449="","",INDEX(Diário!B$4:B$5000,MATCH(Rateio!$A1449,Diário!$A$4:$A$5000,FALSE)))</f>
        <v/>
      </c>
      <c r="C1449" s="413" t="str">
        <f ca="1">IF($A1449="","",INDEX(Diário!C$4:C$5000,MATCH(Rateio!$A1449,Diário!$A$4:$A$5000,FALSE)))</f>
        <v/>
      </c>
      <c r="D1449" s="412" t="str">
        <f ca="1">IF($A1449="","",INDEX(Diário!D$4:D$5000,MATCH(Rateio!$A1449,Diário!$A$4:$A$5000,FALSE)))</f>
        <v/>
      </c>
      <c r="E1449" s="412" t="str">
        <f ca="1">IF($A1449="","",INDEX(Diário!E$4:E$5000,MATCH(Rateio!$A1449,Diário!$A$4:$A$5000,FALSE)))</f>
        <v/>
      </c>
      <c r="F1449" s="398"/>
      <c r="G1449" s="398"/>
      <c r="H1449" s="398"/>
      <c r="I1449" s="398"/>
      <c r="J1449" s="398"/>
      <c r="K1449" s="403"/>
      <c r="L1449" s="404"/>
      <c r="M1449" s="404"/>
      <c r="N1449" s="399"/>
      <c r="O1449" s="400" t="str">
        <f t="shared" si="91"/>
        <v/>
      </c>
      <c r="P1449" s="400" t="str">
        <f t="shared" si="92"/>
        <v/>
      </c>
      <c r="Q1449" s="400">
        <f t="shared" si="94"/>
        <v>0</v>
      </c>
      <c r="R1449" s="401" t="e">
        <f ca="1">MATCH(R$2,OFFSET(Diário!O$4,R1448,0,ROW(Diário!$N$5003)-R1448,1),0)+R1448</f>
        <v>#N/A</v>
      </c>
    </row>
    <row r="1450" spans="1:18" x14ac:dyDescent="0.2">
      <c r="A1450" s="402" t="str">
        <f t="shared" ca="1" si="93"/>
        <v/>
      </c>
      <c r="B1450" s="397" t="str">
        <f ca="1">IF($A1450="","",INDEX(Diário!B$4:B$5000,MATCH(Rateio!$A1450,Diário!$A$4:$A$5000,FALSE)))</f>
        <v/>
      </c>
      <c r="C1450" s="413" t="str">
        <f ca="1">IF($A1450="","",INDEX(Diário!C$4:C$5000,MATCH(Rateio!$A1450,Diário!$A$4:$A$5000,FALSE)))</f>
        <v/>
      </c>
      <c r="D1450" s="412" t="str">
        <f ca="1">IF($A1450="","",INDEX(Diário!D$4:D$5000,MATCH(Rateio!$A1450,Diário!$A$4:$A$5000,FALSE)))</f>
        <v/>
      </c>
      <c r="E1450" s="412" t="str">
        <f ca="1">IF($A1450="","",INDEX(Diário!E$4:E$5000,MATCH(Rateio!$A1450,Diário!$A$4:$A$5000,FALSE)))</f>
        <v/>
      </c>
      <c r="F1450" s="398"/>
      <c r="G1450" s="398"/>
      <c r="H1450" s="398"/>
      <c r="I1450" s="398"/>
      <c r="J1450" s="398"/>
      <c r="K1450" s="403"/>
      <c r="L1450" s="404"/>
      <c r="M1450" s="404"/>
      <c r="N1450" s="399"/>
      <c r="O1450" s="400" t="str">
        <f t="shared" si="91"/>
        <v/>
      </c>
      <c r="P1450" s="400" t="str">
        <f t="shared" si="92"/>
        <v/>
      </c>
      <c r="Q1450" s="400">
        <f t="shared" si="94"/>
        <v>0</v>
      </c>
      <c r="R1450" s="401" t="e">
        <f ca="1">MATCH(R$2,OFFSET(Diário!O$4,R1449,0,ROW(Diário!$N$5003)-R1449,1),0)+R1449</f>
        <v>#N/A</v>
      </c>
    </row>
    <row r="1451" spans="1:18" x14ac:dyDescent="0.2">
      <c r="A1451" s="402" t="str">
        <f t="shared" ca="1" si="93"/>
        <v/>
      </c>
      <c r="B1451" s="397" t="str">
        <f ca="1">IF($A1451="","",INDEX(Diário!B$4:B$5000,MATCH(Rateio!$A1451,Diário!$A$4:$A$5000,FALSE)))</f>
        <v/>
      </c>
      <c r="C1451" s="413" t="str">
        <f ca="1">IF($A1451="","",INDEX(Diário!C$4:C$5000,MATCH(Rateio!$A1451,Diário!$A$4:$A$5000,FALSE)))</f>
        <v/>
      </c>
      <c r="D1451" s="412" t="str">
        <f ca="1">IF($A1451="","",INDEX(Diário!D$4:D$5000,MATCH(Rateio!$A1451,Diário!$A$4:$A$5000,FALSE)))</f>
        <v/>
      </c>
      <c r="E1451" s="412" t="str">
        <f ca="1">IF($A1451="","",INDEX(Diário!E$4:E$5000,MATCH(Rateio!$A1451,Diário!$A$4:$A$5000,FALSE)))</f>
        <v/>
      </c>
      <c r="F1451" s="398"/>
      <c r="G1451" s="398"/>
      <c r="H1451" s="398"/>
      <c r="I1451" s="398"/>
      <c r="J1451" s="398"/>
      <c r="K1451" s="403"/>
      <c r="L1451" s="404"/>
      <c r="M1451" s="404"/>
      <c r="N1451" s="399"/>
      <c r="O1451" s="400" t="str">
        <f t="shared" si="91"/>
        <v/>
      </c>
      <c r="P1451" s="400" t="str">
        <f t="shared" si="92"/>
        <v/>
      </c>
      <c r="Q1451" s="400">
        <f t="shared" si="94"/>
        <v>0</v>
      </c>
      <c r="R1451" s="401" t="e">
        <f ca="1">MATCH(R$2,OFFSET(Diário!O$4,R1450,0,ROW(Diário!$N$5003)-R1450,1),0)+R1450</f>
        <v>#N/A</v>
      </c>
    </row>
    <row r="1452" spans="1:18" x14ac:dyDescent="0.2">
      <c r="A1452" s="402" t="str">
        <f t="shared" ca="1" si="93"/>
        <v/>
      </c>
      <c r="B1452" s="397" t="str">
        <f ca="1">IF($A1452="","",INDEX(Diário!B$4:B$5000,MATCH(Rateio!$A1452,Diário!$A$4:$A$5000,FALSE)))</f>
        <v/>
      </c>
      <c r="C1452" s="413" t="str">
        <f ca="1">IF($A1452="","",INDEX(Diário!C$4:C$5000,MATCH(Rateio!$A1452,Diário!$A$4:$A$5000,FALSE)))</f>
        <v/>
      </c>
      <c r="D1452" s="412" t="str">
        <f ca="1">IF($A1452="","",INDEX(Diário!D$4:D$5000,MATCH(Rateio!$A1452,Diário!$A$4:$A$5000,FALSE)))</f>
        <v/>
      </c>
      <c r="E1452" s="412" t="str">
        <f ca="1">IF($A1452="","",INDEX(Diário!E$4:E$5000,MATCH(Rateio!$A1452,Diário!$A$4:$A$5000,FALSE)))</f>
        <v/>
      </c>
      <c r="F1452" s="398"/>
      <c r="G1452" s="398"/>
      <c r="H1452" s="398"/>
      <c r="I1452" s="398"/>
      <c r="J1452" s="398"/>
      <c r="K1452" s="403"/>
      <c r="L1452" s="404"/>
      <c r="M1452" s="404"/>
      <c r="N1452" s="399"/>
      <c r="O1452" s="400" t="str">
        <f t="shared" si="91"/>
        <v/>
      </c>
      <c r="P1452" s="400" t="str">
        <f t="shared" si="92"/>
        <v/>
      </c>
      <c r="Q1452" s="400">
        <f t="shared" si="94"/>
        <v>0</v>
      </c>
      <c r="R1452" s="401" t="e">
        <f ca="1">MATCH(R$2,OFFSET(Diário!O$4,R1451,0,ROW(Diário!$N$5003)-R1451,1),0)+R1451</f>
        <v>#N/A</v>
      </c>
    </row>
    <row r="1453" spans="1:18" x14ac:dyDescent="0.2">
      <c r="A1453" s="402" t="str">
        <f t="shared" ca="1" si="93"/>
        <v/>
      </c>
      <c r="B1453" s="397" t="str">
        <f ca="1">IF($A1453="","",INDEX(Diário!B$4:B$5000,MATCH(Rateio!$A1453,Diário!$A$4:$A$5000,FALSE)))</f>
        <v/>
      </c>
      <c r="C1453" s="413" t="str">
        <f ca="1">IF($A1453="","",INDEX(Diário!C$4:C$5000,MATCH(Rateio!$A1453,Diário!$A$4:$A$5000,FALSE)))</f>
        <v/>
      </c>
      <c r="D1453" s="412" t="str">
        <f ca="1">IF($A1453="","",INDEX(Diário!D$4:D$5000,MATCH(Rateio!$A1453,Diário!$A$4:$A$5000,FALSE)))</f>
        <v/>
      </c>
      <c r="E1453" s="412" t="str">
        <f ca="1">IF($A1453="","",INDEX(Diário!E$4:E$5000,MATCH(Rateio!$A1453,Diário!$A$4:$A$5000,FALSE)))</f>
        <v/>
      </c>
      <c r="F1453" s="398"/>
      <c r="G1453" s="398"/>
      <c r="H1453" s="398"/>
      <c r="I1453" s="398"/>
      <c r="J1453" s="398"/>
      <c r="K1453" s="403"/>
      <c r="L1453" s="404"/>
      <c r="M1453" s="404"/>
      <c r="N1453" s="399"/>
      <c r="O1453" s="400" t="str">
        <f t="shared" si="91"/>
        <v/>
      </c>
      <c r="P1453" s="400" t="str">
        <f t="shared" si="92"/>
        <v/>
      </c>
      <c r="Q1453" s="400">
        <f t="shared" si="94"/>
        <v>0</v>
      </c>
      <c r="R1453" s="401" t="e">
        <f ca="1">MATCH(R$2,OFFSET(Diário!O$4,R1452,0,ROW(Diário!$N$5003)-R1452,1),0)+R1452</f>
        <v>#N/A</v>
      </c>
    </row>
    <row r="1454" spans="1:18" x14ac:dyDescent="0.2">
      <c r="A1454" s="402" t="str">
        <f t="shared" ca="1" si="93"/>
        <v/>
      </c>
      <c r="B1454" s="397" t="str">
        <f ca="1">IF($A1454="","",INDEX(Diário!B$4:B$5000,MATCH(Rateio!$A1454,Diário!$A$4:$A$5000,FALSE)))</f>
        <v/>
      </c>
      <c r="C1454" s="413" t="str">
        <f ca="1">IF($A1454="","",INDEX(Diário!C$4:C$5000,MATCH(Rateio!$A1454,Diário!$A$4:$A$5000,FALSE)))</f>
        <v/>
      </c>
      <c r="D1454" s="412" t="str">
        <f ca="1">IF($A1454="","",INDEX(Diário!D$4:D$5000,MATCH(Rateio!$A1454,Diário!$A$4:$A$5000,FALSE)))</f>
        <v/>
      </c>
      <c r="E1454" s="412" t="str">
        <f ca="1">IF($A1454="","",INDEX(Diário!E$4:E$5000,MATCH(Rateio!$A1454,Diário!$A$4:$A$5000,FALSE)))</f>
        <v/>
      </c>
      <c r="F1454" s="398"/>
      <c r="G1454" s="398"/>
      <c r="H1454" s="398"/>
      <c r="I1454" s="398"/>
      <c r="J1454" s="398"/>
      <c r="K1454" s="403"/>
      <c r="L1454" s="404"/>
      <c r="M1454" s="404"/>
      <c r="N1454" s="399"/>
      <c r="O1454" s="400" t="str">
        <f t="shared" si="91"/>
        <v/>
      </c>
      <c r="P1454" s="400" t="str">
        <f t="shared" si="92"/>
        <v/>
      </c>
      <c r="Q1454" s="400">
        <f t="shared" si="94"/>
        <v>0</v>
      </c>
      <c r="R1454" s="401" t="e">
        <f ca="1">MATCH(R$2,OFFSET(Diário!O$4,R1453,0,ROW(Diário!$N$5003)-R1453,1),0)+R1453</f>
        <v>#N/A</v>
      </c>
    </row>
    <row r="1455" spans="1:18" x14ac:dyDescent="0.2">
      <c r="A1455" s="402" t="str">
        <f t="shared" ca="1" si="93"/>
        <v/>
      </c>
      <c r="B1455" s="397" t="str">
        <f ca="1">IF($A1455="","",INDEX(Diário!B$4:B$5000,MATCH(Rateio!$A1455,Diário!$A$4:$A$5000,FALSE)))</f>
        <v/>
      </c>
      <c r="C1455" s="413" t="str">
        <f ca="1">IF($A1455="","",INDEX(Diário!C$4:C$5000,MATCH(Rateio!$A1455,Diário!$A$4:$A$5000,FALSE)))</f>
        <v/>
      </c>
      <c r="D1455" s="412" t="str">
        <f ca="1">IF($A1455="","",INDEX(Diário!D$4:D$5000,MATCH(Rateio!$A1455,Diário!$A$4:$A$5000,FALSE)))</f>
        <v/>
      </c>
      <c r="E1455" s="412" t="str">
        <f ca="1">IF($A1455="","",INDEX(Diário!E$4:E$5000,MATCH(Rateio!$A1455,Diário!$A$4:$A$5000,FALSE)))</f>
        <v/>
      </c>
      <c r="F1455" s="398"/>
      <c r="G1455" s="398"/>
      <c r="H1455" s="398"/>
      <c r="I1455" s="398"/>
      <c r="J1455" s="398"/>
      <c r="K1455" s="403"/>
      <c r="L1455" s="404"/>
      <c r="M1455" s="404"/>
      <c r="N1455" s="399"/>
      <c r="O1455" s="400" t="str">
        <f t="shared" si="91"/>
        <v/>
      </c>
      <c r="P1455" s="400" t="str">
        <f t="shared" si="92"/>
        <v/>
      </c>
      <c r="Q1455" s="400">
        <f t="shared" si="94"/>
        <v>0</v>
      </c>
      <c r="R1455" s="401" t="e">
        <f ca="1">MATCH(R$2,OFFSET(Diário!O$4,R1454,0,ROW(Diário!$N$5003)-R1454,1),0)+R1454</f>
        <v>#N/A</v>
      </c>
    </row>
    <row r="1456" spans="1:18" x14ac:dyDescent="0.2">
      <c r="A1456" s="402" t="str">
        <f t="shared" ca="1" si="93"/>
        <v/>
      </c>
      <c r="B1456" s="397" t="str">
        <f ca="1">IF($A1456="","",INDEX(Diário!B$4:B$5000,MATCH(Rateio!$A1456,Diário!$A$4:$A$5000,FALSE)))</f>
        <v/>
      </c>
      <c r="C1456" s="413" t="str">
        <f ca="1">IF($A1456="","",INDEX(Diário!C$4:C$5000,MATCH(Rateio!$A1456,Diário!$A$4:$A$5000,FALSE)))</f>
        <v/>
      </c>
      <c r="D1456" s="412" t="str">
        <f ca="1">IF($A1456="","",INDEX(Diário!D$4:D$5000,MATCH(Rateio!$A1456,Diário!$A$4:$A$5000,FALSE)))</f>
        <v/>
      </c>
      <c r="E1456" s="412" t="str">
        <f ca="1">IF($A1456="","",INDEX(Diário!E$4:E$5000,MATCH(Rateio!$A1456,Diário!$A$4:$A$5000,FALSE)))</f>
        <v/>
      </c>
      <c r="F1456" s="398"/>
      <c r="G1456" s="398"/>
      <c r="H1456" s="398"/>
      <c r="I1456" s="398"/>
      <c r="J1456" s="398"/>
      <c r="K1456" s="403"/>
      <c r="L1456" s="404"/>
      <c r="M1456" s="404"/>
      <c r="N1456" s="399"/>
      <c r="O1456" s="400" t="str">
        <f t="shared" si="91"/>
        <v/>
      </c>
      <c r="P1456" s="400" t="str">
        <f t="shared" si="92"/>
        <v/>
      </c>
      <c r="Q1456" s="400">
        <f t="shared" si="94"/>
        <v>0</v>
      </c>
      <c r="R1456" s="401" t="e">
        <f ca="1">MATCH(R$2,OFFSET(Diário!O$4,R1455,0,ROW(Diário!$N$5003)-R1455,1),0)+R1455</f>
        <v>#N/A</v>
      </c>
    </row>
    <row r="1457" spans="1:18" x14ac:dyDescent="0.2">
      <c r="A1457" s="402" t="str">
        <f t="shared" ca="1" si="93"/>
        <v/>
      </c>
      <c r="B1457" s="397" t="str">
        <f ca="1">IF($A1457="","",INDEX(Diário!B$4:B$5000,MATCH(Rateio!$A1457,Diário!$A$4:$A$5000,FALSE)))</f>
        <v/>
      </c>
      <c r="C1457" s="413" t="str">
        <f ca="1">IF($A1457="","",INDEX(Diário!C$4:C$5000,MATCH(Rateio!$A1457,Diário!$A$4:$A$5000,FALSE)))</f>
        <v/>
      </c>
      <c r="D1457" s="412" t="str">
        <f ca="1">IF($A1457="","",INDEX(Diário!D$4:D$5000,MATCH(Rateio!$A1457,Diário!$A$4:$A$5000,FALSE)))</f>
        <v/>
      </c>
      <c r="E1457" s="412" t="str">
        <f ca="1">IF($A1457="","",INDEX(Diário!E$4:E$5000,MATCH(Rateio!$A1457,Diário!$A$4:$A$5000,FALSE)))</f>
        <v/>
      </c>
      <c r="F1457" s="398"/>
      <c r="G1457" s="398"/>
      <c r="H1457" s="398"/>
      <c r="I1457" s="398"/>
      <c r="J1457" s="398"/>
      <c r="K1457" s="403"/>
      <c r="L1457" s="404"/>
      <c r="M1457" s="404"/>
      <c r="N1457" s="399"/>
      <c r="O1457" s="400" t="str">
        <f t="shared" si="91"/>
        <v/>
      </c>
      <c r="P1457" s="400" t="str">
        <f t="shared" si="92"/>
        <v/>
      </c>
      <c r="Q1457" s="400">
        <f t="shared" si="94"/>
        <v>0</v>
      </c>
      <c r="R1457" s="401" t="e">
        <f ca="1">MATCH(R$2,OFFSET(Diário!O$4,R1456,0,ROW(Diário!$N$5003)-R1456,1),0)+R1456</f>
        <v>#N/A</v>
      </c>
    </row>
    <row r="1458" spans="1:18" x14ac:dyDescent="0.2">
      <c r="A1458" s="402" t="str">
        <f t="shared" ca="1" si="93"/>
        <v/>
      </c>
      <c r="B1458" s="397" t="str">
        <f ca="1">IF($A1458="","",INDEX(Diário!B$4:B$5000,MATCH(Rateio!$A1458,Diário!$A$4:$A$5000,FALSE)))</f>
        <v/>
      </c>
      <c r="C1458" s="413" t="str">
        <f ca="1">IF($A1458="","",INDEX(Diário!C$4:C$5000,MATCH(Rateio!$A1458,Diário!$A$4:$A$5000,FALSE)))</f>
        <v/>
      </c>
      <c r="D1458" s="412" t="str">
        <f ca="1">IF($A1458="","",INDEX(Diário!D$4:D$5000,MATCH(Rateio!$A1458,Diário!$A$4:$A$5000,FALSE)))</f>
        <v/>
      </c>
      <c r="E1458" s="412" t="str">
        <f ca="1">IF($A1458="","",INDEX(Diário!E$4:E$5000,MATCH(Rateio!$A1458,Diário!$A$4:$A$5000,FALSE)))</f>
        <v/>
      </c>
      <c r="F1458" s="398"/>
      <c r="G1458" s="398"/>
      <c r="H1458" s="398"/>
      <c r="I1458" s="398"/>
      <c r="J1458" s="398"/>
      <c r="K1458" s="403"/>
      <c r="L1458" s="404"/>
      <c r="M1458" s="404"/>
      <c r="N1458" s="399"/>
      <c r="O1458" s="400" t="str">
        <f t="shared" si="91"/>
        <v/>
      </c>
      <c r="P1458" s="400" t="str">
        <f t="shared" si="92"/>
        <v/>
      </c>
      <c r="Q1458" s="400">
        <f t="shared" si="94"/>
        <v>0</v>
      </c>
      <c r="R1458" s="401" t="e">
        <f ca="1">MATCH(R$2,OFFSET(Diário!O$4,R1457,0,ROW(Diário!$N$5003)-R1457,1),0)+R1457</f>
        <v>#N/A</v>
      </c>
    </row>
    <row r="1459" spans="1:18" x14ac:dyDescent="0.2">
      <c r="A1459" s="402" t="str">
        <f t="shared" ca="1" si="93"/>
        <v/>
      </c>
      <c r="B1459" s="397" t="str">
        <f ca="1">IF($A1459="","",INDEX(Diário!B$4:B$5000,MATCH(Rateio!$A1459,Diário!$A$4:$A$5000,FALSE)))</f>
        <v/>
      </c>
      <c r="C1459" s="413" t="str">
        <f ca="1">IF($A1459="","",INDEX(Diário!C$4:C$5000,MATCH(Rateio!$A1459,Diário!$A$4:$A$5000,FALSE)))</f>
        <v/>
      </c>
      <c r="D1459" s="412" t="str">
        <f ca="1">IF($A1459="","",INDEX(Diário!D$4:D$5000,MATCH(Rateio!$A1459,Diário!$A$4:$A$5000,FALSE)))</f>
        <v/>
      </c>
      <c r="E1459" s="412" t="str">
        <f ca="1">IF($A1459="","",INDEX(Diário!E$4:E$5000,MATCH(Rateio!$A1459,Diário!$A$4:$A$5000,FALSE)))</f>
        <v/>
      </c>
      <c r="F1459" s="398"/>
      <c r="G1459" s="398"/>
      <c r="H1459" s="398"/>
      <c r="I1459" s="398"/>
      <c r="J1459" s="398"/>
      <c r="K1459" s="403"/>
      <c r="L1459" s="404"/>
      <c r="M1459" s="404"/>
      <c r="N1459" s="399"/>
      <c r="O1459" s="400" t="str">
        <f t="shared" si="91"/>
        <v/>
      </c>
      <c r="P1459" s="400" t="str">
        <f t="shared" si="92"/>
        <v/>
      </c>
      <c r="Q1459" s="400">
        <f t="shared" si="94"/>
        <v>0</v>
      </c>
      <c r="R1459" s="401" t="e">
        <f ca="1">MATCH(R$2,OFFSET(Diário!O$4,R1458,0,ROW(Diário!$N$5003)-R1458,1),0)+R1458</f>
        <v>#N/A</v>
      </c>
    </row>
    <row r="1460" spans="1:18" x14ac:dyDescent="0.2">
      <c r="A1460" s="402" t="str">
        <f t="shared" ca="1" si="93"/>
        <v/>
      </c>
      <c r="B1460" s="397" t="str">
        <f ca="1">IF($A1460="","",INDEX(Diário!B$4:B$5000,MATCH(Rateio!$A1460,Diário!$A$4:$A$5000,FALSE)))</f>
        <v/>
      </c>
      <c r="C1460" s="413" t="str">
        <f ca="1">IF($A1460="","",INDEX(Diário!C$4:C$5000,MATCH(Rateio!$A1460,Diário!$A$4:$A$5000,FALSE)))</f>
        <v/>
      </c>
      <c r="D1460" s="412" t="str">
        <f ca="1">IF($A1460="","",INDEX(Diário!D$4:D$5000,MATCH(Rateio!$A1460,Diário!$A$4:$A$5000,FALSE)))</f>
        <v/>
      </c>
      <c r="E1460" s="412" t="str">
        <f ca="1">IF($A1460="","",INDEX(Diário!E$4:E$5000,MATCH(Rateio!$A1460,Diário!$A$4:$A$5000,FALSE)))</f>
        <v/>
      </c>
      <c r="F1460" s="398"/>
      <c r="G1460" s="398"/>
      <c r="H1460" s="398"/>
      <c r="I1460" s="398"/>
      <c r="J1460" s="398"/>
      <c r="K1460" s="403"/>
      <c r="L1460" s="404"/>
      <c r="M1460" s="404"/>
      <c r="N1460" s="399"/>
      <c r="O1460" s="400" t="str">
        <f t="shared" si="91"/>
        <v/>
      </c>
      <c r="P1460" s="400" t="str">
        <f t="shared" si="92"/>
        <v/>
      </c>
      <c r="Q1460" s="400">
        <f t="shared" si="94"/>
        <v>0</v>
      </c>
      <c r="R1460" s="401" t="e">
        <f ca="1">MATCH(R$2,OFFSET(Diário!O$4,R1459,0,ROW(Diário!$N$5003)-R1459,1),0)+R1459</f>
        <v>#N/A</v>
      </c>
    </row>
    <row r="1461" spans="1:18" x14ac:dyDescent="0.2">
      <c r="A1461" s="402" t="str">
        <f t="shared" ca="1" si="93"/>
        <v/>
      </c>
      <c r="B1461" s="397" t="str">
        <f ca="1">IF($A1461="","",INDEX(Diário!B$4:B$5000,MATCH(Rateio!$A1461,Diário!$A$4:$A$5000,FALSE)))</f>
        <v/>
      </c>
      <c r="C1461" s="413" t="str">
        <f ca="1">IF($A1461="","",INDEX(Diário!C$4:C$5000,MATCH(Rateio!$A1461,Diário!$A$4:$A$5000,FALSE)))</f>
        <v/>
      </c>
      <c r="D1461" s="412" t="str">
        <f ca="1">IF($A1461="","",INDEX(Diário!D$4:D$5000,MATCH(Rateio!$A1461,Diário!$A$4:$A$5000,FALSE)))</f>
        <v/>
      </c>
      <c r="E1461" s="412" t="str">
        <f ca="1">IF($A1461="","",INDEX(Diário!E$4:E$5000,MATCH(Rateio!$A1461,Diário!$A$4:$A$5000,FALSE)))</f>
        <v/>
      </c>
      <c r="F1461" s="398"/>
      <c r="G1461" s="398"/>
      <c r="H1461" s="398"/>
      <c r="I1461" s="398"/>
      <c r="J1461" s="398"/>
      <c r="K1461" s="403"/>
      <c r="L1461" s="404"/>
      <c r="M1461" s="404"/>
      <c r="N1461" s="399"/>
      <c r="O1461" s="400" t="str">
        <f t="shared" si="91"/>
        <v/>
      </c>
      <c r="P1461" s="400" t="str">
        <f t="shared" si="92"/>
        <v/>
      </c>
      <c r="Q1461" s="400">
        <f t="shared" si="94"/>
        <v>0</v>
      </c>
      <c r="R1461" s="401" t="e">
        <f ca="1">MATCH(R$2,OFFSET(Diário!O$4,R1460,0,ROW(Diário!$N$5003)-R1460,1),0)+R1460</f>
        <v>#N/A</v>
      </c>
    </row>
    <row r="1462" spans="1:18" x14ac:dyDescent="0.2">
      <c r="A1462" s="402" t="str">
        <f t="shared" ca="1" si="93"/>
        <v/>
      </c>
      <c r="B1462" s="397" t="str">
        <f ca="1">IF($A1462="","",INDEX(Diário!B$4:B$5000,MATCH(Rateio!$A1462,Diário!$A$4:$A$5000,FALSE)))</f>
        <v/>
      </c>
      <c r="C1462" s="413" t="str">
        <f ca="1">IF($A1462="","",INDEX(Diário!C$4:C$5000,MATCH(Rateio!$A1462,Diário!$A$4:$A$5000,FALSE)))</f>
        <v/>
      </c>
      <c r="D1462" s="412" t="str">
        <f ca="1">IF($A1462="","",INDEX(Diário!D$4:D$5000,MATCH(Rateio!$A1462,Diário!$A$4:$A$5000,FALSE)))</f>
        <v/>
      </c>
      <c r="E1462" s="412" t="str">
        <f ca="1">IF($A1462="","",INDEX(Diário!E$4:E$5000,MATCH(Rateio!$A1462,Diário!$A$4:$A$5000,FALSE)))</f>
        <v/>
      </c>
      <c r="F1462" s="398"/>
      <c r="G1462" s="398"/>
      <c r="H1462" s="398"/>
      <c r="I1462" s="398"/>
      <c r="J1462" s="398"/>
      <c r="K1462" s="403"/>
      <c r="L1462" s="404"/>
      <c r="M1462" s="404"/>
      <c r="N1462" s="399"/>
      <c r="O1462" s="400" t="str">
        <f t="shared" si="91"/>
        <v/>
      </c>
      <c r="P1462" s="400" t="str">
        <f t="shared" si="92"/>
        <v/>
      </c>
      <c r="Q1462" s="400">
        <f t="shared" si="94"/>
        <v>0</v>
      </c>
      <c r="R1462" s="401" t="e">
        <f ca="1">MATCH(R$2,OFFSET(Diário!O$4,R1461,0,ROW(Diário!$N$5003)-R1461,1),0)+R1461</f>
        <v>#N/A</v>
      </c>
    </row>
    <row r="1463" spans="1:18" x14ac:dyDescent="0.2">
      <c r="A1463" s="402" t="str">
        <f t="shared" ca="1" si="93"/>
        <v/>
      </c>
      <c r="B1463" s="397" t="str">
        <f ca="1">IF($A1463="","",INDEX(Diário!B$4:B$5000,MATCH(Rateio!$A1463,Diário!$A$4:$A$5000,FALSE)))</f>
        <v/>
      </c>
      <c r="C1463" s="413" t="str">
        <f ca="1">IF($A1463="","",INDEX(Diário!C$4:C$5000,MATCH(Rateio!$A1463,Diário!$A$4:$A$5000,FALSE)))</f>
        <v/>
      </c>
      <c r="D1463" s="412" t="str">
        <f ca="1">IF($A1463="","",INDEX(Diário!D$4:D$5000,MATCH(Rateio!$A1463,Diário!$A$4:$A$5000,FALSE)))</f>
        <v/>
      </c>
      <c r="E1463" s="412" t="str">
        <f ca="1">IF($A1463="","",INDEX(Diário!E$4:E$5000,MATCH(Rateio!$A1463,Diário!$A$4:$A$5000,FALSE)))</f>
        <v/>
      </c>
      <c r="F1463" s="398"/>
      <c r="G1463" s="398"/>
      <c r="H1463" s="398"/>
      <c r="I1463" s="398"/>
      <c r="J1463" s="398"/>
      <c r="K1463" s="403"/>
      <c r="L1463" s="404"/>
      <c r="M1463" s="404"/>
      <c r="N1463" s="399"/>
      <c r="O1463" s="400" t="str">
        <f t="shared" si="91"/>
        <v/>
      </c>
      <c r="P1463" s="400" t="str">
        <f t="shared" si="92"/>
        <v/>
      </c>
      <c r="Q1463" s="400">
        <f t="shared" si="94"/>
        <v>0</v>
      </c>
      <c r="R1463" s="401" t="e">
        <f ca="1">MATCH(R$2,OFFSET(Diário!O$4,R1462,0,ROW(Diário!$N$5003)-R1462,1),0)+R1462</f>
        <v>#N/A</v>
      </c>
    </row>
    <row r="1464" spans="1:18" x14ac:dyDescent="0.2">
      <c r="A1464" s="402" t="str">
        <f t="shared" ca="1" si="93"/>
        <v/>
      </c>
      <c r="B1464" s="397" t="str">
        <f ca="1">IF($A1464="","",INDEX(Diário!B$4:B$5000,MATCH(Rateio!$A1464,Diário!$A$4:$A$5000,FALSE)))</f>
        <v/>
      </c>
      <c r="C1464" s="413" t="str">
        <f ca="1">IF($A1464="","",INDEX(Diário!C$4:C$5000,MATCH(Rateio!$A1464,Diário!$A$4:$A$5000,FALSE)))</f>
        <v/>
      </c>
      <c r="D1464" s="412" t="str">
        <f ca="1">IF($A1464="","",INDEX(Diário!D$4:D$5000,MATCH(Rateio!$A1464,Diário!$A$4:$A$5000,FALSE)))</f>
        <v/>
      </c>
      <c r="E1464" s="412" t="str">
        <f ca="1">IF($A1464="","",INDEX(Diário!E$4:E$5000,MATCH(Rateio!$A1464,Diário!$A$4:$A$5000,FALSE)))</f>
        <v/>
      </c>
      <c r="F1464" s="398"/>
      <c r="G1464" s="398"/>
      <c r="H1464" s="398"/>
      <c r="I1464" s="398"/>
      <c r="J1464" s="398"/>
      <c r="K1464" s="403"/>
      <c r="L1464" s="404"/>
      <c r="M1464" s="404"/>
      <c r="N1464" s="399"/>
      <c r="O1464" s="400" t="str">
        <f t="shared" si="91"/>
        <v/>
      </c>
      <c r="P1464" s="400" t="str">
        <f t="shared" si="92"/>
        <v/>
      </c>
      <c r="Q1464" s="400">
        <f t="shared" si="94"/>
        <v>0</v>
      </c>
      <c r="R1464" s="401" t="e">
        <f ca="1">MATCH(R$2,OFFSET(Diário!O$4,R1463,0,ROW(Diário!$N$5003)-R1463,1),0)+R1463</f>
        <v>#N/A</v>
      </c>
    </row>
    <row r="1465" spans="1:18" x14ac:dyDescent="0.2">
      <c r="A1465" s="402" t="str">
        <f t="shared" ca="1" si="93"/>
        <v/>
      </c>
      <c r="B1465" s="397" t="str">
        <f ca="1">IF($A1465="","",INDEX(Diário!B$4:B$5000,MATCH(Rateio!$A1465,Diário!$A$4:$A$5000,FALSE)))</f>
        <v/>
      </c>
      <c r="C1465" s="413" t="str">
        <f ca="1">IF($A1465="","",INDEX(Diário!C$4:C$5000,MATCH(Rateio!$A1465,Diário!$A$4:$A$5000,FALSE)))</f>
        <v/>
      </c>
      <c r="D1465" s="412" t="str">
        <f ca="1">IF($A1465="","",INDEX(Diário!D$4:D$5000,MATCH(Rateio!$A1465,Diário!$A$4:$A$5000,FALSE)))</f>
        <v/>
      </c>
      <c r="E1465" s="412" t="str">
        <f ca="1">IF($A1465="","",INDEX(Diário!E$4:E$5000,MATCH(Rateio!$A1465,Diário!$A$4:$A$5000,FALSE)))</f>
        <v/>
      </c>
      <c r="F1465" s="398"/>
      <c r="G1465" s="398"/>
      <c r="H1465" s="398"/>
      <c r="I1465" s="398"/>
      <c r="J1465" s="398"/>
      <c r="K1465" s="403"/>
      <c r="L1465" s="404"/>
      <c r="M1465" s="404"/>
      <c r="N1465" s="399"/>
      <c r="O1465" s="400" t="str">
        <f t="shared" si="91"/>
        <v/>
      </c>
      <c r="P1465" s="400" t="str">
        <f t="shared" si="92"/>
        <v/>
      </c>
      <c r="Q1465" s="400">
        <f t="shared" si="94"/>
        <v>0</v>
      </c>
      <c r="R1465" s="401" t="e">
        <f ca="1">MATCH(R$2,OFFSET(Diário!O$4,R1464,0,ROW(Diário!$N$5003)-R1464,1),0)+R1464</f>
        <v>#N/A</v>
      </c>
    </row>
    <row r="1466" spans="1:18" x14ac:dyDescent="0.2">
      <c r="A1466" s="402" t="str">
        <f t="shared" ca="1" si="93"/>
        <v/>
      </c>
      <c r="B1466" s="397" t="str">
        <f ca="1">IF($A1466="","",INDEX(Diário!B$4:B$5000,MATCH(Rateio!$A1466,Diário!$A$4:$A$5000,FALSE)))</f>
        <v/>
      </c>
      <c r="C1466" s="413" t="str">
        <f ca="1">IF($A1466="","",INDEX(Diário!C$4:C$5000,MATCH(Rateio!$A1466,Diário!$A$4:$A$5000,FALSE)))</f>
        <v/>
      </c>
      <c r="D1466" s="412" t="str">
        <f ca="1">IF($A1466="","",INDEX(Diário!D$4:D$5000,MATCH(Rateio!$A1466,Diário!$A$4:$A$5000,FALSE)))</f>
        <v/>
      </c>
      <c r="E1466" s="412" t="str">
        <f ca="1">IF($A1466="","",INDEX(Diário!E$4:E$5000,MATCH(Rateio!$A1466,Diário!$A$4:$A$5000,FALSE)))</f>
        <v/>
      </c>
      <c r="F1466" s="398"/>
      <c r="G1466" s="398"/>
      <c r="H1466" s="398"/>
      <c r="I1466" s="398"/>
      <c r="J1466" s="398"/>
      <c r="K1466" s="403"/>
      <c r="L1466" s="404"/>
      <c r="M1466" s="404"/>
      <c r="N1466" s="399"/>
      <c r="O1466" s="400" t="str">
        <f t="shared" si="91"/>
        <v/>
      </c>
      <c r="P1466" s="400" t="str">
        <f t="shared" si="92"/>
        <v/>
      </c>
      <c r="Q1466" s="400">
        <f t="shared" si="94"/>
        <v>0</v>
      </c>
      <c r="R1466" s="401" t="e">
        <f ca="1">MATCH(R$2,OFFSET(Diário!O$4,R1465,0,ROW(Diário!$N$5003)-R1465,1),0)+R1465</f>
        <v>#N/A</v>
      </c>
    </row>
    <row r="1467" spans="1:18" x14ac:dyDescent="0.2">
      <c r="A1467" s="402" t="str">
        <f t="shared" ca="1" si="93"/>
        <v/>
      </c>
      <c r="B1467" s="397" t="str">
        <f ca="1">IF($A1467="","",INDEX(Diário!B$4:B$5000,MATCH(Rateio!$A1467,Diário!$A$4:$A$5000,FALSE)))</f>
        <v/>
      </c>
      <c r="C1467" s="413" t="str">
        <f ca="1">IF($A1467="","",INDEX(Diário!C$4:C$5000,MATCH(Rateio!$A1467,Diário!$A$4:$A$5000,FALSE)))</f>
        <v/>
      </c>
      <c r="D1467" s="412" t="str">
        <f ca="1">IF($A1467="","",INDEX(Diário!D$4:D$5000,MATCH(Rateio!$A1467,Diário!$A$4:$A$5000,FALSE)))</f>
        <v/>
      </c>
      <c r="E1467" s="412" t="str">
        <f ca="1">IF($A1467="","",INDEX(Diário!E$4:E$5000,MATCH(Rateio!$A1467,Diário!$A$4:$A$5000,FALSE)))</f>
        <v/>
      </c>
      <c r="F1467" s="398"/>
      <c r="G1467" s="398"/>
      <c r="H1467" s="398"/>
      <c r="I1467" s="398"/>
      <c r="J1467" s="398"/>
      <c r="K1467" s="403"/>
      <c r="L1467" s="404"/>
      <c r="M1467" s="404"/>
      <c r="N1467" s="399"/>
      <c r="O1467" s="400" t="str">
        <f t="shared" si="91"/>
        <v/>
      </c>
      <c r="P1467" s="400" t="str">
        <f t="shared" si="92"/>
        <v/>
      </c>
      <c r="Q1467" s="400">
        <f t="shared" si="94"/>
        <v>0</v>
      </c>
      <c r="R1467" s="401" t="e">
        <f ca="1">MATCH(R$2,OFFSET(Diário!O$4,R1466,0,ROW(Diário!$N$5003)-R1466,1),0)+R1466</f>
        <v>#N/A</v>
      </c>
    </row>
    <row r="1468" spans="1:18" x14ac:dyDescent="0.2">
      <c r="A1468" s="402" t="str">
        <f t="shared" ca="1" si="93"/>
        <v/>
      </c>
      <c r="B1468" s="397" t="str">
        <f ca="1">IF($A1468="","",INDEX(Diário!B$4:B$5000,MATCH(Rateio!$A1468,Diário!$A$4:$A$5000,FALSE)))</f>
        <v/>
      </c>
      <c r="C1468" s="413" t="str">
        <f ca="1">IF($A1468="","",INDEX(Diário!C$4:C$5000,MATCH(Rateio!$A1468,Diário!$A$4:$A$5000,FALSE)))</f>
        <v/>
      </c>
      <c r="D1468" s="412" t="str">
        <f ca="1">IF($A1468="","",INDEX(Diário!D$4:D$5000,MATCH(Rateio!$A1468,Diário!$A$4:$A$5000,FALSE)))</f>
        <v/>
      </c>
      <c r="E1468" s="412" t="str">
        <f ca="1">IF($A1468="","",INDEX(Diário!E$4:E$5000,MATCH(Rateio!$A1468,Diário!$A$4:$A$5000,FALSE)))</f>
        <v/>
      </c>
      <c r="F1468" s="398"/>
      <c r="G1468" s="398"/>
      <c r="H1468" s="398"/>
      <c r="I1468" s="398"/>
      <c r="J1468" s="398"/>
      <c r="K1468" s="403"/>
      <c r="L1468" s="404"/>
      <c r="M1468" s="404"/>
      <c r="N1468" s="399"/>
      <c r="O1468" s="400" t="str">
        <f t="shared" si="91"/>
        <v/>
      </c>
      <c r="P1468" s="400" t="str">
        <f t="shared" si="92"/>
        <v/>
      </c>
      <c r="Q1468" s="400">
        <f t="shared" si="94"/>
        <v>0</v>
      </c>
      <c r="R1468" s="401" t="e">
        <f ca="1">MATCH(R$2,OFFSET(Diário!O$4,R1467,0,ROW(Diário!$N$5003)-R1467,1),0)+R1467</f>
        <v>#N/A</v>
      </c>
    </row>
    <row r="1469" spans="1:18" x14ac:dyDescent="0.2">
      <c r="A1469" s="402" t="str">
        <f t="shared" ca="1" si="93"/>
        <v/>
      </c>
      <c r="B1469" s="397" t="str">
        <f ca="1">IF($A1469="","",INDEX(Diário!B$4:B$5000,MATCH(Rateio!$A1469,Diário!$A$4:$A$5000,FALSE)))</f>
        <v/>
      </c>
      <c r="C1469" s="413" t="str">
        <f ca="1">IF($A1469="","",INDEX(Diário!C$4:C$5000,MATCH(Rateio!$A1469,Diário!$A$4:$A$5000,FALSE)))</f>
        <v/>
      </c>
      <c r="D1469" s="412" t="str">
        <f ca="1">IF($A1469="","",INDEX(Diário!D$4:D$5000,MATCH(Rateio!$A1469,Diário!$A$4:$A$5000,FALSE)))</f>
        <v/>
      </c>
      <c r="E1469" s="412" t="str">
        <f ca="1">IF($A1469="","",INDEX(Diário!E$4:E$5000,MATCH(Rateio!$A1469,Diário!$A$4:$A$5000,FALSE)))</f>
        <v/>
      </c>
      <c r="F1469" s="398"/>
      <c r="G1469" s="398"/>
      <c r="H1469" s="398"/>
      <c r="I1469" s="398"/>
      <c r="J1469" s="398"/>
      <c r="K1469" s="403"/>
      <c r="L1469" s="404"/>
      <c r="M1469" s="404"/>
      <c r="N1469" s="399"/>
      <c r="O1469" s="400" t="str">
        <f t="shared" si="91"/>
        <v/>
      </c>
      <c r="P1469" s="400" t="str">
        <f t="shared" si="92"/>
        <v/>
      </c>
      <c r="Q1469" s="400">
        <f t="shared" si="94"/>
        <v>0</v>
      </c>
      <c r="R1469" s="401" t="e">
        <f ca="1">MATCH(R$2,OFFSET(Diário!O$4,R1468,0,ROW(Diário!$N$5003)-R1468,1),0)+R1468</f>
        <v>#N/A</v>
      </c>
    </row>
    <row r="1470" spans="1:18" x14ac:dyDescent="0.2">
      <c r="A1470" s="402" t="str">
        <f t="shared" ca="1" si="93"/>
        <v/>
      </c>
      <c r="B1470" s="397" t="str">
        <f ca="1">IF($A1470="","",INDEX(Diário!B$4:B$5000,MATCH(Rateio!$A1470,Diário!$A$4:$A$5000,FALSE)))</f>
        <v/>
      </c>
      <c r="C1470" s="413" t="str">
        <f ca="1">IF($A1470="","",INDEX(Diário!C$4:C$5000,MATCH(Rateio!$A1470,Diário!$A$4:$A$5000,FALSE)))</f>
        <v/>
      </c>
      <c r="D1470" s="412" t="str">
        <f ca="1">IF($A1470="","",INDEX(Diário!D$4:D$5000,MATCH(Rateio!$A1470,Diário!$A$4:$A$5000,FALSE)))</f>
        <v/>
      </c>
      <c r="E1470" s="412" t="str">
        <f ca="1">IF($A1470="","",INDEX(Diário!E$4:E$5000,MATCH(Rateio!$A1470,Diário!$A$4:$A$5000,FALSE)))</f>
        <v/>
      </c>
      <c r="F1470" s="398"/>
      <c r="G1470" s="398"/>
      <c r="H1470" s="398"/>
      <c r="I1470" s="398"/>
      <c r="J1470" s="398"/>
      <c r="K1470" s="403"/>
      <c r="L1470" s="404"/>
      <c r="M1470" s="404"/>
      <c r="N1470" s="399"/>
      <c r="O1470" s="400" t="str">
        <f t="shared" si="91"/>
        <v/>
      </c>
      <c r="P1470" s="400" t="str">
        <f t="shared" si="92"/>
        <v/>
      </c>
      <c r="Q1470" s="400">
        <f t="shared" si="94"/>
        <v>0</v>
      </c>
      <c r="R1470" s="401" t="e">
        <f ca="1">MATCH(R$2,OFFSET(Diário!O$4,R1469,0,ROW(Diário!$N$5003)-R1469,1),0)+R1469</f>
        <v>#N/A</v>
      </c>
    </row>
    <row r="1471" spans="1:18" x14ac:dyDescent="0.2">
      <c r="A1471" s="402" t="str">
        <f t="shared" ca="1" si="93"/>
        <v/>
      </c>
      <c r="B1471" s="397" t="str">
        <f ca="1">IF($A1471="","",INDEX(Diário!B$4:B$5000,MATCH(Rateio!$A1471,Diário!$A$4:$A$5000,FALSE)))</f>
        <v/>
      </c>
      <c r="C1471" s="413" t="str">
        <f ca="1">IF($A1471="","",INDEX(Diário!C$4:C$5000,MATCH(Rateio!$A1471,Diário!$A$4:$A$5000,FALSE)))</f>
        <v/>
      </c>
      <c r="D1471" s="412" t="str">
        <f ca="1">IF($A1471="","",INDEX(Diário!D$4:D$5000,MATCH(Rateio!$A1471,Diário!$A$4:$A$5000,FALSE)))</f>
        <v/>
      </c>
      <c r="E1471" s="412" t="str">
        <f ca="1">IF($A1471="","",INDEX(Diário!E$4:E$5000,MATCH(Rateio!$A1471,Diário!$A$4:$A$5000,FALSE)))</f>
        <v/>
      </c>
      <c r="F1471" s="398"/>
      <c r="G1471" s="398"/>
      <c r="H1471" s="398"/>
      <c r="I1471" s="398"/>
      <c r="J1471" s="398"/>
      <c r="K1471" s="403"/>
      <c r="L1471" s="404"/>
      <c r="M1471" s="404"/>
      <c r="N1471" s="399"/>
      <c r="O1471" s="400" t="str">
        <f t="shared" si="91"/>
        <v/>
      </c>
      <c r="P1471" s="400" t="str">
        <f t="shared" si="92"/>
        <v/>
      </c>
      <c r="Q1471" s="400">
        <f t="shared" si="94"/>
        <v>0</v>
      </c>
      <c r="R1471" s="401" t="e">
        <f ca="1">MATCH(R$2,OFFSET(Diário!O$4,R1470,0,ROW(Diário!$N$5003)-R1470,1),0)+R1470</f>
        <v>#N/A</v>
      </c>
    </row>
    <row r="1472" spans="1:18" x14ac:dyDescent="0.2">
      <c r="A1472" s="402" t="str">
        <f t="shared" ca="1" si="93"/>
        <v/>
      </c>
      <c r="B1472" s="397" t="str">
        <f ca="1">IF($A1472="","",INDEX(Diário!B$4:B$5000,MATCH(Rateio!$A1472,Diário!$A$4:$A$5000,FALSE)))</f>
        <v/>
      </c>
      <c r="C1472" s="413" t="str">
        <f ca="1">IF($A1472="","",INDEX(Diário!C$4:C$5000,MATCH(Rateio!$A1472,Diário!$A$4:$A$5000,FALSE)))</f>
        <v/>
      </c>
      <c r="D1472" s="412" t="str">
        <f ca="1">IF($A1472="","",INDEX(Diário!D$4:D$5000,MATCH(Rateio!$A1472,Diário!$A$4:$A$5000,FALSE)))</f>
        <v/>
      </c>
      <c r="E1472" s="412" t="str">
        <f ca="1">IF($A1472="","",INDEX(Diário!E$4:E$5000,MATCH(Rateio!$A1472,Diário!$A$4:$A$5000,FALSE)))</f>
        <v/>
      </c>
      <c r="F1472" s="398"/>
      <c r="G1472" s="398"/>
      <c r="H1472" s="398"/>
      <c r="I1472" s="398"/>
      <c r="J1472" s="398"/>
      <c r="K1472" s="403"/>
      <c r="L1472" s="404"/>
      <c r="M1472" s="404"/>
      <c r="N1472" s="399"/>
      <c r="O1472" s="400" t="str">
        <f t="shared" si="91"/>
        <v/>
      </c>
      <c r="P1472" s="400" t="str">
        <f t="shared" si="92"/>
        <v/>
      </c>
      <c r="Q1472" s="400">
        <f t="shared" si="94"/>
        <v>0</v>
      </c>
      <c r="R1472" s="401" t="e">
        <f ca="1">MATCH(R$2,OFFSET(Diário!O$4,R1471,0,ROW(Diário!$N$5003)-R1471,1),0)+R1471</f>
        <v>#N/A</v>
      </c>
    </row>
    <row r="1473" spans="1:18" x14ac:dyDescent="0.2">
      <c r="A1473" s="402" t="str">
        <f t="shared" ca="1" si="93"/>
        <v/>
      </c>
      <c r="B1473" s="397" t="str">
        <f ca="1">IF($A1473="","",INDEX(Diário!B$4:B$5000,MATCH(Rateio!$A1473,Diário!$A$4:$A$5000,FALSE)))</f>
        <v/>
      </c>
      <c r="C1473" s="413" t="str">
        <f ca="1">IF($A1473="","",INDEX(Diário!C$4:C$5000,MATCH(Rateio!$A1473,Diário!$A$4:$A$5000,FALSE)))</f>
        <v/>
      </c>
      <c r="D1473" s="412" t="str">
        <f ca="1">IF($A1473="","",INDEX(Diário!D$4:D$5000,MATCH(Rateio!$A1473,Diário!$A$4:$A$5000,FALSE)))</f>
        <v/>
      </c>
      <c r="E1473" s="412" t="str">
        <f ca="1">IF($A1473="","",INDEX(Diário!E$4:E$5000,MATCH(Rateio!$A1473,Diário!$A$4:$A$5000,FALSE)))</f>
        <v/>
      </c>
      <c r="F1473" s="398"/>
      <c r="G1473" s="398"/>
      <c r="H1473" s="398"/>
      <c r="I1473" s="398"/>
      <c r="J1473" s="398"/>
      <c r="K1473" s="403"/>
      <c r="L1473" s="404"/>
      <c r="M1473" s="404"/>
      <c r="N1473" s="399"/>
      <c r="O1473" s="400" t="str">
        <f t="shared" si="91"/>
        <v/>
      </c>
      <c r="P1473" s="400" t="str">
        <f t="shared" si="92"/>
        <v/>
      </c>
      <c r="Q1473" s="400">
        <f t="shared" si="94"/>
        <v>0</v>
      </c>
      <c r="R1473" s="401" t="e">
        <f ca="1">MATCH(R$2,OFFSET(Diário!O$4,R1472,0,ROW(Diário!$N$5003)-R1472,1),0)+R1472</f>
        <v>#N/A</v>
      </c>
    </row>
    <row r="1474" spans="1:18" x14ac:dyDescent="0.2">
      <c r="A1474" s="402" t="str">
        <f t="shared" ca="1" si="93"/>
        <v/>
      </c>
      <c r="B1474" s="397" t="str">
        <f ca="1">IF($A1474="","",INDEX(Diário!B$4:B$5000,MATCH(Rateio!$A1474,Diário!$A$4:$A$5000,FALSE)))</f>
        <v/>
      </c>
      <c r="C1474" s="413" t="str">
        <f ca="1">IF($A1474="","",INDEX(Diário!C$4:C$5000,MATCH(Rateio!$A1474,Diário!$A$4:$A$5000,FALSE)))</f>
        <v/>
      </c>
      <c r="D1474" s="412" t="str">
        <f ca="1">IF($A1474="","",INDEX(Diário!D$4:D$5000,MATCH(Rateio!$A1474,Diário!$A$4:$A$5000,FALSE)))</f>
        <v/>
      </c>
      <c r="E1474" s="412" t="str">
        <f ca="1">IF($A1474="","",INDEX(Diário!E$4:E$5000,MATCH(Rateio!$A1474,Diário!$A$4:$A$5000,FALSE)))</f>
        <v/>
      </c>
      <c r="F1474" s="398"/>
      <c r="G1474" s="398"/>
      <c r="H1474" s="398"/>
      <c r="I1474" s="398"/>
      <c r="J1474" s="398"/>
      <c r="K1474" s="403"/>
      <c r="L1474" s="404"/>
      <c r="M1474" s="404"/>
      <c r="N1474" s="399"/>
      <c r="O1474" s="400" t="str">
        <f t="shared" si="91"/>
        <v/>
      </c>
      <c r="P1474" s="400" t="str">
        <f t="shared" si="92"/>
        <v/>
      </c>
      <c r="Q1474" s="400">
        <f t="shared" si="94"/>
        <v>0</v>
      </c>
      <c r="R1474" s="401" t="e">
        <f ca="1">MATCH(R$2,OFFSET(Diário!O$4,R1473,0,ROW(Diário!$N$5003)-R1473,1),0)+R1473</f>
        <v>#N/A</v>
      </c>
    </row>
    <row r="1475" spans="1:18" x14ac:dyDescent="0.2">
      <c r="A1475" s="402" t="str">
        <f t="shared" ca="1" si="93"/>
        <v/>
      </c>
      <c r="B1475" s="397" t="str">
        <f ca="1">IF($A1475="","",INDEX(Diário!B$4:B$5000,MATCH(Rateio!$A1475,Diário!$A$4:$A$5000,FALSE)))</f>
        <v/>
      </c>
      <c r="C1475" s="413" t="str">
        <f ca="1">IF($A1475="","",INDEX(Diário!C$4:C$5000,MATCH(Rateio!$A1475,Diário!$A$4:$A$5000,FALSE)))</f>
        <v/>
      </c>
      <c r="D1475" s="412" t="str">
        <f ca="1">IF($A1475="","",INDEX(Diário!D$4:D$5000,MATCH(Rateio!$A1475,Diário!$A$4:$A$5000,FALSE)))</f>
        <v/>
      </c>
      <c r="E1475" s="412" t="str">
        <f ca="1">IF($A1475="","",INDEX(Diário!E$4:E$5000,MATCH(Rateio!$A1475,Diário!$A$4:$A$5000,FALSE)))</f>
        <v/>
      </c>
      <c r="F1475" s="398"/>
      <c r="G1475" s="398"/>
      <c r="H1475" s="398"/>
      <c r="I1475" s="398"/>
      <c r="J1475" s="398"/>
      <c r="K1475" s="403"/>
      <c r="L1475" s="404"/>
      <c r="M1475" s="404"/>
      <c r="N1475" s="399"/>
      <c r="O1475" s="400" t="str">
        <f t="shared" si="91"/>
        <v/>
      </c>
      <c r="P1475" s="400" t="str">
        <f t="shared" si="92"/>
        <v/>
      </c>
      <c r="Q1475" s="400">
        <f t="shared" si="94"/>
        <v>0</v>
      </c>
      <c r="R1475" s="401" t="e">
        <f ca="1">MATCH(R$2,OFFSET(Diário!O$4,R1474,0,ROW(Diário!$N$5003)-R1474,1),0)+R1474</f>
        <v>#N/A</v>
      </c>
    </row>
    <row r="1476" spans="1:18" x14ac:dyDescent="0.2">
      <c r="A1476" s="402" t="str">
        <f t="shared" ca="1" si="93"/>
        <v/>
      </c>
      <c r="B1476" s="397" t="str">
        <f ca="1">IF($A1476="","",INDEX(Diário!B$4:B$5000,MATCH(Rateio!$A1476,Diário!$A$4:$A$5000,FALSE)))</f>
        <v/>
      </c>
      <c r="C1476" s="413" t="str">
        <f ca="1">IF($A1476="","",INDEX(Diário!C$4:C$5000,MATCH(Rateio!$A1476,Diário!$A$4:$A$5000,FALSE)))</f>
        <v/>
      </c>
      <c r="D1476" s="412" t="str">
        <f ca="1">IF($A1476="","",INDEX(Diário!D$4:D$5000,MATCH(Rateio!$A1476,Diário!$A$4:$A$5000,FALSE)))</f>
        <v/>
      </c>
      <c r="E1476" s="412" t="str">
        <f ca="1">IF($A1476="","",INDEX(Diário!E$4:E$5000,MATCH(Rateio!$A1476,Diário!$A$4:$A$5000,FALSE)))</f>
        <v/>
      </c>
      <c r="F1476" s="398"/>
      <c r="G1476" s="398"/>
      <c r="H1476" s="398"/>
      <c r="I1476" s="398"/>
      <c r="J1476" s="398"/>
      <c r="K1476" s="403"/>
      <c r="L1476" s="404"/>
      <c r="M1476" s="404"/>
      <c r="N1476" s="399"/>
      <c r="O1476" s="400" t="str">
        <f t="shared" si="91"/>
        <v/>
      </c>
      <c r="P1476" s="400" t="str">
        <f t="shared" si="92"/>
        <v/>
      </c>
      <c r="Q1476" s="400">
        <f t="shared" si="94"/>
        <v>0</v>
      </c>
      <c r="R1476" s="401" t="e">
        <f ca="1">MATCH(R$2,OFFSET(Diário!O$4,R1475,0,ROW(Diário!$N$5003)-R1475,1),0)+R1475</f>
        <v>#N/A</v>
      </c>
    </row>
    <row r="1477" spans="1:18" x14ac:dyDescent="0.2">
      <c r="A1477" s="402" t="str">
        <f t="shared" ca="1" si="93"/>
        <v/>
      </c>
      <c r="B1477" s="397" t="str">
        <f ca="1">IF($A1477="","",INDEX(Diário!B$4:B$5000,MATCH(Rateio!$A1477,Diário!$A$4:$A$5000,FALSE)))</f>
        <v/>
      </c>
      <c r="C1477" s="413" t="str">
        <f ca="1">IF($A1477="","",INDEX(Diário!C$4:C$5000,MATCH(Rateio!$A1477,Diário!$A$4:$A$5000,FALSE)))</f>
        <v/>
      </c>
      <c r="D1477" s="412" t="str">
        <f ca="1">IF($A1477="","",INDEX(Diário!D$4:D$5000,MATCH(Rateio!$A1477,Diário!$A$4:$A$5000,FALSE)))</f>
        <v/>
      </c>
      <c r="E1477" s="412" t="str">
        <f ca="1">IF($A1477="","",INDEX(Diário!E$4:E$5000,MATCH(Rateio!$A1477,Diário!$A$4:$A$5000,FALSE)))</f>
        <v/>
      </c>
      <c r="F1477" s="398"/>
      <c r="G1477" s="398"/>
      <c r="H1477" s="398"/>
      <c r="I1477" s="398"/>
      <c r="J1477" s="398"/>
      <c r="K1477" s="403"/>
      <c r="L1477" s="404"/>
      <c r="M1477" s="404"/>
      <c r="N1477" s="399"/>
      <c r="O1477" s="400" t="str">
        <f t="shared" ref="O1477:O1540" si="95">IFERROR(M1477/L1477,"")</f>
        <v/>
      </c>
      <c r="P1477" s="400" t="str">
        <f t="shared" ref="P1477:P1540" si="96">IFERROR(N1477/L1477,"")</f>
        <v/>
      </c>
      <c r="Q1477" s="400">
        <f t="shared" si="94"/>
        <v>0</v>
      </c>
      <c r="R1477" s="401" t="e">
        <f ca="1">MATCH(R$2,OFFSET(Diário!O$4,R1476,0,ROW(Diário!$N$5003)-R1476,1),0)+R1476</f>
        <v>#N/A</v>
      </c>
    </row>
    <row r="1478" spans="1:18" x14ac:dyDescent="0.2">
      <c r="A1478" s="402" t="str">
        <f t="shared" ref="A1478:A1541" ca="1" si="97">IF(ISNA(R1478),"",R1478)</f>
        <v/>
      </c>
      <c r="B1478" s="397" t="str">
        <f ca="1">IF($A1478="","",INDEX(Diário!B$4:B$5000,MATCH(Rateio!$A1478,Diário!$A$4:$A$5000,FALSE)))</f>
        <v/>
      </c>
      <c r="C1478" s="413" t="str">
        <f ca="1">IF($A1478="","",INDEX(Diário!C$4:C$5000,MATCH(Rateio!$A1478,Diário!$A$4:$A$5000,FALSE)))</f>
        <v/>
      </c>
      <c r="D1478" s="412" t="str">
        <f ca="1">IF($A1478="","",INDEX(Diário!D$4:D$5000,MATCH(Rateio!$A1478,Diário!$A$4:$A$5000,FALSE)))</f>
        <v/>
      </c>
      <c r="E1478" s="412" t="str">
        <f ca="1">IF($A1478="","",INDEX(Diário!E$4:E$5000,MATCH(Rateio!$A1478,Diário!$A$4:$A$5000,FALSE)))</f>
        <v/>
      </c>
      <c r="F1478" s="398"/>
      <c r="G1478" s="398"/>
      <c r="H1478" s="398"/>
      <c r="I1478" s="398"/>
      <c r="J1478" s="398"/>
      <c r="K1478" s="403"/>
      <c r="L1478" s="404"/>
      <c r="M1478" s="404"/>
      <c r="N1478" s="399"/>
      <c r="O1478" s="400" t="str">
        <f t="shared" si="95"/>
        <v/>
      </c>
      <c r="P1478" s="400" t="str">
        <f t="shared" si="96"/>
        <v/>
      </c>
      <c r="Q1478" s="400">
        <f t="shared" ref="Q1478:Q1541" si="98">SUM(O1478:P1478)</f>
        <v>0</v>
      </c>
      <c r="R1478" s="401" t="e">
        <f ca="1">MATCH(R$2,OFFSET(Diário!O$4,R1477,0,ROW(Diário!$N$5003)-R1477,1),0)+R1477</f>
        <v>#N/A</v>
      </c>
    </row>
    <row r="1479" spans="1:18" x14ac:dyDescent="0.2">
      <c r="A1479" s="402" t="str">
        <f t="shared" ca="1" si="97"/>
        <v/>
      </c>
      <c r="B1479" s="397" t="str">
        <f ca="1">IF($A1479="","",INDEX(Diário!B$4:B$5000,MATCH(Rateio!$A1479,Diário!$A$4:$A$5000,FALSE)))</f>
        <v/>
      </c>
      <c r="C1479" s="413" t="str">
        <f ca="1">IF($A1479="","",INDEX(Diário!C$4:C$5000,MATCH(Rateio!$A1479,Diário!$A$4:$A$5000,FALSE)))</f>
        <v/>
      </c>
      <c r="D1479" s="412" t="str">
        <f ca="1">IF($A1479="","",INDEX(Diário!D$4:D$5000,MATCH(Rateio!$A1479,Diário!$A$4:$A$5000,FALSE)))</f>
        <v/>
      </c>
      <c r="E1479" s="412" t="str">
        <f ca="1">IF($A1479="","",INDEX(Diário!E$4:E$5000,MATCH(Rateio!$A1479,Diário!$A$4:$A$5000,FALSE)))</f>
        <v/>
      </c>
      <c r="F1479" s="398"/>
      <c r="G1479" s="398"/>
      <c r="H1479" s="398"/>
      <c r="I1479" s="398"/>
      <c r="J1479" s="398"/>
      <c r="K1479" s="403"/>
      <c r="L1479" s="404"/>
      <c r="M1479" s="404"/>
      <c r="N1479" s="399"/>
      <c r="O1479" s="400" t="str">
        <f t="shared" si="95"/>
        <v/>
      </c>
      <c r="P1479" s="400" t="str">
        <f t="shared" si="96"/>
        <v/>
      </c>
      <c r="Q1479" s="400">
        <f t="shared" si="98"/>
        <v>0</v>
      </c>
      <c r="R1479" s="401" t="e">
        <f ca="1">MATCH(R$2,OFFSET(Diário!O$4,R1478,0,ROW(Diário!$N$5003)-R1478,1),0)+R1478</f>
        <v>#N/A</v>
      </c>
    </row>
    <row r="1480" spans="1:18" x14ac:dyDescent="0.2">
      <c r="A1480" s="402" t="str">
        <f t="shared" ca="1" si="97"/>
        <v/>
      </c>
      <c r="B1480" s="397" t="str">
        <f ca="1">IF($A1480="","",INDEX(Diário!B$4:B$5000,MATCH(Rateio!$A1480,Diário!$A$4:$A$5000,FALSE)))</f>
        <v/>
      </c>
      <c r="C1480" s="413" t="str">
        <f ca="1">IF($A1480="","",INDEX(Diário!C$4:C$5000,MATCH(Rateio!$A1480,Diário!$A$4:$A$5000,FALSE)))</f>
        <v/>
      </c>
      <c r="D1480" s="412" t="str">
        <f ca="1">IF($A1480="","",INDEX(Diário!D$4:D$5000,MATCH(Rateio!$A1480,Diário!$A$4:$A$5000,FALSE)))</f>
        <v/>
      </c>
      <c r="E1480" s="412" t="str">
        <f ca="1">IF($A1480="","",INDEX(Diário!E$4:E$5000,MATCH(Rateio!$A1480,Diário!$A$4:$A$5000,FALSE)))</f>
        <v/>
      </c>
      <c r="F1480" s="398"/>
      <c r="G1480" s="398"/>
      <c r="H1480" s="398"/>
      <c r="I1480" s="398"/>
      <c r="J1480" s="398"/>
      <c r="K1480" s="403"/>
      <c r="L1480" s="404"/>
      <c r="M1480" s="404"/>
      <c r="N1480" s="399"/>
      <c r="O1480" s="400" t="str">
        <f t="shared" si="95"/>
        <v/>
      </c>
      <c r="P1480" s="400" t="str">
        <f t="shared" si="96"/>
        <v/>
      </c>
      <c r="Q1480" s="400">
        <f t="shared" si="98"/>
        <v>0</v>
      </c>
      <c r="R1480" s="401" t="e">
        <f ca="1">MATCH(R$2,OFFSET(Diário!O$4,R1479,0,ROW(Diário!$N$5003)-R1479,1),0)+R1479</f>
        <v>#N/A</v>
      </c>
    </row>
    <row r="1481" spans="1:18" x14ac:dyDescent="0.2">
      <c r="A1481" s="402" t="str">
        <f t="shared" ca="1" si="97"/>
        <v/>
      </c>
      <c r="B1481" s="397" t="str">
        <f ca="1">IF($A1481="","",INDEX(Diário!B$4:B$5000,MATCH(Rateio!$A1481,Diário!$A$4:$A$5000,FALSE)))</f>
        <v/>
      </c>
      <c r="C1481" s="413" t="str">
        <f ca="1">IF($A1481="","",INDEX(Diário!C$4:C$5000,MATCH(Rateio!$A1481,Diário!$A$4:$A$5000,FALSE)))</f>
        <v/>
      </c>
      <c r="D1481" s="412" t="str">
        <f ca="1">IF($A1481="","",INDEX(Diário!D$4:D$5000,MATCH(Rateio!$A1481,Diário!$A$4:$A$5000,FALSE)))</f>
        <v/>
      </c>
      <c r="E1481" s="412" t="str">
        <f ca="1">IF($A1481="","",INDEX(Diário!E$4:E$5000,MATCH(Rateio!$A1481,Diário!$A$4:$A$5000,FALSE)))</f>
        <v/>
      </c>
      <c r="F1481" s="398"/>
      <c r="G1481" s="398"/>
      <c r="H1481" s="398"/>
      <c r="I1481" s="398"/>
      <c r="J1481" s="398"/>
      <c r="K1481" s="403"/>
      <c r="L1481" s="404"/>
      <c r="M1481" s="404"/>
      <c r="N1481" s="399"/>
      <c r="O1481" s="400" t="str">
        <f t="shared" si="95"/>
        <v/>
      </c>
      <c r="P1481" s="400" t="str">
        <f t="shared" si="96"/>
        <v/>
      </c>
      <c r="Q1481" s="400">
        <f t="shared" si="98"/>
        <v>0</v>
      </c>
      <c r="R1481" s="401" t="e">
        <f ca="1">MATCH(R$2,OFFSET(Diário!O$4,R1480,0,ROW(Diário!$N$5003)-R1480,1),0)+R1480</f>
        <v>#N/A</v>
      </c>
    </row>
    <row r="1482" spans="1:18" x14ac:dyDescent="0.2">
      <c r="A1482" s="402" t="str">
        <f t="shared" ca="1" si="97"/>
        <v/>
      </c>
      <c r="B1482" s="397" t="str">
        <f ca="1">IF($A1482="","",INDEX(Diário!B$4:B$5000,MATCH(Rateio!$A1482,Diário!$A$4:$A$5000,FALSE)))</f>
        <v/>
      </c>
      <c r="C1482" s="413" t="str">
        <f ca="1">IF($A1482="","",INDEX(Diário!C$4:C$5000,MATCH(Rateio!$A1482,Diário!$A$4:$A$5000,FALSE)))</f>
        <v/>
      </c>
      <c r="D1482" s="412" t="str">
        <f ca="1">IF($A1482="","",INDEX(Diário!D$4:D$5000,MATCH(Rateio!$A1482,Diário!$A$4:$A$5000,FALSE)))</f>
        <v/>
      </c>
      <c r="E1482" s="412" t="str">
        <f ca="1">IF($A1482="","",INDEX(Diário!E$4:E$5000,MATCH(Rateio!$A1482,Diário!$A$4:$A$5000,FALSE)))</f>
        <v/>
      </c>
      <c r="F1482" s="398"/>
      <c r="G1482" s="398"/>
      <c r="H1482" s="398"/>
      <c r="I1482" s="398"/>
      <c r="J1482" s="398"/>
      <c r="K1482" s="403"/>
      <c r="L1482" s="404"/>
      <c r="M1482" s="404"/>
      <c r="N1482" s="399"/>
      <c r="O1482" s="400" t="str">
        <f t="shared" si="95"/>
        <v/>
      </c>
      <c r="P1482" s="400" t="str">
        <f t="shared" si="96"/>
        <v/>
      </c>
      <c r="Q1482" s="400">
        <f t="shared" si="98"/>
        <v>0</v>
      </c>
      <c r="R1482" s="401" t="e">
        <f ca="1">MATCH(R$2,OFFSET(Diário!O$4,R1481,0,ROW(Diário!$N$5003)-R1481,1),0)+R1481</f>
        <v>#N/A</v>
      </c>
    </row>
    <row r="1483" spans="1:18" x14ac:dyDescent="0.2">
      <c r="A1483" s="402" t="str">
        <f t="shared" ca="1" si="97"/>
        <v/>
      </c>
      <c r="B1483" s="397" t="str">
        <f ca="1">IF($A1483="","",INDEX(Diário!B$4:B$5000,MATCH(Rateio!$A1483,Diário!$A$4:$A$5000,FALSE)))</f>
        <v/>
      </c>
      <c r="C1483" s="413" t="str">
        <f ca="1">IF($A1483="","",INDEX(Diário!C$4:C$5000,MATCH(Rateio!$A1483,Diário!$A$4:$A$5000,FALSE)))</f>
        <v/>
      </c>
      <c r="D1483" s="412" t="str">
        <f ca="1">IF($A1483="","",INDEX(Diário!D$4:D$5000,MATCH(Rateio!$A1483,Diário!$A$4:$A$5000,FALSE)))</f>
        <v/>
      </c>
      <c r="E1483" s="412" t="str">
        <f ca="1">IF($A1483="","",INDEX(Diário!E$4:E$5000,MATCH(Rateio!$A1483,Diário!$A$4:$A$5000,FALSE)))</f>
        <v/>
      </c>
      <c r="F1483" s="398"/>
      <c r="G1483" s="398"/>
      <c r="H1483" s="398"/>
      <c r="I1483" s="398"/>
      <c r="J1483" s="398"/>
      <c r="K1483" s="403"/>
      <c r="L1483" s="404"/>
      <c r="M1483" s="404"/>
      <c r="N1483" s="399"/>
      <c r="O1483" s="400" t="str">
        <f t="shared" si="95"/>
        <v/>
      </c>
      <c r="P1483" s="400" t="str">
        <f t="shared" si="96"/>
        <v/>
      </c>
      <c r="Q1483" s="400">
        <f t="shared" si="98"/>
        <v>0</v>
      </c>
      <c r="R1483" s="401" t="e">
        <f ca="1">MATCH(R$2,OFFSET(Diário!O$4,R1482,0,ROW(Diário!$N$5003)-R1482,1),0)+R1482</f>
        <v>#N/A</v>
      </c>
    </row>
    <row r="1484" spans="1:18" x14ac:dyDescent="0.2">
      <c r="A1484" s="402" t="str">
        <f t="shared" ca="1" si="97"/>
        <v/>
      </c>
      <c r="B1484" s="397" t="str">
        <f ca="1">IF($A1484="","",INDEX(Diário!B$4:B$5000,MATCH(Rateio!$A1484,Diário!$A$4:$A$5000,FALSE)))</f>
        <v/>
      </c>
      <c r="C1484" s="413" t="str">
        <f ca="1">IF($A1484="","",INDEX(Diário!C$4:C$5000,MATCH(Rateio!$A1484,Diário!$A$4:$A$5000,FALSE)))</f>
        <v/>
      </c>
      <c r="D1484" s="412" t="str">
        <f ca="1">IF($A1484="","",INDEX(Diário!D$4:D$5000,MATCH(Rateio!$A1484,Diário!$A$4:$A$5000,FALSE)))</f>
        <v/>
      </c>
      <c r="E1484" s="412" t="str">
        <f ca="1">IF($A1484="","",INDEX(Diário!E$4:E$5000,MATCH(Rateio!$A1484,Diário!$A$4:$A$5000,FALSE)))</f>
        <v/>
      </c>
      <c r="F1484" s="398"/>
      <c r="G1484" s="398"/>
      <c r="H1484" s="398"/>
      <c r="I1484" s="398"/>
      <c r="J1484" s="398"/>
      <c r="K1484" s="403"/>
      <c r="L1484" s="404"/>
      <c r="M1484" s="404"/>
      <c r="N1484" s="399"/>
      <c r="O1484" s="400" t="str">
        <f t="shared" si="95"/>
        <v/>
      </c>
      <c r="P1484" s="400" t="str">
        <f t="shared" si="96"/>
        <v/>
      </c>
      <c r="Q1484" s="400">
        <f t="shared" si="98"/>
        <v>0</v>
      </c>
      <c r="R1484" s="401" t="e">
        <f ca="1">MATCH(R$2,OFFSET(Diário!O$4,R1483,0,ROW(Diário!$N$5003)-R1483,1),0)+R1483</f>
        <v>#N/A</v>
      </c>
    </row>
    <row r="1485" spans="1:18" x14ac:dyDescent="0.2">
      <c r="A1485" s="402" t="str">
        <f t="shared" ca="1" si="97"/>
        <v/>
      </c>
      <c r="B1485" s="397" t="str">
        <f ca="1">IF($A1485="","",INDEX(Diário!B$4:B$5000,MATCH(Rateio!$A1485,Diário!$A$4:$A$5000,FALSE)))</f>
        <v/>
      </c>
      <c r="C1485" s="413" t="str">
        <f ca="1">IF($A1485="","",INDEX(Diário!C$4:C$5000,MATCH(Rateio!$A1485,Diário!$A$4:$A$5000,FALSE)))</f>
        <v/>
      </c>
      <c r="D1485" s="412" t="str">
        <f ca="1">IF($A1485="","",INDEX(Diário!D$4:D$5000,MATCH(Rateio!$A1485,Diário!$A$4:$A$5000,FALSE)))</f>
        <v/>
      </c>
      <c r="E1485" s="412" t="str">
        <f ca="1">IF($A1485="","",INDEX(Diário!E$4:E$5000,MATCH(Rateio!$A1485,Diário!$A$4:$A$5000,FALSE)))</f>
        <v/>
      </c>
      <c r="F1485" s="398"/>
      <c r="G1485" s="398"/>
      <c r="H1485" s="398"/>
      <c r="I1485" s="398"/>
      <c r="J1485" s="398"/>
      <c r="K1485" s="403"/>
      <c r="L1485" s="404"/>
      <c r="M1485" s="404"/>
      <c r="N1485" s="399"/>
      <c r="O1485" s="400" t="str">
        <f t="shared" si="95"/>
        <v/>
      </c>
      <c r="P1485" s="400" t="str">
        <f t="shared" si="96"/>
        <v/>
      </c>
      <c r="Q1485" s="400">
        <f t="shared" si="98"/>
        <v>0</v>
      </c>
      <c r="R1485" s="401" t="e">
        <f ca="1">MATCH(R$2,OFFSET(Diário!O$4,R1484,0,ROW(Diário!$N$5003)-R1484,1),0)+R1484</f>
        <v>#N/A</v>
      </c>
    </row>
    <row r="1486" spans="1:18" x14ac:dyDescent="0.2">
      <c r="A1486" s="402" t="str">
        <f t="shared" ca="1" si="97"/>
        <v/>
      </c>
      <c r="B1486" s="397" t="str">
        <f ca="1">IF($A1486="","",INDEX(Diário!B$4:B$5000,MATCH(Rateio!$A1486,Diário!$A$4:$A$5000,FALSE)))</f>
        <v/>
      </c>
      <c r="C1486" s="413" t="str">
        <f ca="1">IF($A1486="","",INDEX(Diário!C$4:C$5000,MATCH(Rateio!$A1486,Diário!$A$4:$A$5000,FALSE)))</f>
        <v/>
      </c>
      <c r="D1486" s="412" t="str">
        <f ca="1">IF($A1486="","",INDEX(Diário!D$4:D$5000,MATCH(Rateio!$A1486,Diário!$A$4:$A$5000,FALSE)))</f>
        <v/>
      </c>
      <c r="E1486" s="412" t="str">
        <f ca="1">IF($A1486="","",INDEX(Diário!E$4:E$5000,MATCH(Rateio!$A1486,Diário!$A$4:$A$5000,FALSE)))</f>
        <v/>
      </c>
      <c r="F1486" s="398"/>
      <c r="G1486" s="398"/>
      <c r="H1486" s="398"/>
      <c r="I1486" s="398"/>
      <c r="J1486" s="398"/>
      <c r="K1486" s="403"/>
      <c r="L1486" s="404"/>
      <c r="M1486" s="404"/>
      <c r="N1486" s="399"/>
      <c r="O1486" s="400" t="str">
        <f t="shared" si="95"/>
        <v/>
      </c>
      <c r="P1486" s="400" t="str">
        <f t="shared" si="96"/>
        <v/>
      </c>
      <c r="Q1486" s="400">
        <f t="shared" si="98"/>
        <v>0</v>
      </c>
      <c r="R1486" s="401" t="e">
        <f ca="1">MATCH(R$2,OFFSET(Diário!O$4,R1485,0,ROW(Diário!$N$5003)-R1485,1),0)+R1485</f>
        <v>#N/A</v>
      </c>
    </row>
    <row r="1487" spans="1:18" x14ac:dyDescent="0.2">
      <c r="A1487" s="402" t="str">
        <f t="shared" ca="1" si="97"/>
        <v/>
      </c>
      <c r="B1487" s="397" t="str">
        <f ca="1">IF($A1487="","",INDEX(Diário!B$4:B$5000,MATCH(Rateio!$A1487,Diário!$A$4:$A$5000,FALSE)))</f>
        <v/>
      </c>
      <c r="C1487" s="413" t="str">
        <f ca="1">IF($A1487="","",INDEX(Diário!C$4:C$5000,MATCH(Rateio!$A1487,Diário!$A$4:$A$5000,FALSE)))</f>
        <v/>
      </c>
      <c r="D1487" s="412" t="str">
        <f ca="1">IF($A1487="","",INDEX(Diário!D$4:D$5000,MATCH(Rateio!$A1487,Diário!$A$4:$A$5000,FALSE)))</f>
        <v/>
      </c>
      <c r="E1487" s="412" t="str">
        <f ca="1">IF($A1487="","",INDEX(Diário!E$4:E$5000,MATCH(Rateio!$A1487,Diário!$A$4:$A$5000,FALSE)))</f>
        <v/>
      </c>
      <c r="F1487" s="398"/>
      <c r="G1487" s="398"/>
      <c r="H1487" s="398"/>
      <c r="I1487" s="398"/>
      <c r="J1487" s="398"/>
      <c r="K1487" s="403"/>
      <c r="L1487" s="404"/>
      <c r="M1487" s="404"/>
      <c r="N1487" s="399"/>
      <c r="O1487" s="400" t="str">
        <f t="shared" si="95"/>
        <v/>
      </c>
      <c r="P1487" s="400" t="str">
        <f t="shared" si="96"/>
        <v/>
      </c>
      <c r="Q1487" s="400">
        <f t="shared" si="98"/>
        <v>0</v>
      </c>
      <c r="R1487" s="401" t="e">
        <f ca="1">MATCH(R$2,OFFSET(Diário!O$4,R1486,0,ROW(Diário!$N$5003)-R1486,1),0)+R1486</f>
        <v>#N/A</v>
      </c>
    </row>
    <row r="1488" spans="1:18" x14ac:dyDescent="0.2">
      <c r="A1488" s="402" t="str">
        <f t="shared" ca="1" si="97"/>
        <v/>
      </c>
      <c r="B1488" s="397" t="str">
        <f ca="1">IF($A1488="","",INDEX(Diário!B$4:B$5000,MATCH(Rateio!$A1488,Diário!$A$4:$A$5000,FALSE)))</f>
        <v/>
      </c>
      <c r="C1488" s="413" t="str">
        <f ca="1">IF($A1488="","",INDEX(Diário!C$4:C$5000,MATCH(Rateio!$A1488,Diário!$A$4:$A$5000,FALSE)))</f>
        <v/>
      </c>
      <c r="D1488" s="412" t="str">
        <f ca="1">IF($A1488="","",INDEX(Diário!D$4:D$5000,MATCH(Rateio!$A1488,Diário!$A$4:$A$5000,FALSE)))</f>
        <v/>
      </c>
      <c r="E1488" s="412" t="str">
        <f ca="1">IF($A1488="","",INDEX(Diário!E$4:E$5000,MATCH(Rateio!$A1488,Diário!$A$4:$A$5000,FALSE)))</f>
        <v/>
      </c>
      <c r="F1488" s="398"/>
      <c r="G1488" s="398"/>
      <c r="H1488" s="398"/>
      <c r="I1488" s="398"/>
      <c r="J1488" s="398"/>
      <c r="K1488" s="403"/>
      <c r="L1488" s="404"/>
      <c r="M1488" s="404"/>
      <c r="N1488" s="399"/>
      <c r="O1488" s="400" t="str">
        <f t="shared" si="95"/>
        <v/>
      </c>
      <c r="P1488" s="400" t="str">
        <f t="shared" si="96"/>
        <v/>
      </c>
      <c r="Q1488" s="400">
        <f t="shared" si="98"/>
        <v>0</v>
      </c>
      <c r="R1488" s="401" t="e">
        <f ca="1">MATCH(R$2,OFFSET(Diário!O$4,R1487,0,ROW(Diário!$N$5003)-R1487,1),0)+R1487</f>
        <v>#N/A</v>
      </c>
    </row>
    <row r="1489" spans="1:18" x14ac:dyDescent="0.2">
      <c r="A1489" s="402" t="str">
        <f t="shared" ca="1" si="97"/>
        <v/>
      </c>
      <c r="B1489" s="397" t="str">
        <f ca="1">IF($A1489="","",INDEX(Diário!B$4:B$5000,MATCH(Rateio!$A1489,Diário!$A$4:$A$5000,FALSE)))</f>
        <v/>
      </c>
      <c r="C1489" s="413" t="str">
        <f ca="1">IF($A1489="","",INDEX(Diário!C$4:C$5000,MATCH(Rateio!$A1489,Diário!$A$4:$A$5000,FALSE)))</f>
        <v/>
      </c>
      <c r="D1489" s="412" t="str">
        <f ca="1">IF($A1489="","",INDEX(Diário!D$4:D$5000,MATCH(Rateio!$A1489,Diário!$A$4:$A$5000,FALSE)))</f>
        <v/>
      </c>
      <c r="E1489" s="412" t="str">
        <f ca="1">IF($A1489="","",INDEX(Diário!E$4:E$5000,MATCH(Rateio!$A1489,Diário!$A$4:$A$5000,FALSE)))</f>
        <v/>
      </c>
      <c r="F1489" s="398"/>
      <c r="G1489" s="398"/>
      <c r="H1489" s="398"/>
      <c r="I1489" s="398"/>
      <c r="J1489" s="398"/>
      <c r="K1489" s="403"/>
      <c r="L1489" s="404"/>
      <c r="M1489" s="404"/>
      <c r="N1489" s="399"/>
      <c r="O1489" s="400" t="str">
        <f t="shared" si="95"/>
        <v/>
      </c>
      <c r="P1489" s="400" t="str">
        <f t="shared" si="96"/>
        <v/>
      </c>
      <c r="Q1489" s="400">
        <f t="shared" si="98"/>
        <v>0</v>
      </c>
      <c r="R1489" s="401" t="e">
        <f ca="1">MATCH(R$2,OFFSET(Diário!O$4,R1488,0,ROW(Diário!$N$5003)-R1488,1),0)+R1488</f>
        <v>#N/A</v>
      </c>
    </row>
    <row r="1490" spans="1:18" x14ac:dyDescent="0.2">
      <c r="A1490" s="402" t="str">
        <f t="shared" ca="1" si="97"/>
        <v/>
      </c>
      <c r="B1490" s="397" t="str">
        <f ca="1">IF($A1490="","",INDEX(Diário!B$4:B$5000,MATCH(Rateio!$A1490,Diário!$A$4:$A$5000,FALSE)))</f>
        <v/>
      </c>
      <c r="C1490" s="413" t="str">
        <f ca="1">IF($A1490="","",INDEX(Diário!C$4:C$5000,MATCH(Rateio!$A1490,Diário!$A$4:$A$5000,FALSE)))</f>
        <v/>
      </c>
      <c r="D1490" s="412" t="str">
        <f ca="1">IF($A1490="","",INDEX(Diário!D$4:D$5000,MATCH(Rateio!$A1490,Diário!$A$4:$A$5000,FALSE)))</f>
        <v/>
      </c>
      <c r="E1490" s="412" t="str">
        <f ca="1">IF($A1490="","",INDEX(Diário!E$4:E$5000,MATCH(Rateio!$A1490,Diário!$A$4:$A$5000,FALSE)))</f>
        <v/>
      </c>
      <c r="F1490" s="398"/>
      <c r="G1490" s="398"/>
      <c r="H1490" s="398"/>
      <c r="I1490" s="398"/>
      <c r="J1490" s="398"/>
      <c r="K1490" s="403"/>
      <c r="L1490" s="404"/>
      <c r="M1490" s="404"/>
      <c r="N1490" s="399"/>
      <c r="O1490" s="400" t="str">
        <f t="shared" si="95"/>
        <v/>
      </c>
      <c r="P1490" s="400" t="str">
        <f t="shared" si="96"/>
        <v/>
      </c>
      <c r="Q1490" s="400">
        <f t="shared" si="98"/>
        <v>0</v>
      </c>
      <c r="R1490" s="401" t="e">
        <f ca="1">MATCH(R$2,OFFSET(Diário!O$4,R1489,0,ROW(Diário!$N$5003)-R1489,1),0)+R1489</f>
        <v>#N/A</v>
      </c>
    </row>
    <row r="1491" spans="1:18" x14ac:dyDescent="0.2">
      <c r="A1491" s="402" t="str">
        <f t="shared" ca="1" si="97"/>
        <v/>
      </c>
      <c r="B1491" s="397" t="str">
        <f ca="1">IF($A1491="","",INDEX(Diário!B$4:B$5000,MATCH(Rateio!$A1491,Diário!$A$4:$A$5000,FALSE)))</f>
        <v/>
      </c>
      <c r="C1491" s="413" t="str">
        <f ca="1">IF($A1491="","",INDEX(Diário!C$4:C$5000,MATCH(Rateio!$A1491,Diário!$A$4:$A$5000,FALSE)))</f>
        <v/>
      </c>
      <c r="D1491" s="412" t="str">
        <f ca="1">IF($A1491="","",INDEX(Diário!D$4:D$5000,MATCH(Rateio!$A1491,Diário!$A$4:$A$5000,FALSE)))</f>
        <v/>
      </c>
      <c r="E1491" s="412" t="str">
        <f ca="1">IF($A1491="","",INDEX(Diário!E$4:E$5000,MATCH(Rateio!$A1491,Diário!$A$4:$A$5000,FALSE)))</f>
        <v/>
      </c>
      <c r="F1491" s="398"/>
      <c r="G1491" s="398"/>
      <c r="H1491" s="398"/>
      <c r="I1491" s="398"/>
      <c r="J1491" s="398"/>
      <c r="K1491" s="403"/>
      <c r="L1491" s="404"/>
      <c r="M1491" s="404"/>
      <c r="N1491" s="399"/>
      <c r="O1491" s="400" t="str">
        <f t="shared" si="95"/>
        <v/>
      </c>
      <c r="P1491" s="400" t="str">
        <f t="shared" si="96"/>
        <v/>
      </c>
      <c r="Q1491" s="400">
        <f t="shared" si="98"/>
        <v>0</v>
      </c>
      <c r="R1491" s="401" t="e">
        <f ca="1">MATCH(R$2,OFFSET(Diário!O$4,R1490,0,ROW(Diário!$N$5003)-R1490,1),0)+R1490</f>
        <v>#N/A</v>
      </c>
    </row>
    <row r="1492" spans="1:18" x14ac:dyDescent="0.2">
      <c r="A1492" s="402" t="str">
        <f t="shared" ca="1" si="97"/>
        <v/>
      </c>
      <c r="B1492" s="397" t="str">
        <f ca="1">IF($A1492="","",INDEX(Diário!B$4:B$5000,MATCH(Rateio!$A1492,Diário!$A$4:$A$5000,FALSE)))</f>
        <v/>
      </c>
      <c r="C1492" s="413" t="str">
        <f ca="1">IF($A1492="","",INDEX(Diário!C$4:C$5000,MATCH(Rateio!$A1492,Diário!$A$4:$A$5000,FALSE)))</f>
        <v/>
      </c>
      <c r="D1492" s="412" t="str">
        <f ca="1">IF($A1492="","",INDEX(Diário!D$4:D$5000,MATCH(Rateio!$A1492,Diário!$A$4:$A$5000,FALSE)))</f>
        <v/>
      </c>
      <c r="E1492" s="412" t="str">
        <f ca="1">IF($A1492="","",INDEX(Diário!E$4:E$5000,MATCH(Rateio!$A1492,Diário!$A$4:$A$5000,FALSE)))</f>
        <v/>
      </c>
      <c r="F1492" s="398"/>
      <c r="G1492" s="398"/>
      <c r="H1492" s="398"/>
      <c r="I1492" s="398"/>
      <c r="J1492" s="398"/>
      <c r="K1492" s="403"/>
      <c r="L1492" s="404"/>
      <c r="M1492" s="404"/>
      <c r="N1492" s="399"/>
      <c r="O1492" s="400" t="str">
        <f t="shared" si="95"/>
        <v/>
      </c>
      <c r="P1492" s="400" t="str">
        <f t="shared" si="96"/>
        <v/>
      </c>
      <c r="Q1492" s="400">
        <f t="shared" si="98"/>
        <v>0</v>
      </c>
      <c r="R1492" s="401" t="e">
        <f ca="1">MATCH(R$2,OFFSET(Diário!O$4,R1491,0,ROW(Diário!$N$5003)-R1491,1),0)+R1491</f>
        <v>#N/A</v>
      </c>
    </row>
    <row r="1493" spans="1:18" x14ac:dyDescent="0.2">
      <c r="A1493" s="402" t="str">
        <f t="shared" ca="1" si="97"/>
        <v/>
      </c>
      <c r="B1493" s="397" t="str">
        <f ca="1">IF($A1493="","",INDEX(Diário!B$4:B$5000,MATCH(Rateio!$A1493,Diário!$A$4:$A$5000,FALSE)))</f>
        <v/>
      </c>
      <c r="C1493" s="413" t="str">
        <f ca="1">IF($A1493="","",INDEX(Diário!C$4:C$5000,MATCH(Rateio!$A1493,Diário!$A$4:$A$5000,FALSE)))</f>
        <v/>
      </c>
      <c r="D1493" s="412" t="str">
        <f ca="1">IF($A1493="","",INDEX(Diário!D$4:D$5000,MATCH(Rateio!$A1493,Diário!$A$4:$A$5000,FALSE)))</f>
        <v/>
      </c>
      <c r="E1493" s="412" t="str">
        <f ca="1">IF($A1493="","",INDEX(Diário!E$4:E$5000,MATCH(Rateio!$A1493,Diário!$A$4:$A$5000,FALSE)))</f>
        <v/>
      </c>
      <c r="F1493" s="398"/>
      <c r="G1493" s="398"/>
      <c r="H1493" s="398"/>
      <c r="I1493" s="398"/>
      <c r="J1493" s="398"/>
      <c r="K1493" s="403"/>
      <c r="L1493" s="404"/>
      <c r="M1493" s="404"/>
      <c r="N1493" s="399"/>
      <c r="O1493" s="400" t="str">
        <f t="shared" si="95"/>
        <v/>
      </c>
      <c r="P1493" s="400" t="str">
        <f t="shared" si="96"/>
        <v/>
      </c>
      <c r="Q1493" s="400">
        <f t="shared" si="98"/>
        <v>0</v>
      </c>
      <c r="R1493" s="401" t="e">
        <f ca="1">MATCH(R$2,OFFSET(Diário!O$4,R1492,0,ROW(Diário!$N$5003)-R1492,1),0)+R1492</f>
        <v>#N/A</v>
      </c>
    </row>
    <row r="1494" spans="1:18" x14ac:dyDescent="0.2">
      <c r="A1494" s="402" t="str">
        <f t="shared" ca="1" si="97"/>
        <v/>
      </c>
      <c r="B1494" s="397" t="str">
        <f ca="1">IF($A1494="","",INDEX(Diário!B$4:B$5000,MATCH(Rateio!$A1494,Diário!$A$4:$A$5000,FALSE)))</f>
        <v/>
      </c>
      <c r="C1494" s="413" t="str">
        <f ca="1">IF($A1494="","",INDEX(Diário!C$4:C$5000,MATCH(Rateio!$A1494,Diário!$A$4:$A$5000,FALSE)))</f>
        <v/>
      </c>
      <c r="D1494" s="412" t="str">
        <f ca="1">IF($A1494="","",INDEX(Diário!D$4:D$5000,MATCH(Rateio!$A1494,Diário!$A$4:$A$5000,FALSE)))</f>
        <v/>
      </c>
      <c r="E1494" s="412" t="str">
        <f ca="1">IF($A1494="","",INDEX(Diário!E$4:E$5000,MATCH(Rateio!$A1494,Diário!$A$4:$A$5000,FALSE)))</f>
        <v/>
      </c>
      <c r="F1494" s="398"/>
      <c r="G1494" s="398"/>
      <c r="H1494" s="398"/>
      <c r="I1494" s="398"/>
      <c r="J1494" s="398"/>
      <c r="K1494" s="403"/>
      <c r="L1494" s="404"/>
      <c r="M1494" s="404"/>
      <c r="N1494" s="399"/>
      <c r="O1494" s="400" t="str">
        <f t="shared" si="95"/>
        <v/>
      </c>
      <c r="P1494" s="400" t="str">
        <f t="shared" si="96"/>
        <v/>
      </c>
      <c r="Q1494" s="400">
        <f t="shared" si="98"/>
        <v>0</v>
      </c>
      <c r="R1494" s="401" t="e">
        <f ca="1">MATCH(R$2,OFFSET(Diário!O$4,R1493,0,ROW(Diário!$N$5003)-R1493,1),0)+R1493</f>
        <v>#N/A</v>
      </c>
    </row>
    <row r="1495" spans="1:18" x14ac:dyDescent="0.2">
      <c r="A1495" s="402" t="str">
        <f t="shared" ca="1" si="97"/>
        <v/>
      </c>
      <c r="B1495" s="397" t="str">
        <f ca="1">IF($A1495="","",INDEX(Diário!B$4:B$5000,MATCH(Rateio!$A1495,Diário!$A$4:$A$5000,FALSE)))</f>
        <v/>
      </c>
      <c r="C1495" s="413" t="str">
        <f ca="1">IF($A1495="","",INDEX(Diário!C$4:C$5000,MATCH(Rateio!$A1495,Diário!$A$4:$A$5000,FALSE)))</f>
        <v/>
      </c>
      <c r="D1495" s="412" t="str">
        <f ca="1">IF($A1495="","",INDEX(Diário!D$4:D$5000,MATCH(Rateio!$A1495,Diário!$A$4:$A$5000,FALSE)))</f>
        <v/>
      </c>
      <c r="E1495" s="412" t="str">
        <f ca="1">IF($A1495="","",INDEX(Diário!E$4:E$5000,MATCH(Rateio!$A1495,Diário!$A$4:$A$5000,FALSE)))</f>
        <v/>
      </c>
      <c r="F1495" s="398"/>
      <c r="G1495" s="398"/>
      <c r="H1495" s="398"/>
      <c r="I1495" s="398"/>
      <c r="J1495" s="398"/>
      <c r="K1495" s="403"/>
      <c r="L1495" s="404"/>
      <c r="M1495" s="404"/>
      <c r="N1495" s="399"/>
      <c r="O1495" s="400" t="str">
        <f t="shared" si="95"/>
        <v/>
      </c>
      <c r="P1495" s="400" t="str">
        <f t="shared" si="96"/>
        <v/>
      </c>
      <c r="Q1495" s="400">
        <f t="shared" si="98"/>
        <v>0</v>
      </c>
      <c r="R1495" s="401" t="e">
        <f ca="1">MATCH(R$2,OFFSET(Diário!O$4,R1494,0,ROW(Diário!$N$5003)-R1494,1),0)+R1494</f>
        <v>#N/A</v>
      </c>
    </row>
    <row r="1496" spans="1:18" x14ac:dyDescent="0.2">
      <c r="A1496" s="402" t="str">
        <f t="shared" ca="1" si="97"/>
        <v/>
      </c>
      <c r="B1496" s="397" t="str">
        <f ca="1">IF($A1496="","",INDEX(Diário!B$4:B$5000,MATCH(Rateio!$A1496,Diário!$A$4:$A$5000,FALSE)))</f>
        <v/>
      </c>
      <c r="C1496" s="413" t="str">
        <f ca="1">IF($A1496="","",INDEX(Diário!C$4:C$5000,MATCH(Rateio!$A1496,Diário!$A$4:$A$5000,FALSE)))</f>
        <v/>
      </c>
      <c r="D1496" s="412" t="str">
        <f ca="1">IF($A1496="","",INDEX(Diário!D$4:D$5000,MATCH(Rateio!$A1496,Diário!$A$4:$A$5000,FALSE)))</f>
        <v/>
      </c>
      <c r="E1496" s="412" t="str">
        <f ca="1">IF($A1496="","",INDEX(Diário!E$4:E$5000,MATCH(Rateio!$A1496,Diário!$A$4:$A$5000,FALSE)))</f>
        <v/>
      </c>
      <c r="F1496" s="398"/>
      <c r="G1496" s="398"/>
      <c r="H1496" s="398"/>
      <c r="I1496" s="398"/>
      <c r="J1496" s="398"/>
      <c r="K1496" s="403"/>
      <c r="L1496" s="404"/>
      <c r="M1496" s="404"/>
      <c r="N1496" s="399"/>
      <c r="O1496" s="400" t="str">
        <f t="shared" si="95"/>
        <v/>
      </c>
      <c r="P1496" s="400" t="str">
        <f t="shared" si="96"/>
        <v/>
      </c>
      <c r="Q1496" s="400">
        <f t="shared" si="98"/>
        <v>0</v>
      </c>
      <c r="R1496" s="401" t="e">
        <f ca="1">MATCH(R$2,OFFSET(Diário!O$4,R1495,0,ROW(Diário!$N$5003)-R1495,1),0)+R1495</f>
        <v>#N/A</v>
      </c>
    </row>
    <row r="1497" spans="1:18" x14ac:dyDescent="0.2">
      <c r="A1497" s="402" t="str">
        <f t="shared" ca="1" si="97"/>
        <v/>
      </c>
      <c r="B1497" s="397" t="str">
        <f ca="1">IF($A1497="","",INDEX(Diário!B$4:B$5000,MATCH(Rateio!$A1497,Diário!$A$4:$A$5000,FALSE)))</f>
        <v/>
      </c>
      <c r="C1497" s="413" t="str">
        <f ca="1">IF($A1497="","",INDEX(Diário!C$4:C$5000,MATCH(Rateio!$A1497,Diário!$A$4:$A$5000,FALSE)))</f>
        <v/>
      </c>
      <c r="D1497" s="412" t="str">
        <f ca="1">IF($A1497="","",INDEX(Diário!D$4:D$5000,MATCH(Rateio!$A1497,Diário!$A$4:$A$5000,FALSE)))</f>
        <v/>
      </c>
      <c r="E1497" s="412" t="str">
        <f ca="1">IF($A1497="","",INDEX(Diário!E$4:E$5000,MATCH(Rateio!$A1497,Diário!$A$4:$A$5000,FALSE)))</f>
        <v/>
      </c>
      <c r="F1497" s="398"/>
      <c r="G1497" s="398"/>
      <c r="H1497" s="398"/>
      <c r="I1497" s="398"/>
      <c r="J1497" s="398"/>
      <c r="K1497" s="403"/>
      <c r="L1497" s="404"/>
      <c r="M1497" s="404"/>
      <c r="N1497" s="399"/>
      <c r="O1497" s="400" t="str">
        <f t="shared" si="95"/>
        <v/>
      </c>
      <c r="P1497" s="400" t="str">
        <f t="shared" si="96"/>
        <v/>
      </c>
      <c r="Q1497" s="400">
        <f t="shared" si="98"/>
        <v>0</v>
      </c>
      <c r="R1497" s="401" t="e">
        <f ca="1">MATCH(R$2,OFFSET(Diário!O$4,R1496,0,ROW(Diário!$N$5003)-R1496,1),0)+R1496</f>
        <v>#N/A</v>
      </c>
    </row>
    <row r="1498" spans="1:18" x14ac:dyDescent="0.2">
      <c r="A1498" s="402" t="str">
        <f t="shared" ca="1" si="97"/>
        <v/>
      </c>
      <c r="B1498" s="397" t="str">
        <f ca="1">IF($A1498="","",INDEX(Diário!B$4:B$5000,MATCH(Rateio!$A1498,Diário!$A$4:$A$5000,FALSE)))</f>
        <v/>
      </c>
      <c r="C1498" s="413" t="str">
        <f ca="1">IF($A1498="","",INDEX(Diário!C$4:C$5000,MATCH(Rateio!$A1498,Diário!$A$4:$A$5000,FALSE)))</f>
        <v/>
      </c>
      <c r="D1498" s="412" t="str">
        <f ca="1">IF($A1498="","",INDEX(Diário!D$4:D$5000,MATCH(Rateio!$A1498,Diário!$A$4:$A$5000,FALSE)))</f>
        <v/>
      </c>
      <c r="E1498" s="412" t="str">
        <f ca="1">IF($A1498="","",INDEX(Diário!E$4:E$5000,MATCH(Rateio!$A1498,Diário!$A$4:$A$5000,FALSE)))</f>
        <v/>
      </c>
      <c r="F1498" s="398"/>
      <c r="G1498" s="398"/>
      <c r="H1498" s="398"/>
      <c r="I1498" s="398"/>
      <c r="J1498" s="398"/>
      <c r="K1498" s="403"/>
      <c r="L1498" s="404"/>
      <c r="M1498" s="404"/>
      <c r="N1498" s="399"/>
      <c r="O1498" s="400" t="str">
        <f t="shared" si="95"/>
        <v/>
      </c>
      <c r="P1498" s="400" t="str">
        <f t="shared" si="96"/>
        <v/>
      </c>
      <c r="Q1498" s="400">
        <f t="shared" si="98"/>
        <v>0</v>
      </c>
      <c r="R1498" s="401" t="e">
        <f ca="1">MATCH(R$2,OFFSET(Diário!O$4,R1497,0,ROW(Diário!$N$5003)-R1497,1),0)+R1497</f>
        <v>#N/A</v>
      </c>
    </row>
    <row r="1499" spans="1:18" x14ac:dyDescent="0.2">
      <c r="A1499" s="402" t="str">
        <f t="shared" ca="1" si="97"/>
        <v/>
      </c>
      <c r="B1499" s="397" t="str">
        <f ca="1">IF($A1499="","",INDEX(Diário!B$4:B$5000,MATCH(Rateio!$A1499,Diário!$A$4:$A$5000,FALSE)))</f>
        <v/>
      </c>
      <c r="C1499" s="413" t="str">
        <f ca="1">IF($A1499="","",INDEX(Diário!C$4:C$5000,MATCH(Rateio!$A1499,Diário!$A$4:$A$5000,FALSE)))</f>
        <v/>
      </c>
      <c r="D1499" s="412" t="str">
        <f ca="1">IF($A1499="","",INDEX(Diário!D$4:D$5000,MATCH(Rateio!$A1499,Diário!$A$4:$A$5000,FALSE)))</f>
        <v/>
      </c>
      <c r="E1499" s="412" t="str">
        <f ca="1">IF($A1499="","",INDEX(Diário!E$4:E$5000,MATCH(Rateio!$A1499,Diário!$A$4:$A$5000,FALSE)))</f>
        <v/>
      </c>
      <c r="F1499" s="398"/>
      <c r="G1499" s="398"/>
      <c r="H1499" s="398"/>
      <c r="I1499" s="398"/>
      <c r="J1499" s="398"/>
      <c r="K1499" s="403"/>
      <c r="L1499" s="404"/>
      <c r="M1499" s="404"/>
      <c r="N1499" s="399"/>
      <c r="O1499" s="400" t="str">
        <f t="shared" si="95"/>
        <v/>
      </c>
      <c r="P1499" s="400" t="str">
        <f t="shared" si="96"/>
        <v/>
      </c>
      <c r="Q1499" s="400">
        <f t="shared" si="98"/>
        <v>0</v>
      </c>
      <c r="R1499" s="401" t="e">
        <f ca="1">MATCH(R$2,OFFSET(Diário!O$4,R1498,0,ROW(Diário!$N$5003)-R1498,1),0)+R1498</f>
        <v>#N/A</v>
      </c>
    </row>
    <row r="1500" spans="1:18" x14ac:dyDescent="0.2">
      <c r="A1500" s="402" t="str">
        <f t="shared" ca="1" si="97"/>
        <v/>
      </c>
      <c r="B1500" s="397" t="str">
        <f ca="1">IF($A1500="","",INDEX(Diário!B$4:B$5000,MATCH(Rateio!$A1500,Diário!$A$4:$A$5000,FALSE)))</f>
        <v/>
      </c>
      <c r="C1500" s="413" t="str">
        <f ca="1">IF($A1500="","",INDEX(Diário!C$4:C$5000,MATCH(Rateio!$A1500,Diário!$A$4:$A$5000,FALSE)))</f>
        <v/>
      </c>
      <c r="D1500" s="412" t="str">
        <f ca="1">IF($A1500="","",INDEX(Diário!D$4:D$5000,MATCH(Rateio!$A1500,Diário!$A$4:$A$5000,FALSE)))</f>
        <v/>
      </c>
      <c r="E1500" s="412" t="str">
        <f ca="1">IF($A1500="","",INDEX(Diário!E$4:E$5000,MATCH(Rateio!$A1500,Diário!$A$4:$A$5000,FALSE)))</f>
        <v/>
      </c>
      <c r="F1500" s="398"/>
      <c r="G1500" s="398"/>
      <c r="H1500" s="398"/>
      <c r="I1500" s="398"/>
      <c r="J1500" s="398"/>
      <c r="K1500" s="403"/>
      <c r="L1500" s="404"/>
      <c r="M1500" s="404"/>
      <c r="N1500" s="399"/>
      <c r="O1500" s="400" t="str">
        <f t="shared" si="95"/>
        <v/>
      </c>
      <c r="P1500" s="400" t="str">
        <f t="shared" si="96"/>
        <v/>
      </c>
      <c r="Q1500" s="400">
        <f t="shared" si="98"/>
        <v>0</v>
      </c>
      <c r="R1500" s="401" t="e">
        <f ca="1">MATCH(R$2,OFFSET(Diário!O$4,R1499,0,ROW(Diário!$N$5003)-R1499,1),0)+R1499</f>
        <v>#N/A</v>
      </c>
    </row>
    <row r="1501" spans="1:18" x14ac:dyDescent="0.2">
      <c r="A1501" s="402" t="str">
        <f t="shared" ca="1" si="97"/>
        <v/>
      </c>
      <c r="B1501" s="397" t="str">
        <f ca="1">IF($A1501="","",INDEX(Diário!B$4:B$5000,MATCH(Rateio!$A1501,Diário!$A$4:$A$5000,FALSE)))</f>
        <v/>
      </c>
      <c r="C1501" s="413" t="str">
        <f ca="1">IF($A1501="","",INDEX(Diário!C$4:C$5000,MATCH(Rateio!$A1501,Diário!$A$4:$A$5000,FALSE)))</f>
        <v/>
      </c>
      <c r="D1501" s="412" t="str">
        <f ca="1">IF($A1501="","",INDEX(Diário!D$4:D$5000,MATCH(Rateio!$A1501,Diário!$A$4:$A$5000,FALSE)))</f>
        <v/>
      </c>
      <c r="E1501" s="412" t="str">
        <f ca="1">IF($A1501="","",INDEX(Diário!E$4:E$5000,MATCH(Rateio!$A1501,Diário!$A$4:$A$5000,FALSE)))</f>
        <v/>
      </c>
      <c r="F1501" s="398"/>
      <c r="G1501" s="398"/>
      <c r="H1501" s="398"/>
      <c r="I1501" s="398"/>
      <c r="J1501" s="398"/>
      <c r="K1501" s="403"/>
      <c r="L1501" s="404"/>
      <c r="M1501" s="404"/>
      <c r="N1501" s="399"/>
      <c r="O1501" s="400" t="str">
        <f t="shared" si="95"/>
        <v/>
      </c>
      <c r="P1501" s="400" t="str">
        <f t="shared" si="96"/>
        <v/>
      </c>
      <c r="Q1501" s="400">
        <f t="shared" si="98"/>
        <v>0</v>
      </c>
      <c r="R1501" s="401" t="e">
        <f ca="1">MATCH(R$2,OFFSET(Diário!O$4,R1500,0,ROW(Diário!$N$5003)-R1500,1),0)+R1500</f>
        <v>#N/A</v>
      </c>
    </row>
    <row r="1502" spans="1:18" x14ac:dyDescent="0.2">
      <c r="A1502" s="402" t="str">
        <f t="shared" ca="1" si="97"/>
        <v/>
      </c>
      <c r="B1502" s="397" t="str">
        <f ca="1">IF($A1502="","",INDEX(Diário!B$4:B$5000,MATCH(Rateio!$A1502,Diário!$A$4:$A$5000,FALSE)))</f>
        <v/>
      </c>
      <c r="C1502" s="413" t="str">
        <f ca="1">IF($A1502="","",INDEX(Diário!C$4:C$5000,MATCH(Rateio!$A1502,Diário!$A$4:$A$5000,FALSE)))</f>
        <v/>
      </c>
      <c r="D1502" s="412" t="str">
        <f ca="1">IF($A1502="","",INDEX(Diário!D$4:D$5000,MATCH(Rateio!$A1502,Diário!$A$4:$A$5000,FALSE)))</f>
        <v/>
      </c>
      <c r="E1502" s="412" t="str">
        <f ca="1">IF($A1502="","",INDEX(Diário!E$4:E$5000,MATCH(Rateio!$A1502,Diário!$A$4:$A$5000,FALSE)))</f>
        <v/>
      </c>
      <c r="F1502" s="398"/>
      <c r="G1502" s="398"/>
      <c r="H1502" s="398"/>
      <c r="I1502" s="398"/>
      <c r="J1502" s="398"/>
      <c r="K1502" s="403"/>
      <c r="L1502" s="404"/>
      <c r="M1502" s="404"/>
      <c r="N1502" s="399"/>
      <c r="O1502" s="400" t="str">
        <f t="shared" si="95"/>
        <v/>
      </c>
      <c r="P1502" s="400" t="str">
        <f t="shared" si="96"/>
        <v/>
      </c>
      <c r="Q1502" s="400">
        <f t="shared" si="98"/>
        <v>0</v>
      </c>
      <c r="R1502" s="401" t="e">
        <f ca="1">MATCH(R$2,OFFSET(Diário!O$4,R1501,0,ROW(Diário!$N$5003)-R1501,1),0)+R1501</f>
        <v>#N/A</v>
      </c>
    </row>
    <row r="1503" spans="1:18" x14ac:dyDescent="0.2">
      <c r="A1503" s="402" t="str">
        <f t="shared" ca="1" si="97"/>
        <v/>
      </c>
      <c r="B1503" s="397" t="str">
        <f ca="1">IF($A1503="","",INDEX(Diário!B$4:B$5000,MATCH(Rateio!$A1503,Diário!$A$4:$A$5000,FALSE)))</f>
        <v/>
      </c>
      <c r="C1503" s="413" t="str">
        <f ca="1">IF($A1503="","",INDEX(Diário!C$4:C$5000,MATCH(Rateio!$A1503,Diário!$A$4:$A$5000,FALSE)))</f>
        <v/>
      </c>
      <c r="D1503" s="412" t="str">
        <f ca="1">IF($A1503="","",INDEX(Diário!D$4:D$5000,MATCH(Rateio!$A1503,Diário!$A$4:$A$5000,FALSE)))</f>
        <v/>
      </c>
      <c r="E1503" s="412" t="str">
        <f ca="1">IF($A1503="","",INDEX(Diário!E$4:E$5000,MATCH(Rateio!$A1503,Diário!$A$4:$A$5000,FALSE)))</f>
        <v/>
      </c>
      <c r="F1503" s="398"/>
      <c r="G1503" s="398"/>
      <c r="H1503" s="398"/>
      <c r="I1503" s="398"/>
      <c r="J1503" s="398"/>
      <c r="K1503" s="403"/>
      <c r="L1503" s="404"/>
      <c r="M1503" s="404"/>
      <c r="N1503" s="399"/>
      <c r="O1503" s="400" t="str">
        <f t="shared" si="95"/>
        <v/>
      </c>
      <c r="P1503" s="400" t="str">
        <f t="shared" si="96"/>
        <v/>
      </c>
      <c r="Q1503" s="400">
        <f t="shared" si="98"/>
        <v>0</v>
      </c>
      <c r="R1503" s="401" t="e">
        <f ca="1">MATCH(R$2,OFFSET(Diário!O$4,R1502,0,ROW(Diário!$N$5003)-R1502,1),0)+R1502</f>
        <v>#N/A</v>
      </c>
    </row>
    <row r="1504" spans="1:18" x14ac:dyDescent="0.2">
      <c r="A1504" s="402" t="str">
        <f t="shared" ca="1" si="97"/>
        <v/>
      </c>
      <c r="B1504" s="397" t="str">
        <f ca="1">IF($A1504="","",INDEX(Diário!B$4:B$5000,MATCH(Rateio!$A1504,Diário!$A$4:$A$5000,FALSE)))</f>
        <v/>
      </c>
      <c r="C1504" s="413" t="str">
        <f ca="1">IF($A1504="","",INDEX(Diário!C$4:C$5000,MATCH(Rateio!$A1504,Diário!$A$4:$A$5000,FALSE)))</f>
        <v/>
      </c>
      <c r="D1504" s="412" t="str">
        <f ca="1">IF($A1504="","",INDEX(Diário!D$4:D$5000,MATCH(Rateio!$A1504,Diário!$A$4:$A$5000,FALSE)))</f>
        <v/>
      </c>
      <c r="E1504" s="412" t="str">
        <f ca="1">IF($A1504="","",INDEX(Diário!E$4:E$5000,MATCH(Rateio!$A1504,Diário!$A$4:$A$5000,FALSE)))</f>
        <v/>
      </c>
      <c r="F1504" s="398"/>
      <c r="G1504" s="398"/>
      <c r="H1504" s="398"/>
      <c r="I1504" s="398"/>
      <c r="J1504" s="398"/>
      <c r="K1504" s="403"/>
      <c r="L1504" s="404"/>
      <c r="M1504" s="404"/>
      <c r="N1504" s="399"/>
      <c r="O1504" s="400" t="str">
        <f t="shared" si="95"/>
        <v/>
      </c>
      <c r="P1504" s="400" t="str">
        <f t="shared" si="96"/>
        <v/>
      </c>
      <c r="Q1504" s="400">
        <f t="shared" si="98"/>
        <v>0</v>
      </c>
      <c r="R1504" s="401" t="e">
        <f ca="1">MATCH(R$2,OFFSET(Diário!O$4,R1503,0,ROW(Diário!$N$5003)-R1503,1),0)+R1503</f>
        <v>#N/A</v>
      </c>
    </row>
    <row r="1505" spans="1:18" x14ac:dyDescent="0.2">
      <c r="A1505" s="402" t="str">
        <f t="shared" ca="1" si="97"/>
        <v/>
      </c>
      <c r="B1505" s="397" t="str">
        <f ca="1">IF($A1505="","",INDEX(Diário!B$4:B$5000,MATCH(Rateio!$A1505,Diário!$A$4:$A$5000,FALSE)))</f>
        <v/>
      </c>
      <c r="C1505" s="413" t="str">
        <f ca="1">IF($A1505="","",INDEX(Diário!C$4:C$5000,MATCH(Rateio!$A1505,Diário!$A$4:$A$5000,FALSE)))</f>
        <v/>
      </c>
      <c r="D1505" s="412" t="str">
        <f ca="1">IF($A1505="","",INDEX(Diário!D$4:D$5000,MATCH(Rateio!$A1505,Diário!$A$4:$A$5000,FALSE)))</f>
        <v/>
      </c>
      <c r="E1505" s="412" t="str">
        <f ca="1">IF($A1505="","",INDEX(Diário!E$4:E$5000,MATCH(Rateio!$A1505,Diário!$A$4:$A$5000,FALSE)))</f>
        <v/>
      </c>
      <c r="F1505" s="398"/>
      <c r="G1505" s="398"/>
      <c r="H1505" s="398"/>
      <c r="I1505" s="398"/>
      <c r="J1505" s="398"/>
      <c r="K1505" s="403"/>
      <c r="L1505" s="404"/>
      <c r="M1505" s="404"/>
      <c r="N1505" s="399"/>
      <c r="O1505" s="400" t="str">
        <f t="shared" si="95"/>
        <v/>
      </c>
      <c r="P1505" s="400" t="str">
        <f t="shared" si="96"/>
        <v/>
      </c>
      <c r="Q1505" s="400">
        <f t="shared" si="98"/>
        <v>0</v>
      </c>
      <c r="R1505" s="401" t="e">
        <f ca="1">MATCH(R$2,OFFSET(Diário!O$4,R1504,0,ROW(Diário!$N$5003)-R1504,1),0)+R1504</f>
        <v>#N/A</v>
      </c>
    </row>
    <row r="1506" spans="1:18" x14ac:dyDescent="0.2">
      <c r="A1506" s="402" t="str">
        <f t="shared" ca="1" si="97"/>
        <v/>
      </c>
      <c r="B1506" s="397" t="str">
        <f ca="1">IF($A1506="","",INDEX(Diário!B$4:B$5000,MATCH(Rateio!$A1506,Diário!$A$4:$A$5000,FALSE)))</f>
        <v/>
      </c>
      <c r="C1506" s="413" t="str">
        <f ca="1">IF($A1506="","",INDEX(Diário!C$4:C$5000,MATCH(Rateio!$A1506,Diário!$A$4:$A$5000,FALSE)))</f>
        <v/>
      </c>
      <c r="D1506" s="412" t="str">
        <f ca="1">IF($A1506="","",INDEX(Diário!D$4:D$5000,MATCH(Rateio!$A1506,Diário!$A$4:$A$5000,FALSE)))</f>
        <v/>
      </c>
      <c r="E1506" s="412" t="str">
        <f ca="1">IF($A1506="","",INDEX(Diário!E$4:E$5000,MATCH(Rateio!$A1506,Diário!$A$4:$A$5000,FALSE)))</f>
        <v/>
      </c>
      <c r="F1506" s="398"/>
      <c r="G1506" s="398"/>
      <c r="H1506" s="398"/>
      <c r="I1506" s="398"/>
      <c r="J1506" s="398"/>
      <c r="K1506" s="403"/>
      <c r="L1506" s="404"/>
      <c r="M1506" s="404"/>
      <c r="N1506" s="399"/>
      <c r="O1506" s="400" t="str">
        <f t="shared" si="95"/>
        <v/>
      </c>
      <c r="P1506" s="400" t="str">
        <f t="shared" si="96"/>
        <v/>
      </c>
      <c r="Q1506" s="400">
        <f t="shared" si="98"/>
        <v>0</v>
      </c>
      <c r="R1506" s="401" t="e">
        <f ca="1">MATCH(R$2,OFFSET(Diário!O$4,R1505,0,ROW(Diário!$N$5003)-R1505,1),0)+R1505</f>
        <v>#N/A</v>
      </c>
    </row>
    <row r="1507" spans="1:18" x14ac:dyDescent="0.2">
      <c r="A1507" s="402" t="str">
        <f t="shared" ca="1" si="97"/>
        <v/>
      </c>
      <c r="B1507" s="397" t="str">
        <f ca="1">IF($A1507="","",INDEX(Diário!B$4:B$5000,MATCH(Rateio!$A1507,Diário!$A$4:$A$5000,FALSE)))</f>
        <v/>
      </c>
      <c r="C1507" s="413" t="str">
        <f ca="1">IF($A1507="","",INDEX(Diário!C$4:C$5000,MATCH(Rateio!$A1507,Diário!$A$4:$A$5000,FALSE)))</f>
        <v/>
      </c>
      <c r="D1507" s="412" t="str">
        <f ca="1">IF($A1507="","",INDEX(Diário!D$4:D$5000,MATCH(Rateio!$A1507,Diário!$A$4:$A$5000,FALSE)))</f>
        <v/>
      </c>
      <c r="E1507" s="412" t="str">
        <f ca="1">IF($A1507="","",INDEX(Diário!E$4:E$5000,MATCH(Rateio!$A1507,Diário!$A$4:$A$5000,FALSE)))</f>
        <v/>
      </c>
      <c r="F1507" s="398"/>
      <c r="G1507" s="398"/>
      <c r="H1507" s="398"/>
      <c r="I1507" s="398"/>
      <c r="J1507" s="398"/>
      <c r="K1507" s="403"/>
      <c r="L1507" s="404"/>
      <c r="M1507" s="404"/>
      <c r="N1507" s="399"/>
      <c r="O1507" s="400" t="str">
        <f t="shared" si="95"/>
        <v/>
      </c>
      <c r="P1507" s="400" t="str">
        <f t="shared" si="96"/>
        <v/>
      </c>
      <c r="Q1507" s="400">
        <f t="shared" si="98"/>
        <v>0</v>
      </c>
      <c r="R1507" s="401" t="e">
        <f ca="1">MATCH(R$2,OFFSET(Diário!O$4,R1506,0,ROW(Diário!$N$5003)-R1506,1),0)+R1506</f>
        <v>#N/A</v>
      </c>
    </row>
    <row r="1508" spans="1:18" x14ac:dyDescent="0.2">
      <c r="A1508" s="402" t="str">
        <f t="shared" ca="1" si="97"/>
        <v/>
      </c>
      <c r="B1508" s="397" t="str">
        <f ca="1">IF($A1508="","",INDEX(Diário!B$4:B$5000,MATCH(Rateio!$A1508,Diário!$A$4:$A$5000,FALSE)))</f>
        <v/>
      </c>
      <c r="C1508" s="413" t="str">
        <f ca="1">IF($A1508="","",INDEX(Diário!C$4:C$5000,MATCH(Rateio!$A1508,Diário!$A$4:$A$5000,FALSE)))</f>
        <v/>
      </c>
      <c r="D1508" s="412" t="str">
        <f ca="1">IF($A1508="","",INDEX(Diário!D$4:D$5000,MATCH(Rateio!$A1508,Diário!$A$4:$A$5000,FALSE)))</f>
        <v/>
      </c>
      <c r="E1508" s="412" t="str">
        <f ca="1">IF($A1508="","",INDEX(Diário!E$4:E$5000,MATCH(Rateio!$A1508,Diário!$A$4:$A$5000,FALSE)))</f>
        <v/>
      </c>
      <c r="F1508" s="398"/>
      <c r="G1508" s="398"/>
      <c r="H1508" s="398"/>
      <c r="I1508" s="398"/>
      <c r="J1508" s="398"/>
      <c r="K1508" s="403"/>
      <c r="L1508" s="404"/>
      <c r="M1508" s="404"/>
      <c r="N1508" s="399"/>
      <c r="O1508" s="400" t="str">
        <f t="shared" si="95"/>
        <v/>
      </c>
      <c r="P1508" s="400" t="str">
        <f t="shared" si="96"/>
        <v/>
      </c>
      <c r="Q1508" s="400">
        <f t="shared" si="98"/>
        <v>0</v>
      </c>
      <c r="R1508" s="401" t="e">
        <f ca="1">MATCH(R$2,OFFSET(Diário!O$4,R1507,0,ROW(Diário!$N$5003)-R1507,1),0)+R1507</f>
        <v>#N/A</v>
      </c>
    </row>
    <row r="1509" spans="1:18" x14ac:dyDescent="0.2">
      <c r="A1509" s="402" t="str">
        <f t="shared" ca="1" si="97"/>
        <v/>
      </c>
      <c r="B1509" s="397" t="str">
        <f ca="1">IF($A1509="","",INDEX(Diário!B$4:B$5000,MATCH(Rateio!$A1509,Diário!$A$4:$A$5000,FALSE)))</f>
        <v/>
      </c>
      <c r="C1509" s="413" t="str">
        <f ca="1">IF($A1509="","",INDEX(Diário!C$4:C$5000,MATCH(Rateio!$A1509,Diário!$A$4:$A$5000,FALSE)))</f>
        <v/>
      </c>
      <c r="D1509" s="412" t="str">
        <f ca="1">IF($A1509="","",INDEX(Diário!D$4:D$5000,MATCH(Rateio!$A1509,Diário!$A$4:$A$5000,FALSE)))</f>
        <v/>
      </c>
      <c r="E1509" s="412" t="str">
        <f ca="1">IF($A1509="","",INDEX(Diário!E$4:E$5000,MATCH(Rateio!$A1509,Diário!$A$4:$A$5000,FALSE)))</f>
        <v/>
      </c>
      <c r="F1509" s="398"/>
      <c r="G1509" s="398"/>
      <c r="H1509" s="398"/>
      <c r="I1509" s="398"/>
      <c r="J1509" s="398"/>
      <c r="K1509" s="403"/>
      <c r="L1509" s="404"/>
      <c r="M1509" s="404"/>
      <c r="N1509" s="399"/>
      <c r="O1509" s="400" t="str">
        <f t="shared" si="95"/>
        <v/>
      </c>
      <c r="P1509" s="400" t="str">
        <f t="shared" si="96"/>
        <v/>
      </c>
      <c r="Q1509" s="400">
        <f t="shared" si="98"/>
        <v>0</v>
      </c>
      <c r="R1509" s="401" t="e">
        <f ca="1">MATCH(R$2,OFFSET(Diário!O$4,R1508,0,ROW(Diário!$N$5003)-R1508,1),0)+R1508</f>
        <v>#N/A</v>
      </c>
    </row>
    <row r="1510" spans="1:18" x14ac:dyDescent="0.2">
      <c r="A1510" s="402" t="str">
        <f t="shared" ca="1" si="97"/>
        <v/>
      </c>
      <c r="B1510" s="397" t="str">
        <f ca="1">IF($A1510="","",INDEX(Diário!B$4:B$5000,MATCH(Rateio!$A1510,Diário!$A$4:$A$5000,FALSE)))</f>
        <v/>
      </c>
      <c r="C1510" s="413" t="str">
        <f ca="1">IF($A1510="","",INDEX(Diário!C$4:C$5000,MATCH(Rateio!$A1510,Diário!$A$4:$A$5000,FALSE)))</f>
        <v/>
      </c>
      <c r="D1510" s="412" t="str">
        <f ca="1">IF($A1510="","",INDEX(Diário!D$4:D$5000,MATCH(Rateio!$A1510,Diário!$A$4:$A$5000,FALSE)))</f>
        <v/>
      </c>
      <c r="E1510" s="412" t="str">
        <f ca="1">IF($A1510="","",INDEX(Diário!E$4:E$5000,MATCH(Rateio!$A1510,Diário!$A$4:$A$5000,FALSE)))</f>
        <v/>
      </c>
      <c r="F1510" s="398"/>
      <c r="G1510" s="398"/>
      <c r="H1510" s="398"/>
      <c r="I1510" s="398"/>
      <c r="J1510" s="398"/>
      <c r="K1510" s="403"/>
      <c r="L1510" s="404"/>
      <c r="M1510" s="404"/>
      <c r="N1510" s="399"/>
      <c r="O1510" s="400" t="str">
        <f t="shared" si="95"/>
        <v/>
      </c>
      <c r="P1510" s="400" t="str">
        <f t="shared" si="96"/>
        <v/>
      </c>
      <c r="Q1510" s="400">
        <f t="shared" si="98"/>
        <v>0</v>
      </c>
      <c r="R1510" s="401" t="e">
        <f ca="1">MATCH(R$2,OFFSET(Diário!O$4,R1509,0,ROW(Diário!$N$5003)-R1509,1),0)+R1509</f>
        <v>#N/A</v>
      </c>
    </row>
    <row r="1511" spans="1:18" x14ac:dyDescent="0.2">
      <c r="A1511" s="402" t="str">
        <f t="shared" ca="1" si="97"/>
        <v/>
      </c>
      <c r="B1511" s="397" t="str">
        <f ca="1">IF($A1511="","",INDEX(Diário!B$4:B$5000,MATCH(Rateio!$A1511,Diário!$A$4:$A$5000,FALSE)))</f>
        <v/>
      </c>
      <c r="C1511" s="413" t="str">
        <f ca="1">IF($A1511="","",INDEX(Diário!C$4:C$5000,MATCH(Rateio!$A1511,Diário!$A$4:$A$5000,FALSE)))</f>
        <v/>
      </c>
      <c r="D1511" s="412" t="str">
        <f ca="1">IF($A1511="","",INDEX(Diário!D$4:D$5000,MATCH(Rateio!$A1511,Diário!$A$4:$A$5000,FALSE)))</f>
        <v/>
      </c>
      <c r="E1511" s="412" t="str">
        <f ca="1">IF($A1511="","",INDEX(Diário!E$4:E$5000,MATCH(Rateio!$A1511,Diário!$A$4:$A$5000,FALSE)))</f>
        <v/>
      </c>
      <c r="F1511" s="398"/>
      <c r="G1511" s="398"/>
      <c r="H1511" s="398"/>
      <c r="I1511" s="398"/>
      <c r="J1511" s="398"/>
      <c r="K1511" s="403"/>
      <c r="L1511" s="404"/>
      <c r="M1511" s="404"/>
      <c r="N1511" s="399"/>
      <c r="O1511" s="400" t="str">
        <f t="shared" si="95"/>
        <v/>
      </c>
      <c r="P1511" s="400" t="str">
        <f t="shared" si="96"/>
        <v/>
      </c>
      <c r="Q1511" s="400">
        <f t="shared" si="98"/>
        <v>0</v>
      </c>
      <c r="R1511" s="401" t="e">
        <f ca="1">MATCH(R$2,OFFSET(Diário!O$4,R1510,0,ROW(Diário!$N$5003)-R1510,1),0)+R1510</f>
        <v>#N/A</v>
      </c>
    </row>
    <row r="1512" spans="1:18" x14ac:dyDescent="0.2">
      <c r="A1512" s="402" t="str">
        <f t="shared" ca="1" si="97"/>
        <v/>
      </c>
      <c r="B1512" s="397" t="str">
        <f ca="1">IF($A1512="","",INDEX(Diário!B$4:B$5000,MATCH(Rateio!$A1512,Diário!$A$4:$A$5000,FALSE)))</f>
        <v/>
      </c>
      <c r="C1512" s="413" t="str">
        <f ca="1">IF($A1512="","",INDEX(Diário!C$4:C$5000,MATCH(Rateio!$A1512,Diário!$A$4:$A$5000,FALSE)))</f>
        <v/>
      </c>
      <c r="D1512" s="412" t="str">
        <f ca="1">IF($A1512="","",INDEX(Diário!D$4:D$5000,MATCH(Rateio!$A1512,Diário!$A$4:$A$5000,FALSE)))</f>
        <v/>
      </c>
      <c r="E1512" s="412" t="str">
        <f ca="1">IF($A1512="","",INDEX(Diário!E$4:E$5000,MATCH(Rateio!$A1512,Diário!$A$4:$A$5000,FALSE)))</f>
        <v/>
      </c>
      <c r="F1512" s="398"/>
      <c r="G1512" s="398"/>
      <c r="H1512" s="398"/>
      <c r="I1512" s="398"/>
      <c r="J1512" s="398"/>
      <c r="K1512" s="403"/>
      <c r="L1512" s="404"/>
      <c r="M1512" s="404"/>
      <c r="N1512" s="399"/>
      <c r="O1512" s="400" t="str">
        <f t="shared" si="95"/>
        <v/>
      </c>
      <c r="P1512" s="400" t="str">
        <f t="shared" si="96"/>
        <v/>
      </c>
      <c r="Q1512" s="400">
        <f t="shared" si="98"/>
        <v>0</v>
      </c>
      <c r="R1512" s="401" t="e">
        <f ca="1">MATCH(R$2,OFFSET(Diário!O$4,R1511,0,ROW(Diário!$N$5003)-R1511,1),0)+R1511</f>
        <v>#N/A</v>
      </c>
    </row>
    <row r="1513" spans="1:18" x14ac:dyDescent="0.2">
      <c r="A1513" s="402" t="str">
        <f t="shared" ca="1" si="97"/>
        <v/>
      </c>
      <c r="B1513" s="397" t="str">
        <f ca="1">IF($A1513="","",INDEX(Diário!B$4:B$5000,MATCH(Rateio!$A1513,Diário!$A$4:$A$5000,FALSE)))</f>
        <v/>
      </c>
      <c r="C1513" s="413" t="str">
        <f ca="1">IF($A1513="","",INDEX(Diário!C$4:C$5000,MATCH(Rateio!$A1513,Diário!$A$4:$A$5000,FALSE)))</f>
        <v/>
      </c>
      <c r="D1513" s="412" t="str">
        <f ca="1">IF($A1513="","",INDEX(Diário!D$4:D$5000,MATCH(Rateio!$A1513,Diário!$A$4:$A$5000,FALSE)))</f>
        <v/>
      </c>
      <c r="E1513" s="412" t="str">
        <f ca="1">IF($A1513="","",INDEX(Diário!E$4:E$5000,MATCH(Rateio!$A1513,Diário!$A$4:$A$5000,FALSE)))</f>
        <v/>
      </c>
      <c r="F1513" s="398"/>
      <c r="G1513" s="398"/>
      <c r="H1513" s="398"/>
      <c r="I1513" s="398"/>
      <c r="J1513" s="398"/>
      <c r="K1513" s="403"/>
      <c r="L1513" s="404"/>
      <c r="M1513" s="404"/>
      <c r="N1513" s="399"/>
      <c r="O1513" s="400" t="str">
        <f t="shared" si="95"/>
        <v/>
      </c>
      <c r="P1513" s="400" t="str">
        <f t="shared" si="96"/>
        <v/>
      </c>
      <c r="Q1513" s="400">
        <f t="shared" si="98"/>
        <v>0</v>
      </c>
      <c r="R1513" s="401" t="e">
        <f ca="1">MATCH(R$2,OFFSET(Diário!O$4,R1512,0,ROW(Diário!$N$5003)-R1512,1),0)+R1512</f>
        <v>#N/A</v>
      </c>
    </row>
    <row r="1514" spans="1:18" x14ac:dyDescent="0.2">
      <c r="A1514" s="402" t="str">
        <f t="shared" ca="1" si="97"/>
        <v/>
      </c>
      <c r="B1514" s="397" t="str">
        <f ca="1">IF($A1514="","",INDEX(Diário!B$4:B$5000,MATCH(Rateio!$A1514,Diário!$A$4:$A$5000,FALSE)))</f>
        <v/>
      </c>
      <c r="C1514" s="413" t="str">
        <f ca="1">IF($A1514="","",INDEX(Diário!C$4:C$5000,MATCH(Rateio!$A1514,Diário!$A$4:$A$5000,FALSE)))</f>
        <v/>
      </c>
      <c r="D1514" s="412" t="str">
        <f ca="1">IF($A1514="","",INDEX(Diário!D$4:D$5000,MATCH(Rateio!$A1514,Diário!$A$4:$A$5000,FALSE)))</f>
        <v/>
      </c>
      <c r="E1514" s="412" t="str">
        <f ca="1">IF($A1514="","",INDEX(Diário!E$4:E$5000,MATCH(Rateio!$A1514,Diário!$A$4:$A$5000,FALSE)))</f>
        <v/>
      </c>
      <c r="F1514" s="398"/>
      <c r="G1514" s="398"/>
      <c r="H1514" s="398"/>
      <c r="I1514" s="398"/>
      <c r="J1514" s="398"/>
      <c r="K1514" s="403"/>
      <c r="L1514" s="404"/>
      <c r="M1514" s="404"/>
      <c r="N1514" s="399"/>
      <c r="O1514" s="400" t="str">
        <f t="shared" si="95"/>
        <v/>
      </c>
      <c r="P1514" s="400" t="str">
        <f t="shared" si="96"/>
        <v/>
      </c>
      <c r="Q1514" s="400">
        <f t="shared" si="98"/>
        <v>0</v>
      </c>
      <c r="R1514" s="401" t="e">
        <f ca="1">MATCH(R$2,OFFSET(Diário!O$4,R1513,0,ROW(Diário!$N$5003)-R1513,1),0)+R1513</f>
        <v>#N/A</v>
      </c>
    </row>
    <row r="1515" spans="1:18" x14ac:dyDescent="0.2">
      <c r="A1515" s="402" t="str">
        <f t="shared" ca="1" si="97"/>
        <v/>
      </c>
      <c r="B1515" s="397" t="str">
        <f ca="1">IF($A1515="","",INDEX(Diário!B$4:B$5000,MATCH(Rateio!$A1515,Diário!$A$4:$A$5000,FALSE)))</f>
        <v/>
      </c>
      <c r="C1515" s="413" t="str">
        <f ca="1">IF($A1515="","",INDEX(Diário!C$4:C$5000,MATCH(Rateio!$A1515,Diário!$A$4:$A$5000,FALSE)))</f>
        <v/>
      </c>
      <c r="D1515" s="412" t="str">
        <f ca="1">IF($A1515="","",INDEX(Diário!D$4:D$5000,MATCH(Rateio!$A1515,Diário!$A$4:$A$5000,FALSE)))</f>
        <v/>
      </c>
      <c r="E1515" s="412" t="str">
        <f ca="1">IF($A1515="","",INDEX(Diário!E$4:E$5000,MATCH(Rateio!$A1515,Diário!$A$4:$A$5000,FALSE)))</f>
        <v/>
      </c>
      <c r="F1515" s="398"/>
      <c r="G1515" s="398"/>
      <c r="H1515" s="398"/>
      <c r="I1515" s="398"/>
      <c r="J1515" s="398"/>
      <c r="K1515" s="403"/>
      <c r="L1515" s="404"/>
      <c r="M1515" s="404"/>
      <c r="N1515" s="399"/>
      <c r="O1515" s="400" t="str">
        <f t="shared" si="95"/>
        <v/>
      </c>
      <c r="P1515" s="400" t="str">
        <f t="shared" si="96"/>
        <v/>
      </c>
      <c r="Q1515" s="400">
        <f t="shared" si="98"/>
        <v>0</v>
      </c>
      <c r="R1515" s="401" t="e">
        <f ca="1">MATCH(R$2,OFFSET(Diário!O$4,R1514,0,ROW(Diário!$N$5003)-R1514,1),0)+R1514</f>
        <v>#N/A</v>
      </c>
    </row>
    <row r="1516" spans="1:18" x14ac:dyDescent="0.2">
      <c r="A1516" s="402" t="str">
        <f t="shared" ca="1" si="97"/>
        <v/>
      </c>
      <c r="B1516" s="397" t="str">
        <f ca="1">IF($A1516="","",INDEX(Diário!B$4:B$5000,MATCH(Rateio!$A1516,Diário!$A$4:$A$5000,FALSE)))</f>
        <v/>
      </c>
      <c r="C1516" s="413" t="str">
        <f ca="1">IF($A1516="","",INDEX(Diário!C$4:C$5000,MATCH(Rateio!$A1516,Diário!$A$4:$A$5000,FALSE)))</f>
        <v/>
      </c>
      <c r="D1516" s="412" t="str">
        <f ca="1">IF($A1516="","",INDEX(Diário!D$4:D$5000,MATCH(Rateio!$A1516,Diário!$A$4:$A$5000,FALSE)))</f>
        <v/>
      </c>
      <c r="E1516" s="412" t="str">
        <f ca="1">IF($A1516="","",INDEX(Diário!E$4:E$5000,MATCH(Rateio!$A1516,Diário!$A$4:$A$5000,FALSE)))</f>
        <v/>
      </c>
      <c r="F1516" s="398"/>
      <c r="G1516" s="398"/>
      <c r="H1516" s="398"/>
      <c r="I1516" s="398"/>
      <c r="J1516" s="398"/>
      <c r="K1516" s="403"/>
      <c r="L1516" s="404"/>
      <c r="M1516" s="404"/>
      <c r="N1516" s="399"/>
      <c r="O1516" s="400" t="str">
        <f t="shared" si="95"/>
        <v/>
      </c>
      <c r="P1516" s="400" t="str">
        <f t="shared" si="96"/>
        <v/>
      </c>
      <c r="Q1516" s="400">
        <f t="shared" si="98"/>
        <v>0</v>
      </c>
      <c r="R1516" s="401" t="e">
        <f ca="1">MATCH(R$2,OFFSET(Diário!O$4,R1515,0,ROW(Diário!$N$5003)-R1515,1),0)+R1515</f>
        <v>#N/A</v>
      </c>
    </row>
    <row r="1517" spans="1:18" x14ac:dyDescent="0.2">
      <c r="A1517" s="402" t="str">
        <f t="shared" ca="1" si="97"/>
        <v/>
      </c>
      <c r="B1517" s="397" t="str">
        <f ca="1">IF($A1517="","",INDEX(Diário!B$4:B$5000,MATCH(Rateio!$A1517,Diário!$A$4:$A$5000,FALSE)))</f>
        <v/>
      </c>
      <c r="C1517" s="413" t="str">
        <f ca="1">IF($A1517="","",INDEX(Diário!C$4:C$5000,MATCH(Rateio!$A1517,Diário!$A$4:$A$5000,FALSE)))</f>
        <v/>
      </c>
      <c r="D1517" s="412" t="str">
        <f ca="1">IF($A1517="","",INDEX(Diário!D$4:D$5000,MATCH(Rateio!$A1517,Diário!$A$4:$A$5000,FALSE)))</f>
        <v/>
      </c>
      <c r="E1517" s="412" t="str">
        <f ca="1">IF($A1517="","",INDEX(Diário!E$4:E$5000,MATCH(Rateio!$A1517,Diário!$A$4:$A$5000,FALSE)))</f>
        <v/>
      </c>
      <c r="F1517" s="398"/>
      <c r="G1517" s="398"/>
      <c r="H1517" s="398"/>
      <c r="I1517" s="398"/>
      <c r="J1517" s="398"/>
      <c r="K1517" s="403"/>
      <c r="L1517" s="404"/>
      <c r="M1517" s="404"/>
      <c r="N1517" s="399"/>
      <c r="O1517" s="400" t="str">
        <f t="shared" si="95"/>
        <v/>
      </c>
      <c r="P1517" s="400" t="str">
        <f t="shared" si="96"/>
        <v/>
      </c>
      <c r="Q1517" s="400">
        <f t="shared" si="98"/>
        <v>0</v>
      </c>
      <c r="R1517" s="401" t="e">
        <f ca="1">MATCH(R$2,OFFSET(Diário!O$4,R1516,0,ROW(Diário!$N$5003)-R1516,1),0)+R1516</f>
        <v>#N/A</v>
      </c>
    </row>
    <row r="1518" spans="1:18" x14ac:dyDescent="0.2">
      <c r="A1518" s="402" t="str">
        <f t="shared" ca="1" si="97"/>
        <v/>
      </c>
      <c r="B1518" s="397" t="str">
        <f ca="1">IF($A1518="","",INDEX(Diário!B$4:B$5000,MATCH(Rateio!$A1518,Diário!$A$4:$A$5000,FALSE)))</f>
        <v/>
      </c>
      <c r="C1518" s="413" t="str">
        <f ca="1">IF($A1518="","",INDEX(Diário!C$4:C$5000,MATCH(Rateio!$A1518,Diário!$A$4:$A$5000,FALSE)))</f>
        <v/>
      </c>
      <c r="D1518" s="412" t="str">
        <f ca="1">IF($A1518="","",INDEX(Diário!D$4:D$5000,MATCH(Rateio!$A1518,Diário!$A$4:$A$5000,FALSE)))</f>
        <v/>
      </c>
      <c r="E1518" s="412" t="str">
        <f ca="1">IF($A1518="","",INDEX(Diário!E$4:E$5000,MATCH(Rateio!$A1518,Diário!$A$4:$A$5000,FALSE)))</f>
        <v/>
      </c>
      <c r="F1518" s="398"/>
      <c r="G1518" s="398"/>
      <c r="H1518" s="398"/>
      <c r="I1518" s="398"/>
      <c r="J1518" s="398"/>
      <c r="K1518" s="403"/>
      <c r="L1518" s="404"/>
      <c r="M1518" s="404"/>
      <c r="N1518" s="399"/>
      <c r="O1518" s="400" t="str">
        <f t="shared" si="95"/>
        <v/>
      </c>
      <c r="P1518" s="400" t="str">
        <f t="shared" si="96"/>
        <v/>
      </c>
      <c r="Q1518" s="400">
        <f t="shared" si="98"/>
        <v>0</v>
      </c>
      <c r="R1518" s="401" t="e">
        <f ca="1">MATCH(R$2,OFFSET(Diário!O$4,R1517,0,ROW(Diário!$N$5003)-R1517,1),0)+R1517</f>
        <v>#N/A</v>
      </c>
    </row>
    <row r="1519" spans="1:18" x14ac:dyDescent="0.2">
      <c r="A1519" s="402" t="str">
        <f t="shared" ca="1" si="97"/>
        <v/>
      </c>
      <c r="B1519" s="397" t="str">
        <f ca="1">IF($A1519="","",INDEX(Diário!B$4:B$5000,MATCH(Rateio!$A1519,Diário!$A$4:$A$5000,FALSE)))</f>
        <v/>
      </c>
      <c r="C1519" s="413" t="str">
        <f ca="1">IF($A1519="","",INDEX(Diário!C$4:C$5000,MATCH(Rateio!$A1519,Diário!$A$4:$A$5000,FALSE)))</f>
        <v/>
      </c>
      <c r="D1519" s="412" t="str">
        <f ca="1">IF($A1519="","",INDEX(Diário!D$4:D$5000,MATCH(Rateio!$A1519,Diário!$A$4:$A$5000,FALSE)))</f>
        <v/>
      </c>
      <c r="E1519" s="412" t="str">
        <f ca="1">IF($A1519="","",INDEX(Diário!E$4:E$5000,MATCH(Rateio!$A1519,Diário!$A$4:$A$5000,FALSE)))</f>
        <v/>
      </c>
      <c r="F1519" s="398"/>
      <c r="G1519" s="398"/>
      <c r="H1519" s="398"/>
      <c r="I1519" s="398"/>
      <c r="J1519" s="398"/>
      <c r="K1519" s="403"/>
      <c r="L1519" s="404"/>
      <c r="M1519" s="404"/>
      <c r="N1519" s="399"/>
      <c r="O1519" s="400" t="str">
        <f t="shared" si="95"/>
        <v/>
      </c>
      <c r="P1519" s="400" t="str">
        <f t="shared" si="96"/>
        <v/>
      </c>
      <c r="Q1519" s="400">
        <f t="shared" si="98"/>
        <v>0</v>
      </c>
      <c r="R1519" s="401" t="e">
        <f ca="1">MATCH(R$2,OFFSET(Diário!O$4,R1518,0,ROW(Diário!$N$5003)-R1518,1),0)+R1518</f>
        <v>#N/A</v>
      </c>
    </row>
    <row r="1520" spans="1:18" x14ac:dyDescent="0.2">
      <c r="A1520" s="402" t="str">
        <f t="shared" ca="1" si="97"/>
        <v/>
      </c>
      <c r="B1520" s="397" t="str">
        <f ca="1">IF($A1520="","",INDEX(Diário!B$4:B$5000,MATCH(Rateio!$A1520,Diário!$A$4:$A$5000,FALSE)))</f>
        <v/>
      </c>
      <c r="C1520" s="413" t="str">
        <f ca="1">IF($A1520="","",INDEX(Diário!C$4:C$5000,MATCH(Rateio!$A1520,Diário!$A$4:$A$5000,FALSE)))</f>
        <v/>
      </c>
      <c r="D1520" s="412" t="str">
        <f ca="1">IF($A1520="","",INDEX(Diário!D$4:D$5000,MATCH(Rateio!$A1520,Diário!$A$4:$A$5000,FALSE)))</f>
        <v/>
      </c>
      <c r="E1520" s="412" t="str">
        <f ca="1">IF($A1520="","",INDEX(Diário!E$4:E$5000,MATCH(Rateio!$A1520,Diário!$A$4:$A$5000,FALSE)))</f>
        <v/>
      </c>
      <c r="F1520" s="398"/>
      <c r="G1520" s="398"/>
      <c r="H1520" s="398"/>
      <c r="I1520" s="398"/>
      <c r="J1520" s="398"/>
      <c r="K1520" s="403"/>
      <c r="L1520" s="404"/>
      <c r="M1520" s="404"/>
      <c r="N1520" s="399"/>
      <c r="O1520" s="400" t="str">
        <f t="shared" si="95"/>
        <v/>
      </c>
      <c r="P1520" s="400" t="str">
        <f t="shared" si="96"/>
        <v/>
      </c>
      <c r="Q1520" s="400">
        <f t="shared" si="98"/>
        <v>0</v>
      </c>
      <c r="R1520" s="401" t="e">
        <f ca="1">MATCH(R$2,OFFSET(Diário!O$4,R1519,0,ROW(Diário!$N$5003)-R1519,1),0)+R1519</f>
        <v>#N/A</v>
      </c>
    </row>
    <row r="1521" spans="1:18" x14ac:dyDescent="0.2">
      <c r="A1521" s="402" t="str">
        <f t="shared" ca="1" si="97"/>
        <v/>
      </c>
      <c r="B1521" s="397" t="str">
        <f ca="1">IF($A1521="","",INDEX(Diário!B$4:B$5000,MATCH(Rateio!$A1521,Diário!$A$4:$A$5000,FALSE)))</f>
        <v/>
      </c>
      <c r="C1521" s="413" t="str">
        <f ca="1">IF($A1521="","",INDEX(Diário!C$4:C$5000,MATCH(Rateio!$A1521,Diário!$A$4:$A$5000,FALSE)))</f>
        <v/>
      </c>
      <c r="D1521" s="412" t="str">
        <f ca="1">IF($A1521="","",INDEX(Diário!D$4:D$5000,MATCH(Rateio!$A1521,Diário!$A$4:$A$5000,FALSE)))</f>
        <v/>
      </c>
      <c r="E1521" s="412" t="str">
        <f ca="1">IF($A1521="","",INDEX(Diário!E$4:E$5000,MATCH(Rateio!$A1521,Diário!$A$4:$A$5000,FALSE)))</f>
        <v/>
      </c>
      <c r="F1521" s="398"/>
      <c r="G1521" s="398"/>
      <c r="H1521" s="398"/>
      <c r="I1521" s="398"/>
      <c r="J1521" s="398"/>
      <c r="K1521" s="403"/>
      <c r="L1521" s="404"/>
      <c r="M1521" s="404"/>
      <c r="N1521" s="399"/>
      <c r="O1521" s="400" t="str">
        <f t="shared" si="95"/>
        <v/>
      </c>
      <c r="P1521" s="400" t="str">
        <f t="shared" si="96"/>
        <v/>
      </c>
      <c r="Q1521" s="400">
        <f t="shared" si="98"/>
        <v>0</v>
      </c>
      <c r="R1521" s="401" t="e">
        <f ca="1">MATCH(R$2,OFFSET(Diário!O$4,R1520,0,ROW(Diário!$N$5003)-R1520,1),0)+R1520</f>
        <v>#N/A</v>
      </c>
    </row>
    <row r="1522" spans="1:18" x14ac:dyDescent="0.2">
      <c r="A1522" s="402" t="str">
        <f t="shared" ca="1" si="97"/>
        <v/>
      </c>
      <c r="B1522" s="397" t="str">
        <f ca="1">IF($A1522="","",INDEX(Diário!B$4:B$5000,MATCH(Rateio!$A1522,Diário!$A$4:$A$5000,FALSE)))</f>
        <v/>
      </c>
      <c r="C1522" s="413" t="str">
        <f ca="1">IF($A1522="","",INDEX(Diário!C$4:C$5000,MATCH(Rateio!$A1522,Diário!$A$4:$A$5000,FALSE)))</f>
        <v/>
      </c>
      <c r="D1522" s="412" t="str">
        <f ca="1">IF($A1522="","",INDEX(Diário!D$4:D$5000,MATCH(Rateio!$A1522,Diário!$A$4:$A$5000,FALSE)))</f>
        <v/>
      </c>
      <c r="E1522" s="412" t="str">
        <f ca="1">IF($A1522="","",INDEX(Diário!E$4:E$5000,MATCH(Rateio!$A1522,Diário!$A$4:$A$5000,FALSE)))</f>
        <v/>
      </c>
      <c r="F1522" s="398"/>
      <c r="G1522" s="398"/>
      <c r="H1522" s="398"/>
      <c r="I1522" s="398"/>
      <c r="J1522" s="398"/>
      <c r="K1522" s="403"/>
      <c r="L1522" s="404"/>
      <c r="M1522" s="404"/>
      <c r="N1522" s="399"/>
      <c r="O1522" s="400" t="str">
        <f t="shared" si="95"/>
        <v/>
      </c>
      <c r="P1522" s="400" t="str">
        <f t="shared" si="96"/>
        <v/>
      </c>
      <c r="Q1522" s="400">
        <f t="shared" si="98"/>
        <v>0</v>
      </c>
      <c r="R1522" s="401" t="e">
        <f ca="1">MATCH(R$2,OFFSET(Diário!O$4,R1521,0,ROW(Diário!$N$5003)-R1521,1),0)+R1521</f>
        <v>#N/A</v>
      </c>
    </row>
    <row r="1523" spans="1:18" x14ac:dyDescent="0.2">
      <c r="A1523" s="402" t="str">
        <f t="shared" ca="1" si="97"/>
        <v/>
      </c>
      <c r="B1523" s="397" t="str">
        <f ca="1">IF($A1523="","",INDEX(Diário!B$4:B$5000,MATCH(Rateio!$A1523,Diário!$A$4:$A$5000,FALSE)))</f>
        <v/>
      </c>
      <c r="C1523" s="413" t="str">
        <f ca="1">IF($A1523="","",INDEX(Diário!C$4:C$5000,MATCH(Rateio!$A1523,Diário!$A$4:$A$5000,FALSE)))</f>
        <v/>
      </c>
      <c r="D1523" s="412" t="str">
        <f ca="1">IF($A1523="","",INDEX(Diário!D$4:D$5000,MATCH(Rateio!$A1523,Diário!$A$4:$A$5000,FALSE)))</f>
        <v/>
      </c>
      <c r="E1523" s="412" t="str">
        <f ca="1">IF($A1523="","",INDEX(Diário!E$4:E$5000,MATCH(Rateio!$A1523,Diário!$A$4:$A$5000,FALSE)))</f>
        <v/>
      </c>
      <c r="F1523" s="398"/>
      <c r="G1523" s="398"/>
      <c r="H1523" s="398"/>
      <c r="I1523" s="398"/>
      <c r="J1523" s="398"/>
      <c r="K1523" s="403"/>
      <c r="L1523" s="404"/>
      <c r="M1523" s="404"/>
      <c r="N1523" s="399"/>
      <c r="O1523" s="400" t="str">
        <f t="shared" si="95"/>
        <v/>
      </c>
      <c r="P1523" s="400" t="str">
        <f t="shared" si="96"/>
        <v/>
      </c>
      <c r="Q1523" s="400">
        <f t="shared" si="98"/>
        <v>0</v>
      </c>
      <c r="R1523" s="401" t="e">
        <f ca="1">MATCH(R$2,OFFSET(Diário!O$4,R1522,0,ROW(Diário!$N$5003)-R1522,1),0)+R1522</f>
        <v>#N/A</v>
      </c>
    </row>
    <row r="1524" spans="1:18" x14ac:dyDescent="0.2">
      <c r="A1524" s="402" t="str">
        <f t="shared" ca="1" si="97"/>
        <v/>
      </c>
      <c r="B1524" s="397" t="str">
        <f ca="1">IF($A1524="","",INDEX(Diário!B$4:B$5000,MATCH(Rateio!$A1524,Diário!$A$4:$A$5000,FALSE)))</f>
        <v/>
      </c>
      <c r="C1524" s="413" t="str">
        <f ca="1">IF($A1524="","",INDEX(Diário!C$4:C$5000,MATCH(Rateio!$A1524,Diário!$A$4:$A$5000,FALSE)))</f>
        <v/>
      </c>
      <c r="D1524" s="412" t="str">
        <f ca="1">IF($A1524="","",INDEX(Diário!D$4:D$5000,MATCH(Rateio!$A1524,Diário!$A$4:$A$5000,FALSE)))</f>
        <v/>
      </c>
      <c r="E1524" s="412" t="str">
        <f ca="1">IF($A1524="","",INDEX(Diário!E$4:E$5000,MATCH(Rateio!$A1524,Diário!$A$4:$A$5000,FALSE)))</f>
        <v/>
      </c>
      <c r="F1524" s="398"/>
      <c r="G1524" s="398"/>
      <c r="H1524" s="398"/>
      <c r="I1524" s="398"/>
      <c r="J1524" s="398"/>
      <c r="K1524" s="403"/>
      <c r="L1524" s="404"/>
      <c r="M1524" s="404"/>
      <c r="N1524" s="399"/>
      <c r="O1524" s="400" t="str">
        <f t="shared" si="95"/>
        <v/>
      </c>
      <c r="P1524" s="400" t="str">
        <f t="shared" si="96"/>
        <v/>
      </c>
      <c r="Q1524" s="400">
        <f t="shared" si="98"/>
        <v>0</v>
      </c>
      <c r="R1524" s="401" t="e">
        <f ca="1">MATCH(R$2,OFFSET(Diário!O$4,R1523,0,ROW(Diário!$N$5003)-R1523,1),0)+R1523</f>
        <v>#N/A</v>
      </c>
    </row>
    <row r="1525" spans="1:18" x14ac:dyDescent="0.2">
      <c r="A1525" s="402" t="str">
        <f t="shared" ca="1" si="97"/>
        <v/>
      </c>
      <c r="B1525" s="397" t="str">
        <f ca="1">IF($A1525="","",INDEX(Diário!B$4:B$5000,MATCH(Rateio!$A1525,Diário!$A$4:$A$5000,FALSE)))</f>
        <v/>
      </c>
      <c r="C1525" s="413" t="str">
        <f ca="1">IF($A1525="","",INDEX(Diário!C$4:C$5000,MATCH(Rateio!$A1525,Diário!$A$4:$A$5000,FALSE)))</f>
        <v/>
      </c>
      <c r="D1525" s="412" t="str">
        <f ca="1">IF($A1525="","",INDEX(Diário!D$4:D$5000,MATCH(Rateio!$A1525,Diário!$A$4:$A$5000,FALSE)))</f>
        <v/>
      </c>
      <c r="E1525" s="412" t="str">
        <f ca="1">IF($A1525="","",INDEX(Diário!E$4:E$5000,MATCH(Rateio!$A1525,Diário!$A$4:$A$5000,FALSE)))</f>
        <v/>
      </c>
      <c r="F1525" s="398"/>
      <c r="G1525" s="398"/>
      <c r="H1525" s="398"/>
      <c r="I1525" s="398"/>
      <c r="J1525" s="398"/>
      <c r="K1525" s="403"/>
      <c r="L1525" s="404"/>
      <c r="M1525" s="404"/>
      <c r="N1525" s="399"/>
      <c r="O1525" s="400" t="str">
        <f t="shared" si="95"/>
        <v/>
      </c>
      <c r="P1525" s="400" t="str">
        <f t="shared" si="96"/>
        <v/>
      </c>
      <c r="Q1525" s="400">
        <f t="shared" si="98"/>
        <v>0</v>
      </c>
      <c r="R1525" s="401" t="e">
        <f ca="1">MATCH(R$2,OFFSET(Diário!O$4,R1524,0,ROW(Diário!$N$5003)-R1524,1),0)+R1524</f>
        <v>#N/A</v>
      </c>
    </row>
    <row r="1526" spans="1:18" x14ac:dyDescent="0.2">
      <c r="A1526" s="402" t="str">
        <f t="shared" ca="1" si="97"/>
        <v/>
      </c>
      <c r="B1526" s="397" t="str">
        <f ca="1">IF($A1526="","",INDEX(Diário!B$4:B$5000,MATCH(Rateio!$A1526,Diário!$A$4:$A$5000,FALSE)))</f>
        <v/>
      </c>
      <c r="C1526" s="413" t="str">
        <f ca="1">IF($A1526="","",INDEX(Diário!C$4:C$5000,MATCH(Rateio!$A1526,Diário!$A$4:$A$5000,FALSE)))</f>
        <v/>
      </c>
      <c r="D1526" s="412" t="str">
        <f ca="1">IF($A1526="","",INDEX(Diário!D$4:D$5000,MATCH(Rateio!$A1526,Diário!$A$4:$A$5000,FALSE)))</f>
        <v/>
      </c>
      <c r="E1526" s="412" t="str">
        <f ca="1">IF($A1526="","",INDEX(Diário!E$4:E$5000,MATCH(Rateio!$A1526,Diário!$A$4:$A$5000,FALSE)))</f>
        <v/>
      </c>
      <c r="F1526" s="398"/>
      <c r="G1526" s="398"/>
      <c r="H1526" s="398"/>
      <c r="I1526" s="398"/>
      <c r="J1526" s="398"/>
      <c r="K1526" s="403"/>
      <c r="L1526" s="404"/>
      <c r="M1526" s="404"/>
      <c r="N1526" s="399"/>
      <c r="O1526" s="400" t="str">
        <f t="shared" si="95"/>
        <v/>
      </c>
      <c r="P1526" s="400" t="str">
        <f t="shared" si="96"/>
        <v/>
      </c>
      <c r="Q1526" s="400">
        <f t="shared" si="98"/>
        <v>0</v>
      </c>
      <c r="R1526" s="401" t="e">
        <f ca="1">MATCH(R$2,OFFSET(Diário!O$4,R1525,0,ROW(Diário!$N$5003)-R1525,1),0)+R1525</f>
        <v>#N/A</v>
      </c>
    </row>
    <row r="1527" spans="1:18" x14ac:dyDescent="0.2">
      <c r="A1527" s="402" t="str">
        <f t="shared" ca="1" si="97"/>
        <v/>
      </c>
      <c r="B1527" s="397" t="str">
        <f ca="1">IF($A1527="","",INDEX(Diário!B$4:B$5000,MATCH(Rateio!$A1527,Diário!$A$4:$A$5000,FALSE)))</f>
        <v/>
      </c>
      <c r="C1527" s="413" t="str">
        <f ca="1">IF($A1527="","",INDEX(Diário!C$4:C$5000,MATCH(Rateio!$A1527,Diário!$A$4:$A$5000,FALSE)))</f>
        <v/>
      </c>
      <c r="D1527" s="412" t="str">
        <f ca="1">IF($A1527="","",INDEX(Diário!D$4:D$5000,MATCH(Rateio!$A1527,Diário!$A$4:$A$5000,FALSE)))</f>
        <v/>
      </c>
      <c r="E1527" s="412" t="str">
        <f ca="1">IF($A1527="","",INDEX(Diário!E$4:E$5000,MATCH(Rateio!$A1527,Diário!$A$4:$A$5000,FALSE)))</f>
        <v/>
      </c>
      <c r="F1527" s="398"/>
      <c r="G1527" s="398"/>
      <c r="H1527" s="398"/>
      <c r="I1527" s="398"/>
      <c r="J1527" s="398"/>
      <c r="K1527" s="403"/>
      <c r="L1527" s="404"/>
      <c r="M1527" s="404"/>
      <c r="N1527" s="399"/>
      <c r="O1527" s="400" t="str">
        <f t="shared" si="95"/>
        <v/>
      </c>
      <c r="P1527" s="400" t="str">
        <f t="shared" si="96"/>
        <v/>
      </c>
      <c r="Q1527" s="400">
        <f t="shared" si="98"/>
        <v>0</v>
      </c>
      <c r="R1527" s="401" t="e">
        <f ca="1">MATCH(R$2,OFFSET(Diário!O$4,R1526,0,ROW(Diário!$N$5003)-R1526,1),0)+R1526</f>
        <v>#N/A</v>
      </c>
    </row>
    <row r="1528" spans="1:18" x14ac:dyDescent="0.2">
      <c r="A1528" s="402" t="str">
        <f t="shared" ca="1" si="97"/>
        <v/>
      </c>
      <c r="B1528" s="397" t="str">
        <f ca="1">IF($A1528="","",INDEX(Diário!B$4:B$5000,MATCH(Rateio!$A1528,Diário!$A$4:$A$5000,FALSE)))</f>
        <v/>
      </c>
      <c r="C1528" s="413" t="str">
        <f ca="1">IF($A1528="","",INDEX(Diário!C$4:C$5000,MATCH(Rateio!$A1528,Diário!$A$4:$A$5000,FALSE)))</f>
        <v/>
      </c>
      <c r="D1528" s="412" t="str">
        <f ca="1">IF($A1528="","",INDEX(Diário!D$4:D$5000,MATCH(Rateio!$A1528,Diário!$A$4:$A$5000,FALSE)))</f>
        <v/>
      </c>
      <c r="E1528" s="412" t="str">
        <f ca="1">IF($A1528="","",INDEX(Diário!E$4:E$5000,MATCH(Rateio!$A1528,Diário!$A$4:$A$5000,FALSE)))</f>
        <v/>
      </c>
      <c r="F1528" s="398"/>
      <c r="G1528" s="398"/>
      <c r="H1528" s="398"/>
      <c r="I1528" s="398"/>
      <c r="J1528" s="398"/>
      <c r="K1528" s="403"/>
      <c r="L1528" s="404"/>
      <c r="M1528" s="404"/>
      <c r="N1528" s="399"/>
      <c r="O1528" s="400" t="str">
        <f t="shared" si="95"/>
        <v/>
      </c>
      <c r="P1528" s="400" t="str">
        <f t="shared" si="96"/>
        <v/>
      </c>
      <c r="Q1528" s="400">
        <f t="shared" si="98"/>
        <v>0</v>
      </c>
      <c r="R1528" s="401" t="e">
        <f ca="1">MATCH(R$2,OFFSET(Diário!O$4,R1527,0,ROW(Diário!$N$5003)-R1527,1),0)+R1527</f>
        <v>#N/A</v>
      </c>
    </row>
    <row r="1529" spans="1:18" x14ac:dyDescent="0.2">
      <c r="A1529" s="402" t="str">
        <f t="shared" ca="1" si="97"/>
        <v/>
      </c>
      <c r="B1529" s="397" t="str">
        <f ca="1">IF($A1529="","",INDEX(Diário!B$4:B$5000,MATCH(Rateio!$A1529,Diário!$A$4:$A$5000,FALSE)))</f>
        <v/>
      </c>
      <c r="C1529" s="413" t="str">
        <f ca="1">IF($A1529="","",INDEX(Diário!C$4:C$5000,MATCH(Rateio!$A1529,Diário!$A$4:$A$5000,FALSE)))</f>
        <v/>
      </c>
      <c r="D1529" s="412" t="str">
        <f ca="1">IF($A1529="","",INDEX(Diário!D$4:D$5000,MATCH(Rateio!$A1529,Diário!$A$4:$A$5000,FALSE)))</f>
        <v/>
      </c>
      <c r="E1529" s="412" t="str">
        <f ca="1">IF($A1529="","",INDEX(Diário!E$4:E$5000,MATCH(Rateio!$A1529,Diário!$A$4:$A$5000,FALSE)))</f>
        <v/>
      </c>
      <c r="F1529" s="398"/>
      <c r="G1529" s="398"/>
      <c r="H1529" s="398"/>
      <c r="I1529" s="398"/>
      <c r="J1529" s="398"/>
      <c r="K1529" s="403"/>
      <c r="L1529" s="404"/>
      <c r="M1529" s="404"/>
      <c r="N1529" s="399"/>
      <c r="O1529" s="400" t="str">
        <f t="shared" si="95"/>
        <v/>
      </c>
      <c r="P1529" s="400" t="str">
        <f t="shared" si="96"/>
        <v/>
      </c>
      <c r="Q1529" s="400">
        <f t="shared" si="98"/>
        <v>0</v>
      </c>
      <c r="R1529" s="401" t="e">
        <f ca="1">MATCH(R$2,OFFSET(Diário!O$4,R1528,0,ROW(Diário!$N$5003)-R1528,1),0)+R1528</f>
        <v>#N/A</v>
      </c>
    </row>
    <row r="1530" spans="1:18" x14ac:dyDescent="0.2">
      <c r="A1530" s="402" t="str">
        <f t="shared" ca="1" si="97"/>
        <v/>
      </c>
      <c r="B1530" s="397" t="str">
        <f ca="1">IF($A1530="","",INDEX(Diário!B$4:B$5000,MATCH(Rateio!$A1530,Diário!$A$4:$A$5000,FALSE)))</f>
        <v/>
      </c>
      <c r="C1530" s="413" t="str">
        <f ca="1">IF($A1530="","",INDEX(Diário!C$4:C$5000,MATCH(Rateio!$A1530,Diário!$A$4:$A$5000,FALSE)))</f>
        <v/>
      </c>
      <c r="D1530" s="412" t="str">
        <f ca="1">IF($A1530="","",INDEX(Diário!D$4:D$5000,MATCH(Rateio!$A1530,Diário!$A$4:$A$5000,FALSE)))</f>
        <v/>
      </c>
      <c r="E1530" s="412" t="str">
        <f ca="1">IF($A1530="","",INDEX(Diário!E$4:E$5000,MATCH(Rateio!$A1530,Diário!$A$4:$A$5000,FALSE)))</f>
        <v/>
      </c>
      <c r="F1530" s="398"/>
      <c r="G1530" s="398"/>
      <c r="H1530" s="398"/>
      <c r="I1530" s="398"/>
      <c r="J1530" s="398"/>
      <c r="K1530" s="403"/>
      <c r="L1530" s="404"/>
      <c r="M1530" s="404"/>
      <c r="N1530" s="399"/>
      <c r="O1530" s="400" t="str">
        <f t="shared" si="95"/>
        <v/>
      </c>
      <c r="P1530" s="400" t="str">
        <f t="shared" si="96"/>
        <v/>
      </c>
      <c r="Q1530" s="400">
        <f t="shared" si="98"/>
        <v>0</v>
      </c>
      <c r="R1530" s="401" t="e">
        <f ca="1">MATCH(R$2,OFFSET(Diário!O$4,R1529,0,ROW(Diário!$N$5003)-R1529,1),0)+R1529</f>
        <v>#N/A</v>
      </c>
    </row>
    <row r="1531" spans="1:18" x14ac:dyDescent="0.2">
      <c r="A1531" s="402" t="str">
        <f t="shared" ca="1" si="97"/>
        <v/>
      </c>
      <c r="B1531" s="397" t="str">
        <f ca="1">IF($A1531="","",INDEX(Diário!B$4:B$5000,MATCH(Rateio!$A1531,Diário!$A$4:$A$5000,FALSE)))</f>
        <v/>
      </c>
      <c r="C1531" s="413" t="str">
        <f ca="1">IF($A1531="","",INDEX(Diário!C$4:C$5000,MATCH(Rateio!$A1531,Diário!$A$4:$A$5000,FALSE)))</f>
        <v/>
      </c>
      <c r="D1531" s="412" t="str">
        <f ca="1">IF($A1531="","",INDEX(Diário!D$4:D$5000,MATCH(Rateio!$A1531,Diário!$A$4:$A$5000,FALSE)))</f>
        <v/>
      </c>
      <c r="E1531" s="412" t="str">
        <f ca="1">IF($A1531="","",INDEX(Diário!E$4:E$5000,MATCH(Rateio!$A1531,Diário!$A$4:$A$5000,FALSE)))</f>
        <v/>
      </c>
      <c r="F1531" s="398"/>
      <c r="G1531" s="398"/>
      <c r="H1531" s="398"/>
      <c r="I1531" s="398"/>
      <c r="J1531" s="398"/>
      <c r="K1531" s="403"/>
      <c r="L1531" s="404"/>
      <c r="M1531" s="404"/>
      <c r="N1531" s="399"/>
      <c r="O1531" s="400" t="str">
        <f t="shared" si="95"/>
        <v/>
      </c>
      <c r="P1531" s="400" t="str">
        <f t="shared" si="96"/>
        <v/>
      </c>
      <c r="Q1531" s="400">
        <f t="shared" si="98"/>
        <v>0</v>
      </c>
      <c r="R1531" s="401" t="e">
        <f ca="1">MATCH(R$2,OFFSET(Diário!O$4,R1530,0,ROW(Diário!$N$5003)-R1530,1),0)+R1530</f>
        <v>#N/A</v>
      </c>
    </row>
    <row r="1532" spans="1:18" x14ac:dyDescent="0.2">
      <c r="A1532" s="402" t="str">
        <f t="shared" ca="1" si="97"/>
        <v/>
      </c>
      <c r="B1532" s="397" t="str">
        <f ca="1">IF($A1532="","",INDEX(Diário!B$4:B$5000,MATCH(Rateio!$A1532,Diário!$A$4:$A$5000,FALSE)))</f>
        <v/>
      </c>
      <c r="C1532" s="413" t="str">
        <f ca="1">IF($A1532="","",INDEX(Diário!C$4:C$5000,MATCH(Rateio!$A1532,Diário!$A$4:$A$5000,FALSE)))</f>
        <v/>
      </c>
      <c r="D1532" s="412" t="str">
        <f ca="1">IF($A1532="","",INDEX(Diário!D$4:D$5000,MATCH(Rateio!$A1532,Diário!$A$4:$A$5000,FALSE)))</f>
        <v/>
      </c>
      <c r="E1532" s="412" t="str">
        <f ca="1">IF($A1532="","",INDEX(Diário!E$4:E$5000,MATCH(Rateio!$A1532,Diário!$A$4:$A$5000,FALSE)))</f>
        <v/>
      </c>
      <c r="F1532" s="398"/>
      <c r="G1532" s="398"/>
      <c r="H1532" s="398"/>
      <c r="I1532" s="398"/>
      <c r="J1532" s="398"/>
      <c r="K1532" s="403"/>
      <c r="L1532" s="404"/>
      <c r="M1532" s="404"/>
      <c r="N1532" s="399"/>
      <c r="O1532" s="400" t="str">
        <f t="shared" si="95"/>
        <v/>
      </c>
      <c r="P1532" s="400" t="str">
        <f t="shared" si="96"/>
        <v/>
      </c>
      <c r="Q1532" s="400">
        <f t="shared" si="98"/>
        <v>0</v>
      </c>
      <c r="R1532" s="401" t="e">
        <f ca="1">MATCH(R$2,OFFSET(Diário!O$4,R1531,0,ROW(Diário!$N$5003)-R1531,1),0)+R1531</f>
        <v>#N/A</v>
      </c>
    </row>
    <row r="1533" spans="1:18" x14ac:dyDescent="0.2">
      <c r="A1533" s="402" t="str">
        <f t="shared" ca="1" si="97"/>
        <v/>
      </c>
      <c r="B1533" s="397" t="str">
        <f ca="1">IF($A1533="","",INDEX(Diário!B$4:B$5000,MATCH(Rateio!$A1533,Diário!$A$4:$A$5000,FALSE)))</f>
        <v/>
      </c>
      <c r="C1533" s="413" t="str">
        <f ca="1">IF($A1533="","",INDEX(Diário!C$4:C$5000,MATCH(Rateio!$A1533,Diário!$A$4:$A$5000,FALSE)))</f>
        <v/>
      </c>
      <c r="D1533" s="412" t="str">
        <f ca="1">IF($A1533="","",INDEX(Diário!D$4:D$5000,MATCH(Rateio!$A1533,Diário!$A$4:$A$5000,FALSE)))</f>
        <v/>
      </c>
      <c r="E1533" s="412" t="str">
        <f ca="1">IF($A1533="","",INDEX(Diário!E$4:E$5000,MATCH(Rateio!$A1533,Diário!$A$4:$A$5000,FALSE)))</f>
        <v/>
      </c>
      <c r="F1533" s="398"/>
      <c r="G1533" s="398"/>
      <c r="H1533" s="398"/>
      <c r="I1533" s="398"/>
      <c r="J1533" s="398"/>
      <c r="K1533" s="403"/>
      <c r="L1533" s="404"/>
      <c r="M1533" s="404"/>
      <c r="N1533" s="399"/>
      <c r="O1533" s="400" t="str">
        <f t="shared" si="95"/>
        <v/>
      </c>
      <c r="P1533" s="400" t="str">
        <f t="shared" si="96"/>
        <v/>
      </c>
      <c r="Q1533" s="400">
        <f t="shared" si="98"/>
        <v>0</v>
      </c>
      <c r="R1533" s="401" t="e">
        <f ca="1">MATCH(R$2,OFFSET(Diário!O$4,R1532,0,ROW(Diário!$N$5003)-R1532,1),0)+R1532</f>
        <v>#N/A</v>
      </c>
    </row>
    <row r="1534" spans="1:18" x14ac:dyDescent="0.2">
      <c r="A1534" s="402" t="str">
        <f t="shared" ca="1" si="97"/>
        <v/>
      </c>
      <c r="B1534" s="397" t="str">
        <f ca="1">IF($A1534="","",INDEX(Diário!B$4:B$5000,MATCH(Rateio!$A1534,Diário!$A$4:$A$5000,FALSE)))</f>
        <v/>
      </c>
      <c r="C1534" s="413" t="str">
        <f ca="1">IF($A1534="","",INDEX(Diário!C$4:C$5000,MATCH(Rateio!$A1534,Diário!$A$4:$A$5000,FALSE)))</f>
        <v/>
      </c>
      <c r="D1534" s="412" t="str">
        <f ca="1">IF($A1534="","",INDEX(Diário!D$4:D$5000,MATCH(Rateio!$A1534,Diário!$A$4:$A$5000,FALSE)))</f>
        <v/>
      </c>
      <c r="E1534" s="412" t="str">
        <f ca="1">IF($A1534="","",INDEX(Diário!E$4:E$5000,MATCH(Rateio!$A1534,Diário!$A$4:$A$5000,FALSE)))</f>
        <v/>
      </c>
      <c r="F1534" s="398"/>
      <c r="G1534" s="398"/>
      <c r="H1534" s="398"/>
      <c r="I1534" s="398"/>
      <c r="J1534" s="398"/>
      <c r="K1534" s="403"/>
      <c r="L1534" s="404"/>
      <c r="M1534" s="404"/>
      <c r="N1534" s="399"/>
      <c r="O1534" s="400" t="str">
        <f t="shared" si="95"/>
        <v/>
      </c>
      <c r="P1534" s="400" t="str">
        <f t="shared" si="96"/>
        <v/>
      </c>
      <c r="Q1534" s="400">
        <f t="shared" si="98"/>
        <v>0</v>
      </c>
      <c r="R1534" s="401" t="e">
        <f ca="1">MATCH(R$2,OFFSET(Diário!O$4,R1533,0,ROW(Diário!$N$5003)-R1533,1),0)+R1533</f>
        <v>#N/A</v>
      </c>
    </row>
    <row r="1535" spans="1:18" x14ac:dyDescent="0.2">
      <c r="A1535" s="402" t="str">
        <f t="shared" ca="1" si="97"/>
        <v/>
      </c>
      <c r="B1535" s="397" t="str">
        <f ca="1">IF($A1535="","",INDEX(Diário!B$4:B$5000,MATCH(Rateio!$A1535,Diário!$A$4:$A$5000,FALSE)))</f>
        <v/>
      </c>
      <c r="C1535" s="413" t="str">
        <f ca="1">IF($A1535="","",INDEX(Diário!C$4:C$5000,MATCH(Rateio!$A1535,Diário!$A$4:$A$5000,FALSE)))</f>
        <v/>
      </c>
      <c r="D1535" s="412" t="str">
        <f ca="1">IF($A1535="","",INDEX(Diário!D$4:D$5000,MATCH(Rateio!$A1535,Diário!$A$4:$A$5000,FALSE)))</f>
        <v/>
      </c>
      <c r="E1535" s="412" t="str">
        <f ca="1">IF($A1535="","",INDEX(Diário!E$4:E$5000,MATCH(Rateio!$A1535,Diário!$A$4:$A$5000,FALSE)))</f>
        <v/>
      </c>
      <c r="F1535" s="398"/>
      <c r="G1535" s="398"/>
      <c r="H1535" s="398"/>
      <c r="I1535" s="398"/>
      <c r="J1535" s="398"/>
      <c r="K1535" s="403"/>
      <c r="L1535" s="404"/>
      <c r="M1535" s="404"/>
      <c r="N1535" s="399"/>
      <c r="O1535" s="400" t="str">
        <f t="shared" si="95"/>
        <v/>
      </c>
      <c r="P1535" s="400" t="str">
        <f t="shared" si="96"/>
        <v/>
      </c>
      <c r="Q1535" s="400">
        <f t="shared" si="98"/>
        <v>0</v>
      </c>
      <c r="R1535" s="401" t="e">
        <f ca="1">MATCH(R$2,OFFSET(Diário!O$4,R1534,0,ROW(Diário!$N$5003)-R1534,1),0)+R1534</f>
        <v>#N/A</v>
      </c>
    </row>
    <row r="1536" spans="1:18" x14ac:dyDescent="0.2">
      <c r="A1536" s="402" t="str">
        <f t="shared" ca="1" si="97"/>
        <v/>
      </c>
      <c r="B1536" s="397" t="str">
        <f ca="1">IF($A1536="","",INDEX(Diário!B$4:B$5000,MATCH(Rateio!$A1536,Diário!$A$4:$A$5000,FALSE)))</f>
        <v/>
      </c>
      <c r="C1536" s="413" t="str">
        <f ca="1">IF($A1536="","",INDEX(Diário!C$4:C$5000,MATCH(Rateio!$A1536,Diário!$A$4:$A$5000,FALSE)))</f>
        <v/>
      </c>
      <c r="D1536" s="412" t="str">
        <f ca="1">IF($A1536="","",INDEX(Diário!D$4:D$5000,MATCH(Rateio!$A1536,Diário!$A$4:$A$5000,FALSE)))</f>
        <v/>
      </c>
      <c r="E1536" s="412" t="str">
        <f ca="1">IF($A1536="","",INDEX(Diário!E$4:E$5000,MATCH(Rateio!$A1536,Diário!$A$4:$A$5000,FALSE)))</f>
        <v/>
      </c>
      <c r="F1536" s="398"/>
      <c r="G1536" s="398"/>
      <c r="H1536" s="398"/>
      <c r="I1536" s="398"/>
      <c r="J1536" s="398"/>
      <c r="K1536" s="403"/>
      <c r="L1536" s="404"/>
      <c r="M1536" s="404"/>
      <c r="N1536" s="399"/>
      <c r="O1536" s="400" t="str">
        <f t="shared" si="95"/>
        <v/>
      </c>
      <c r="P1536" s="400" t="str">
        <f t="shared" si="96"/>
        <v/>
      </c>
      <c r="Q1536" s="400">
        <f t="shared" si="98"/>
        <v>0</v>
      </c>
      <c r="R1536" s="401" t="e">
        <f ca="1">MATCH(R$2,OFFSET(Diário!O$4,R1535,0,ROW(Diário!$N$5003)-R1535,1),0)+R1535</f>
        <v>#N/A</v>
      </c>
    </row>
    <row r="1537" spans="1:18" x14ac:dyDescent="0.2">
      <c r="A1537" s="402" t="str">
        <f t="shared" ca="1" si="97"/>
        <v/>
      </c>
      <c r="B1537" s="397" t="str">
        <f ca="1">IF($A1537="","",INDEX(Diário!B$4:B$5000,MATCH(Rateio!$A1537,Diário!$A$4:$A$5000,FALSE)))</f>
        <v/>
      </c>
      <c r="C1537" s="413" t="str">
        <f ca="1">IF($A1537="","",INDEX(Diário!C$4:C$5000,MATCH(Rateio!$A1537,Diário!$A$4:$A$5000,FALSE)))</f>
        <v/>
      </c>
      <c r="D1537" s="412" t="str">
        <f ca="1">IF($A1537="","",INDEX(Diário!D$4:D$5000,MATCH(Rateio!$A1537,Diário!$A$4:$A$5000,FALSE)))</f>
        <v/>
      </c>
      <c r="E1537" s="412" t="str">
        <f ca="1">IF($A1537="","",INDEX(Diário!E$4:E$5000,MATCH(Rateio!$A1537,Diário!$A$4:$A$5000,FALSE)))</f>
        <v/>
      </c>
      <c r="F1537" s="398"/>
      <c r="G1537" s="398"/>
      <c r="H1537" s="398"/>
      <c r="I1537" s="398"/>
      <c r="J1537" s="398"/>
      <c r="K1537" s="403"/>
      <c r="L1537" s="404"/>
      <c r="M1537" s="404"/>
      <c r="N1537" s="399"/>
      <c r="O1537" s="400" t="str">
        <f t="shared" si="95"/>
        <v/>
      </c>
      <c r="P1537" s="400" t="str">
        <f t="shared" si="96"/>
        <v/>
      </c>
      <c r="Q1537" s="400">
        <f t="shared" si="98"/>
        <v>0</v>
      </c>
      <c r="R1537" s="401" t="e">
        <f ca="1">MATCH(R$2,OFFSET(Diário!O$4,R1536,0,ROW(Diário!$N$5003)-R1536,1),0)+R1536</f>
        <v>#N/A</v>
      </c>
    </row>
    <row r="1538" spans="1:18" x14ac:dyDescent="0.2">
      <c r="A1538" s="402" t="str">
        <f t="shared" ca="1" si="97"/>
        <v/>
      </c>
      <c r="B1538" s="397" t="str">
        <f ca="1">IF($A1538="","",INDEX(Diário!B$4:B$5000,MATCH(Rateio!$A1538,Diário!$A$4:$A$5000,FALSE)))</f>
        <v/>
      </c>
      <c r="C1538" s="413" t="str">
        <f ca="1">IF($A1538="","",INDEX(Diário!C$4:C$5000,MATCH(Rateio!$A1538,Diário!$A$4:$A$5000,FALSE)))</f>
        <v/>
      </c>
      <c r="D1538" s="412" t="str">
        <f ca="1">IF($A1538="","",INDEX(Diário!D$4:D$5000,MATCH(Rateio!$A1538,Diário!$A$4:$A$5000,FALSE)))</f>
        <v/>
      </c>
      <c r="E1538" s="412" t="str">
        <f ca="1">IF($A1538="","",INDEX(Diário!E$4:E$5000,MATCH(Rateio!$A1538,Diário!$A$4:$A$5000,FALSE)))</f>
        <v/>
      </c>
      <c r="F1538" s="398"/>
      <c r="G1538" s="398"/>
      <c r="H1538" s="398"/>
      <c r="I1538" s="398"/>
      <c r="J1538" s="398"/>
      <c r="K1538" s="403"/>
      <c r="L1538" s="404"/>
      <c r="M1538" s="404"/>
      <c r="N1538" s="399"/>
      <c r="O1538" s="400" t="str">
        <f t="shared" si="95"/>
        <v/>
      </c>
      <c r="P1538" s="400" t="str">
        <f t="shared" si="96"/>
        <v/>
      </c>
      <c r="Q1538" s="400">
        <f t="shared" si="98"/>
        <v>0</v>
      </c>
      <c r="R1538" s="401" t="e">
        <f ca="1">MATCH(R$2,OFFSET(Diário!O$4,R1537,0,ROW(Diário!$N$5003)-R1537,1),0)+R1537</f>
        <v>#N/A</v>
      </c>
    </row>
    <row r="1539" spans="1:18" x14ac:dyDescent="0.2">
      <c r="A1539" s="402" t="str">
        <f t="shared" ca="1" si="97"/>
        <v/>
      </c>
      <c r="B1539" s="397" t="str">
        <f ca="1">IF($A1539="","",INDEX(Diário!B$4:B$5000,MATCH(Rateio!$A1539,Diário!$A$4:$A$5000,FALSE)))</f>
        <v/>
      </c>
      <c r="C1539" s="413" t="str">
        <f ca="1">IF($A1539="","",INDEX(Diário!C$4:C$5000,MATCH(Rateio!$A1539,Diário!$A$4:$A$5000,FALSE)))</f>
        <v/>
      </c>
      <c r="D1539" s="412" t="str">
        <f ca="1">IF($A1539="","",INDEX(Diário!D$4:D$5000,MATCH(Rateio!$A1539,Diário!$A$4:$A$5000,FALSE)))</f>
        <v/>
      </c>
      <c r="E1539" s="412" t="str">
        <f ca="1">IF($A1539="","",INDEX(Diário!E$4:E$5000,MATCH(Rateio!$A1539,Diário!$A$4:$A$5000,FALSE)))</f>
        <v/>
      </c>
      <c r="F1539" s="398"/>
      <c r="G1539" s="398"/>
      <c r="H1539" s="398"/>
      <c r="I1539" s="398"/>
      <c r="J1539" s="398"/>
      <c r="K1539" s="403"/>
      <c r="L1539" s="404"/>
      <c r="M1539" s="404"/>
      <c r="N1539" s="399"/>
      <c r="O1539" s="400" t="str">
        <f t="shared" si="95"/>
        <v/>
      </c>
      <c r="P1539" s="400" t="str">
        <f t="shared" si="96"/>
        <v/>
      </c>
      <c r="Q1539" s="400">
        <f t="shared" si="98"/>
        <v>0</v>
      </c>
      <c r="R1539" s="401" t="e">
        <f ca="1">MATCH(R$2,OFFSET(Diário!O$4,R1538,0,ROW(Diário!$N$5003)-R1538,1),0)+R1538</f>
        <v>#N/A</v>
      </c>
    </row>
    <row r="1540" spans="1:18" x14ac:dyDescent="0.2">
      <c r="A1540" s="402" t="str">
        <f t="shared" ca="1" si="97"/>
        <v/>
      </c>
      <c r="B1540" s="397" t="str">
        <f ca="1">IF($A1540="","",INDEX(Diário!B$4:B$5000,MATCH(Rateio!$A1540,Diário!$A$4:$A$5000,FALSE)))</f>
        <v/>
      </c>
      <c r="C1540" s="413" t="str">
        <f ca="1">IF($A1540="","",INDEX(Diário!C$4:C$5000,MATCH(Rateio!$A1540,Diário!$A$4:$A$5000,FALSE)))</f>
        <v/>
      </c>
      <c r="D1540" s="412" t="str">
        <f ca="1">IF($A1540="","",INDEX(Diário!D$4:D$5000,MATCH(Rateio!$A1540,Diário!$A$4:$A$5000,FALSE)))</f>
        <v/>
      </c>
      <c r="E1540" s="412" t="str">
        <f ca="1">IF($A1540="","",INDEX(Diário!E$4:E$5000,MATCH(Rateio!$A1540,Diário!$A$4:$A$5000,FALSE)))</f>
        <v/>
      </c>
      <c r="F1540" s="398"/>
      <c r="G1540" s="398"/>
      <c r="H1540" s="398"/>
      <c r="I1540" s="398"/>
      <c r="J1540" s="398"/>
      <c r="K1540" s="403"/>
      <c r="L1540" s="404"/>
      <c r="M1540" s="404"/>
      <c r="N1540" s="399"/>
      <c r="O1540" s="400" t="str">
        <f t="shared" si="95"/>
        <v/>
      </c>
      <c r="P1540" s="400" t="str">
        <f t="shared" si="96"/>
        <v/>
      </c>
      <c r="Q1540" s="400">
        <f t="shared" si="98"/>
        <v>0</v>
      </c>
      <c r="R1540" s="401" t="e">
        <f ca="1">MATCH(R$2,OFFSET(Diário!O$4,R1539,0,ROW(Diário!$N$5003)-R1539,1),0)+R1539</f>
        <v>#N/A</v>
      </c>
    </row>
    <row r="1541" spans="1:18" x14ac:dyDescent="0.2">
      <c r="A1541" s="402" t="str">
        <f t="shared" ca="1" si="97"/>
        <v/>
      </c>
      <c r="B1541" s="397" t="str">
        <f ca="1">IF($A1541="","",INDEX(Diário!B$4:B$5000,MATCH(Rateio!$A1541,Diário!$A$4:$A$5000,FALSE)))</f>
        <v/>
      </c>
      <c r="C1541" s="413" t="str">
        <f ca="1">IF($A1541="","",INDEX(Diário!C$4:C$5000,MATCH(Rateio!$A1541,Diário!$A$4:$A$5000,FALSE)))</f>
        <v/>
      </c>
      <c r="D1541" s="412" t="str">
        <f ca="1">IF($A1541="","",INDEX(Diário!D$4:D$5000,MATCH(Rateio!$A1541,Diário!$A$4:$A$5000,FALSE)))</f>
        <v/>
      </c>
      <c r="E1541" s="412" t="str">
        <f ca="1">IF($A1541="","",INDEX(Diário!E$4:E$5000,MATCH(Rateio!$A1541,Diário!$A$4:$A$5000,FALSE)))</f>
        <v/>
      </c>
      <c r="F1541" s="398"/>
      <c r="G1541" s="398"/>
      <c r="H1541" s="398"/>
      <c r="I1541" s="398"/>
      <c r="J1541" s="398"/>
      <c r="K1541" s="403"/>
      <c r="L1541" s="404"/>
      <c r="M1541" s="404"/>
      <c r="N1541" s="399"/>
      <c r="O1541" s="400" t="str">
        <f t="shared" ref="O1541:O1604" si="99">IFERROR(M1541/L1541,"")</f>
        <v/>
      </c>
      <c r="P1541" s="400" t="str">
        <f t="shared" ref="P1541:P1604" si="100">IFERROR(N1541/L1541,"")</f>
        <v/>
      </c>
      <c r="Q1541" s="400">
        <f t="shared" si="98"/>
        <v>0</v>
      </c>
      <c r="R1541" s="401" t="e">
        <f ca="1">MATCH(R$2,OFFSET(Diário!O$4,R1540,0,ROW(Diário!$N$5003)-R1540,1),0)+R1540</f>
        <v>#N/A</v>
      </c>
    </row>
    <row r="1542" spans="1:18" x14ac:dyDescent="0.2">
      <c r="A1542" s="402" t="str">
        <f t="shared" ref="A1542:A1605" ca="1" si="101">IF(ISNA(R1542),"",R1542)</f>
        <v/>
      </c>
      <c r="B1542" s="397" t="str">
        <f ca="1">IF($A1542="","",INDEX(Diário!B$4:B$5000,MATCH(Rateio!$A1542,Diário!$A$4:$A$5000,FALSE)))</f>
        <v/>
      </c>
      <c r="C1542" s="413" t="str">
        <f ca="1">IF($A1542="","",INDEX(Diário!C$4:C$5000,MATCH(Rateio!$A1542,Diário!$A$4:$A$5000,FALSE)))</f>
        <v/>
      </c>
      <c r="D1542" s="412" t="str">
        <f ca="1">IF($A1542="","",INDEX(Diário!D$4:D$5000,MATCH(Rateio!$A1542,Diário!$A$4:$A$5000,FALSE)))</f>
        <v/>
      </c>
      <c r="E1542" s="412" t="str">
        <f ca="1">IF($A1542="","",INDEX(Diário!E$4:E$5000,MATCH(Rateio!$A1542,Diário!$A$4:$A$5000,FALSE)))</f>
        <v/>
      </c>
      <c r="F1542" s="398"/>
      <c r="G1542" s="398"/>
      <c r="H1542" s="398"/>
      <c r="I1542" s="398"/>
      <c r="J1542" s="398"/>
      <c r="K1542" s="403"/>
      <c r="L1542" s="404"/>
      <c r="M1542" s="404"/>
      <c r="N1542" s="399"/>
      <c r="O1542" s="400" t="str">
        <f t="shared" si="99"/>
        <v/>
      </c>
      <c r="P1542" s="400" t="str">
        <f t="shared" si="100"/>
        <v/>
      </c>
      <c r="Q1542" s="400">
        <f t="shared" ref="Q1542:Q1605" si="102">SUM(O1542:P1542)</f>
        <v>0</v>
      </c>
      <c r="R1542" s="401" t="e">
        <f ca="1">MATCH(R$2,OFFSET(Diário!O$4,R1541,0,ROW(Diário!$N$5003)-R1541,1),0)+R1541</f>
        <v>#N/A</v>
      </c>
    </row>
    <row r="1543" spans="1:18" x14ac:dyDescent="0.2">
      <c r="A1543" s="402" t="str">
        <f t="shared" ca="1" si="101"/>
        <v/>
      </c>
      <c r="B1543" s="397" t="str">
        <f ca="1">IF($A1543="","",INDEX(Diário!B$4:B$5000,MATCH(Rateio!$A1543,Diário!$A$4:$A$5000,FALSE)))</f>
        <v/>
      </c>
      <c r="C1543" s="413" t="str">
        <f ca="1">IF($A1543="","",INDEX(Diário!C$4:C$5000,MATCH(Rateio!$A1543,Diário!$A$4:$A$5000,FALSE)))</f>
        <v/>
      </c>
      <c r="D1543" s="412" t="str">
        <f ca="1">IF($A1543="","",INDEX(Diário!D$4:D$5000,MATCH(Rateio!$A1543,Diário!$A$4:$A$5000,FALSE)))</f>
        <v/>
      </c>
      <c r="E1543" s="412" t="str">
        <f ca="1">IF($A1543="","",INDEX(Diário!E$4:E$5000,MATCH(Rateio!$A1543,Diário!$A$4:$A$5000,FALSE)))</f>
        <v/>
      </c>
      <c r="F1543" s="398"/>
      <c r="G1543" s="398"/>
      <c r="H1543" s="398"/>
      <c r="I1543" s="398"/>
      <c r="J1543" s="398"/>
      <c r="K1543" s="403"/>
      <c r="L1543" s="404"/>
      <c r="M1543" s="404"/>
      <c r="N1543" s="399"/>
      <c r="O1543" s="400" t="str">
        <f t="shared" si="99"/>
        <v/>
      </c>
      <c r="P1543" s="400" t="str">
        <f t="shared" si="100"/>
        <v/>
      </c>
      <c r="Q1543" s="400">
        <f t="shared" si="102"/>
        <v>0</v>
      </c>
      <c r="R1543" s="401" t="e">
        <f ca="1">MATCH(R$2,OFFSET(Diário!O$4,R1542,0,ROW(Diário!$N$5003)-R1542,1),0)+R1542</f>
        <v>#N/A</v>
      </c>
    </row>
    <row r="1544" spans="1:18" x14ac:dyDescent="0.2">
      <c r="A1544" s="402" t="str">
        <f t="shared" ca="1" si="101"/>
        <v/>
      </c>
      <c r="B1544" s="397" t="str">
        <f ca="1">IF($A1544="","",INDEX(Diário!B$4:B$5000,MATCH(Rateio!$A1544,Diário!$A$4:$A$5000,FALSE)))</f>
        <v/>
      </c>
      <c r="C1544" s="413" t="str">
        <f ca="1">IF($A1544="","",INDEX(Diário!C$4:C$5000,MATCH(Rateio!$A1544,Diário!$A$4:$A$5000,FALSE)))</f>
        <v/>
      </c>
      <c r="D1544" s="412" t="str">
        <f ca="1">IF($A1544="","",INDEX(Diário!D$4:D$5000,MATCH(Rateio!$A1544,Diário!$A$4:$A$5000,FALSE)))</f>
        <v/>
      </c>
      <c r="E1544" s="412" t="str">
        <f ca="1">IF($A1544="","",INDEX(Diário!E$4:E$5000,MATCH(Rateio!$A1544,Diário!$A$4:$A$5000,FALSE)))</f>
        <v/>
      </c>
      <c r="F1544" s="398"/>
      <c r="G1544" s="398"/>
      <c r="H1544" s="398"/>
      <c r="I1544" s="398"/>
      <c r="J1544" s="398"/>
      <c r="K1544" s="403"/>
      <c r="L1544" s="404"/>
      <c r="M1544" s="404"/>
      <c r="N1544" s="399"/>
      <c r="O1544" s="400" t="str">
        <f t="shared" si="99"/>
        <v/>
      </c>
      <c r="P1544" s="400" t="str">
        <f t="shared" si="100"/>
        <v/>
      </c>
      <c r="Q1544" s="400">
        <f t="shared" si="102"/>
        <v>0</v>
      </c>
      <c r="R1544" s="401" t="e">
        <f ca="1">MATCH(R$2,OFFSET(Diário!O$4,R1543,0,ROW(Diário!$N$5003)-R1543,1),0)+R1543</f>
        <v>#N/A</v>
      </c>
    </row>
    <row r="1545" spans="1:18" x14ac:dyDescent="0.2">
      <c r="A1545" s="402" t="str">
        <f t="shared" ca="1" si="101"/>
        <v/>
      </c>
      <c r="B1545" s="397" t="str">
        <f ca="1">IF($A1545="","",INDEX(Diário!B$4:B$5000,MATCH(Rateio!$A1545,Diário!$A$4:$A$5000,FALSE)))</f>
        <v/>
      </c>
      <c r="C1545" s="413" t="str">
        <f ca="1">IF($A1545="","",INDEX(Diário!C$4:C$5000,MATCH(Rateio!$A1545,Diário!$A$4:$A$5000,FALSE)))</f>
        <v/>
      </c>
      <c r="D1545" s="412" t="str">
        <f ca="1">IF($A1545="","",INDEX(Diário!D$4:D$5000,MATCH(Rateio!$A1545,Diário!$A$4:$A$5000,FALSE)))</f>
        <v/>
      </c>
      <c r="E1545" s="412" t="str">
        <f ca="1">IF($A1545="","",INDEX(Diário!E$4:E$5000,MATCH(Rateio!$A1545,Diário!$A$4:$A$5000,FALSE)))</f>
        <v/>
      </c>
      <c r="F1545" s="398"/>
      <c r="G1545" s="398"/>
      <c r="H1545" s="398"/>
      <c r="I1545" s="398"/>
      <c r="J1545" s="398"/>
      <c r="K1545" s="403"/>
      <c r="L1545" s="404"/>
      <c r="M1545" s="404"/>
      <c r="N1545" s="399"/>
      <c r="O1545" s="400" t="str">
        <f t="shared" si="99"/>
        <v/>
      </c>
      <c r="P1545" s="400" t="str">
        <f t="shared" si="100"/>
        <v/>
      </c>
      <c r="Q1545" s="400">
        <f t="shared" si="102"/>
        <v>0</v>
      </c>
      <c r="R1545" s="401" t="e">
        <f ca="1">MATCH(R$2,OFFSET(Diário!O$4,R1544,0,ROW(Diário!$N$5003)-R1544,1),0)+R1544</f>
        <v>#N/A</v>
      </c>
    </row>
    <row r="1546" spans="1:18" x14ac:dyDescent="0.2">
      <c r="A1546" s="402" t="str">
        <f t="shared" ca="1" si="101"/>
        <v/>
      </c>
      <c r="B1546" s="397" t="str">
        <f ca="1">IF($A1546="","",INDEX(Diário!B$4:B$5000,MATCH(Rateio!$A1546,Diário!$A$4:$A$5000,FALSE)))</f>
        <v/>
      </c>
      <c r="C1546" s="413" t="str">
        <f ca="1">IF($A1546="","",INDEX(Diário!C$4:C$5000,MATCH(Rateio!$A1546,Diário!$A$4:$A$5000,FALSE)))</f>
        <v/>
      </c>
      <c r="D1546" s="412" t="str">
        <f ca="1">IF($A1546="","",INDEX(Diário!D$4:D$5000,MATCH(Rateio!$A1546,Diário!$A$4:$A$5000,FALSE)))</f>
        <v/>
      </c>
      <c r="E1546" s="412" t="str">
        <f ca="1">IF($A1546="","",INDEX(Diário!E$4:E$5000,MATCH(Rateio!$A1546,Diário!$A$4:$A$5000,FALSE)))</f>
        <v/>
      </c>
      <c r="F1546" s="398"/>
      <c r="G1546" s="398"/>
      <c r="H1546" s="398"/>
      <c r="I1546" s="398"/>
      <c r="J1546" s="398"/>
      <c r="K1546" s="403"/>
      <c r="L1546" s="404"/>
      <c r="M1546" s="404"/>
      <c r="N1546" s="399"/>
      <c r="O1546" s="400" t="str">
        <f t="shared" si="99"/>
        <v/>
      </c>
      <c r="P1546" s="400" t="str">
        <f t="shared" si="100"/>
        <v/>
      </c>
      <c r="Q1546" s="400">
        <f t="shared" si="102"/>
        <v>0</v>
      </c>
      <c r="R1546" s="401" t="e">
        <f ca="1">MATCH(R$2,OFFSET(Diário!O$4,R1545,0,ROW(Diário!$N$5003)-R1545,1),0)+R1545</f>
        <v>#N/A</v>
      </c>
    </row>
    <row r="1547" spans="1:18" x14ac:dyDescent="0.2">
      <c r="A1547" s="402" t="str">
        <f t="shared" ca="1" si="101"/>
        <v/>
      </c>
      <c r="B1547" s="397" t="str">
        <f ca="1">IF($A1547="","",INDEX(Diário!B$4:B$5000,MATCH(Rateio!$A1547,Diário!$A$4:$A$5000,FALSE)))</f>
        <v/>
      </c>
      <c r="C1547" s="413" t="str">
        <f ca="1">IF($A1547="","",INDEX(Diário!C$4:C$5000,MATCH(Rateio!$A1547,Diário!$A$4:$A$5000,FALSE)))</f>
        <v/>
      </c>
      <c r="D1547" s="412" t="str">
        <f ca="1">IF($A1547="","",INDEX(Diário!D$4:D$5000,MATCH(Rateio!$A1547,Diário!$A$4:$A$5000,FALSE)))</f>
        <v/>
      </c>
      <c r="E1547" s="412" t="str">
        <f ca="1">IF($A1547="","",INDEX(Diário!E$4:E$5000,MATCH(Rateio!$A1547,Diário!$A$4:$A$5000,FALSE)))</f>
        <v/>
      </c>
      <c r="F1547" s="398"/>
      <c r="G1547" s="398"/>
      <c r="H1547" s="398"/>
      <c r="I1547" s="398"/>
      <c r="J1547" s="398"/>
      <c r="K1547" s="403"/>
      <c r="L1547" s="404"/>
      <c r="M1547" s="404"/>
      <c r="N1547" s="399"/>
      <c r="O1547" s="400" t="str">
        <f t="shared" si="99"/>
        <v/>
      </c>
      <c r="P1547" s="400" t="str">
        <f t="shared" si="100"/>
        <v/>
      </c>
      <c r="Q1547" s="400">
        <f t="shared" si="102"/>
        <v>0</v>
      </c>
      <c r="R1547" s="401" t="e">
        <f ca="1">MATCH(R$2,OFFSET(Diário!O$4,R1546,0,ROW(Diário!$N$5003)-R1546,1),0)+R1546</f>
        <v>#N/A</v>
      </c>
    </row>
    <row r="1548" spans="1:18" x14ac:dyDescent="0.2">
      <c r="A1548" s="402" t="str">
        <f t="shared" ca="1" si="101"/>
        <v/>
      </c>
      <c r="B1548" s="397" t="str">
        <f ca="1">IF($A1548="","",INDEX(Diário!B$4:B$5000,MATCH(Rateio!$A1548,Diário!$A$4:$A$5000,FALSE)))</f>
        <v/>
      </c>
      <c r="C1548" s="413" t="str">
        <f ca="1">IF($A1548="","",INDEX(Diário!C$4:C$5000,MATCH(Rateio!$A1548,Diário!$A$4:$A$5000,FALSE)))</f>
        <v/>
      </c>
      <c r="D1548" s="412" t="str">
        <f ca="1">IF($A1548="","",INDEX(Diário!D$4:D$5000,MATCH(Rateio!$A1548,Diário!$A$4:$A$5000,FALSE)))</f>
        <v/>
      </c>
      <c r="E1548" s="412" t="str">
        <f ca="1">IF($A1548="","",INDEX(Diário!E$4:E$5000,MATCH(Rateio!$A1548,Diário!$A$4:$A$5000,FALSE)))</f>
        <v/>
      </c>
      <c r="F1548" s="398"/>
      <c r="G1548" s="398"/>
      <c r="H1548" s="398"/>
      <c r="I1548" s="398"/>
      <c r="J1548" s="398"/>
      <c r="K1548" s="403"/>
      <c r="L1548" s="404"/>
      <c r="M1548" s="404"/>
      <c r="N1548" s="399"/>
      <c r="O1548" s="400" t="str">
        <f t="shared" si="99"/>
        <v/>
      </c>
      <c r="P1548" s="400" t="str">
        <f t="shared" si="100"/>
        <v/>
      </c>
      <c r="Q1548" s="400">
        <f t="shared" si="102"/>
        <v>0</v>
      </c>
      <c r="R1548" s="401" t="e">
        <f ca="1">MATCH(R$2,OFFSET(Diário!O$4,R1547,0,ROW(Diário!$N$5003)-R1547,1),0)+R1547</f>
        <v>#N/A</v>
      </c>
    </row>
    <row r="1549" spans="1:18" x14ac:dyDescent="0.2">
      <c r="A1549" s="402" t="str">
        <f t="shared" ca="1" si="101"/>
        <v/>
      </c>
      <c r="B1549" s="397" t="str">
        <f ca="1">IF($A1549="","",INDEX(Diário!B$4:B$5000,MATCH(Rateio!$A1549,Diário!$A$4:$A$5000,FALSE)))</f>
        <v/>
      </c>
      <c r="C1549" s="413" t="str">
        <f ca="1">IF($A1549="","",INDEX(Diário!C$4:C$5000,MATCH(Rateio!$A1549,Diário!$A$4:$A$5000,FALSE)))</f>
        <v/>
      </c>
      <c r="D1549" s="412" t="str">
        <f ca="1">IF($A1549="","",INDEX(Diário!D$4:D$5000,MATCH(Rateio!$A1549,Diário!$A$4:$A$5000,FALSE)))</f>
        <v/>
      </c>
      <c r="E1549" s="412" t="str">
        <f ca="1">IF($A1549="","",INDEX(Diário!E$4:E$5000,MATCH(Rateio!$A1549,Diário!$A$4:$A$5000,FALSE)))</f>
        <v/>
      </c>
      <c r="F1549" s="398"/>
      <c r="G1549" s="398"/>
      <c r="H1549" s="398"/>
      <c r="I1549" s="398"/>
      <c r="J1549" s="398"/>
      <c r="K1549" s="403"/>
      <c r="L1549" s="404"/>
      <c r="M1549" s="404"/>
      <c r="N1549" s="399"/>
      <c r="O1549" s="400" t="str">
        <f t="shared" si="99"/>
        <v/>
      </c>
      <c r="P1549" s="400" t="str">
        <f t="shared" si="100"/>
        <v/>
      </c>
      <c r="Q1549" s="400">
        <f t="shared" si="102"/>
        <v>0</v>
      </c>
      <c r="R1549" s="401" t="e">
        <f ca="1">MATCH(R$2,OFFSET(Diário!O$4,R1548,0,ROW(Diário!$N$5003)-R1548,1),0)+R1548</f>
        <v>#N/A</v>
      </c>
    </row>
    <row r="1550" spans="1:18" x14ac:dyDescent="0.2">
      <c r="A1550" s="402" t="str">
        <f t="shared" ca="1" si="101"/>
        <v/>
      </c>
      <c r="B1550" s="397" t="str">
        <f ca="1">IF($A1550="","",INDEX(Diário!B$4:B$5000,MATCH(Rateio!$A1550,Diário!$A$4:$A$5000,FALSE)))</f>
        <v/>
      </c>
      <c r="C1550" s="413" t="str">
        <f ca="1">IF($A1550="","",INDEX(Diário!C$4:C$5000,MATCH(Rateio!$A1550,Diário!$A$4:$A$5000,FALSE)))</f>
        <v/>
      </c>
      <c r="D1550" s="412" t="str">
        <f ca="1">IF($A1550="","",INDEX(Diário!D$4:D$5000,MATCH(Rateio!$A1550,Diário!$A$4:$A$5000,FALSE)))</f>
        <v/>
      </c>
      <c r="E1550" s="412" t="str">
        <f ca="1">IF($A1550="","",INDEX(Diário!E$4:E$5000,MATCH(Rateio!$A1550,Diário!$A$4:$A$5000,FALSE)))</f>
        <v/>
      </c>
      <c r="F1550" s="398"/>
      <c r="G1550" s="398"/>
      <c r="H1550" s="398"/>
      <c r="I1550" s="398"/>
      <c r="J1550" s="398"/>
      <c r="K1550" s="403"/>
      <c r="L1550" s="404"/>
      <c r="M1550" s="404"/>
      <c r="N1550" s="399"/>
      <c r="O1550" s="400" t="str">
        <f t="shared" si="99"/>
        <v/>
      </c>
      <c r="P1550" s="400" t="str">
        <f t="shared" si="100"/>
        <v/>
      </c>
      <c r="Q1550" s="400">
        <f t="shared" si="102"/>
        <v>0</v>
      </c>
      <c r="R1550" s="401" t="e">
        <f ca="1">MATCH(R$2,OFFSET(Diário!O$4,R1549,0,ROW(Diário!$N$5003)-R1549,1),0)+R1549</f>
        <v>#N/A</v>
      </c>
    </row>
    <row r="1551" spans="1:18" x14ac:dyDescent="0.2">
      <c r="A1551" s="402" t="str">
        <f t="shared" ca="1" si="101"/>
        <v/>
      </c>
      <c r="B1551" s="397" t="str">
        <f ca="1">IF($A1551="","",INDEX(Diário!B$4:B$5000,MATCH(Rateio!$A1551,Diário!$A$4:$A$5000,FALSE)))</f>
        <v/>
      </c>
      <c r="C1551" s="413" t="str">
        <f ca="1">IF($A1551="","",INDEX(Diário!C$4:C$5000,MATCH(Rateio!$A1551,Diário!$A$4:$A$5000,FALSE)))</f>
        <v/>
      </c>
      <c r="D1551" s="412" t="str">
        <f ca="1">IF($A1551="","",INDEX(Diário!D$4:D$5000,MATCH(Rateio!$A1551,Diário!$A$4:$A$5000,FALSE)))</f>
        <v/>
      </c>
      <c r="E1551" s="412" t="str">
        <f ca="1">IF($A1551="","",INDEX(Diário!E$4:E$5000,MATCH(Rateio!$A1551,Diário!$A$4:$A$5000,FALSE)))</f>
        <v/>
      </c>
      <c r="F1551" s="398"/>
      <c r="G1551" s="398"/>
      <c r="H1551" s="398"/>
      <c r="I1551" s="398"/>
      <c r="J1551" s="398"/>
      <c r="K1551" s="403"/>
      <c r="L1551" s="404"/>
      <c r="M1551" s="404"/>
      <c r="N1551" s="399"/>
      <c r="O1551" s="400" t="str">
        <f t="shared" si="99"/>
        <v/>
      </c>
      <c r="P1551" s="400" t="str">
        <f t="shared" si="100"/>
        <v/>
      </c>
      <c r="Q1551" s="400">
        <f t="shared" si="102"/>
        <v>0</v>
      </c>
      <c r="R1551" s="401" t="e">
        <f ca="1">MATCH(R$2,OFFSET(Diário!O$4,R1550,0,ROW(Diário!$N$5003)-R1550,1),0)+R1550</f>
        <v>#N/A</v>
      </c>
    </row>
    <row r="1552" spans="1:18" x14ac:dyDescent="0.2">
      <c r="A1552" s="402" t="str">
        <f t="shared" ca="1" si="101"/>
        <v/>
      </c>
      <c r="B1552" s="397" t="str">
        <f ca="1">IF($A1552="","",INDEX(Diário!B$4:B$5000,MATCH(Rateio!$A1552,Diário!$A$4:$A$5000,FALSE)))</f>
        <v/>
      </c>
      <c r="C1552" s="413" t="str">
        <f ca="1">IF($A1552="","",INDEX(Diário!C$4:C$5000,MATCH(Rateio!$A1552,Diário!$A$4:$A$5000,FALSE)))</f>
        <v/>
      </c>
      <c r="D1552" s="412" t="str">
        <f ca="1">IF($A1552="","",INDEX(Diário!D$4:D$5000,MATCH(Rateio!$A1552,Diário!$A$4:$A$5000,FALSE)))</f>
        <v/>
      </c>
      <c r="E1552" s="412" t="str">
        <f ca="1">IF($A1552="","",INDEX(Diário!E$4:E$5000,MATCH(Rateio!$A1552,Diário!$A$4:$A$5000,FALSE)))</f>
        <v/>
      </c>
      <c r="F1552" s="398"/>
      <c r="G1552" s="398"/>
      <c r="H1552" s="398"/>
      <c r="I1552" s="398"/>
      <c r="J1552" s="398"/>
      <c r="K1552" s="403"/>
      <c r="L1552" s="404"/>
      <c r="M1552" s="404"/>
      <c r="N1552" s="399"/>
      <c r="O1552" s="400" t="str">
        <f t="shared" si="99"/>
        <v/>
      </c>
      <c r="P1552" s="400" t="str">
        <f t="shared" si="100"/>
        <v/>
      </c>
      <c r="Q1552" s="400">
        <f t="shared" si="102"/>
        <v>0</v>
      </c>
      <c r="R1552" s="401" t="e">
        <f ca="1">MATCH(R$2,OFFSET(Diário!O$4,R1551,0,ROW(Diário!$N$5003)-R1551,1),0)+R1551</f>
        <v>#N/A</v>
      </c>
    </row>
    <row r="1553" spans="1:18" x14ac:dyDescent="0.2">
      <c r="A1553" s="402" t="str">
        <f t="shared" ca="1" si="101"/>
        <v/>
      </c>
      <c r="B1553" s="397" t="str">
        <f ca="1">IF($A1553="","",INDEX(Diário!B$4:B$5000,MATCH(Rateio!$A1553,Diário!$A$4:$A$5000,FALSE)))</f>
        <v/>
      </c>
      <c r="C1553" s="413" t="str">
        <f ca="1">IF($A1553="","",INDEX(Diário!C$4:C$5000,MATCH(Rateio!$A1553,Diário!$A$4:$A$5000,FALSE)))</f>
        <v/>
      </c>
      <c r="D1553" s="412" t="str">
        <f ca="1">IF($A1553="","",INDEX(Diário!D$4:D$5000,MATCH(Rateio!$A1553,Diário!$A$4:$A$5000,FALSE)))</f>
        <v/>
      </c>
      <c r="E1553" s="412" t="str">
        <f ca="1">IF($A1553="","",INDEX(Diário!E$4:E$5000,MATCH(Rateio!$A1553,Diário!$A$4:$A$5000,FALSE)))</f>
        <v/>
      </c>
      <c r="F1553" s="398"/>
      <c r="G1553" s="398"/>
      <c r="H1553" s="398"/>
      <c r="I1553" s="398"/>
      <c r="J1553" s="398"/>
      <c r="K1553" s="403"/>
      <c r="L1553" s="404"/>
      <c r="M1553" s="404"/>
      <c r="N1553" s="399"/>
      <c r="O1553" s="400" t="str">
        <f t="shared" si="99"/>
        <v/>
      </c>
      <c r="P1553" s="400" t="str">
        <f t="shared" si="100"/>
        <v/>
      </c>
      <c r="Q1553" s="400">
        <f t="shared" si="102"/>
        <v>0</v>
      </c>
      <c r="R1553" s="401" t="e">
        <f ca="1">MATCH(R$2,OFFSET(Diário!O$4,R1552,0,ROW(Diário!$N$5003)-R1552,1),0)+R1552</f>
        <v>#N/A</v>
      </c>
    </row>
    <row r="1554" spans="1:18" x14ac:dyDescent="0.2">
      <c r="A1554" s="402" t="str">
        <f t="shared" ca="1" si="101"/>
        <v/>
      </c>
      <c r="B1554" s="397" t="str">
        <f ca="1">IF($A1554="","",INDEX(Diário!B$4:B$5000,MATCH(Rateio!$A1554,Diário!$A$4:$A$5000,FALSE)))</f>
        <v/>
      </c>
      <c r="C1554" s="413" t="str">
        <f ca="1">IF($A1554="","",INDEX(Diário!C$4:C$5000,MATCH(Rateio!$A1554,Diário!$A$4:$A$5000,FALSE)))</f>
        <v/>
      </c>
      <c r="D1554" s="412" t="str">
        <f ca="1">IF($A1554="","",INDEX(Diário!D$4:D$5000,MATCH(Rateio!$A1554,Diário!$A$4:$A$5000,FALSE)))</f>
        <v/>
      </c>
      <c r="E1554" s="412" t="str">
        <f ca="1">IF($A1554="","",INDEX(Diário!E$4:E$5000,MATCH(Rateio!$A1554,Diário!$A$4:$A$5000,FALSE)))</f>
        <v/>
      </c>
      <c r="F1554" s="398"/>
      <c r="G1554" s="398"/>
      <c r="H1554" s="398"/>
      <c r="I1554" s="398"/>
      <c r="J1554" s="398"/>
      <c r="K1554" s="403"/>
      <c r="L1554" s="404"/>
      <c r="M1554" s="404"/>
      <c r="N1554" s="399"/>
      <c r="O1554" s="400" t="str">
        <f t="shared" si="99"/>
        <v/>
      </c>
      <c r="P1554" s="400" t="str">
        <f t="shared" si="100"/>
        <v/>
      </c>
      <c r="Q1554" s="400">
        <f t="shared" si="102"/>
        <v>0</v>
      </c>
      <c r="R1554" s="401" t="e">
        <f ca="1">MATCH(R$2,OFFSET(Diário!O$4,R1553,0,ROW(Diário!$N$5003)-R1553,1),0)+R1553</f>
        <v>#N/A</v>
      </c>
    </row>
    <row r="1555" spans="1:18" x14ac:dyDescent="0.2">
      <c r="A1555" s="402" t="str">
        <f t="shared" ca="1" si="101"/>
        <v/>
      </c>
      <c r="B1555" s="397" t="str">
        <f ca="1">IF($A1555="","",INDEX(Diário!B$4:B$5000,MATCH(Rateio!$A1555,Diário!$A$4:$A$5000,FALSE)))</f>
        <v/>
      </c>
      <c r="C1555" s="413" t="str">
        <f ca="1">IF($A1555="","",INDEX(Diário!C$4:C$5000,MATCH(Rateio!$A1555,Diário!$A$4:$A$5000,FALSE)))</f>
        <v/>
      </c>
      <c r="D1555" s="412" t="str">
        <f ca="1">IF($A1555="","",INDEX(Diário!D$4:D$5000,MATCH(Rateio!$A1555,Diário!$A$4:$A$5000,FALSE)))</f>
        <v/>
      </c>
      <c r="E1555" s="412" t="str">
        <f ca="1">IF($A1555="","",INDEX(Diário!E$4:E$5000,MATCH(Rateio!$A1555,Diário!$A$4:$A$5000,FALSE)))</f>
        <v/>
      </c>
      <c r="F1555" s="398"/>
      <c r="G1555" s="398"/>
      <c r="H1555" s="398"/>
      <c r="I1555" s="398"/>
      <c r="J1555" s="398"/>
      <c r="K1555" s="403"/>
      <c r="L1555" s="404"/>
      <c r="M1555" s="404"/>
      <c r="N1555" s="399"/>
      <c r="O1555" s="400" t="str">
        <f t="shared" si="99"/>
        <v/>
      </c>
      <c r="P1555" s="400" t="str">
        <f t="shared" si="100"/>
        <v/>
      </c>
      <c r="Q1555" s="400">
        <f t="shared" si="102"/>
        <v>0</v>
      </c>
      <c r="R1555" s="401" t="e">
        <f ca="1">MATCH(R$2,OFFSET(Diário!O$4,R1554,0,ROW(Diário!$N$5003)-R1554,1),0)+R1554</f>
        <v>#N/A</v>
      </c>
    </row>
    <row r="1556" spans="1:18" x14ac:dyDescent="0.2">
      <c r="A1556" s="402" t="str">
        <f t="shared" ca="1" si="101"/>
        <v/>
      </c>
      <c r="B1556" s="397" t="str">
        <f ca="1">IF($A1556="","",INDEX(Diário!B$4:B$5000,MATCH(Rateio!$A1556,Diário!$A$4:$A$5000,FALSE)))</f>
        <v/>
      </c>
      <c r="C1556" s="413" t="str">
        <f ca="1">IF($A1556="","",INDEX(Diário!C$4:C$5000,MATCH(Rateio!$A1556,Diário!$A$4:$A$5000,FALSE)))</f>
        <v/>
      </c>
      <c r="D1556" s="412" t="str">
        <f ca="1">IF($A1556="","",INDEX(Diário!D$4:D$5000,MATCH(Rateio!$A1556,Diário!$A$4:$A$5000,FALSE)))</f>
        <v/>
      </c>
      <c r="E1556" s="412" t="str">
        <f ca="1">IF($A1556="","",INDEX(Diário!E$4:E$5000,MATCH(Rateio!$A1556,Diário!$A$4:$A$5000,FALSE)))</f>
        <v/>
      </c>
      <c r="F1556" s="398"/>
      <c r="G1556" s="398"/>
      <c r="H1556" s="398"/>
      <c r="I1556" s="398"/>
      <c r="J1556" s="398"/>
      <c r="K1556" s="403"/>
      <c r="L1556" s="404"/>
      <c r="M1556" s="404"/>
      <c r="N1556" s="399"/>
      <c r="O1556" s="400" t="str">
        <f t="shared" si="99"/>
        <v/>
      </c>
      <c r="P1556" s="400" t="str">
        <f t="shared" si="100"/>
        <v/>
      </c>
      <c r="Q1556" s="400">
        <f t="shared" si="102"/>
        <v>0</v>
      </c>
      <c r="R1556" s="401" t="e">
        <f ca="1">MATCH(R$2,OFFSET(Diário!O$4,R1555,0,ROW(Diário!$N$5003)-R1555,1),0)+R1555</f>
        <v>#N/A</v>
      </c>
    </row>
    <row r="1557" spans="1:18" x14ac:dyDescent="0.2">
      <c r="A1557" s="402" t="str">
        <f t="shared" ca="1" si="101"/>
        <v/>
      </c>
      <c r="B1557" s="397" t="str">
        <f ca="1">IF($A1557="","",INDEX(Diário!B$4:B$5000,MATCH(Rateio!$A1557,Diário!$A$4:$A$5000,FALSE)))</f>
        <v/>
      </c>
      <c r="C1557" s="413" t="str">
        <f ca="1">IF($A1557="","",INDEX(Diário!C$4:C$5000,MATCH(Rateio!$A1557,Diário!$A$4:$A$5000,FALSE)))</f>
        <v/>
      </c>
      <c r="D1557" s="412" t="str">
        <f ca="1">IF($A1557="","",INDEX(Diário!D$4:D$5000,MATCH(Rateio!$A1557,Diário!$A$4:$A$5000,FALSE)))</f>
        <v/>
      </c>
      <c r="E1557" s="412" t="str">
        <f ca="1">IF($A1557="","",INDEX(Diário!E$4:E$5000,MATCH(Rateio!$A1557,Diário!$A$4:$A$5000,FALSE)))</f>
        <v/>
      </c>
      <c r="F1557" s="398"/>
      <c r="G1557" s="398"/>
      <c r="H1557" s="398"/>
      <c r="I1557" s="398"/>
      <c r="J1557" s="398"/>
      <c r="K1557" s="403"/>
      <c r="L1557" s="404"/>
      <c r="M1557" s="404"/>
      <c r="N1557" s="399"/>
      <c r="O1557" s="400" t="str">
        <f t="shared" si="99"/>
        <v/>
      </c>
      <c r="P1557" s="400" t="str">
        <f t="shared" si="100"/>
        <v/>
      </c>
      <c r="Q1557" s="400">
        <f t="shared" si="102"/>
        <v>0</v>
      </c>
      <c r="R1557" s="401" t="e">
        <f ca="1">MATCH(R$2,OFFSET(Diário!O$4,R1556,0,ROW(Diário!$N$5003)-R1556,1),0)+R1556</f>
        <v>#N/A</v>
      </c>
    </row>
    <row r="1558" spans="1:18" x14ac:dyDescent="0.2">
      <c r="A1558" s="402" t="str">
        <f t="shared" ca="1" si="101"/>
        <v/>
      </c>
      <c r="B1558" s="397" t="str">
        <f ca="1">IF($A1558="","",INDEX(Diário!B$4:B$5000,MATCH(Rateio!$A1558,Diário!$A$4:$A$5000,FALSE)))</f>
        <v/>
      </c>
      <c r="C1558" s="413" t="str">
        <f ca="1">IF($A1558="","",INDEX(Diário!C$4:C$5000,MATCH(Rateio!$A1558,Diário!$A$4:$A$5000,FALSE)))</f>
        <v/>
      </c>
      <c r="D1558" s="412" t="str">
        <f ca="1">IF($A1558="","",INDEX(Diário!D$4:D$5000,MATCH(Rateio!$A1558,Diário!$A$4:$A$5000,FALSE)))</f>
        <v/>
      </c>
      <c r="E1558" s="412" t="str">
        <f ca="1">IF($A1558="","",INDEX(Diário!E$4:E$5000,MATCH(Rateio!$A1558,Diário!$A$4:$A$5000,FALSE)))</f>
        <v/>
      </c>
      <c r="F1558" s="398"/>
      <c r="G1558" s="398"/>
      <c r="H1558" s="398"/>
      <c r="I1558" s="398"/>
      <c r="J1558" s="398"/>
      <c r="K1558" s="403"/>
      <c r="L1558" s="404"/>
      <c r="M1558" s="404"/>
      <c r="N1558" s="399"/>
      <c r="O1558" s="400" t="str">
        <f t="shared" si="99"/>
        <v/>
      </c>
      <c r="P1558" s="400" t="str">
        <f t="shared" si="100"/>
        <v/>
      </c>
      <c r="Q1558" s="400">
        <f t="shared" si="102"/>
        <v>0</v>
      </c>
      <c r="R1558" s="401" t="e">
        <f ca="1">MATCH(R$2,OFFSET(Diário!O$4,R1557,0,ROW(Diário!$N$5003)-R1557,1),0)+R1557</f>
        <v>#N/A</v>
      </c>
    </row>
    <row r="1559" spans="1:18" x14ac:dyDescent="0.2">
      <c r="A1559" s="402" t="str">
        <f t="shared" ca="1" si="101"/>
        <v/>
      </c>
      <c r="B1559" s="397" t="str">
        <f ca="1">IF($A1559="","",INDEX(Diário!B$4:B$5000,MATCH(Rateio!$A1559,Diário!$A$4:$A$5000,FALSE)))</f>
        <v/>
      </c>
      <c r="C1559" s="413" t="str">
        <f ca="1">IF($A1559="","",INDEX(Diário!C$4:C$5000,MATCH(Rateio!$A1559,Diário!$A$4:$A$5000,FALSE)))</f>
        <v/>
      </c>
      <c r="D1559" s="412" t="str">
        <f ca="1">IF($A1559="","",INDEX(Diário!D$4:D$5000,MATCH(Rateio!$A1559,Diário!$A$4:$A$5000,FALSE)))</f>
        <v/>
      </c>
      <c r="E1559" s="412" t="str">
        <f ca="1">IF($A1559="","",INDEX(Diário!E$4:E$5000,MATCH(Rateio!$A1559,Diário!$A$4:$A$5000,FALSE)))</f>
        <v/>
      </c>
      <c r="F1559" s="398"/>
      <c r="G1559" s="398"/>
      <c r="H1559" s="398"/>
      <c r="I1559" s="398"/>
      <c r="J1559" s="398"/>
      <c r="K1559" s="403"/>
      <c r="L1559" s="404"/>
      <c r="M1559" s="404"/>
      <c r="N1559" s="399"/>
      <c r="O1559" s="400" t="str">
        <f t="shared" si="99"/>
        <v/>
      </c>
      <c r="P1559" s="400" t="str">
        <f t="shared" si="100"/>
        <v/>
      </c>
      <c r="Q1559" s="400">
        <f t="shared" si="102"/>
        <v>0</v>
      </c>
      <c r="R1559" s="401" t="e">
        <f ca="1">MATCH(R$2,OFFSET(Diário!O$4,R1558,0,ROW(Diário!$N$5003)-R1558,1),0)+R1558</f>
        <v>#N/A</v>
      </c>
    </row>
    <row r="1560" spans="1:18" x14ac:dyDescent="0.2">
      <c r="A1560" s="402" t="str">
        <f t="shared" ca="1" si="101"/>
        <v/>
      </c>
      <c r="B1560" s="397" t="str">
        <f ca="1">IF($A1560="","",INDEX(Diário!B$4:B$5000,MATCH(Rateio!$A1560,Diário!$A$4:$A$5000,FALSE)))</f>
        <v/>
      </c>
      <c r="C1560" s="413" t="str">
        <f ca="1">IF($A1560="","",INDEX(Diário!C$4:C$5000,MATCH(Rateio!$A1560,Diário!$A$4:$A$5000,FALSE)))</f>
        <v/>
      </c>
      <c r="D1560" s="412" t="str">
        <f ca="1">IF($A1560="","",INDEX(Diário!D$4:D$5000,MATCH(Rateio!$A1560,Diário!$A$4:$A$5000,FALSE)))</f>
        <v/>
      </c>
      <c r="E1560" s="412" t="str">
        <f ca="1">IF($A1560="","",INDEX(Diário!E$4:E$5000,MATCH(Rateio!$A1560,Diário!$A$4:$A$5000,FALSE)))</f>
        <v/>
      </c>
      <c r="F1560" s="398"/>
      <c r="G1560" s="398"/>
      <c r="H1560" s="398"/>
      <c r="I1560" s="398"/>
      <c r="J1560" s="398"/>
      <c r="K1560" s="403"/>
      <c r="L1560" s="404"/>
      <c r="M1560" s="404"/>
      <c r="N1560" s="399"/>
      <c r="O1560" s="400" t="str">
        <f t="shared" si="99"/>
        <v/>
      </c>
      <c r="P1560" s="400" t="str">
        <f t="shared" si="100"/>
        <v/>
      </c>
      <c r="Q1560" s="400">
        <f t="shared" si="102"/>
        <v>0</v>
      </c>
      <c r="R1560" s="401" t="e">
        <f ca="1">MATCH(R$2,OFFSET(Diário!O$4,R1559,0,ROW(Diário!$N$5003)-R1559,1),0)+R1559</f>
        <v>#N/A</v>
      </c>
    </row>
    <row r="1561" spans="1:18" x14ac:dyDescent="0.2">
      <c r="A1561" s="402" t="str">
        <f t="shared" ca="1" si="101"/>
        <v/>
      </c>
      <c r="B1561" s="397" t="str">
        <f ca="1">IF($A1561="","",INDEX(Diário!B$4:B$5000,MATCH(Rateio!$A1561,Diário!$A$4:$A$5000,FALSE)))</f>
        <v/>
      </c>
      <c r="C1561" s="413" t="str">
        <f ca="1">IF($A1561="","",INDEX(Diário!C$4:C$5000,MATCH(Rateio!$A1561,Diário!$A$4:$A$5000,FALSE)))</f>
        <v/>
      </c>
      <c r="D1561" s="412" t="str">
        <f ca="1">IF($A1561="","",INDEX(Diário!D$4:D$5000,MATCH(Rateio!$A1561,Diário!$A$4:$A$5000,FALSE)))</f>
        <v/>
      </c>
      <c r="E1561" s="412" t="str">
        <f ca="1">IF($A1561="","",INDEX(Diário!E$4:E$5000,MATCH(Rateio!$A1561,Diário!$A$4:$A$5000,FALSE)))</f>
        <v/>
      </c>
      <c r="F1561" s="398"/>
      <c r="G1561" s="398"/>
      <c r="H1561" s="398"/>
      <c r="I1561" s="398"/>
      <c r="J1561" s="398"/>
      <c r="K1561" s="403"/>
      <c r="L1561" s="404"/>
      <c r="M1561" s="404"/>
      <c r="N1561" s="399"/>
      <c r="O1561" s="400" t="str">
        <f t="shared" si="99"/>
        <v/>
      </c>
      <c r="P1561" s="400" t="str">
        <f t="shared" si="100"/>
        <v/>
      </c>
      <c r="Q1561" s="400">
        <f t="shared" si="102"/>
        <v>0</v>
      </c>
      <c r="R1561" s="401" t="e">
        <f ca="1">MATCH(R$2,OFFSET(Diário!O$4,R1560,0,ROW(Diário!$N$5003)-R1560,1),0)+R1560</f>
        <v>#N/A</v>
      </c>
    </row>
    <row r="1562" spans="1:18" x14ac:dyDescent="0.2">
      <c r="A1562" s="402" t="str">
        <f t="shared" ca="1" si="101"/>
        <v/>
      </c>
      <c r="B1562" s="397" t="str">
        <f ca="1">IF($A1562="","",INDEX(Diário!B$4:B$5000,MATCH(Rateio!$A1562,Diário!$A$4:$A$5000,FALSE)))</f>
        <v/>
      </c>
      <c r="C1562" s="413" t="str">
        <f ca="1">IF($A1562="","",INDEX(Diário!C$4:C$5000,MATCH(Rateio!$A1562,Diário!$A$4:$A$5000,FALSE)))</f>
        <v/>
      </c>
      <c r="D1562" s="412" t="str">
        <f ca="1">IF($A1562="","",INDEX(Diário!D$4:D$5000,MATCH(Rateio!$A1562,Diário!$A$4:$A$5000,FALSE)))</f>
        <v/>
      </c>
      <c r="E1562" s="412" t="str">
        <f ca="1">IF($A1562="","",INDEX(Diário!E$4:E$5000,MATCH(Rateio!$A1562,Diário!$A$4:$A$5000,FALSE)))</f>
        <v/>
      </c>
      <c r="F1562" s="398"/>
      <c r="G1562" s="398"/>
      <c r="H1562" s="398"/>
      <c r="I1562" s="398"/>
      <c r="J1562" s="398"/>
      <c r="K1562" s="403"/>
      <c r="L1562" s="404"/>
      <c r="M1562" s="404"/>
      <c r="N1562" s="399"/>
      <c r="O1562" s="400" t="str">
        <f t="shared" si="99"/>
        <v/>
      </c>
      <c r="P1562" s="400" t="str">
        <f t="shared" si="100"/>
        <v/>
      </c>
      <c r="Q1562" s="400">
        <f t="shared" si="102"/>
        <v>0</v>
      </c>
      <c r="R1562" s="401" t="e">
        <f ca="1">MATCH(R$2,OFFSET(Diário!O$4,R1561,0,ROW(Diário!$N$5003)-R1561,1),0)+R1561</f>
        <v>#N/A</v>
      </c>
    </row>
    <row r="1563" spans="1:18" x14ac:dyDescent="0.2">
      <c r="A1563" s="402" t="str">
        <f t="shared" ca="1" si="101"/>
        <v/>
      </c>
      <c r="B1563" s="397" t="str">
        <f ca="1">IF($A1563="","",INDEX(Diário!B$4:B$5000,MATCH(Rateio!$A1563,Diário!$A$4:$A$5000,FALSE)))</f>
        <v/>
      </c>
      <c r="C1563" s="413" t="str">
        <f ca="1">IF($A1563="","",INDEX(Diário!C$4:C$5000,MATCH(Rateio!$A1563,Diário!$A$4:$A$5000,FALSE)))</f>
        <v/>
      </c>
      <c r="D1563" s="412" t="str">
        <f ca="1">IF($A1563="","",INDEX(Diário!D$4:D$5000,MATCH(Rateio!$A1563,Diário!$A$4:$A$5000,FALSE)))</f>
        <v/>
      </c>
      <c r="E1563" s="412" t="str">
        <f ca="1">IF($A1563="","",INDEX(Diário!E$4:E$5000,MATCH(Rateio!$A1563,Diário!$A$4:$A$5000,FALSE)))</f>
        <v/>
      </c>
      <c r="F1563" s="398"/>
      <c r="G1563" s="398"/>
      <c r="H1563" s="398"/>
      <c r="I1563" s="398"/>
      <c r="J1563" s="398"/>
      <c r="K1563" s="403"/>
      <c r="L1563" s="404"/>
      <c r="M1563" s="404"/>
      <c r="N1563" s="399"/>
      <c r="O1563" s="400" t="str">
        <f t="shared" si="99"/>
        <v/>
      </c>
      <c r="P1563" s="400" t="str">
        <f t="shared" si="100"/>
        <v/>
      </c>
      <c r="Q1563" s="400">
        <f t="shared" si="102"/>
        <v>0</v>
      </c>
      <c r="R1563" s="401" t="e">
        <f ca="1">MATCH(R$2,OFFSET(Diário!O$4,R1562,0,ROW(Diário!$N$5003)-R1562,1),0)+R1562</f>
        <v>#N/A</v>
      </c>
    </row>
    <row r="1564" spans="1:18" x14ac:dyDescent="0.2">
      <c r="A1564" s="402" t="str">
        <f t="shared" ca="1" si="101"/>
        <v/>
      </c>
      <c r="B1564" s="397" t="str">
        <f ca="1">IF($A1564="","",INDEX(Diário!B$4:B$5000,MATCH(Rateio!$A1564,Diário!$A$4:$A$5000,FALSE)))</f>
        <v/>
      </c>
      <c r="C1564" s="413" t="str">
        <f ca="1">IF($A1564="","",INDEX(Diário!C$4:C$5000,MATCH(Rateio!$A1564,Diário!$A$4:$A$5000,FALSE)))</f>
        <v/>
      </c>
      <c r="D1564" s="412" t="str">
        <f ca="1">IF($A1564="","",INDEX(Diário!D$4:D$5000,MATCH(Rateio!$A1564,Diário!$A$4:$A$5000,FALSE)))</f>
        <v/>
      </c>
      <c r="E1564" s="412" t="str">
        <f ca="1">IF($A1564="","",INDEX(Diário!E$4:E$5000,MATCH(Rateio!$A1564,Diário!$A$4:$A$5000,FALSE)))</f>
        <v/>
      </c>
      <c r="F1564" s="398"/>
      <c r="G1564" s="398"/>
      <c r="H1564" s="398"/>
      <c r="I1564" s="398"/>
      <c r="J1564" s="398"/>
      <c r="K1564" s="403"/>
      <c r="L1564" s="404"/>
      <c r="M1564" s="404"/>
      <c r="N1564" s="399"/>
      <c r="O1564" s="400" t="str">
        <f t="shared" si="99"/>
        <v/>
      </c>
      <c r="P1564" s="400" t="str">
        <f t="shared" si="100"/>
        <v/>
      </c>
      <c r="Q1564" s="400">
        <f t="shared" si="102"/>
        <v>0</v>
      </c>
      <c r="R1564" s="401" t="e">
        <f ca="1">MATCH(R$2,OFFSET(Diário!O$4,R1563,0,ROW(Diário!$N$5003)-R1563,1),0)+R1563</f>
        <v>#N/A</v>
      </c>
    </row>
    <row r="1565" spans="1:18" x14ac:dyDescent="0.2">
      <c r="A1565" s="402" t="str">
        <f t="shared" ca="1" si="101"/>
        <v/>
      </c>
      <c r="B1565" s="397" t="str">
        <f ca="1">IF($A1565="","",INDEX(Diário!B$4:B$5000,MATCH(Rateio!$A1565,Diário!$A$4:$A$5000,FALSE)))</f>
        <v/>
      </c>
      <c r="C1565" s="413" t="str">
        <f ca="1">IF($A1565="","",INDEX(Diário!C$4:C$5000,MATCH(Rateio!$A1565,Diário!$A$4:$A$5000,FALSE)))</f>
        <v/>
      </c>
      <c r="D1565" s="412" t="str">
        <f ca="1">IF($A1565="","",INDEX(Diário!D$4:D$5000,MATCH(Rateio!$A1565,Diário!$A$4:$A$5000,FALSE)))</f>
        <v/>
      </c>
      <c r="E1565" s="412" t="str">
        <f ca="1">IF($A1565="","",INDEX(Diário!E$4:E$5000,MATCH(Rateio!$A1565,Diário!$A$4:$A$5000,FALSE)))</f>
        <v/>
      </c>
      <c r="F1565" s="398"/>
      <c r="G1565" s="398"/>
      <c r="H1565" s="398"/>
      <c r="I1565" s="398"/>
      <c r="J1565" s="398"/>
      <c r="K1565" s="403"/>
      <c r="L1565" s="404"/>
      <c r="M1565" s="404"/>
      <c r="N1565" s="399"/>
      <c r="O1565" s="400" t="str">
        <f t="shared" si="99"/>
        <v/>
      </c>
      <c r="P1565" s="400" t="str">
        <f t="shared" si="100"/>
        <v/>
      </c>
      <c r="Q1565" s="400">
        <f t="shared" si="102"/>
        <v>0</v>
      </c>
      <c r="R1565" s="401" t="e">
        <f ca="1">MATCH(R$2,OFFSET(Diário!O$4,R1564,0,ROW(Diário!$N$5003)-R1564,1),0)+R1564</f>
        <v>#N/A</v>
      </c>
    </row>
    <row r="1566" spans="1:18" x14ac:dyDescent="0.2">
      <c r="A1566" s="402" t="str">
        <f t="shared" ca="1" si="101"/>
        <v/>
      </c>
      <c r="B1566" s="397" t="str">
        <f ca="1">IF($A1566="","",INDEX(Diário!B$4:B$5000,MATCH(Rateio!$A1566,Diário!$A$4:$A$5000,FALSE)))</f>
        <v/>
      </c>
      <c r="C1566" s="413" t="str">
        <f ca="1">IF($A1566="","",INDEX(Diário!C$4:C$5000,MATCH(Rateio!$A1566,Diário!$A$4:$A$5000,FALSE)))</f>
        <v/>
      </c>
      <c r="D1566" s="412" t="str">
        <f ca="1">IF($A1566="","",INDEX(Diário!D$4:D$5000,MATCH(Rateio!$A1566,Diário!$A$4:$A$5000,FALSE)))</f>
        <v/>
      </c>
      <c r="E1566" s="412" t="str">
        <f ca="1">IF($A1566="","",INDEX(Diário!E$4:E$5000,MATCH(Rateio!$A1566,Diário!$A$4:$A$5000,FALSE)))</f>
        <v/>
      </c>
      <c r="F1566" s="398"/>
      <c r="G1566" s="398"/>
      <c r="H1566" s="398"/>
      <c r="I1566" s="398"/>
      <c r="J1566" s="398"/>
      <c r="K1566" s="403"/>
      <c r="L1566" s="404"/>
      <c r="M1566" s="404"/>
      <c r="N1566" s="399"/>
      <c r="O1566" s="400" t="str">
        <f t="shared" si="99"/>
        <v/>
      </c>
      <c r="P1566" s="400" t="str">
        <f t="shared" si="100"/>
        <v/>
      </c>
      <c r="Q1566" s="400">
        <f t="shared" si="102"/>
        <v>0</v>
      </c>
      <c r="R1566" s="401" t="e">
        <f ca="1">MATCH(R$2,OFFSET(Diário!O$4,R1565,0,ROW(Diário!$N$5003)-R1565,1),0)+R1565</f>
        <v>#N/A</v>
      </c>
    </row>
    <row r="1567" spans="1:18" x14ac:dyDescent="0.2">
      <c r="A1567" s="402" t="str">
        <f t="shared" ca="1" si="101"/>
        <v/>
      </c>
      <c r="B1567" s="397" t="str">
        <f ca="1">IF($A1567="","",INDEX(Diário!B$4:B$5000,MATCH(Rateio!$A1567,Diário!$A$4:$A$5000,FALSE)))</f>
        <v/>
      </c>
      <c r="C1567" s="413" t="str">
        <f ca="1">IF($A1567="","",INDEX(Diário!C$4:C$5000,MATCH(Rateio!$A1567,Diário!$A$4:$A$5000,FALSE)))</f>
        <v/>
      </c>
      <c r="D1567" s="412" t="str">
        <f ca="1">IF($A1567="","",INDEX(Diário!D$4:D$5000,MATCH(Rateio!$A1567,Diário!$A$4:$A$5000,FALSE)))</f>
        <v/>
      </c>
      <c r="E1567" s="412" t="str">
        <f ca="1">IF($A1567="","",INDEX(Diário!E$4:E$5000,MATCH(Rateio!$A1567,Diário!$A$4:$A$5000,FALSE)))</f>
        <v/>
      </c>
      <c r="F1567" s="398"/>
      <c r="G1567" s="398"/>
      <c r="H1567" s="398"/>
      <c r="I1567" s="398"/>
      <c r="J1567" s="398"/>
      <c r="K1567" s="403"/>
      <c r="L1567" s="404"/>
      <c r="M1567" s="404"/>
      <c r="N1567" s="399"/>
      <c r="O1567" s="400" t="str">
        <f t="shared" si="99"/>
        <v/>
      </c>
      <c r="P1567" s="400" t="str">
        <f t="shared" si="100"/>
        <v/>
      </c>
      <c r="Q1567" s="400">
        <f t="shared" si="102"/>
        <v>0</v>
      </c>
      <c r="R1567" s="401" t="e">
        <f ca="1">MATCH(R$2,OFFSET(Diário!O$4,R1566,0,ROW(Diário!$N$5003)-R1566,1),0)+R1566</f>
        <v>#N/A</v>
      </c>
    </row>
    <row r="1568" spans="1:18" x14ac:dyDescent="0.2">
      <c r="A1568" s="402" t="str">
        <f t="shared" ca="1" si="101"/>
        <v/>
      </c>
      <c r="B1568" s="397" t="str">
        <f ca="1">IF($A1568="","",INDEX(Diário!B$4:B$5000,MATCH(Rateio!$A1568,Diário!$A$4:$A$5000,FALSE)))</f>
        <v/>
      </c>
      <c r="C1568" s="413" t="str">
        <f ca="1">IF($A1568="","",INDEX(Diário!C$4:C$5000,MATCH(Rateio!$A1568,Diário!$A$4:$A$5000,FALSE)))</f>
        <v/>
      </c>
      <c r="D1568" s="412" t="str">
        <f ca="1">IF($A1568="","",INDEX(Diário!D$4:D$5000,MATCH(Rateio!$A1568,Diário!$A$4:$A$5000,FALSE)))</f>
        <v/>
      </c>
      <c r="E1568" s="412" t="str">
        <f ca="1">IF($A1568="","",INDEX(Diário!E$4:E$5000,MATCH(Rateio!$A1568,Diário!$A$4:$A$5000,FALSE)))</f>
        <v/>
      </c>
      <c r="F1568" s="398"/>
      <c r="G1568" s="398"/>
      <c r="H1568" s="398"/>
      <c r="I1568" s="398"/>
      <c r="J1568" s="398"/>
      <c r="K1568" s="403"/>
      <c r="L1568" s="404"/>
      <c r="M1568" s="404"/>
      <c r="N1568" s="399"/>
      <c r="O1568" s="400" t="str">
        <f t="shared" si="99"/>
        <v/>
      </c>
      <c r="P1568" s="400" t="str">
        <f t="shared" si="100"/>
        <v/>
      </c>
      <c r="Q1568" s="400">
        <f t="shared" si="102"/>
        <v>0</v>
      </c>
      <c r="R1568" s="401" t="e">
        <f ca="1">MATCH(R$2,OFFSET(Diário!O$4,R1567,0,ROW(Diário!$N$5003)-R1567,1),0)+R1567</f>
        <v>#N/A</v>
      </c>
    </row>
    <row r="1569" spans="1:18" x14ac:dyDescent="0.2">
      <c r="A1569" s="402" t="str">
        <f t="shared" ca="1" si="101"/>
        <v/>
      </c>
      <c r="B1569" s="397" t="str">
        <f ca="1">IF($A1569="","",INDEX(Diário!B$4:B$5000,MATCH(Rateio!$A1569,Diário!$A$4:$A$5000,FALSE)))</f>
        <v/>
      </c>
      <c r="C1569" s="413" t="str">
        <f ca="1">IF($A1569="","",INDEX(Diário!C$4:C$5000,MATCH(Rateio!$A1569,Diário!$A$4:$A$5000,FALSE)))</f>
        <v/>
      </c>
      <c r="D1569" s="412" t="str">
        <f ca="1">IF($A1569="","",INDEX(Diário!D$4:D$5000,MATCH(Rateio!$A1569,Diário!$A$4:$A$5000,FALSE)))</f>
        <v/>
      </c>
      <c r="E1569" s="412" t="str">
        <f ca="1">IF($A1569="","",INDEX(Diário!E$4:E$5000,MATCH(Rateio!$A1569,Diário!$A$4:$A$5000,FALSE)))</f>
        <v/>
      </c>
      <c r="F1569" s="398"/>
      <c r="G1569" s="398"/>
      <c r="H1569" s="398"/>
      <c r="I1569" s="398"/>
      <c r="J1569" s="398"/>
      <c r="K1569" s="403"/>
      <c r="L1569" s="404"/>
      <c r="M1569" s="404"/>
      <c r="N1569" s="399"/>
      <c r="O1569" s="400" t="str">
        <f t="shared" si="99"/>
        <v/>
      </c>
      <c r="P1569" s="400" t="str">
        <f t="shared" si="100"/>
        <v/>
      </c>
      <c r="Q1569" s="400">
        <f t="shared" si="102"/>
        <v>0</v>
      </c>
      <c r="R1569" s="401" t="e">
        <f ca="1">MATCH(R$2,OFFSET(Diário!O$4,R1568,0,ROW(Diário!$N$5003)-R1568,1),0)+R1568</f>
        <v>#N/A</v>
      </c>
    </row>
    <row r="1570" spans="1:18" x14ac:dyDescent="0.2">
      <c r="A1570" s="402" t="str">
        <f t="shared" ca="1" si="101"/>
        <v/>
      </c>
      <c r="B1570" s="397" t="str">
        <f ca="1">IF($A1570="","",INDEX(Diário!B$4:B$5000,MATCH(Rateio!$A1570,Diário!$A$4:$A$5000,FALSE)))</f>
        <v/>
      </c>
      <c r="C1570" s="413" t="str">
        <f ca="1">IF($A1570="","",INDEX(Diário!C$4:C$5000,MATCH(Rateio!$A1570,Diário!$A$4:$A$5000,FALSE)))</f>
        <v/>
      </c>
      <c r="D1570" s="412" t="str">
        <f ca="1">IF($A1570="","",INDEX(Diário!D$4:D$5000,MATCH(Rateio!$A1570,Diário!$A$4:$A$5000,FALSE)))</f>
        <v/>
      </c>
      <c r="E1570" s="412" t="str">
        <f ca="1">IF($A1570="","",INDEX(Diário!E$4:E$5000,MATCH(Rateio!$A1570,Diário!$A$4:$A$5000,FALSE)))</f>
        <v/>
      </c>
      <c r="F1570" s="398"/>
      <c r="G1570" s="398"/>
      <c r="H1570" s="398"/>
      <c r="I1570" s="398"/>
      <c r="J1570" s="398"/>
      <c r="K1570" s="403"/>
      <c r="L1570" s="404"/>
      <c r="M1570" s="404"/>
      <c r="N1570" s="399"/>
      <c r="O1570" s="400" t="str">
        <f t="shared" si="99"/>
        <v/>
      </c>
      <c r="P1570" s="400" t="str">
        <f t="shared" si="100"/>
        <v/>
      </c>
      <c r="Q1570" s="400">
        <f t="shared" si="102"/>
        <v>0</v>
      </c>
      <c r="R1570" s="401" t="e">
        <f ca="1">MATCH(R$2,OFFSET(Diário!O$4,R1569,0,ROW(Diário!$N$5003)-R1569,1),0)+R1569</f>
        <v>#N/A</v>
      </c>
    </row>
    <row r="1571" spans="1:18" x14ac:dyDescent="0.2">
      <c r="A1571" s="402" t="str">
        <f t="shared" ca="1" si="101"/>
        <v/>
      </c>
      <c r="B1571" s="397" t="str">
        <f ca="1">IF($A1571="","",INDEX(Diário!B$4:B$5000,MATCH(Rateio!$A1571,Diário!$A$4:$A$5000,FALSE)))</f>
        <v/>
      </c>
      <c r="C1571" s="413" t="str">
        <f ca="1">IF($A1571="","",INDEX(Diário!C$4:C$5000,MATCH(Rateio!$A1571,Diário!$A$4:$A$5000,FALSE)))</f>
        <v/>
      </c>
      <c r="D1571" s="412" t="str">
        <f ca="1">IF($A1571="","",INDEX(Diário!D$4:D$5000,MATCH(Rateio!$A1571,Diário!$A$4:$A$5000,FALSE)))</f>
        <v/>
      </c>
      <c r="E1571" s="412" t="str">
        <f ca="1">IF($A1571="","",INDEX(Diário!E$4:E$5000,MATCH(Rateio!$A1571,Diário!$A$4:$A$5000,FALSE)))</f>
        <v/>
      </c>
      <c r="F1571" s="398"/>
      <c r="G1571" s="398"/>
      <c r="H1571" s="398"/>
      <c r="I1571" s="398"/>
      <c r="J1571" s="398"/>
      <c r="K1571" s="403"/>
      <c r="L1571" s="404"/>
      <c r="M1571" s="404"/>
      <c r="N1571" s="399"/>
      <c r="O1571" s="400" t="str">
        <f t="shared" si="99"/>
        <v/>
      </c>
      <c r="P1571" s="400" t="str">
        <f t="shared" si="100"/>
        <v/>
      </c>
      <c r="Q1571" s="400">
        <f t="shared" si="102"/>
        <v>0</v>
      </c>
      <c r="R1571" s="401" t="e">
        <f ca="1">MATCH(R$2,OFFSET(Diário!O$4,R1570,0,ROW(Diário!$N$5003)-R1570,1),0)+R1570</f>
        <v>#N/A</v>
      </c>
    </row>
    <row r="1572" spans="1:18" x14ac:dyDescent="0.2">
      <c r="A1572" s="402" t="str">
        <f t="shared" ca="1" si="101"/>
        <v/>
      </c>
      <c r="B1572" s="397" t="str">
        <f ca="1">IF($A1572="","",INDEX(Diário!B$4:B$5000,MATCH(Rateio!$A1572,Diário!$A$4:$A$5000,FALSE)))</f>
        <v/>
      </c>
      <c r="C1572" s="413" t="str">
        <f ca="1">IF($A1572="","",INDEX(Diário!C$4:C$5000,MATCH(Rateio!$A1572,Diário!$A$4:$A$5000,FALSE)))</f>
        <v/>
      </c>
      <c r="D1572" s="412" t="str">
        <f ca="1">IF($A1572="","",INDEX(Diário!D$4:D$5000,MATCH(Rateio!$A1572,Diário!$A$4:$A$5000,FALSE)))</f>
        <v/>
      </c>
      <c r="E1572" s="412" t="str">
        <f ca="1">IF($A1572="","",INDEX(Diário!E$4:E$5000,MATCH(Rateio!$A1572,Diário!$A$4:$A$5000,FALSE)))</f>
        <v/>
      </c>
      <c r="F1572" s="398"/>
      <c r="G1572" s="398"/>
      <c r="H1572" s="398"/>
      <c r="I1572" s="398"/>
      <c r="J1572" s="398"/>
      <c r="K1572" s="403"/>
      <c r="L1572" s="404"/>
      <c r="M1572" s="404"/>
      <c r="N1572" s="399"/>
      <c r="O1572" s="400" t="str">
        <f t="shared" si="99"/>
        <v/>
      </c>
      <c r="P1572" s="400" t="str">
        <f t="shared" si="100"/>
        <v/>
      </c>
      <c r="Q1572" s="400">
        <f t="shared" si="102"/>
        <v>0</v>
      </c>
      <c r="R1572" s="401" t="e">
        <f ca="1">MATCH(R$2,OFFSET(Diário!O$4,R1571,0,ROW(Diário!$N$5003)-R1571,1),0)+R1571</f>
        <v>#N/A</v>
      </c>
    </row>
    <row r="1573" spans="1:18" x14ac:dyDescent="0.2">
      <c r="A1573" s="402" t="str">
        <f t="shared" ca="1" si="101"/>
        <v/>
      </c>
      <c r="B1573" s="397" t="str">
        <f ca="1">IF($A1573="","",INDEX(Diário!B$4:B$5000,MATCH(Rateio!$A1573,Diário!$A$4:$A$5000,FALSE)))</f>
        <v/>
      </c>
      <c r="C1573" s="413" t="str">
        <f ca="1">IF($A1573="","",INDEX(Diário!C$4:C$5000,MATCH(Rateio!$A1573,Diário!$A$4:$A$5000,FALSE)))</f>
        <v/>
      </c>
      <c r="D1573" s="412" t="str">
        <f ca="1">IF($A1573="","",INDEX(Diário!D$4:D$5000,MATCH(Rateio!$A1573,Diário!$A$4:$A$5000,FALSE)))</f>
        <v/>
      </c>
      <c r="E1573" s="412" t="str">
        <f ca="1">IF($A1573="","",INDEX(Diário!E$4:E$5000,MATCH(Rateio!$A1573,Diário!$A$4:$A$5000,FALSE)))</f>
        <v/>
      </c>
      <c r="F1573" s="398"/>
      <c r="G1573" s="398"/>
      <c r="H1573" s="398"/>
      <c r="I1573" s="398"/>
      <c r="J1573" s="398"/>
      <c r="K1573" s="403"/>
      <c r="L1573" s="404"/>
      <c r="M1573" s="404"/>
      <c r="N1573" s="399"/>
      <c r="O1573" s="400" t="str">
        <f t="shared" si="99"/>
        <v/>
      </c>
      <c r="P1573" s="400" t="str">
        <f t="shared" si="100"/>
        <v/>
      </c>
      <c r="Q1573" s="400">
        <f t="shared" si="102"/>
        <v>0</v>
      </c>
      <c r="R1573" s="401" t="e">
        <f ca="1">MATCH(R$2,OFFSET(Diário!O$4,R1572,0,ROW(Diário!$N$5003)-R1572,1),0)+R1572</f>
        <v>#N/A</v>
      </c>
    </row>
    <row r="1574" spans="1:18" x14ac:dyDescent="0.2">
      <c r="A1574" s="402" t="str">
        <f t="shared" ca="1" si="101"/>
        <v/>
      </c>
      <c r="B1574" s="397" t="str">
        <f ca="1">IF($A1574="","",INDEX(Diário!B$4:B$5000,MATCH(Rateio!$A1574,Diário!$A$4:$A$5000,FALSE)))</f>
        <v/>
      </c>
      <c r="C1574" s="413" t="str">
        <f ca="1">IF($A1574="","",INDEX(Diário!C$4:C$5000,MATCH(Rateio!$A1574,Diário!$A$4:$A$5000,FALSE)))</f>
        <v/>
      </c>
      <c r="D1574" s="412" t="str">
        <f ca="1">IF($A1574="","",INDEX(Diário!D$4:D$5000,MATCH(Rateio!$A1574,Diário!$A$4:$A$5000,FALSE)))</f>
        <v/>
      </c>
      <c r="E1574" s="412" t="str">
        <f ca="1">IF($A1574="","",INDEX(Diário!E$4:E$5000,MATCH(Rateio!$A1574,Diário!$A$4:$A$5000,FALSE)))</f>
        <v/>
      </c>
      <c r="F1574" s="398"/>
      <c r="G1574" s="398"/>
      <c r="H1574" s="398"/>
      <c r="I1574" s="398"/>
      <c r="J1574" s="398"/>
      <c r="K1574" s="403"/>
      <c r="L1574" s="404"/>
      <c r="M1574" s="404"/>
      <c r="N1574" s="399"/>
      <c r="O1574" s="400" t="str">
        <f t="shared" si="99"/>
        <v/>
      </c>
      <c r="P1574" s="400" t="str">
        <f t="shared" si="100"/>
        <v/>
      </c>
      <c r="Q1574" s="400">
        <f t="shared" si="102"/>
        <v>0</v>
      </c>
      <c r="R1574" s="401" t="e">
        <f ca="1">MATCH(R$2,OFFSET(Diário!O$4,R1573,0,ROW(Diário!$N$5003)-R1573,1),0)+R1573</f>
        <v>#N/A</v>
      </c>
    </row>
    <row r="1575" spans="1:18" x14ac:dyDescent="0.2">
      <c r="A1575" s="402" t="str">
        <f t="shared" ca="1" si="101"/>
        <v/>
      </c>
      <c r="B1575" s="397" t="str">
        <f ca="1">IF($A1575="","",INDEX(Diário!B$4:B$5000,MATCH(Rateio!$A1575,Diário!$A$4:$A$5000,FALSE)))</f>
        <v/>
      </c>
      <c r="C1575" s="413" t="str">
        <f ca="1">IF($A1575="","",INDEX(Diário!C$4:C$5000,MATCH(Rateio!$A1575,Diário!$A$4:$A$5000,FALSE)))</f>
        <v/>
      </c>
      <c r="D1575" s="412" t="str">
        <f ca="1">IF($A1575="","",INDEX(Diário!D$4:D$5000,MATCH(Rateio!$A1575,Diário!$A$4:$A$5000,FALSE)))</f>
        <v/>
      </c>
      <c r="E1575" s="412" t="str">
        <f ca="1">IF($A1575="","",INDEX(Diário!E$4:E$5000,MATCH(Rateio!$A1575,Diário!$A$4:$A$5000,FALSE)))</f>
        <v/>
      </c>
      <c r="F1575" s="398"/>
      <c r="G1575" s="398"/>
      <c r="H1575" s="398"/>
      <c r="I1575" s="398"/>
      <c r="J1575" s="398"/>
      <c r="K1575" s="403"/>
      <c r="L1575" s="404"/>
      <c r="M1575" s="404"/>
      <c r="N1575" s="399"/>
      <c r="O1575" s="400" t="str">
        <f t="shared" si="99"/>
        <v/>
      </c>
      <c r="P1575" s="400" t="str">
        <f t="shared" si="100"/>
        <v/>
      </c>
      <c r="Q1575" s="400">
        <f t="shared" si="102"/>
        <v>0</v>
      </c>
      <c r="R1575" s="401" t="e">
        <f ca="1">MATCH(R$2,OFFSET(Diário!O$4,R1574,0,ROW(Diário!$N$5003)-R1574,1),0)+R1574</f>
        <v>#N/A</v>
      </c>
    </row>
    <row r="1576" spans="1:18" x14ac:dyDescent="0.2">
      <c r="A1576" s="402" t="str">
        <f t="shared" ca="1" si="101"/>
        <v/>
      </c>
      <c r="B1576" s="397" t="str">
        <f ca="1">IF($A1576="","",INDEX(Diário!B$4:B$5000,MATCH(Rateio!$A1576,Diário!$A$4:$A$5000,FALSE)))</f>
        <v/>
      </c>
      <c r="C1576" s="413" t="str">
        <f ca="1">IF($A1576="","",INDEX(Diário!C$4:C$5000,MATCH(Rateio!$A1576,Diário!$A$4:$A$5000,FALSE)))</f>
        <v/>
      </c>
      <c r="D1576" s="412" t="str">
        <f ca="1">IF($A1576="","",INDEX(Diário!D$4:D$5000,MATCH(Rateio!$A1576,Diário!$A$4:$A$5000,FALSE)))</f>
        <v/>
      </c>
      <c r="E1576" s="412" t="str">
        <f ca="1">IF($A1576="","",INDEX(Diário!E$4:E$5000,MATCH(Rateio!$A1576,Diário!$A$4:$A$5000,FALSE)))</f>
        <v/>
      </c>
      <c r="F1576" s="398"/>
      <c r="G1576" s="398"/>
      <c r="H1576" s="398"/>
      <c r="I1576" s="398"/>
      <c r="J1576" s="398"/>
      <c r="K1576" s="403"/>
      <c r="L1576" s="404"/>
      <c r="M1576" s="404"/>
      <c r="N1576" s="399"/>
      <c r="O1576" s="400" t="str">
        <f t="shared" si="99"/>
        <v/>
      </c>
      <c r="P1576" s="400" t="str">
        <f t="shared" si="100"/>
        <v/>
      </c>
      <c r="Q1576" s="400">
        <f t="shared" si="102"/>
        <v>0</v>
      </c>
      <c r="R1576" s="401" t="e">
        <f ca="1">MATCH(R$2,OFFSET(Diário!O$4,R1575,0,ROW(Diário!$N$5003)-R1575,1),0)+R1575</f>
        <v>#N/A</v>
      </c>
    </row>
    <row r="1577" spans="1:18" x14ac:dyDescent="0.2">
      <c r="A1577" s="402" t="str">
        <f t="shared" ca="1" si="101"/>
        <v/>
      </c>
      <c r="B1577" s="397" t="str">
        <f ca="1">IF($A1577="","",INDEX(Diário!B$4:B$5000,MATCH(Rateio!$A1577,Diário!$A$4:$A$5000,FALSE)))</f>
        <v/>
      </c>
      <c r="C1577" s="413" t="str">
        <f ca="1">IF($A1577="","",INDEX(Diário!C$4:C$5000,MATCH(Rateio!$A1577,Diário!$A$4:$A$5000,FALSE)))</f>
        <v/>
      </c>
      <c r="D1577" s="412" t="str">
        <f ca="1">IF($A1577="","",INDEX(Diário!D$4:D$5000,MATCH(Rateio!$A1577,Diário!$A$4:$A$5000,FALSE)))</f>
        <v/>
      </c>
      <c r="E1577" s="412" t="str">
        <f ca="1">IF($A1577="","",INDEX(Diário!E$4:E$5000,MATCH(Rateio!$A1577,Diário!$A$4:$A$5000,FALSE)))</f>
        <v/>
      </c>
      <c r="F1577" s="398"/>
      <c r="G1577" s="398"/>
      <c r="H1577" s="398"/>
      <c r="I1577" s="398"/>
      <c r="J1577" s="398"/>
      <c r="K1577" s="403"/>
      <c r="L1577" s="404"/>
      <c r="M1577" s="404"/>
      <c r="N1577" s="399"/>
      <c r="O1577" s="400" t="str">
        <f t="shared" si="99"/>
        <v/>
      </c>
      <c r="P1577" s="400" t="str">
        <f t="shared" si="100"/>
        <v/>
      </c>
      <c r="Q1577" s="400">
        <f t="shared" si="102"/>
        <v>0</v>
      </c>
      <c r="R1577" s="401" t="e">
        <f ca="1">MATCH(R$2,OFFSET(Diário!O$4,R1576,0,ROW(Diário!$N$5003)-R1576,1),0)+R1576</f>
        <v>#N/A</v>
      </c>
    </row>
    <row r="1578" spans="1:18" x14ac:dyDescent="0.2">
      <c r="A1578" s="402" t="str">
        <f t="shared" ca="1" si="101"/>
        <v/>
      </c>
      <c r="B1578" s="397" t="str">
        <f ca="1">IF($A1578="","",INDEX(Diário!B$4:B$5000,MATCH(Rateio!$A1578,Diário!$A$4:$A$5000,FALSE)))</f>
        <v/>
      </c>
      <c r="C1578" s="413" t="str">
        <f ca="1">IF($A1578="","",INDEX(Diário!C$4:C$5000,MATCH(Rateio!$A1578,Diário!$A$4:$A$5000,FALSE)))</f>
        <v/>
      </c>
      <c r="D1578" s="412" t="str">
        <f ca="1">IF($A1578="","",INDEX(Diário!D$4:D$5000,MATCH(Rateio!$A1578,Diário!$A$4:$A$5000,FALSE)))</f>
        <v/>
      </c>
      <c r="E1578" s="412" t="str">
        <f ca="1">IF($A1578="","",INDEX(Diário!E$4:E$5000,MATCH(Rateio!$A1578,Diário!$A$4:$A$5000,FALSE)))</f>
        <v/>
      </c>
      <c r="F1578" s="398"/>
      <c r="G1578" s="398"/>
      <c r="H1578" s="398"/>
      <c r="I1578" s="398"/>
      <c r="J1578" s="398"/>
      <c r="K1578" s="403"/>
      <c r="L1578" s="404"/>
      <c r="M1578" s="404"/>
      <c r="N1578" s="399"/>
      <c r="O1578" s="400" t="str">
        <f t="shared" si="99"/>
        <v/>
      </c>
      <c r="P1578" s="400" t="str">
        <f t="shared" si="100"/>
        <v/>
      </c>
      <c r="Q1578" s="400">
        <f t="shared" si="102"/>
        <v>0</v>
      </c>
      <c r="R1578" s="401" t="e">
        <f ca="1">MATCH(R$2,OFFSET(Diário!O$4,R1577,0,ROW(Diário!$N$5003)-R1577,1),0)+R1577</f>
        <v>#N/A</v>
      </c>
    </row>
    <row r="1579" spans="1:18" x14ac:dyDescent="0.2">
      <c r="A1579" s="402" t="str">
        <f t="shared" ca="1" si="101"/>
        <v/>
      </c>
      <c r="B1579" s="397" t="str">
        <f ca="1">IF($A1579="","",INDEX(Diário!B$4:B$5000,MATCH(Rateio!$A1579,Diário!$A$4:$A$5000,FALSE)))</f>
        <v/>
      </c>
      <c r="C1579" s="413" t="str">
        <f ca="1">IF($A1579="","",INDEX(Diário!C$4:C$5000,MATCH(Rateio!$A1579,Diário!$A$4:$A$5000,FALSE)))</f>
        <v/>
      </c>
      <c r="D1579" s="412" t="str">
        <f ca="1">IF($A1579="","",INDEX(Diário!D$4:D$5000,MATCH(Rateio!$A1579,Diário!$A$4:$A$5000,FALSE)))</f>
        <v/>
      </c>
      <c r="E1579" s="412" t="str">
        <f ca="1">IF($A1579="","",INDEX(Diário!E$4:E$5000,MATCH(Rateio!$A1579,Diário!$A$4:$A$5000,FALSE)))</f>
        <v/>
      </c>
      <c r="F1579" s="398"/>
      <c r="G1579" s="398"/>
      <c r="H1579" s="398"/>
      <c r="I1579" s="398"/>
      <c r="J1579" s="398"/>
      <c r="K1579" s="403"/>
      <c r="L1579" s="404"/>
      <c r="M1579" s="404"/>
      <c r="N1579" s="399"/>
      <c r="O1579" s="400" t="str">
        <f t="shared" si="99"/>
        <v/>
      </c>
      <c r="P1579" s="400" t="str">
        <f t="shared" si="100"/>
        <v/>
      </c>
      <c r="Q1579" s="400">
        <f t="shared" si="102"/>
        <v>0</v>
      </c>
      <c r="R1579" s="401" t="e">
        <f ca="1">MATCH(R$2,OFFSET(Diário!O$4,R1578,0,ROW(Diário!$N$5003)-R1578,1),0)+R1578</f>
        <v>#N/A</v>
      </c>
    </row>
    <row r="1580" spans="1:18" x14ac:dyDescent="0.2">
      <c r="A1580" s="402" t="str">
        <f t="shared" ca="1" si="101"/>
        <v/>
      </c>
      <c r="B1580" s="397" t="str">
        <f ca="1">IF($A1580="","",INDEX(Diário!B$4:B$5000,MATCH(Rateio!$A1580,Diário!$A$4:$A$5000,FALSE)))</f>
        <v/>
      </c>
      <c r="C1580" s="413" t="str">
        <f ca="1">IF($A1580="","",INDEX(Diário!C$4:C$5000,MATCH(Rateio!$A1580,Diário!$A$4:$A$5000,FALSE)))</f>
        <v/>
      </c>
      <c r="D1580" s="412" t="str">
        <f ca="1">IF($A1580="","",INDEX(Diário!D$4:D$5000,MATCH(Rateio!$A1580,Diário!$A$4:$A$5000,FALSE)))</f>
        <v/>
      </c>
      <c r="E1580" s="412" t="str">
        <f ca="1">IF($A1580="","",INDEX(Diário!E$4:E$5000,MATCH(Rateio!$A1580,Diário!$A$4:$A$5000,FALSE)))</f>
        <v/>
      </c>
      <c r="F1580" s="398"/>
      <c r="G1580" s="398"/>
      <c r="H1580" s="398"/>
      <c r="I1580" s="398"/>
      <c r="J1580" s="398"/>
      <c r="K1580" s="403"/>
      <c r="L1580" s="404"/>
      <c r="M1580" s="404"/>
      <c r="N1580" s="399"/>
      <c r="O1580" s="400" t="str">
        <f t="shared" si="99"/>
        <v/>
      </c>
      <c r="P1580" s="400" t="str">
        <f t="shared" si="100"/>
        <v/>
      </c>
      <c r="Q1580" s="400">
        <f t="shared" si="102"/>
        <v>0</v>
      </c>
      <c r="R1580" s="401" t="e">
        <f ca="1">MATCH(R$2,OFFSET(Diário!O$4,R1579,0,ROW(Diário!$N$5003)-R1579,1),0)+R1579</f>
        <v>#N/A</v>
      </c>
    </row>
    <row r="1581" spans="1:18" x14ac:dyDescent="0.2">
      <c r="A1581" s="402" t="str">
        <f t="shared" ca="1" si="101"/>
        <v/>
      </c>
      <c r="B1581" s="397" t="str">
        <f ca="1">IF($A1581="","",INDEX(Diário!B$4:B$5000,MATCH(Rateio!$A1581,Diário!$A$4:$A$5000,FALSE)))</f>
        <v/>
      </c>
      <c r="C1581" s="413" t="str">
        <f ca="1">IF($A1581="","",INDEX(Diário!C$4:C$5000,MATCH(Rateio!$A1581,Diário!$A$4:$A$5000,FALSE)))</f>
        <v/>
      </c>
      <c r="D1581" s="412" t="str">
        <f ca="1">IF($A1581="","",INDEX(Diário!D$4:D$5000,MATCH(Rateio!$A1581,Diário!$A$4:$A$5000,FALSE)))</f>
        <v/>
      </c>
      <c r="E1581" s="412" t="str">
        <f ca="1">IF($A1581="","",INDEX(Diário!E$4:E$5000,MATCH(Rateio!$A1581,Diário!$A$4:$A$5000,FALSE)))</f>
        <v/>
      </c>
      <c r="F1581" s="398"/>
      <c r="G1581" s="398"/>
      <c r="H1581" s="398"/>
      <c r="I1581" s="398"/>
      <c r="J1581" s="398"/>
      <c r="K1581" s="403"/>
      <c r="L1581" s="404"/>
      <c r="M1581" s="404"/>
      <c r="N1581" s="399"/>
      <c r="O1581" s="400" t="str">
        <f t="shared" si="99"/>
        <v/>
      </c>
      <c r="P1581" s="400" t="str">
        <f t="shared" si="100"/>
        <v/>
      </c>
      <c r="Q1581" s="400">
        <f t="shared" si="102"/>
        <v>0</v>
      </c>
      <c r="R1581" s="401" t="e">
        <f ca="1">MATCH(R$2,OFFSET(Diário!O$4,R1580,0,ROW(Diário!$N$5003)-R1580,1),0)+R1580</f>
        <v>#N/A</v>
      </c>
    </row>
    <row r="1582" spans="1:18" x14ac:dyDescent="0.2">
      <c r="A1582" s="402" t="str">
        <f t="shared" ca="1" si="101"/>
        <v/>
      </c>
      <c r="B1582" s="397" t="str">
        <f ca="1">IF($A1582="","",INDEX(Diário!B$4:B$5000,MATCH(Rateio!$A1582,Diário!$A$4:$A$5000,FALSE)))</f>
        <v/>
      </c>
      <c r="C1582" s="413" t="str">
        <f ca="1">IF($A1582="","",INDEX(Diário!C$4:C$5000,MATCH(Rateio!$A1582,Diário!$A$4:$A$5000,FALSE)))</f>
        <v/>
      </c>
      <c r="D1582" s="412" t="str">
        <f ca="1">IF($A1582="","",INDEX(Diário!D$4:D$5000,MATCH(Rateio!$A1582,Diário!$A$4:$A$5000,FALSE)))</f>
        <v/>
      </c>
      <c r="E1582" s="412" t="str">
        <f ca="1">IF($A1582="","",INDEX(Diário!E$4:E$5000,MATCH(Rateio!$A1582,Diário!$A$4:$A$5000,FALSE)))</f>
        <v/>
      </c>
      <c r="F1582" s="398"/>
      <c r="G1582" s="398"/>
      <c r="H1582" s="398"/>
      <c r="I1582" s="398"/>
      <c r="J1582" s="398"/>
      <c r="K1582" s="403"/>
      <c r="L1582" s="404"/>
      <c r="M1582" s="404"/>
      <c r="N1582" s="399"/>
      <c r="O1582" s="400" t="str">
        <f t="shared" si="99"/>
        <v/>
      </c>
      <c r="P1582" s="400" t="str">
        <f t="shared" si="100"/>
        <v/>
      </c>
      <c r="Q1582" s="400">
        <f t="shared" si="102"/>
        <v>0</v>
      </c>
      <c r="R1582" s="401" t="e">
        <f ca="1">MATCH(R$2,OFFSET(Diário!O$4,R1581,0,ROW(Diário!$N$5003)-R1581,1),0)+R1581</f>
        <v>#N/A</v>
      </c>
    </row>
    <row r="1583" spans="1:18" x14ac:dyDescent="0.2">
      <c r="A1583" s="402" t="str">
        <f t="shared" ca="1" si="101"/>
        <v/>
      </c>
      <c r="B1583" s="397" t="str">
        <f ca="1">IF($A1583="","",INDEX(Diário!B$4:B$5000,MATCH(Rateio!$A1583,Diário!$A$4:$A$5000,FALSE)))</f>
        <v/>
      </c>
      <c r="C1583" s="413" t="str">
        <f ca="1">IF($A1583="","",INDEX(Diário!C$4:C$5000,MATCH(Rateio!$A1583,Diário!$A$4:$A$5000,FALSE)))</f>
        <v/>
      </c>
      <c r="D1583" s="412" t="str">
        <f ca="1">IF($A1583="","",INDEX(Diário!D$4:D$5000,MATCH(Rateio!$A1583,Diário!$A$4:$A$5000,FALSE)))</f>
        <v/>
      </c>
      <c r="E1583" s="412" t="str">
        <f ca="1">IF($A1583="","",INDEX(Diário!E$4:E$5000,MATCH(Rateio!$A1583,Diário!$A$4:$A$5000,FALSE)))</f>
        <v/>
      </c>
      <c r="F1583" s="398"/>
      <c r="G1583" s="398"/>
      <c r="H1583" s="398"/>
      <c r="I1583" s="398"/>
      <c r="J1583" s="398"/>
      <c r="K1583" s="403"/>
      <c r="L1583" s="404"/>
      <c r="M1583" s="404"/>
      <c r="N1583" s="399"/>
      <c r="O1583" s="400" t="str">
        <f t="shared" si="99"/>
        <v/>
      </c>
      <c r="P1583" s="400" t="str">
        <f t="shared" si="100"/>
        <v/>
      </c>
      <c r="Q1583" s="400">
        <f t="shared" si="102"/>
        <v>0</v>
      </c>
      <c r="R1583" s="401" t="e">
        <f ca="1">MATCH(R$2,OFFSET(Diário!O$4,R1582,0,ROW(Diário!$N$5003)-R1582,1),0)+R1582</f>
        <v>#N/A</v>
      </c>
    </row>
    <row r="1584" spans="1:18" x14ac:dyDescent="0.2">
      <c r="A1584" s="402" t="str">
        <f t="shared" ca="1" si="101"/>
        <v/>
      </c>
      <c r="B1584" s="397" t="str">
        <f ca="1">IF($A1584="","",INDEX(Diário!B$4:B$5000,MATCH(Rateio!$A1584,Diário!$A$4:$A$5000,FALSE)))</f>
        <v/>
      </c>
      <c r="C1584" s="413" t="str">
        <f ca="1">IF($A1584="","",INDEX(Diário!C$4:C$5000,MATCH(Rateio!$A1584,Diário!$A$4:$A$5000,FALSE)))</f>
        <v/>
      </c>
      <c r="D1584" s="412" t="str">
        <f ca="1">IF($A1584="","",INDEX(Diário!D$4:D$5000,MATCH(Rateio!$A1584,Diário!$A$4:$A$5000,FALSE)))</f>
        <v/>
      </c>
      <c r="E1584" s="412" t="str">
        <f ca="1">IF($A1584="","",INDEX(Diário!E$4:E$5000,MATCH(Rateio!$A1584,Diário!$A$4:$A$5000,FALSE)))</f>
        <v/>
      </c>
      <c r="F1584" s="398"/>
      <c r="G1584" s="398"/>
      <c r="H1584" s="398"/>
      <c r="I1584" s="398"/>
      <c r="J1584" s="398"/>
      <c r="K1584" s="403"/>
      <c r="L1584" s="404"/>
      <c r="M1584" s="404"/>
      <c r="N1584" s="399"/>
      <c r="O1584" s="400" t="str">
        <f t="shared" si="99"/>
        <v/>
      </c>
      <c r="P1584" s="400" t="str">
        <f t="shared" si="100"/>
        <v/>
      </c>
      <c r="Q1584" s="400">
        <f t="shared" si="102"/>
        <v>0</v>
      </c>
      <c r="R1584" s="401" t="e">
        <f ca="1">MATCH(R$2,OFFSET(Diário!O$4,R1583,0,ROW(Diário!$N$5003)-R1583,1),0)+R1583</f>
        <v>#N/A</v>
      </c>
    </row>
    <row r="1585" spans="1:18" x14ac:dyDescent="0.2">
      <c r="A1585" s="402" t="str">
        <f t="shared" ca="1" si="101"/>
        <v/>
      </c>
      <c r="B1585" s="397" t="str">
        <f ca="1">IF($A1585="","",INDEX(Diário!B$4:B$5000,MATCH(Rateio!$A1585,Diário!$A$4:$A$5000,FALSE)))</f>
        <v/>
      </c>
      <c r="C1585" s="413" t="str">
        <f ca="1">IF($A1585="","",INDEX(Diário!C$4:C$5000,MATCH(Rateio!$A1585,Diário!$A$4:$A$5000,FALSE)))</f>
        <v/>
      </c>
      <c r="D1585" s="412" t="str">
        <f ca="1">IF($A1585="","",INDEX(Diário!D$4:D$5000,MATCH(Rateio!$A1585,Diário!$A$4:$A$5000,FALSE)))</f>
        <v/>
      </c>
      <c r="E1585" s="412" t="str">
        <f ca="1">IF($A1585="","",INDEX(Diário!E$4:E$5000,MATCH(Rateio!$A1585,Diário!$A$4:$A$5000,FALSE)))</f>
        <v/>
      </c>
      <c r="F1585" s="398"/>
      <c r="G1585" s="398"/>
      <c r="H1585" s="398"/>
      <c r="I1585" s="398"/>
      <c r="J1585" s="398"/>
      <c r="K1585" s="403"/>
      <c r="L1585" s="404"/>
      <c r="M1585" s="404"/>
      <c r="N1585" s="399"/>
      <c r="O1585" s="400" t="str">
        <f t="shared" si="99"/>
        <v/>
      </c>
      <c r="P1585" s="400" t="str">
        <f t="shared" si="100"/>
        <v/>
      </c>
      <c r="Q1585" s="400">
        <f t="shared" si="102"/>
        <v>0</v>
      </c>
      <c r="R1585" s="401" t="e">
        <f ca="1">MATCH(R$2,OFFSET(Diário!O$4,R1584,0,ROW(Diário!$N$5003)-R1584,1),0)+R1584</f>
        <v>#N/A</v>
      </c>
    </row>
    <row r="1586" spans="1:18" x14ac:dyDescent="0.2">
      <c r="A1586" s="402" t="str">
        <f t="shared" ca="1" si="101"/>
        <v/>
      </c>
      <c r="B1586" s="397" t="str">
        <f ca="1">IF($A1586="","",INDEX(Diário!B$4:B$5000,MATCH(Rateio!$A1586,Diário!$A$4:$A$5000,FALSE)))</f>
        <v/>
      </c>
      <c r="C1586" s="413" t="str">
        <f ca="1">IF($A1586="","",INDEX(Diário!C$4:C$5000,MATCH(Rateio!$A1586,Diário!$A$4:$A$5000,FALSE)))</f>
        <v/>
      </c>
      <c r="D1586" s="412" t="str">
        <f ca="1">IF($A1586="","",INDEX(Diário!D$4:D$5000,MATCH(Rateio!$A1586,Diário!$A$4:$A$5000,FALSE)))</f>
        <v/>
      </c>
      <c r="E1586" s="412" t="str">
        <f ca="1">IF($A1586="","",INDEX(Diário!E$4:E$5000,MATCH(Rateio!$A1586,Diário!$A$4:$A$5000,FALSE)))</f>
        <v/>
      </c>
      <c r="F1586" s="398"/>
      <c r="G1586" s="398"/>
      <c r="H1586" s="398"/>
      <c r="I1586" s="398"/>
      <c r="J1586" s="398"/>
      <c r="K1586" s="403"/>
      <c r="L1586" s="404"/>
      <c r="M1586" s="404"/>
      <c r="N1586" s="399"/>
      <c r="O1586" s="400" t="str">
        <f t="shared" si="99"/>
        <v/>
      </c>
      <c r="P1586" s="400" t="str">
        <f t="shared" si="100"/>
        <v/>
      </c>
      <c r="Q1586" s="400">
        <f t="shared" si="102"/>
        <v>0</v>
      </c>
      <c r="R1586" s="401" t="e">
        <f ca="1">MATCH(R$2,OFFSET(Diário!O$4,R1585,0,ROW(Diário!$N$5003)-R1585,1),0)+R1585</f>
        <v>#N/A</v>
      </c>
    </row>
    <row r="1587" spans="1:18" x14ac:dyDescent="0.2">
      <c r="A1587" s="402" t="str">
        <f t="shared" ca="1" si="101"/>
        <v/>
      </c>
      <c r="B1587" s="397" t="str">
        <f ca="1">IF($A1587="","",INDEX(Diário!B$4:B$5000,MATCH(Rateio!$A1587,Diário!$A$4:$A$5000,FALSE)))</f>
        <v/>
      </c>
      <c r="C1587" s="413" t="str">
        <f ca="1">IF($A1587="","",INDEX(Diário!C$4:C$5000,MATCH(Rateio!$A1587,Diário!$A$4:$A$5000,FALSE)))</f>
        <v/>
      </c>
      <c r="D1587" s="412" t="str">
        <f ca="1">IF($A1587="","",INDEX(Diário!D$4:D$5000,MATCH(Rateio!$A1587,Diário!$A$4:$A$5000,FALSE)))</f>
        <v/>
      </c>
      <c r="E1587" s="412" t="str">
        <f ca="1">IF($A1587="","",INDEX(Diário!E$4:E$5000,MATCH(Rateio!$A1587,Diário!$A$4:$A$5000,FALSE)))</f>
        <v/>
      </c>
      <c r="F1587" s="398"/>
      <c r="G1587" s="398"/>
      <c r="H1587" s="398"/>
      <c r="I1587" s="398"/>
      <c r="J1587" s="398"/>
      <c r="K1587" s="403"/>
      <c r="L1587" s="404"/>
      <c r="M1587" s="404"/>
      <c r="N1587" s="399"/>
      <c r="O1587" s="400" t="str">
        <f t="shared" si="99"/>
        <v/>
      </c>
      <c r="P1587" s="400" t="str">
        <f t="shared" si="100"/>
        <v/>
      </c>
      <c r="Q1587" s="400">
        <f t="shared" si="102"/>
        <v>0</v>
      </c>
      <c r="R1587" s="401" t="e">
        <f ca="1">MATCH(R$2,OFFSET(Diário!O$4,R1586,0,ROW(Diário!$N$5003)-R1586,1),0)+R1586</f>
        <v>#N/A</v>
      </c>
    </row>
    <row r="1588" spans="1:18" x14ac:dyDescent="0.2">
      <c r="A1588" s="402" t="str">
        <f t="shared" ca="1" si="101"/>
        <v/>
      </c>
      <c r="B1588" s="397" t="str">
        <f ca="1">IF($A1588="","",INDEX(Diário!B$4:B$5000,MATCH(Rateio!$A1588,Diário!$A$4:$A$5000,FALSE)))</f>
        <v/>
      </c>
      <c r="C1588" s="413" t="str">
        <f ca="1">IF($A1588="","",INDEX(Diário!C$4:C$5000,MATCH(Rateio!$A1588,Diário!$A$4:$A$5000,FALSE)))</f>
        <v/>
      </c>
      <c r="D1588" s="412" t="str">
        <f ca="1">IF($A1588="","",INDEX(Diário!D$4:D$5000,MATCH(Rateio!$A1588,Diário!$A$4:$A$5000,FALSE)))</f>
        <v/>
      </c>
      <c r="E1588" s="412" t="str">
        <f ca="1">IF($A1588="","",INDEX(Diário!E$4:E$5000,MATCH(Rateio!$A1588,Diário!$A$4:$A$5000,FALSE)))</f>
        <v/>
      </c>
      <c r="F1588" s="398"/>
      <c r="G1588" s="398"/>
      <c r="H1588" s="398"/>
      <c r="I1588" s="398"/>
      <c r="J1588" s="398"/>
      <c r="K1588" s="403"/>
      <c r="L1588" s="404"/>
      <c r="M1588" s="404"/>
      <c r="N1588" s="399"/>
      <c r="O1588" s="400" t="str">
        <f t="shared" si="99"/>
        <v/>
      </c>
      <c r="P1588" s="400" t="str">
        <f t="shared" si="100"/>
        <v/>
      </c>
      <c r="Q1588" s="400">
        <f t="shared" si="102"/>
        <v>0</v>
      </c>
      <c r="R1588" s="401" t="e">
        <f ca="1">MATCH(R$2,OFFSET(Diário!O$4,R1587,0,ROW(Diário!$N$5003)-R1587,1),0)+R1587</f>
        <v>#N/A</v>
      </c>
    </row>
    <row r="1589" spans="1:18" x14ac:dyDescent="0.2">
      <c r="A1589" s="402" t="str">
        <f t="shared" ca="1" si="101"/>
        <v/>
      </c>
      <c r="B1589" s="397" t="str">
        <f ca="1">IF($A1589="","",INDEX(Diário!B$4:B$5000,MATCH(Rateio!$A1589,Diário!$A$4:$A$5000,FALSE)))</f>
        <v/>
      </c>
      <c r="C1589" s="413" t="str">
        <f ca="1">IF($A1589="","",INDEX(Diário!C$4:C$5000,MATCH(Rateio!$A1589,Diário!$A$4:$A$5000,FALSE)))</f>
        <v/>
      </c>
      <c r="D1589" s="412" t="str">
        <f ca="1">IF($A1589="","",INDEX(Diário!D$4:D$5000,MATCH(Rateio!$A1589,Diário!$A$4:$A$5000,FALSE)))</f>
        <v/>
      </c>
      <c r="E1589" s="412" t="str">
        <f ca="1">IF($A1589="","",INDEX(Diário!E$4:E$5000,MATCH(Rateio!$A1589,Diário!$A$4:$A$5000,FALSE)))</f>
        <v/>
      </c>
      <c r="F1589" s="398"/>
      <c r="G1589" s="398"/>
      <c r="H1589" s="398"/>
      <c r="I1589" s="398"/>
      <c r="J1589" s="398"/>
      <c r="K1589" s="403"/>
      <c r="L1589" s="404"/>
      <c r="M1589" s="404"/>
      <c r="N1589" s="399"/>
      <c r="O1589" s="400" t="str">
        <f t="shared" si="99"/>
        <v/>
      </c>
      <c r="P1589" s="400" t="str">
        <f t="shared" si="100"/>
        <v/>
      </c>
      <c r="Q1589" s="400">
        <f t="shared" si="102"/>
        <v>0</v>
      </c>
      <c r="R1589" s="401" t="e">
        <f ca="1">MATCH(R$2,OFFSET(Diário!O$4,R1588,0,ROW(Diário!$N$5003)-R1588,1),0)+R1588</f>
        <v>#N/A</v>
      </c>
    </row>
    <row r="1590" spans="1:18" x14ac:dyDescent="0.2">
      <c r="A1590" s="402" t="str">
        <f t="shared" ca="1" si="101"/>
        <v/>
      </c>
      <c r="B1590" s="397" t="str">
        <f ca="1">IF($A1590="","",INDEX(Diário!B$4:B$5000,MATCH(Rateio!$A1590,Diário!$A$4:$A$5000,FALSE)))</f>
        <v/>
      </c>
      <c r="C1590" s="413" t="str">
        <f ca="1">IF($A1590="","",INDEX(Diário!C$4:C$5000,MATCH(Rateio!$A1590,Diário!$A$4:$A$5000,FALSE)))</f>
        <v/>
      </c>
      <c r="D1590" s="412" t="str">
        <f ca="1">IF($A1590="","",INDEX(Diário!D$4:D$5000,MATCH(Rateio!$A1590,Diário!$A$4:$A$5000,FALSE)))</f>
        <v/>
      </c>
      <c r="E1590" s="412" t="str">
        <f ca="1">IF($A1590="","",INDEX(Diário!E$4:E$5000,MATCH(Rateio!$A1590,Diário!$A$4:$A$5000,FALSE)))</f>
        <v/>
      </c>
      <c r="F1590" s="398"/>
      <c r="G1590" s="398"/>
      <c r="H1590" s="398"/>
      <c r="I1590" s="398"/>
      <c r="J1590" s="398"/>
      <c r="K1590" s="403"/>
      <c r="L1590" s="404"/>
      <c r="M1590" s="404"/>
      <c r="N1590" s="399"/>
      <c r="O1590" s="400" t="str">
        <f t="shared" si="99"/>
        <v/>
      </c>
      <c r="P1590" s="400" t="str">
        <f t="shared" si="100"/>
        <v/>
      </c>
      <c r="Q1590" s="400">
        <f t="shared" si="102"/>
        <v>0</v>
      </c>
      <c r="R1590" s="401" t="e">
        <f ca="1">MATCH(R$2,OFFSET(Diário!O$4,R1589,0,ROW(Diário!$N$5003)-R1589,1),0)+R1589</f>
        <v>#N/A</v>
      </c>
    </row>
    <row r="1591" spans="1:18" x14ac:dyDescent="0.2">
      <c r="A1591" s="402" t="str">
        <f t="shared" ca="1" si="101"/>
        <v/>
      </c>
      <c r="B1591" s="397" t="str">
        <f ca="1">IF($A1591="","",INDEX(Diário!B$4:B$5000,MATCH(Rateio!$A1591,Diário!$A$4:$A$5000,FALSE)))</f>
        <v/>
      </c>
      <c r="C1591" s="413" t="str">
        <f ca="1">IF($A1591="","",INDEX(Diário!C$4:C$5000,MATCH(Rateio!$A1591,Diário!$A$4:$A$5000,FALSE)))</f>
        <v/>
      </c>
      <c r="D1591" s="412" t="str">
        <f ca="1">IF($A1591="","",INDEX(Diário!D$4:D$5000,MATCH(Rateio!$A1591,Diário!$A$4:$A$5000,FALSE)))</f>
        <v/>
      </c>
      <c r="E1591" s="412" t="str">
        <f ca="1">IF($A1591="","",INDEX(Diário!E$4:E$5000,MATCH(Rateio!$A1591,Diário!$A$4:$A$5000,FALSE)))</f>
        <v/>
      </c>
      <c r="F1591" s="398"/>
      <c r="G1591" s="398"/>
      <c r="H1591" s="398"/>
      <c r="I1591" s="398"/>
      <c r="J1591" s="398"/>
      <c r="K1591" s="403"/>
      <c r="L1591" s="404"/>
      <c r="M1591" s="404"/>
      <c r="N1591" s="399"/>
      <c r="O1591" s="400" t="str">
        <f t="shared" si="99"/>
        <v/>
      </c>
      <c r="P1591" s="400" t="str">
        <f t="shared" si="100"/>
        <v/>
      </c>
      <c r="Q1591" s="400">
        <f t="shared" si="102"/>
        <v>0</v>
      </c>
      <c r="R1591" s="401" t="e">
        <f ca="1">MATCH(R$2,OFFSET(Diário!O$4,R1590,0,ROW(Diário!$N$5003)-R1590,1),0)+R1590</f>
        <v>#N/A</v>
      </c>
    </row>
    <row r="1592" spans="1:18" x14ac:dyDescent="0.2">
      <c r="A1592" s="402" t="str">
        <f t="shared" ca="1" si="101"/>
        <v/>
      </c>
      <c r="B1592" s="397" t="str">
        <f ca="1">IF($A1592="","",INDEX(Diário!B$4:B$5000,MATCH(Rateio!$A1592,Diário!$A$4:$A$5000,FALSE)))</f>
        <v/>
      </c>
      <c r="C1592" s="413" t="str">
        <f ca="1">IF($A1592="","",INDEX(Diário!C$4:C$5000,MATCH(Rateio!$A1592,Diário!$A$4:$A$5000,FALSE)))</f>
        <v/>
      </c>
      <c r="D1592" s="412" t="str">
        <f ca="1">IF($A1592="","",INDEX(Diário!D$4:D$5000,MATCH(Rateio!$A1592,Diário!$A$4:$A$5000,FALSE)))</f>
        <v/>
      </c>
      <c r="E1592" s="412" t="str">
        <f ca="1">IF($A1592="","",INDEX(Diário!E$4:E$5000,MATCH(Rateio!$A1592,Diário!$A$4:$A$5000,FALSE)))</f>
        <v/>
      </c>
      <c r="F1592" s="398"/>
      <c r="G1592" s="398"/>
      <c r="H1592" s="398"/>
      <c r="I1592" s="398"/>
      <c r="J1592" s="398"/>
      <c r="K1592" s="403"/>
      <c r="L1592" s="404"/>
      <c r="M1592" s="404"/>
      <c r="N1592" s="399"/>
      <c r="O1592" s="400" t="str">
        <f t="shared" si="99"/>
        <v/>
      </c>
      <c r="P1592" s="400" t="str">
        <f t="shared" si="100"/>
        <v/>
      </c>
      <c r="Q1592" s="400">
        <f t="shared" si="102"/>
        <v>0</v>
      </c>
      <c r="R1592" s="401" t="e">
        <f ca="1">MATCH(R$2,OFFSET(Diário!O$4,R1591,0,ROW(Diário!$N$5003)-R1591,1),0)+R1591</f>
        <v>#N/A</v>
      </c>
    </row>
    <row r="1593" spans="1:18" x14ac:dyDescent="0.2">
      <c r="A1593" s="402" t="str">
        <f t="shared" ca="1" si="101"/>
        <v/>
      </c>
      <c r="B1593" s="397" t="str">
        <f ca="1">IF($A1593="","",INDEX(Diário!B$4:B$5000,MATCH(Rateio!$A1593,Diário!$A$4:$A$5000,FALSE)))</f>
        <v/>
      </c>
      <c r="C1593" s="413" t="str">
        <f ca="1">IF($A1593="","",INDEX(Diário!C$4:C$5000,MATCH(Rateio!$A1593,Diário!$A$4:$A$5000,FALSE)))</f>
        <v/>
      </c>
      <c r="D1593" s="412" t="str">
        <f ca="1">IF($A1593="","",INDEX(Diário!D$4:D$5000,MATCH(Rateio!$A1593,Diário!$A$4:$A$5000,FALSE)))</f>
        <v/>
      </c>
      <c r="E1593" s="412" t="str">
        <f ca="1">IF($A1593="","",INDEX(Diário!E$4:E$5000,MATCH(Rateio!$A1593,Diário!$A$4:$A$5000,FALSE)))</f>
        <v/>
      </c>
      <c r="F1593" s="398"/>
      <c r="G1593" s="398"/>
      <c r="H1593" s="398"/>
      <c r="I1593" s="398"/>
      <c r="J1593" s="398"/>
      <c r="K1593" s="403"/>
      <c r="L1593" s="404"/>
      <c r="M1593" s="404"/>
      <c r="N1593" s="399"/>
      <c r="O1593" s="400" t="str">
        <f t="shared" si="99"/>
        <v/>
      </c>
      <c r="P1593" s="400" t="str">
        <f t="shared" si="100"/>
        <v/>
      </c>
      <c r="Q1593" s="400">
        <f t="shared" si="102"/>
        <v>0</v>
      </c>
      <c r="R1593" s="401" t="e">
        <f ca="1">MATCH(R$2,OFFSET(Diário!O$4,R1592,0,ROW(Diário!$N$5003)-R1592,1),0)+R1592</f>
        <v>#N/A</v>
      </c>
    </row>
    <row r="1594" spans="1:18" x14ac:dyDescent="0.2">
      <c r="A1594" s="402" t="str">
        <f t="shared" ca="1" si="101"/>
        <v/>
      </c>
      <c r="B1594" s="397" t="str">
        <f ca="1">IF($A1594="","",INDEX(Diário!B$4:B$5000,MATCH(Rateio!$A1594,Diário!$A$4:$A$5000,FALSE)))</f>
        <v/>
      </c>
      <c r="C1594" s="413" t="str">
        <f ca="1">IF($A1594="","",INDEX(Diário!C$4:C$5000,MATCH(Rateio!$A1594,Diário!$A$4:$A$5000,FALSE)))</f>
        <v/>
      </c>
      <c r="D1594" s="412" t="str">
        <f ca="1">IF($A1594="","",INDEX(Diário!D$4:D$5000,MATCH(Rateio!$A1594,Diário!$A$4:$A$5000,FALSE)))</f>
        <v/>
      </c>
      <c r="E1594" s="412" t="str">
        <f ca="1">IF($A1594="","",INDEX(Diário!E$4:E$5000,MATCH(Rateio!$A1594,Diário!$A$4:$A$5000,FALSE)))</f>
        <v/>
      </c>
      <c r="F1594" s="398"/>
      <c r="G1594" s="398"/>
      <c r="H1594" s="398"/>
      <c r="I1594" s="398"/>
      <c r="J1594" s="398"/>
      <c r="K1594" s="403"/>
      <c r="L1594" s="404"/>
      <c r="M1594" s="404"/>
      <c r="N1594" s="399"/>
      <c r="O1594" s="400" t="str">
        <f t="shared" si="99"/>
        <v/>
      </c>
      <c r="P1594" s="400" t="str">
        <f t="shared" si="100"/>
        <v/>
      </c>
      <c r="Q1594" s="400">
        <f t="shared" si="102"/>
        <v>0</v>
      </c>
      <c r="R1594" s="401" t="e">
        <f ca="1">MATCH(R$2,OFFSET(Diário!O$4,R1593,0,ROW(Diário!$N$5003)-R1593,1),0)+R1593</f>
        <v>#N/A</v>
      </c>
    </row>
    <row r="1595" spans="1:18" x14ac:dyDescent="0.2">
      <c r="A1595" s="402" t="str">
        <f t="shared" ca="1" si="101"/>
        <v/>
      </c>
      <c r="B1595" s="397" t="str">
        <f ca="1">IF($A1595="","",INDEX(Diário!B$4:B$5000,MATCH(Rateio!$A1595,Diário!$A$4:$A$5000,FALSE)))</f>
        <v/>
      </c>
      <c r="C1595" s="413" t="str">
        <f ca="1">IF($A1595="","",INDEX(Diário!C$4:C$5000,MATCH(Rateio!$A1595,Diário!$A$4:$A$5000,FALSE)))</f>
        <v/>
      </c>
      <c r="D1595" s="412" t="str">
        <f ca="1">IF($A1595="","",INDEX(Diário!D$4:D$5000,MATCH(Rateio!$A1595,Diário!$A$4:$A$5000,FALSE)))</f>
        <v/>
      </c>
      <c r="E1595" s="412" t="str">
        <f ca="1">IF($A1595="","",INDEX(Diário!E$4:E$5000,MATCH(Rateio!$A1595,Diário!$A$4:$A$5000,FALSE)))</f>
        <v/>
      </c>
      <c r="F1595" s="398"/>
      <c r="G1595" s="398"/>
      <c r="H1595" s="398"/>
      <c r="I1595" s="398"/>
      <c r="J1595" s="398"/>
      <c r="K1595" s="403"/>
      <c r="L1595" s="404"/>
      <c r="M1595" s="404"/>
      <c r="N1595" s="399"/>
      <c r="O1595" s="400" t="str">
        <f t="shared" si="99"/>
        <v/>
      </c>
      <c r="P1595" s="400" t="str">
        <f t="shared" si="100"/>
        <v/>
      </c>
      <c r="Q1595" s="400">
        <f t="shared" si="102"/>
        <v>0</v>
      </c>
      <c r="R1595" s="401" t="e">
        <f ca="1">MATCH(R$2,OFFSET(Diário!O$4,R1594,0,ROW(Diário!$N$5003)-R1594,1),0)+R1594</f>
        <v>#N/A</v>
      </c>
    </row>
    <row r="1596" spans="1:18" x14ac:dyDescent="0.2">
      <c r="A1596" s="402" t="str">
        <f t="shared" ca="1" si="101"/>
        <v/>
      </c>
      <c r="B1596" s="397" t="str">
        <f ca="1">IF($A1596="","",INDEX(Diário!B$4:B$5000,MATCH(Rateio!$A1596,Diário!$A$4:$A$5000,FALSE)))</f>
        <v/>
      </c>
      <c r="C1596" s="413" t="str">
        <f ca="1">IF($A1596="","",INDEX(Diário!C$4:C$5000,MATCH(Rateio!$A1596,Diário!$A$4:$A$5000,FALSE)))</f>
        <v/>
      </c>
      <c r="D1596" s="412" t="str">
        <f ca="1">IF($A1596="","",INDEX(Diário!D$4:D$5000,MATCH(Rateio!$A1596,Diário!$A$4:$A$5000,FALSE)))</f>
        <v/>
      </c>
      <c r="E1596" s="412" t="str">
        <f ca="1">IF($A1596="","",INDEX(Diário!E$4:E$5000,MATCH(Rateio!$A1596,Diário!$A$4:$A$5000,FALSE)))</f>
        <v/>
      </c>
      <c r="F1596" s="398"/>
      <c r="G1596" s="398"/>
      <c r="H1596" s="398"/>
      <c r="I1596" s="398"/>
      <c r="J1596" s="398"/>
      <c r="K1596" s="403"/>
      <c r="L1596" s="404"/>
      <c r="M1596" s="404"/>
      <c r="N1596" s="399"/>
      <c r="O1596" s="400" t="str">
        <f t="shared" si="99"/>
        <v/>
      </c>
      <c r="P1596" s="400" t="str">
        <f t="shared" si="100"/>
        <v/>
      </c>
      <c r="Q1596" s="400">
        <f t="shared" si="102"/>
        <v>0</v>
      </c>
      <c r="R1596" s="401" t="e">
        <f ca="1">MATCH(R$2,OFFSET(Diário!O$4,R1595,0,ROW(Diário!$N$5003)-R1595,1),0)+R1595</f>
        <v>#N/A</v>
      </c>
    </row>
    <row r="1597" spans="1:18" x14ac:dyDescent="0.2">
      <c r="A1597" s="402" t="str">
        <f t="shared" ca="1" si="101"/>
        <v/>
      </c>
      <c r="B1597" s="397" t="str">
        <f ca="1">IF($A1597="","",INDEX(Diário!B$4:B$5000,MATCH(Rateio!$A1597,Diário!$A$4:$A$5000,FALSE)))</f>
        <v/>
      </c>
      <c r="C1597" s="413" t="str">
        <f ca="1">IF($A1597="","",INDEX(Diário!C$4:C$5000,MATCH(Rateio!$A1597,Diário!$A$4:$A$5000,FALSE)))</f>
        <v/>
      </c>
      <c r="D1597" s="412" t="str">
        <f ca="1">IF($A1597="","",INDEX(Diário!D$4:D$5000,MATCH(Rateio!$A1597,Diário!$A$4:$A$5000,FALSE)))</f>
        <v/>
      </c>
      <c r="E1597" s="412" t="str">
        <f ca="1">IF($A1597="","",INDEX(Diário!E$4:E$5000,MATCH(Rateio!$A1597,Diário!$A$4:$A$5000,FALSE)))</f>
        <v/>
      </c>
      <c r="F1597" s="398"/>
      <c r="G1597" s="398"/>
      <c r="H1597" s="398"/>
      <c r="I1597" s="398"/>
      <c r="J1597" s="398"/>
      <c r="K1597" s="403"/>
      <c r="L1597" s="404"/>
      <c r="M1597" s="404"/>
      <c r="N1597" s="399"/>
      <c r="O1597" s="400" t="str">
        <f t="shared" si="99"/>
        <v/>
      </c>
      <c r="P1597" s="400" t="str">
        <f t="shared" si="100"/>
        <v/>
      </c>
      <c r="Q1597" s="400">
        <f t="shared" si="102"/>
        <v>0</v>
      </c>
      <c r="R1597" s="401" t="e">
        <f ca="1">MATCH(R$2,OFFSET(Diário!O$4,R1596,0,ROW(Diário!$N$5003)-R1596,1),0)+R1596</f>
        <v>#N/A</v>
      </c>
    </row>
    <row r="1598" spans="1:18" x14ac:dyDescent="0.2">
      <c r="A1598" s="402" t="str">
        <f t="shared" ca="1" si="101"/>
        <v/>
      </c>
      <c r="B1598" s="397" t="str">
        <f ca="1">IF($A1598="","",INDEX(Diário!B$4:B$5000,MATCH(Rateio!$A1598,Diário!$A$4:$A$5000,FALSE)))</f>
        <v/>
      </c>
      <c r="C1598" s="413" t="str">
        <f ca="1">IF($A1598="","",INDEX(Diário!C$4:C$5000,MATCH(Rateio!$A1598,Diário!$A$4:$A$5000,FALSE)))</f>
        <v/>
      </c>
      <c r="D1598" s="412" t="str">
        <f ca="1">IF($A1598="","",INDEX(Diário!D$4:D$5000,MATCH(Rateio!$A1598,Diário!$A$4:$A$5000,FALSE)))</f>
        <v/>
      </c>
      <c r="E1598" s="412" t="str">
        <f ca="1">IF($A1598="","",INDEX(Diário!E$4:E$5000,MATCH(Rateio!$A1598,Diário!$A$4:$A$5000,FALSE)))</f>
        <v/>
      </c>
      <c r="F1598" s="398"/>
      <c r="G1598" s="398"/>
      <c r="H1598" s="398"/>
      <c r="I1598" s="398"/>
      <c r="J1598" s="398"/>
      <c r="K1598" s="403"/>
      <c r="L1598" s="404"/>
      <c r="M1598" s="404"/>
      <c r="N1598" s="399"/>
      <c r="O1598" s="400" t="str">
        <f t="shared" si="99"/>
        <v/>
      </c>
      <c r="P1598" s="400" t="str">
        <f t="shared" si="100"/>
        <v/>
      </c>
      <c r="Q1598" s="400">
        <f t="shared" si="102"/>
        <v>0</v>
      </c>
      <c r="R1598" s="401" t="e">
        <f ca="1">MATCH(R$2,OFFSET(Diário!O$4,R1597,0,ROW(Diário!$N$5003)-R1597,1),0)+R1597</f>
        <v>#N/A</v>
      </c>
    </row>
    <row r="1599" spans="1:18" x14ac:dyDescent="0.2">
      <c r="A1599" s="402" t="str">
        <f t="shared" ca="1" si="101"/>
        <v/>
      </c>
      <c r="B1599" s="397" t="str">
        <f ca="1">IF($A1599="","",INDEX(Diário!B$4:B$5000,MATCH(Rateio!$A1599,Diário!$A$4:$A$5000,FALSE)))</f>
        <v/>
      </c>
      <c r="C1599" s="413" t="str">
        <f ca="1">IF($A1599="","",INDEX(Diário!C$4:C$5000,MATCH(Rateio!$A1599,Diário!$A$4:$A$5000,FALSE)))</f>
        <v/>
      </c>
      <c r="D1599" s="412" t="str">
        <f ca="1">IF($A1599="","",INDEX(Diário!D$4:D$5000,MATCH(Rateio!$A1599,Diário!$A$4:$A$5000,FALSE)))</f>
        <v/>
      </c>
      <c r="E1599" s="412" t="str">
        <f ca="1">IF($A1599="","",INDEX(Diário!E$4:E$5000,MATCH(Rateio!$A1599,Diário!$A$4:$A$5000,FALSE)))</f>
        <v/>
      </c>
      <c r="F1599" s="398"/>
      <c r="G1599" s="398"/>
      <c r="H1599" s="398"/>
      <c r="I1599" s="398"/>
      <c r="J1599" s="398"/>
      <c r="K1599" s="403"/>
      <c r="L1599" s="404"/>
      <c r="M1599" s="404"/>
      <c r="N1599" s="399"/>
      <c r="O1599" s="400" t="str">
        <f t="shared" si="99"/>
        <v/>
      </c>
      <c r="P1599" s="400" t="str">
        <f t="shared" si="100"/>
        <v/>
      </c>
      <c r="Q1599" s="400">
        <f t="shared" si="102"/>
        <v>0</v>
      </c>
      <c r="R1599" s="401" t="e">
        <f ca="1">MATCH(R$2,OFFSET(Diário!O$4,R1598,0,ROW(Diário!$N$5003)-R1598,1),0)+R1598</f>
        <v>#N/A</v>
      </c>
    </row>
    <row r="1600" spans="1:18" x14ac:dyDescent="0.2">
      <c r="A1600" s="402" t="str">
        <f t="shared" ca="1" si="101"/>
        <v/>
      </c>
      <c r="B1600" s="397" t="str">
        <f ca="1">IF($A1600="","",INDEX(Diário!B$4:B$5000,MATCH(Rateio!$A1600,Diário!$A$4:$A$5000,FALSE)))</f>
        <v/>
      </c>
      <c r="C1600" s="413" t="str">
        <f ca="1">IF($A1600="","",INDEX(Diário!C$4:C$5000,MATCH(Rateio!$A1600,Diário!$A$4:$A$5000,FALSE)))</f>
        <v/>
      </c>
      <c r="D1600" s="412" t="str">
        <f ca="1">IF($A1600="","",INDEX(Diário!D$4:D$5000,MATCH(Rateio!$A1600,Diário!$A$4:$A$5000,FALSE)))</f>
        <v/>
      </c>
      <c r="E1600" s="412" t="str">
        <f ca="1">IF($A1600="","",INDEX(Diário!E$4:E$5000,MATCH(Rateio!$A1600,Diário!$A$4:$A$5000,FALSE)))</f>
        <v/>
      </c>
      <c r="F1600" s="398"/>
      <c r="G1600" s="398"/>
      <c r="H1600" s="398"/>
      <c r="I1600" s="398"/>
      <c r="J1600" s="398"/>
      <c r="K1600" s="403"/>
      <c r="L1600" s="404"/>
      <c r="M1600" s="404"/>
      <c r="N1600" s="399"/>
      <c r="O1600" s="400" t="str">
        <f t="shared" si="99"/>
        <v/>
      </c>
      <c r="P1600" s="400" t="str">
        <f t="shared" si="100"/>
        <v/>
      </c>
      <c r="Q1600" s="400">
        <f t="shared" si="102"/>
        <v>0</v>
      </c>
      <c r="R1600" s="401" t="e">
        <f ca="1">MATCH(R$2,OFFSET(Diário!O$4,R1599,0,ROW(Diário!$N$5003)-R1599,1),0)+R1599</f>
        <v>#N/A</v>
      </c>
    </row>
    <row r="1601" spans="1:18" x14ac:dyDescent="0.2">
      <c r="A1601" s="402" t="str">
        <f t="shared" ca="1" si="101"/>
        <v/>
      </c>
      <c r="B1601" s="397" t="str">
        <f ca="1">IF($A1601="","",INDEX(Diário!B$4:B$5000,MATCH(Rateio!$A1601,Diário!$A$4:$A$5000,FALSE)))</f>
        <v/>
      </c>
      <c r="C1601" s="413" t="str">
        <f ca="1">IF($A1601="","",INDEX(Diário!C$4:C$5000,MATCH(Rateio!$A1601,Diário!$A$4:$A$5000,FALSE)))</f>
        <v/>
      </c>
      <c r="D1601" s="412" t="str">
        <f ca="1">IF($A1601="","",INDEX(Diário!D$4:D$5000,MATCH(Rateio!$A1601,Diário!$A$4:$A$5000,FALSE)))</f>
        <v/>
      </c>
      <c r="E1601" s="412" t="str">
        <f ca="1">IF($A1601="","",INDEX(Diário!E$4:E$5000,MATCH(Rateio!$A1601,Diário!$A$4:$A$5000,FALSE)))</f>
        <v/>
      </c>
      <c r="F1601" s="398"/>
      <c r="G1601" s="398"/>
      <c r="H1601" s="398"/>
      <c r="I1601" s="398"/>
      <c r="J1601" s="398"/>
      <c r="K1601" s="403"/>
      <c r="L1601" s="404"/>
      <c r="M1601" s="404"/>
      <c r="N1601" s="399"/>
      <c r="O1601" s="400" t="str">
        <f t="shared" si="99"/>
        <v/>
      </c>
      <c r="P1601" s="400" t="str">
        <f t="shared" si="100"/>
        <v/>
      </c>
      <c r="Q1601" s="400">
        <f t="shared" si="102"/>
        <v>0</v>
      </c>
      <c r="R1601" s="401" t="e">
        <f ca="1">MATCH(R$2,OFFSET(Diário!O$4,R1600,0,ROW(Diário!$N$5003)-R1600,1),0)+R1600</f>
        <v>#N/A</v>
      </c>
    </row>
    <row r="1602" spans="1:18" x14ac:dyDescent="0.2">
      <c r="A1602" s="402" t="str">
        <f t="shared" ca="1" si="101"/>
        <v/>
      </c>
      <c r="B1602" s="397" t="str">
        <f ca="1">IF($A1602="","",INDEX(Diário!B$4:B$5000,MATCH(Rateio!$A1602,Diário!$A$4:$A$5000,FALSE)))</f>
        <v/>
      </c>
      <c r="C1602" s="413" t="str">
        <f ca="1">IF($A1602="","",INDEX(Diário!C$4:C$5000,MATCH(Rateio!$A1602,Diário!$A$4:$A$5000,FALSE)))</f>
        <v/>
      </c>
      <c r="D1602" s="412" t="str">
        <f ca="1">IF($A1602="","",INDEX(Diário!D$4:D$5000,MATCH(Rateio!$A1602,Diário!$A$4:$A$5000,FALSE)))</f>
        <v/>
      </c>
      <c r="E1602" s="412" t="str">
        <f ca="1">IF($A1602="","",INDEX(Diário!E$4:E$5000,MATCH(Rateio!$A1602,Diário!$A$4:$A$5000,FALSE)))</f>
        <v/>
      </c>
      <c r="F1602" s="398"/>
      <c r="G1602" s="398"/>
      <c r="H1602" s="398"/>
      <c r="I1602" s="398"/>
      <c r="J1602" s="398"/>
      <c r="K1602" s="403"/>
      <c r="L1602" s="404"/>
      <c r="M1602" s="404"/>
      <c r="N1602" s="399"/>
      <c r="O1602" s="400" t="str">
        <f t="shared" si="99"/>
        <v/>
      </c>
      <c r="P1602" s="400" t="str">
        <f t="shared" si="100"/>
        <v/>
      </c>
      <c r="Q1602" s="400">
        <f t="shared" si="102"/>
        <v>0</v>
      </c>
      <c r="R1602" s="401" t="e">
        <f ca="1">MATCH(R$2,OFFSET(Diário!O$4,R1601,0,ROW(Diário!$N$5003)-R1601,1),0)+R1601</f>
        <v>#N/A</v>
      </c>
    </row>
    <row r="1603" spans="1:18" x14ac:dyDescent="0.2">
      <c r="A1603" s="402" t="str">
        <f t="shared" ca="1" si="101"/>
        <v/>
      </c>
      <c r="B1603" s="397" t="str">
        <f ca="1">IF($A1603="","",INDEX(Diário!B$4:B$5000,MATCH(Rateio!$A1603,Diário!$A$4:$A$5000,FALSE)))</f>
        <v/>
      </c>
      <c r="C1603" s="413" t="str">
        <f ca="1">IF($A1603="","",INDEX(Diário!C$4:C$5000,MATCH(Rateio!$A1603,Diário!$A$4:$A$5000,FALSE)))</f>
        <v/>
      </c>
      <c r="D1603" s="412" t="str">
        <f ca="1">IF($A1603="","",INDEX(Diário!D$4:D$5000,MATCH(Rateio!$A1603,Diário!$A$4:$A$5000,FALSE)))</f>
        <v/>
      </c>
      <c r="E1603" s="412" t="str">
        <f ca="1">IF($A1603="","",INDEX(Diário!E$4:E$5000,MATCH(Rateio!$A1603,Diário!$A$4:$A$5000,FALSE)))</f>
        <v/>
      </c>
      <c r="F1603" s="398"/>
      <c r="G1603" s="398"/>
      <c r="H1603" s="398"/>
      <c r="I1603" s="398"/>
      <c r="J1603" s="398"/>
      <c r="K1603" s="403"/>
      <c r="L1603" s="404"/>
      <c r="M1603" s="404"/>
      <c r="N1603" s="399"/>
      <c r="O1603" s="400" t="str">
        <f t="shared" si="99"/>
        <v/>
      </c>
      <c r="P1603" s="400" t="str">
        <f t="shared" si="100"/>
        <v/>
      </c>
      <c r="Q1603" s="400">
        <f t="shared" si="102"/>
        <v>0</v>
      </c>
      <c r="R1603" s="401" t="e">
        <f ca="1">MATCH(R$2,OFFSET(Diário!O$4,R1602,0,ROW(Diário!$N$5003)-R1602,1),0)+R1602</f>
        <v>#N/A</v>
      </c>
    </row>
    <row r="1604" spans="1:18" x14ac:dyDescent="0.2">
      <c r="A1604" s="402" t="str">
        <f t="shared" ca="1" si="101"/>
        <v/>
      </c>
      <c r="B1604" s="397" t="str">
        <f ca="1">IF($A1604="","",INDEX(Diário!B$4:B$5000,MATCH(Rateio!$A1604,Diário!$A$4:$A$5000,FALSE)))</f>
        <v/>
      </c>
      <c r="C1604" s="413" t="str">
        <f ca="1">IF($A1604="","",INDEX(Diário!C$4:C$5000,MATCH(Rateio!$A1604,Diário!$A$4:$A$5000,FALSE)))</f>
        <v/>
      </c>
      <c r="D1604" s="412" t="str">
        <f ca="1">IF($A1604="","",INDEX(Diário!D$4:D$5000,MATCH(Rateio!$A1604,Diário!$A$4:$A$5000,FALSE)))</f>
        <v/>
      </c>
      <c r="E1604" s="412" t="str">
        <f ca="1">IF($A1604="","",INDEX(Diário!E$4:E$5000,MATCH(Rateio!$A1604,Diário!$A$4:$A$5000,FALSE)))</f>
        <v/>
      </c>
      <c r="F1604" s="398"/>
      <c r="G1604" s="398"/>
      <c r="H1604" s="398"/>
      <c r="I1604" s="398"/>
      <c r="J1604" s="398"/>
      <c r="K1604" s="403"/>
      <c r="L1604" s="404"/>
      <c r="M1604" s="404"/>
      <c r="N1604" s="399"/>
      <c r="O1604" s="400" t="str">
        <f t="shared" si="99"/>
        <v/>
      </c>
      <c r="P1604" s="400" t="str">
        <f t="shared" si="100"/>
        <v/>
      </c>
      <c r="Q1604" s="400">
        <f t="shared" si="102"/>
        <v>0</v>
      </c>
      <c r="R1604" s="401" t="e">
        <f ca="1">MATCH(R$2,OFFSET(Diário!O$4,R1603,0,ROW(Diário!$N$5003)-R1603,1),0)+R1603</f>
        <v>#N/A</v>
      </c>
    </row>
    <row r="1605" spans="1:18" x14ac:dyDescent="0.2">
      <c r="A1605" s="402" t="str">
        <f t="shared" ca="1" si="101"/>
        <v/>
      </c>
      <c r="B1605" s="397" t="str">
        <f ca="1">IF($A1605="","",INDEX(Diário!B$4:B$5000,MATCH(Rateio!$A1605,Diário!$A$4:$A$5000,FALSE)))</f>
        <v/>
      </c>
      <c r="C1605" s="413" t="str">
        <f ca="1">IF($A1605="","",INDEX(Diário!C$4:C$5000,MATCH(Rateio!$A1605,Diário!$A$4:$A$5000,FALSE)))</f>
        <v/>
      </c>
      <c r="D1605" s="412" t="str">
        <f ca="1">IF($A1605="","",INDEX(Diário!D$4:D$5000,MATCH(Rateio!$A1605,Diário!$A$4:$A$5000,FALSE)))</f>
        <v/>
      </c>
      <c r="E1605" s="412" t="str">
        <f ca="1">IF($A1605="","",INDEX(Diário!E$4:E$5000,MATCH(Rateio!$A1605,Diário!$A$4:$A$5000,FALSE)))</f>
        <v/>
      </c>
      <c r="F1605" s="398"/>
      <c r="G1605" s="398"/>
      <c r="H1605" s="398"/>
      <c r="I1605" s="398"/>
      <c r="J1605" s="398"/>
      <c r="K1605" s="403"/>
      <c r="L1605" s="404"/>
      <c r="M1605" s="404"/>
      <c r="N1605" s="399"/>
      <c r="O1605" s="400" t="str">
        <f t="shared" ref="O1605:O1668" si="103">IFERROR(M1605/L1605,"")</f>
        <v/>
      </c>
      <c r="P1605" s="400" t="str">
        <f t="shared" ref="P1605:P1668" si="104">IFERROR(N1605/L1605,"")</f>
        <v/>
      </c>
      <c r="Q1605" s="400">
        <f t="shared" si="102"/>
        <v>0</v>
      </c>
      <c r="R1605" s="401" t="e">
        <f ca="1">MATCH(R$2,OFFSET(Diário!O$4,R1604,0,ROW(Diário!$N$5003)-R1604,1),0)+R1604</f>
        <v>#N/A</v>
      </c>
    </row>
    <row r="1606" spans="1:18" x14ac:dyDescent="0.2">
      <c r="A1606" s="402" t="str">
        <f t="shared" ref="A1606:A1669" ca="1" si="105">IF(ISNA(R1606),"",R1606)</f>
        <v/>
      </c>
      <c r="B1606" s="397" t="str">
        <f ca="1">IF($A1606="","",INDEX(Diário!B$4:B$5000,MATCH(Rateio!$A1606,Diário!$A$4:$A$5000,FALSE)))</f>
        <v/>
      </c>
      <c r="C1606" s="413" t="str">
        <f ca="1">IF($A1606="","",INDEX(Diário!C$4:C$5000,MATCH(Rateio!$A1606,Diário!$A$4:$A$5000,FALSE)))</f>
        <v/>
      </c>
      <c r="D1606" s="412" t="str">
        <f ca="1">IF($A1606="","",INDEX(Diário!D$4:D$5000,MATCH(Rateio!$A1606,Diário!$A$4:$A$5000,FALSE)))</f>
        <v/>
      </c>
      <c r="E1606" s="412" t="str">
        <f ca="1">IF($A1606="","",INDEX(Diário!E$4:E$5000,MATCH(Rateio!$A1606,Diário!$A$4:$A$5000,FALSE)))</f>
        <v/>
      </c>
      <c r="F1606" s="398"/>
      <c r="G1606" s="398"/>
      <c r="H1606" s="398"/>
      <c r="I1606" s="398"/>
      <c r="J1606" s="398"/>
      <c r="K1606" s="403"/>
      <c r="L1606" s="404"/>
      <c r="M1606" s="404"/>
      <c r="N1606" s="399"/>
      <c r="O1606" s="400" t="str">
        <f t="shared" si="103"/>
        <v/>
      </c>
      <c r="P1606" s="400" t="str">
        <f t="shared" si="104"/>
        <v/>
      </c>
      <c r="Q1606" s="400">
        <f t="shared" ref="Q1606:Q1669" si="106">SUM(O1606:P1606)</f>
        <v>0</v>
      </c>
      <c r="R1606" s="401" t="e">
        <f ca="1">MATCH(R$2,OFFSET(Diário!O$4,R1605,0,ROW(Diário!$N$5003)-R1605,1),0)+R1605</f>
        <v>#N/A</v>
      </c>
    </row>
    <row r="1607" spans="1:18" x14ac:dyDescent="0.2">
      <c r="A1607" s="402" t="str">
        <f t="shared" ca="1" si="105"/>
        <v/>
      </c>
      <c r="B1607" s="397" t="str">
        <f ca="1">IF($A1607="","",INDEX(Diário!B$4:B$5000,MATCH(Rateio!$A1607,Diário!$A$4:$A$5000,FALSE)))</f>
        <v/>
      </c>
      <c r="C1607" s="413" t="str">
        <f ca="1">IF($A1607="","",INDEX(Diário!C$4:C$5000,MATCH(Rateio!$A1607,Diário!$A$4:$A$5000,FALSE)))</f>
        <v/>
      </c>
      <c r="D1607" s="412" t="str">
        <f ca="1">IF($A1607="","",INDEX(Diário!D$4:D$5000,MATCH(Rateio!$A1607,Diário!$A$4:$A$5000,FALSE)))</f>
        <v/>
      </c>
      <c r="E1607" s="412" t="str">
        <f ca="1">IF($A1607="","",INDEX(Diário!E$4:E$5000,MATCH(Rateio!$A1607,Diário!$A$4:$A$5000,FALSE)))</f>
        <v/>
      </c>
      <c r="F1607" s="398"/>
      <c r="G1607" s="398"/>
      <c r="H1607" s="398"/>
      <c r="I1607" s="398"/>
      <c r="J1607" s="398"/>
      <c r="K1607" s="403"/>
      <c r="L1607" s="404"/>
      <c r="M1607" s="404"/>
      <c r="N1607" s="399"/>
      <c r="O1607" s="400" t="str">
        <f t="shared" si="103"/>
        <v/>
      </c>
      <c r="P1607" s="400" t="str">
        <f t="shared" si="104"/>
        <v/>
      </c>
      <c r="Q1607" s="400">
        <f t="shared" si="106"/>
        <v>0</v>
      </c>
      <c r="R1607" s="401" t="e">
        <f ca="1">MATCH(R$2,OFFSET(Diário!O$4,R1606,0,ROW(Diário!$N$5003)-R1606,1),0)+R1606</f>
        <v>#N/A</v>
      </c>
    </row>
    <row r="1608" spans="1:18" x14ac:dyDescent="0.2">
      <c r="A1608" s="402" t="str">
        <f t="shared" ca="1" si="105"/>
        <v/>
      </c>
      <c r="B1608" s="397" t="str">
        <f ca="1">IF($A1608="","",INDEX(Diário!B$4:B$5000,MATCH(Rateio!$A1608,Diário!$A$4:$A$5000,FALSE)))</f>
        <v/>
      </c>
      <c r="C1608" s="413" t="str">
        <f ca="1">IF($A1608="","",INDEX(Diário!C$4:C$5000,MATCH(Rateio!$A1608,Diário!$A$4:$A$5000,FALSE)))</f>
        <v/>
      </c>
      <c r="D1608" s="412" t="str">
        <f ca="1">IF($A1608="","",INDEX(Diário!D$4:D$5000,MATCH(Rateio!$A1608,Diário!$A$4:$A$5000,FALSE)))</f>
        <v/>
      </c>
      <c r="E1608" s="412" t="str">
        <f ca="1">IF($A1608="","",INDEX(Diário!E$4:E$5000,MATCH(Rateio!$A1608,Diário!$A$4:$A$5000,FALSE)))</f>
        <v/>
      </c>
      <c r="F1608" s="398"/>
      <c r="G1608" s="398"/>
      <c r="H1608" s="398"/>
      <c r="I1608" s="398"/>
      <c r="J1608" s="398"/>
      <c r="K1608" s="403"/>
      <c r="L1608" s="404"/>
      <c r="M1608" s="404"/>
      <c r="N1608" s="399"/>
      <c r="O1608" s="400" t="str">
        <f t="shared" si="103"/>
        <v/>
      </c>
      <c r="P1608" s="400" t="str">
        <f t="shared" si="104"/>
        <v/>
      </c>
      <c r="Q1608" s="400">
        <f t="shared" si="106"/>
        <v>0</v>
      </c>
      <c r="R1608" s="401" t="e">
        <f ca="1">MATCH(R$2,OFFSET(Diário!O$4,R1607,0,ROW(Diário!$N$5003)-R1607,1),0)+R1607</f>
        <v>#N/A</v>
      </c>
    </row>
    <row r="1609" spans="1:18" x14ac:dyDescent="0.2">
      <c r="A1609" s="402" t="str">
        <f t="shared" ca="1" si="105"/>
        <v/>
      </c>
      <c r="B1609" s="397" t="str">
        <f ca="1">IF($A1609="","",INDEX(Diário!B$4:B$5000,MATCH(Rateio!$A1609,Diário!$A$4:$A$5000,FALSE)))</f>
        <v/>
      </c>
      <c r="C1609" s="413" t="str">
        <f ca="1">IF($A1609="","",INDEX(Diário!C$4:C$5000,MATCH(Rateio!$A1609,Diário!$A$4:$A$5000,FALSE)))</f>
        <v/>
      </c>
      <c r="D1609" s="412" t="str">
        <f ca="1">IF($A1609="","",INDEX(Diário!D$4:D$5000,MATCH(Rateio!$A1609,Diário!$A$4:$A$5000,FALSE)))</f>
        <v/>
      </c>
      <c r="E1609" s="412" t="str">
        <f ca="1">IF($A1609="","",INDEX(Diário!E$4:E$5000,MATCH(Rateio!$A1609,Diário!$A$4:$A$5000,FALSE)))</f>
        <v/>
      </c>
      <c r="F1609" s="398"/>
      <c r="G1609" s="398"/>
      <c r="H1609" s="398"/>
      <c r="I1609" s="398"/>
      <c r="J1609" s="398"/>
      <c r="K1609" s="403"/>
      <c r="L1609" s="404"/>
      <c r="M1609" s="404"/>
      <c r="N1609" s="399"/>
      <c r="O1609" s="400" t="str">
        <f t="shared" si="103"/>
        <v/>
      </c>
      <c r="P1609" s="400" t="str">
        <f t="shared" si="104"/>
        <v/>
      </c>
      <c r="Q1609" s="400">
        <f t="shared" si="106"/>
        <v>0</v>
      </c>
      <c r="R1609" s="401" t="e">
        <f ca="1">MATCH(R$2,OFFSET(Diário!O$4,R1608,0,ROW(Diário!$N$5003)-R1608,1),0)+R1608</f>
        <v>#N/A</v>
      </c>
    </row>
    <row r="1610" spans="1:18" x14ac:dyDescent="0.2">
      <c r="A1610" s="402" t="str">
        <f t="shared" ca="1" si="105"/>
        <v/>
      </c>
      <c r="B1610" s="397" t="str">
        <f ca="1">IF($A1610="","",INDEX(Diário!B$4:B$5000,MATCH(Rateio!$A1610,Diário!$A$4:$A$5000,FALSE)))</f>
        <v/>
      </c>
      <c r="C1610" s="413" t="str">
        <f ca="1">IF($A1610="","",INDEX(Diário!C$4:C$5000,MATCH(Rateio!$A1610,Diário!$A$4:$A$5000,FALSE)))</f>
        <v/>
      </c>
      <c r="D1610" s="412" t="str">
        <f ca="1">IF($A1610="","",INDEX(Diário!D$4:D$5000,MATCH(Rateio!$A1610,Diário!$A$4:$A$5000,FALSE)))</f>
        <v/>
      </c>
      <c r="E1610" s="412" t="str">
        <f ca="1">IF($A1610="","",INDEX(Diário!E$4:E$5000,MATCH(Rateio!$A1610,Diário!$A$4:$A$5000,FALSE)))</f>
        <v/>
      </c>
      <c r="F1610" s="398"/>
      <c r="G1610" s="398"/>
      <c r="H1610" s="398"/>
      <c r="I1610" s="398"/>
      <c r="J1610" s="398"/>
      <c r="K1610" s="403"/>
      <c r="L1610" s="404"/>
      <c r="M1610" s="404"/>
      <c r="N1610" s="399"/>
      <c r="O1610" s="400" t="str">
        <f t="shared" si="103"/>
        <v/>
      </c>
      <c r="P1610" s="400" t="str">
        <f t="shared" si="104"/>
        <v/>
      </c>
      <c r="Q1610" s="400">
        <f t="shared" si="106"/>
        <v>0</v>
      </c>
      <c r="R1610" s="401" t="e">
        <f ca="1">MATCH(R$2,OFFSET(Diário!O$4,R1609,0,ROW(Diário!$N$5003)-R1609,1),0)+R1609</f>
        <v>#N/A</v>
      </c>
    </row>
    <row r="1611" spans="1:18" x14ac:dyDescent="0.2">
      <c r="A1611" s="402" t="str">
        <f t="shared" ca="1" si="105"/>
        <v/>
      </c>
      <c r="B1611" s="397" t="str">
        <f ca="1">IF($A1611="","",INDEX(Diário!B$4:B$5000,MATCH(Rateio!$A1611,Diário!$A$4:$A$5000,FALSE)))</f>
        <v/>
      </c>
      <c r="C1611" s="413" t="str">
        <f ca="1">IF($A1611="","",INDEX(Diário!C$4:C$5000,MATCH(Rateio!$A1611,Diário!$A$4:$A$5000,FALSE)))</f>
        <v/>
      </c>
      <c r="D1611" s="412" t="str">
        <f ca="1">IF($A1611="","",INDEX(Diário!D$4:D$5000,MATCH(Rateio!$A1611,Diário!$A$4:$A$5000,FALSE)))</f>
        <v/>
      </c>
      <c r="E1611" s="412" t="str">
        <f ca="1">IF($A1611="","",INDEX(Diário!E$4:E$5000,MATCH(Rateio!$A1611,Diário!$A$4:$A$5000,FALSE)))</f>
        <v/>
      </c>
      <c r="F1611" s="398"/>
      <c r="G1611" s="398"/>
      <c r="H1611" s="398"/>
      <c r="I1611" s="398"/>
      <c r="J1611" s="398"/>
      <c r="K1611" s="403"/>
      <c r="L1611" s="404"/>
      <c r="M1611" s="404"/>
      <c r="N1611" s="399"/>
      <c r="O1611" s="400" t="str">
        <f t="shared" si="103"/>
        <v/>
      </c>
      <c r="P1611" s="400" t="str">
        <f t="shared" si="104"/>
        <v/>
      </c>
      <c r="Q1611" s="400">
        <f t="shared" si="106"/>
        <v>0</v>
      </c>
      <c r="R1611" s="401" t="e">
        <f ca="1">MATCH(R$2,OFFSET(Diário!O$4,R1610,0,ROW(Diário!$N$5003)-R1610,1),0)+R1610</f>
        <v>#N/A</v>
      </c>
    </row>
    <row r="1612" spans="1:18" x14ac:dyDescent="0.2">
      <c r="A1612" s="402" t="str">
        <f t="shared" ca="1" si="105"/>
        <v/>
      </c>
      <c r="B1612" s="397" t="str">
        <f ca="1">IF($A1612="","",INDEX(Diário!B$4:B$5000,MATCH(Rateio!$A1612,Diário!$A$4:$A$5000,FALSE)))</f>
        <v/>
      </c>
      <c r="C1612" s="413" t="str">
        <f ca="1">IF($A1612="","",INDEX(Diário!C$4:C$5000,MATCH(Rateio!$A1612,Diário!$A$4:$A$5000,FALSE)))</f>
        <v/>
      </c>
      <c r="D1612" s="412" t="str">
        <f ca="1">IF($A1612="","",INDEX(Diário!D$4:D$5000,MATCH(Rateio!$A1612,Diário!$A$4:$A$5000,FALSE)))</f>
        <v/>
      </c>
      <c r="E1612" s="412" t="str">
        <f ca="1">IF($A1612="","",INDEX(Diário!E$4:E$5000,MATCH(Rateio!$A1612,Diário!$A$4:$A$5000,FALSE)))</f>
        <v/>
      </c>
      <c r="F1612" s="398"/>
      <c r="G1612" s="398"/>
      <c r="H1612" s="398"/>
      <c r="I1612" s="398"/>
      <c r="J1612" s="398"/>
      <c r="K1612" s="403"/>
      <c r="L1612" s="404"/>
      <c r="M1612" s="404"/>
      <c r="N1612" s="399"/>
      <c r="O1612" s="400" t="str">
        <f t="shared" si="103"/>
        <v/>
      </c>
      <c r="P1612" s="400" t="str">
        <f t="shared" si="104"/>
        <v/>
      </c>
      <c r="Q1612" s="400">
        <f t="shared" si="106"/>
        <v>0</v>
      </c>
      <c r="R1612" s="401" t="e">
        <f ca="1">MATCH(R$2,OFFSET(Diário!O$4,R1611,0,ROW(Diário!$N$5003)-R1611,1),0)+R1611</f>
        <v>#N/A</v>
      </c>
    </row>
    <row r="1613" spans="1:18" x14ac:dyDescent="0.2">
      <c r="A1613" s="402" t="str">
        <f t="shared" ca="1" si="105"/>
        <v/>
      </c>
      <c r="B1613" s="397" t="str">
        <f ca="1">IF($A1613="","",INDEX(Diário!B$4:B$5000,MATCH(Rateio!$A1613,Diário!$A$4:$A$5000,FALSE)))</f>
        <v/>
      </c>
      <c r="C1613" s="413" t="str">
        <f ca="1">IF($A1613="","",INDEX(Diário!C$4:C$5000,MATCH(Rateio!$A1613,Diário!$A$4:$A$5000,FALSE)))</f>
        <v/>
      </c>
      <c r="D1613" s="412" t="str">
        <f ca="1">IF($A1613="","",INDEX(Diário!D$4:D$5000,MATCH(Rateio!$A1613,Diário!$A$4:$A$5000,FALSE)))</f>
        <v/>
      </c>
      <c r="E1613" s="412" t="str">
        <f ca="1">IF($A1613="","",INDEX(Diário!E$4:E$5000,MATCH(Rateio!$A1613,Diário!$A$4:$A$5000,FALSE)))</f>
        <v/>
      </c>
      <c r="F1613" s="398"/>
      <c r="G1613" s="398"/>
      <c r="H1613" s="398"/>
      <c r="I1613" s="398"/>
      <c r="J1613" s="398"/>
      <c r="K1613" s="403"/>
      <c r="L1613" s="404"/>
      <c r="M1613" s="404"/>
      <c r="N1613" s="399"/>
      <c r="O1613" s="400" t="str">
        <f t="shared" si="103"/>
        <v/>
      </c>
      <c r="P1613" s="400" t="str">
        <f t="shared" si="104"/>
        <v/>
      </c>
      <c r="Q1613" s="400">
        <f t="shared" si="106"/>
        <v>0</v>
      </c>
      <c r="R1613" s="401" t="e">
        <f ca="1">MATCH(R$2,OFFSET(Diário!O$4,R1612,0,ROW(Diário!$N$5003)-R1612,1),0)+R1612</f>
        <v>#N/A</v>
      </c>
    </row>
    <row r="1614" spans="1:18" x14ac:dyDescent="0.2">
      <c r="A1614" s="402" t="str">
        <f t="shared" ca="1" si="105"/>
        <v/>
      </c>
      <c r="B1614" s="397" t="str">
        <f ca="1">IF($A1614="","",INDEX(Diário!B$4:B$5000,MATCH(Rateio!$A1614,Diário!$A$4:$A$5000,FALSE)))</f>
        <v/>
      </c>
      <c r="C1614" s="413" t="str">
        <f ca="1">IF($A1614="","",INDEX(Diário!C$4:C$5000,MATCH(Rateio!$A1614,Diário!$A$4:$A$5000,FALSE)))</f>
        <v/>
      </c>
      <c r="D1614" s="412" t="str">
        <f ca="1">IF($A1614="","",INDEX(Diário!D$4:D$5000,MATCH(Rateio!$A1614,Diário!$A$4:$A$5000,FALSE)))</f>
        <v/>
      </c>
      <c r="E1614" s="412" t="str">
        <f ca="1">IF($A1614="","",INDEX(Diário!E$4:E$5000,MATCH(Rateio!$A1614,Diário!$A$4:$A$5000,FALSE)))</f>
        <v/>
      </c>
      <c r="F1614" s="398"/>
      <c r="G1614" s="398"/>
      <c r="H1614" s="398"/>
      <c r="I1614" s="398"/>
      <c r="J1614" s="398"/>
      <c r="K1614" s="403"/>
      <c r="L1614" s="404"/>
      <c r="M1614" s="404"/>
      <c r="N1614" s="399"/>
      <c r="O1614" s="400" t="str">
        <f t="shared" si="103"/>
        <v/>
      </c>
      <c r="P1614" s="400" t="str">
        <f t="shared" si="104"/>
        <v/>
      </c>
      <c r="Q1614" s="400">
        <f t="shared" si="106"/>
        <v>0</v>
      </c>
      <c r="R1614" s="401" t="e">
        <f ca="1">MATCH(R$2,OFFSET(Diário!O$4,R1613,0,ROW(Diário!$N$5003)-R1613,1),0)+R1613</f>
        <v>#N/A</v>
      </c>
    </row>
    <row r="1615" spans="1:18" x14ac:dyDescent="0.2">
      <c r="A1615" s="402" t="str">
        <f t="shared" ca="1" si="105"/>
        <v/>
      </c>
      <c r="B1615" s="397" t="str">
        <f ca="1">IF($A1615="","",INDEX(Diário!B$4:B$5000,MATCH(Rateio!$A1615,Diário!$A$4:$A$5000,FALSE)))</f>
        <v/>
      </c>
      <c r="C1615" s="413" t="str">
        <f ca="1">IF($A1615="","",INDEX(Diário!C$4:C$5000,MATCH(Rateio!$A1615,Diário!$A$4:$A$5000,FALSE)))</f>
        <v/>
      </c>
      <c r="D1615" s="412" t="str">
        <f ca="1">IF($A1615="","",INDEX(Diário!D$4:D$5000,MATCH(Rateio!$A1615,Diário!$A$4:$A$5000,FALSE)))</f>
        <v/>
      </c>
      <c r="E1615" s="412" t="str">
        <f ca="1">IF($A1615="","",INDEX(Diário!E$4:E$5000,MATCH(Rateio!$A1615,Diário!$A$4:$A$5000,FALSE)))</f>
        <v/>
      </c>
      <c r="F1615" s="398"/>
      <c r="G1615" s="398"/>
      <c r="H1615" s="398"/>
      <c r="I1615" s="398"/>
      <c r="J1615" s="398"/>
      <c r="K1615" s="403"/>
      <c r="L1615" s="404"/>
      <c r="M1615" s="404"/>
      <c r="N1615" s="399"/>
      <c r="O1615" s="400" t="str">
        <f t="shared" si="103"/>
        <v/>
      </c>
      <c r="P1615" s="400" t="str">
        <f t="shared" si="104"/>
        <v/>
      </c>
      <c r="Q1615" s="400">
        <f t="shared" si="106"/>
        <v>0</v>
      </c>
      <c r="R1615" s="401" t="e">
        <f ca="1">MATCH(R$2,OFFSET(Diário!O$4,R1614,0,ROW(Diário!$N$5003)-R1614,1),0)+R1614</f>
        <v>#N/A</v>
      </c>
    </row>
    <row r="1616" spans="1:18" x14ac:dyDescent="0.2">
      <c r="A1616" s="402" t="str">
        <f t="shared" ca="1" si="105"/>
        <v/>
      </c>
      <c r="B1616" s="397" t="str">
        <f ca="1">IF($A1616="","",INDEX(Diário!B$4:B$5000,MATCH(Rateio!$A1616,Diário!$A$4:$A$5000,FALSE)))</f>
        <v/>
      </c>
      <c r="C1616" s="413" t="str">
        <f ca="1">IF($A1616="","",INDEX(Diário!C$4:C$5000,MATCH(Rateio!$A1616,Diário!$A$4:$A$5000,FALSE)))</f>
        <v/>
      </c>
      <c r="D1616" s="412" t="str">
        <f ca="1">IF($A1616="","",INDEX(Diário!D$4:D$5000,MATCH(Rateio!$A1616,Diário!$A$4:$A$5000,FALSE)))</f>
        <v/>
      </c>
      <c r="E1616" s="412" t="str">
        <f ca="1">IF($A1616="","",INDEX(Diário!E$4:E$5000,MATCH(Rateio!$A1616,Diário!$A$4:$A$5000,FALSE)))</f>
        <v/>
      </c>
      <c r="F1616" s="398"/>
      <c r="G1616" s="398"/>
      <c r="H1616" s="398"/>
      <c r="I1616" s="398"/>
      <c r="J1616" s="398"/>
      <c r="K1616" s="403"/>
      <c r="L1616" s="404"/>
      <c r="M1616" s="404"/>
      <c r="N1616" s="399"/>
      <c r="O1616" s="400" t="str">
        <f t="shared" si="103"/>
        <v/>
      </c>
      <c r="P1616" s="400" t="str">
        <f t="shared" si="104"/>
        <v/>
      </c>
      <c r="Q1616" s="400">
        <f t="shared" si="106"/>
        <v>0</v>
      </c>
      <c r="R1616" s="401" t="e">
        <f ca="1">MATCH(R$2,OFFSET(Diário!O$4,R1615,0,ROW(Diário!$N$5003)-R1615,1),0)+R1615</f>
        <v>#N/A</v>
      </c>
    </row>
    <row r="1617" spans="1:18" x14ac:dyDescent="0.2">
      <c r="A1617" s="402" t="str">
        <f t="shared" ca="1" si="105"/>
        <v/>
      </c>
      <c r="B1617" s="397" t="str">
        <f ca="1">IF($A1617="","",INDEX(Diário!B$4:B$5000,MATCH(Rateio!$A1617,Diário!$A$4:$A$5000,FALSE)))</f>
        <v/>
      </c>
      <c r="C1617" s="413" t="str">
        <f ca="1">IF($A1617="","",INDEX(Diário!C$4:C$5000,MATCH(Rateio!$A1617,Diário!$A$4:$A$5000,FALSE)))</f>
        <v/>
      </c>
      <c r="D1617" s="412" t="str">
        <f ca="1">IF($A1617="","",INDEX(Diário!D$4:D$5000,MATCH(Rateio!$A1617,Diário!$A$4:$A$5000,FALSE)))</f>
        <v/>
      </c>
      <c r="E1617" s="412" t="str">
        <f ca="1">IF($A1617="","",INDEX(Diário!E$4:E$5000,MATCH(Rateio!$A1617,Diário!$A$4:$A$5000,FALSE)))</f>
        <v/>
      </c>
      <c r="F1617" s="398"/>
      <c r="G1617" s="398"/>
      <c r="H1617" s="398"/>
      <c r="I1617" s="398"/>
      <c r="J1617" s="398"/>
      <c r="K1617" s="403"/>
      <c r="L1617" s="404"/>
      <c r="M1617" s="404"/>
      <c r="N1617" s="399"/>
      <c r="O1617" s="400" t="str">
        <f t="shared" si="103"/>
        <v/>
      </c>
      <c r="P1617" s="400" t="str">
        <f t="shared" si="104"/>
        <v/>
      </c>
      <c r="Q1617" s="400">
        <f t="shared" si="106"/>
        <v>0</v>
      </c>
      <c r="R1617" s="401" t="e">
        <f ca="1">MATCH(R$2,OFFSET(Diário!O$4,R1616,0,ROW(Diário!$N$5003)-R1616,1),0)+R1616</f>
        <v>#N/A</v>
      </c>
    </row>
    <row r="1618" spans="1:18" x14ac:dyDescent="0.2">
      <c r="A1618" s="402" t="str">
        <f t="shared" ca="1" si="105"/>
        <v/>
      </c>
      <c r="B1618" s="397" t="str">
        <f ca="1">IF($A1618="","",INDEX(Diário!B$4:B$5000,MATCH(Rateio!$A1618,Diário!$A$4:$A$5000,FALSE)))</f>
        <v/>
      </c>
      <c r="C1618" s="413" t="str">
        <f ca="1">IF($A1618="","",INDEX(Diário!C$4:C$5000,MATCH(Rateio!$A1618,Diário!$A$4:$A$5000,FALSE)))</f>
        <v/>
      </c>
      <c r="D1618" s="412" t="str">
        <f ca="1">IF($A1618="","",INDEX(Diário!D$4:D$5000,MATCH(Rateio!$A1618,Diário!$A$4:$A$5000,FALSE)))</f>
        <v/>
      </c>
      <c r="E1618" s="412" t="str">
        <f ca="1">IF($A1618="","",INDEX(Diário!E$4:E$5000,MATCH(Rateio!$A1618,Diário!$A$4:$A$5000,FALSE)))</f>
        <v/>
      </c>
      <c r="F1618" s="398"/>
      <c r="G1618" s="398"/>
      <c r="H1618" s="398"/>
      <c r="I1618" s="398"/>
      <c r="J1618" s="398"/>
      <c r="K1618" s="403"/>
      <c r="L1618" s="404"/>
      <c r="M1618" s="404"/>
      <c r="N1618" s="399"/>
      <c r="O1618" s="400" t="str">
        <f t="shared" si="103"/>
        <v/>
      </c>
      <c r="P1618" s="400" t="str">
        <f t="shared" si="104"/>
        <v/>
      </c>
      <c r="Q1618" s="400">
        <f t="shared" si="106"/>
        <v>0</v>
      </c>
      <c r="R1618" s="401" t="e">
        <f ca="1">MATCH(R$2,OFFSET(Diário!O$4,R1617,0,ROW(Diário!$N$5003)-R1617,1),0)+R1617</f>
        <v>#N/A</v>
      </c>
    </row>
    <row r="1619" spans="1:18" x14ac:dyDescent="0.2">
      <c r="A1619" s="402" t="str">
        <f t="shared" ca="1" si="105"/>
        <v/>
      </c>
      <c r="B1619" s="397" t="str">
        <f ca="1">IF($A1619="","",INDEX(Diário!B$4:B$5000,MATCH(Rateio!$A1619,Diário!$A$4:$A$5000,FALSE)))</f>
        <v/>
      </c>
      <c r="C1619" s="413" t="str">
        <f ca="1">IF($A1619="","",INDEX(Diário!C$4:C$5000,MATCH(Rateio!$A1619,Diário!$A$4:$A$5000,FALSE)))</f>
        <v/>
      </c>
      <c r="D1619" s="412" t="str">
        <f ca="1">IF($A1619="","",INDEX(Diário!D$4:D$5000,MATCH(Rateio!$A1619,Diário!$A$4:$A$5000,FALSE)))</f>
        <v/>
      </c>
      <c r="E1619" s="412" t="str">
        <f ca="1">IF($A1619="","",INDEX(Diário!E$4:E$5000,MATCH(Rateio!$A1619,Diário!$A$4:$A$5000,FALSE)))</f>
        <v/>
      </c>
      <c r="F1619" s="398"/>
      <c r="G1619" s="398"/>
      <c r="H1619" s="398"/>
      <c r="I1619" s="398"/>
      <c r="J1619" s="398"/>
      <c r="K1619" s="403"/>
      <c r="L1619" s="404"/>
      <c r="M1619" s="404"/>
      <c r="N1619" s="399"/>
      <c r="O1619" s="400" t="str">
        <f t="shared" si="103"/>
        <v/>
      </c>
      <c r="P1619" s="400" t="str">
        <f t="shared" si="104"/>
        <v/>
      </c>
      <c r="Q1619" s="400">
        <f t="shared" si="106"/>
        <v>0</v>
      </c>
      <c r="R1619" s="401" t="e">
        <f ca="1">MATCH(R$2,OFFSET(Diário!O$4,R1618,0,ROW(Diário!$N$5003)-R1618,1),0)+R1618</f>
        <v>#N/A</v>
      </c>
    </row>
    <row r="1620" spans="1:18" x14ac:dyDescent="0.2">
      <c r="A1620" s="402" t="str">
        <f t="shared" ca="1" si="105"/>
        <v/>
      </c>
      <c r="B1620" s="397" t="str">
        <f ca="1">IF($A1620="","",INDEX(Diário!B$4:B$5000,MATCH(Rateio!$A1620,Diário!$A$4:$A$5000,FALSE)))</f>
        <v/>
      </c>
      <c r="C1620" s="413" t="str">
        <f ca="1">IF($A1620="","",INDEX(Diário!C$4:C$5000,MATCH(Rateio!$A1620,Diário!$A$4:$A$5000,FALSE)))</f>
        <v/>
      </c>
      <c r="D1620" s="412" t="str">
        <f ca="1">IF($A1620="","",INDEX(Diário!D$4:D$5000,MATCH(Rateio!$A1620,Diário!$A$4:$A$5000,FALSE)))</f>
        <v/>
      </c>
      <c r="E1620" s="412" t="str">
        <f ca="1">IF($A1620="","",INDEX(Diário!E$4:E$5000,MATCH(Rateio!$A1620,Diário!$A$4:$A$5000,FALSE)))</f>
        <v/>
      </c>
      <c r="F1620" s="398"/>
      <c r="G1620" s="398"/>
      <c r="H1620" s="398"/>
      <c r="I1620" s="398"/>
      <c r="J1620" s="398"/>
      <c r="K1620" s="403"/>
      <c r="L1620" s="404"/>
      <c r="M1620" s="404"/>
      <c r="N1620" s="399"/>
      <c r="O1620" s="400" t="str">
        <f t="shared" si="103"/>
        <v/>
      </c>
      <c r="P1620" s="400" t="str">
        <f t="shared" si="104"/>
        <v/>
      </c>
      <c r="Q1620" s="400">
        <f t="shared" si="106"/>
        <v>0</v>
      </c>
      <c r="R1620" s="401" t="e">
        <f ca="1">MATCH(R$2,OFFSET(Diário!O$4,R1619,0,ROW(Diário!$N$5003)-R1619,1),0)+R1619</f>
        <v>#N/A</v>
      </c>
    </row>
    <row r="1621" spans="1:18" x14ac:dyDescent="0.2">
      <c r="A1621" s="402" t="str">
        <f t="shared" ca="1" si="105"/>
        <v/>
      </c>
      <c r="B1621" s="397" t="str">
        <f ca="1">IF($A1621="","",INDEX(Diário!B$4:B$5000,MATCH(Rateio!$A1621,Diário!$A$4:$A$5000,FALSE)))</f>
        <v/>
      </c>
      <c r="C1621" s="413" t="str">
        <f ca="1">IF($A1621="","",INDEX(Diário!C$4:C$5000,MATCH(Rateio!$A1621,Diário!$A$4:$A$5000,FALSE)))</f>
        <v/>
      </c>
      <c r="D1621" s="412" t="str">
        <f ca="1">IF($A1621="","",INDEX(Diário!D$4:D$5000,MATCH(Rateio!$A1621,Diário!$A$4:$A$5000,FALSE)))</f>
        <v/>
      </c>
      <c r="E1621" s="412" t="str">
        <f ca="1">IF($A1621="","",INDEX(Diário!E$4:E$5000,MATCH(Rateio!$A1621,Diário!$A$4:$A$5000,FALSE)))</f>
        <v/>
      </c>
      <c r="F1621" s="398"/>
      <c r="G1621" s="398"/>
      <c r="H1621" s="398"/>
      <c r="I1621" s="398"/>
      <c r="J1621" s="398"/>
      <c r="K1621" s="403"/>
      <c r="L1621" s="404"/>
      <c r="M1621" s="404"/>
      <c r="N1621" s="399"/>
      <c r="O1621" s="400" t="str">
        <f t="shared" si="103"/>
        <v/>
      </c>
      <c r="P1621" s="400" t="str">
        <f t="shared" si="104"/>
        <v/>
      </c>
      <c r="Q1621" s="400">
        <f t="shared" si="106"/>
        <v>0</v>
      </c>
      <c r="R1621" s="401" t="e">
        <f ca="1">MATCH(R$2,OFFSET(Diário!O$4,R1620,0,ROW(Diário!$N$5003)-R1620,1),0)+R1620</f>
        <v>#N/A</v>
      </c>
    </row>
    <row r="1622" spans="1:18" x14ac:dyDescent="0.2">
      <c r="A1622" s="402" t="str">
        <f t="shared" ca="1" si="105"/>
        <v/>
      </c>
      <c r="B1622" s="397" t="str">
        <f ca="1">IF($A1622="","",INDEX(Diário!B$4:B$5000,MATCH(Rateio!$A1622,Diário!$A$4:$A$5000,FALSE)))</f>
        <v/>
      </c>
      <c r="C1622" s="413" t="str">
        <f ca="1">IF($A1622="","",INDEX(Diário!C$4:C$5000,MATCH(Rateio!$A1622,Diário!$A$4:$A$5000,FALSE)))</f>
        <v/>
      </c>
      <c r="D1622" s="412" t="str">
        <f ca="1">IF($A1622="","",INDEX(Diário!D$4:D$5000,MATCH(Rateio!$A1622,Diário!$A$4:$A$5000,FALSE)))</f>
        <v/>
      </c>
      <c r="E1622" s="412" t="str">
        <f ca="1">IF($A1622="","",INDEX(Diário!E$4:E$5000,MATCH(Rateio!$A1622,Diário!$A$4:$A$5000,FALSE)))</f>
        <v/>
      </c>
      <c r="F1622" s="398"/>
      <c r="G1622" s="398"/>
      <c r="H1622" s="398"/>
      <c r="I1622" s="398"/>
      <c r="J1622" s="398"/>
      <c r="K1622" s="403"/>
      <c r="L1622" s="404"/>
      <c r="M1622" s="404"/>
      <c r="N1622" s="399"/>
      <c r="O1622" s="400" t="str">
        <f t="shared" si="103"/>
        <v/>
      </c>
      <c r="P1622" s="400" t="str">
        <f t="shared" si="104"/>
        <v/>
      </c>
      <c r="Q1622" s="400">
        <f t="shared" si="106"/>
        <v>0</v>
      </c>
      <c r="R1622" s="401" t="e">
        <f ca="1">MATCH(R$2,OFFSET(Diário!O$4,R1621,0,ROW(Diário!$N$5003)-R1621,1),0)+R1621</f>
        <v>#N/A</v>
      </c>
    </row>
    <row r="1623" spans="1:18" x14ac:dyDescent="0.2">
      <c r="A1623" s="402" t="str">
        <f t="shared" ca="1" si="105"/>
        <v/>
      </c>
      <c r="B1623" s="397" t="str">
        <f ca="1">IF($A1623="","",INDEX(Diário!B$4:B$5000,MATCH(Rateio!$A1623,Diário!$A$4:$A$5000,FALSE)))</f>
        <v/>
      </c>
      <c r="C1623" s="413" t="str">
        <f ca="1">IF($A1623="","",INDEX(Diário!C$4:C$5000,MATCH(Rateio!$A1623,Diário!$A$4:$A$5000,FALSE)))</f>
        <v/>
      </c>
      <c r="D1623" s="412" t="str">
        <f ca="1">IF($A1623="","",INDEX(Diário!D$4:D$5000,MATCH(Rateio!$A1623,Diário!$A$4:$A$5000,FALSE)))</f>
        <v/>
      </c>
      <c r="E1623" s="412" t="str">
        <f ca="1">IF($A1623="","",INDEX(Diário!E$4:E$5000,MATCH(Rateio!$A1623,Diário!$A$4:$A$5000,FALSE)))</f>
        <v/>
      </c>
      <c r="F1623" s="398"/>
      <c r="G1623" s="398"/>
      <c r="H1623" s="398"/>
      <c r="I1623" s="398"/>
      <c r="J1623" s="398"/>
      <c r="K1623" s="403"/>
      <c r="L1623" s="404"/>
      <c r="M1623" s="404"/>
      <c r="N1623" s="399"/>
      <c r="O1623" s="400" t="str">
        <f t="shared" si="103"/>
        <v/>
      </c>
      <c r="P1623" s="400" t="str">
        <f t="shared" si="104"/>
        <v/>
      </c>
      <c r="Q1623" s="400">
        <f t="shared" si="106"/>
        <v>0</v>
      </c>
      <c r="R1623" s="401" t="e">
        <f ca="1">MATCH(R$2,OFFSET(Diário!O$4,R1622,0,ROW(Diário!$N$5003)-R1622,1),0)+R1622</f>
        <v>#N/A</v>
      </c>
    </row>
    <row r="1624" spans="1:18" x14ac:dyDescent="0.2">
      <c r="A1624" s="402" t="str">
        <f t="shared" ca="1" si="105"/>
        <v/>
      </c>
      <c r="B1624" s="397" t="str">
        <f ca="1">IF($A1624="","",INDEX(Diário!B$4:B$5000,MATCH(Rateio!$A1624,Diário!$A$4:$A$5000,FALSE)))</f>
        <v/>
      </c>
      <c r="C1624" s="413" t="str">
        <f ca="1">IF($A1624="","",INDEX(Diário!C$4:C$5000,MATCH(Rateio!$A1624,Diário!$A$4:$A$5000,FALSE)))</f>
        <v/>
      </c>
      <c r="D1624" s="412" t="str">
        <f ca="1">IF($A1624="","",INDEX(Diário!D$4:D$5000,MATCH(Rateio!$A1624,Diário!$A$4:$A$5000,FALSE)))</f>
        <v/>
      </c>
      <c r="E1624" s="412" t="str">
        <f ca="1">IF($A1624="","",INDEX(Diário!E$4:E$5000,MATCH(Rateio!$A1624,Diário!$A$4:$A$5000,FALSE)))</f>
        <v/>
      </c>
      <c r="F1624" s="398"/>
      <c r="G1624" s="398"/>
      <c r="H1624" s="398"/>
      <c r="I1624" s="398"/>
      <c r="J1624" s="398"/>
      <c r="K1624" s="403"/>
      <c r="L1624" s="404"/>
      <c r="M1624" s="404"/>
      <c r="N1624" s="399"/>
      <c r="O1624" s="400" t="str">
        <f t="shared" si="103"/>
        <v/>
      </c>
      <c r="P1624" s="400" t="str">
        <f t="shared" si="104"/>
        <v/>
      </c>
      <c r="Q1624" s="400">
        <f t="shared" si="106"/>
        <v>0</v>
      </c>
      <c r="R1624" s="401" t="e">
        <f ca="1">MATCH(R$2,OFFSET(Diário!O$4,R1623,0,ROW(Diário!$N$5003)-R1623,1),0)+R1623</f>
        <v>#N/A</v>
      </c>
    </row>
    <row r="1625" spans="1:18" x14ac:dyDescent="0.2">
      <c r="A1625" s="402" t="str">
        <f t="shared" ca="1" si="105"/>
        <v/>
      </c>
      <c r="B1625" s="397" t="str">
        <f ca="1">IF($A1625="","",INDEX(Diário!B$4:B$5000,MATCH(Rateio!$A1625,Diário!$A$4:$A$5000,FALSE)))</f>
        <v/>
      </c>
      <c r="C1625" s="413" t="str">
        <f ca="1">IF($A1625="","",INDEX(Diário!C$4:C$5000,MATCH(Rateio!$A1625,Diário!$A$4:$A$5000,FALSE)))</f>
        <v/>
      </c>
      <c r="D1625" s="412" t="str">
        <f ca="1">IF($A1625="","",INDEX(Diário!D$4:D$5000,MATCH(Rateio!$A1625,Diário!$A$4:$A$5000,FALSE)))</f>
        <v/>
      </c>
      <c r="E1625" s="412" t="str">
        <f ca="1">IF($A1625="","",INDEX(Diário!E$4:E$5000,MATCH(Rateio!$A1625,Diário!$A$4:$A$5000,FALSE)))</f>
        <v/>
      </c>
      <c r="F1625" s="398"/>
      <c r="G1625" s="398"/>
      <c r="H1625" s="398"/>
      <c r="I1625" s="398"/>
      <c r="J1625" s="398"/>
      <c r="K1625" s="403"/>
      <c r="L1625" s="404"/>
      <c r="M1625" s="404"/>
      <c r="N1625" s="399"/>
      <c r="O1625" s="400" t="str">
        <f t="shared" si="103"/>
        <v/>
      </c>
      <c r="P1625" s="400" t="str">
        <f t="shared" si="104"/>
        <v/>
      </c>
      <c r="Q1625" s="400">
        <f t="shared" si="106"/>
        <v>0</v>
      </c>
      <c r="R1625" s="401" t="e">
        <f ca="1">MATCH(R$2,OFFSET(Diário!O$4,R1624,0,ROW(Diário!$N$5003)-R1624,1),0)+R1624</f>
        <v>#N/A</v>
      </c>
    </row>
    <row r="1626" spans="1:18" x14ac:dyDescent="0.2">
      <c r="A1626" s="402" t="str">
        <f t="shared" ca="1" si="105"/>
        <v/>
      </c>
      <c r="B1626" s="397" t="str">
        <f ca="1">IF($A1626="","",INDEX(Diário!B$4:B$5000,MATCH(Rateio!$A1626,Diário!$A$4:$A$5000,FALSE)))</f>
        <v/>
      </c>
      <c r="C1626" s="413" t="str">
        <f ca="1">IF($A1626="","",INDEX(Diário!C$4:C$5000,MATCH(Rateio!$A1626,Diário!$A$4:$A$5000,FALSE)))</f>
        <v/>
      </c>
      <c r="D1626" s="412" t="str">
        <f ca="1">IF($A1626="","",INDEX(Diário!D$4:D$5000,MATCH(Rateio!$A1626,Diário!$A$4:$A$5000,FALSE)))</f>
        <v/>
      </c>
      <c r="E1626" s="412" t="str">
        <f ca="1">IF($A1626="","",INDEX(Diário!E$4:E$5000,MATCH(Rateio!$A1626,Diário!$A$4:$A$5000,FALSE)))</f>
        <v/>
      </c>
      <c r="F1626" s="398"/>
      <c r="G1626" s="398"/>
      <c r="H1626" s="398"/>
      <c r="I1626" s="398"/>
      <c r="J1626" s="398"/>
      <c r="K1626" s="403"/>
      <c r="L1626" s="404"/>
      <c r="M1626" s="404"/>
      <c r="N1626" s="399"/>
      <c r="O1626" s="400" t="str">
        <f t="shared" si="103"/>
        <v/>
      </c>
      <c r="P1626" s="400" t="str">
        <f t="shared" si="104"/>
        <v/>
      </c>
      <c r="Q1626" s="400">
        <f t="shared" si="106"/>
        <v>0</v>
      </c>
      <c r="R1626" s="401" t="e">
        <f ca="1">MATCH(R$2,OFFSET(Diário!O$4,R1625,0,ROW(Diário!$N$5003)-R1625,1),0)+R1625</f>
        <v>#N/A</v>
      </c>
    </row>
    <row r="1627" spans="1:18" x14ac:dyDescent="0.2">
      <c r="A1627" s="402" t="str">
        <f t="shared" ca="1" si="105"/>
        <v/>
      </c>
      <c r="B1627" s="397" t="str">
        <f ca="1">IF($A1627="","",INDEX(Diário!B$4:B$5000,MATCH(Rateio!$A1627,Diário!$A$4:$A$5000,FALSE)))</f>
        <v/>
      </c>
      <c r="C1627" s="413" t="str">
        <f ca="1">IF($A1627="","",INDEX(Diário!C$4:C$5000,MATCH(Rateio!$A1627,Diário!$A$4:$A$5000,FALSE)))</f>
        <v/>
      </c>
      <c r="D1627" s="412" t="str">
        <f ca="1">IF($A1627="","",INDEX(Diário!D$4:D$5000,MATCH(Rateio!$A1627,Diário!$A$4:$A$5000,FALSE)))</f>
        <v/>
      </c>
      <c r="E1627" s="412" t="str">
        <f ca="1">IF($A1627="","",INDEX(Diário!E$4:E$5000,MATCH(Rateio!$A1627,Diário!$A$4:$A$5000,FALSE)))</f>
        <v/>
      </c>
      <c r="F1627" s="398"/>
      <c r="G1627" s="398"/>
      <c r="H1627" s="398"/>
      <c r="I1627" s="398"/>
      <c r="J1627" s="398"/>
      <c r="K1627" s="403"/>
      <c r="L1627" s="404"/>
      <c r="M1627" s="404"/>
      <c r="N1627" s="399"/>
      <c r="O1627" s="400" t="str">
        <f t="shared" si="103"/>
        <v/>
      </c>
      <c r="P1627" s="400" t="str">
        <f t="shared" si="104"/>
        <v/>
      </c>
      <c r="Q1627" s="400">
        <f t="shared" si="106"/>
        <v>0</v>
      </c>
      <c r="R1627" s="401" t="e">
        <f ca="1">MATCH(R$2,OFFSET(Diário!O$4,R1626,0,ROW(Diário!$N$5003)-R1626,1),0)+R1626</f>
        <v>#N/A</v>
      </c>
    </row>
    <row r="1628" spans="1:18" x14ac:dyDescent="0.2">
      <c r="A1628" s="402" t="str">
        <f t="shared" ca="1" si="105"/>
        <v/>
      </c>
      <c r="B1628" s="397" t="str">
        <f ca="1">IF($A1628="","",INDEX(Diário!B$4:B$5000,MATCH(Rateio!$A1628,Diário!$A$4:$A$5000,FALSE)))</f>
        <v/>
      </c>
      <c r="C1628" s="413" t="str">
        <f ca="1">IF($A1628="","",INDEX(Diário!C$4:C$5000,MATCH(Rateio!$A1628,Diário!$A$4:$A$5000,FALSE)))</f>
        <v/>
      </c>
      <c r="D1628" s="412" t="str">
        <f ca="1">IF($A1628="","",INDEX(Diário!D$4:D$5000,MATCH(Rateio!$A1628,Diário!$A$4:$A$5000,FALSE)))</f>
        <v/>
      </c>
      <c r="E1628" s="412" t="str">
        <f ca="1">IF($A1628="","",INDEX(Diário!E$4:E$5000,MATCH(Rateio!$A1628,Diário!$A$4:$A$5000,FALSE)))</f>
        <v/>
      </c>
      <c r="F1628" s="398"/>
      <c r="G1628" s="398"/>
      <c r="H1628" s="398"/>
      <c r="I1628" s="398"/>
      <c r="J1628" s="398"/>
      <c r="K1628" s="403"/>
      <c r="L1628" s="404"/>
      <c r="M1628" s="404"/>
      <c r="N1628" s="399"/>
      <c r="O1628" s="400" t="str">
        <f t="shared" si="103"/>
        <v/>
      </c>
      <c r="P1628" s="400" t="str">
        <f t="shared" si="104"/>
        <v/>
      </c>
      <c r="Q1628" s="400">
        <f t="shared" si="106"/>
        <v>0</v>
      </c>
      <c r="R1628" s="401" t="e">
        <f ca="1">MATCH(R$2,OFFSET(Diário!O$4,R1627,0,ROW(Diário!$N$5003)-R1627,1),0)+R1627</f>
        <v>#N/A</v>
      </c>
    </row>
    <row r="1629" spans="1:18" x14ac:dyDescent="0.2">
      <c r="A1629" s="402" t="str">
        <f t="shared" ca="1" si="105"/>
        <v/>
      </c>
      <c r="B1629" s="397" t="str">
        <f ca="1">IF($A1629="","",INDEX(Diário!B$4:B$5000,MATCH(Rateio!$A1629,Diário!$A$4:$A$5000,FALSE)))</f>
        <v/>
      </c>
      <c r="C1629" s="413" t="str">
        <f ca="1">IF($A1629="","",INDEX(Diário!C$4:C$5000,MATCH(Rateio!$A1629,Diário!$A$4:$A$5000,FALSE)))</f>
        <v/>
      </c>
      <c r="D1629" s="412" t="str">
        <f ca="1">IF($A1629="","",INDEX(Diário!D$4:D$5000,MATCH(Rateio!$A1629,Diário!$A$4:$A$5000,FALSE)))</f>
        <v/>
      </c>
      <c r="E1629" s="412" t="str">
        <f ca="1">IF($A1629="","",INDEX(Diário!E$4:E$5000,MATCH(Rateio!$A1629,Diário!$A$4:$A$5000,FALSE)))</f>
        <v/>
      </c>
      <c r="F1629" s="398"/>
      <c r="G1629" s="398"/>
      <c r="H1629" s="398"/>
      <c r="I1629" s="398"/>
      <c r="J1629" s="398"/>
      <c r="K1629" s="403"/>
      <c r="L1629" s="404"/>
      <c r="M1629" s="404"/>
      <c r="N1629" s="399"/>
      <c r="O1629" s="400" t="str">
        <f t="shared" si="103"/>
        <v/>
      </c>
      <c r="P1629" s="400" t="str">
        <f t="shared" si="104"/>
        <v/>
      </c>
      <c r="Q1629" s="400">
        <f t="shared" si="106"/>
        <v>0</v>
      </c>
      <c r="R1629" s="401" t="e">
        <f ca="1">MATCH(R$2,OFFSET(Diário!O$4,R1628,0,ROW(Diário!$N$5003)-R1628,1),0)+R1628</f>
        <v>#N/A</v>
      </c>
    </row>
    <row r="1630" spans="1:18" x14ac:dyDescent="0.2">
      <c r="A1630" s="402" t="str">
        <f t="shared" ca="1" si="105"/>
        <v/>
      </c>
      <c r="B1630" s="397" t="str">
        <f ca="1">IF($A1630="","",INDEX(Diário!B$4:B$5000,MATCH(Rateio!$A1630,Diário!$A$4:$A$5000,FALSE)))</f>
        <v/>
      </c>
      <c r="C1630" s="413" t="str">
        <f ca="1">IF($A1630="","",INDEX(Diário!C$4:C$5000,MATCH(Rateio!$A1630,Diário!$A$4:$A$5000,FALSE)))</f>
        <v/>
      </c>
      <c r="D1630" s="412" t="str">
        <f ca="1">IF($A1630="","",INDEX(Diário!D$4:D$5000,MATCH(Rateio!$A1630,Diário!$A$4:$A$5000,FALSE)))</f>
        <v/>
      </c>
      <c r="E1630" s="412" t="str">
        <f ca="1">IF($A1630="","",INDEX(Diário!E$4:E$5000,MATCH(Rateio!$A1630,Diário!$A$4:$A$5000,FALSE)))</f>
        <v/>
      </c>
      <c r="F1630" s="398"/>
      <c r="G1630" s="398"/>
      <c r="H1630" s="398"/>
      <c r="I1630" s="398"/>
      <c r="J1630" s="398"/>
      <c r="K1630" s="403"/>
      <c r="L1630" s="404"/>
      <c r="M1630" s="404"/>
      <c r="N1630" s="399"/>
      <c r="O1630" s="400" t="str">
        <f t="shared" si="103"/>
        <v/>
      </c>
      <c r="P1630" s="400" t="str">
        <f t="shared" si="104"/>
        <v/>
      </c>
      <c r="Q1630" s="400">
        <f t="shared" si="106"/>
        <v>0</v>
      </c>
      <c r="R1630" s="401" t="e">
        <f ca="1">MATCH(R$2,OFFSET(Diário!O$4,R1629,0,ROW(Diário!$N$5003)-R1629,1),0)+R1629</f>
        <v>#N/A</v>
      </c>
    </row>
    <row r="1631" spans="1:18" x14ac:dyDescent="0.2">
      <c r="A1631" s="402" t="str">
        <f t="shared" ca="1" si="105"/>
        <v/>
      </c>
      <c r="B1631" s="397" t="str">
        <f ca="1">IF($A1631="","",INDEX(Diário!B$4:B$5000,MATCH(Rateio!$A1631,Diário!$A$4:$A$5000,FALSE)))</f>
        <v/>
      </c>
      <c r="C1631" s="413" t="str">
        <f ca="1">IF($A1631="","",INDEX(Diário!C$4:C$5000,MATCH(Rateio!$A1631,Diário!$A$4:$A$5000,FALSE)))</f>
        <v/>
      </c>
      <c r="D1631" s="412" t="str">
        <f ca="1">IF($A1631="","",INDEX(Diário!D$4:D$5000,MATCH(Rateio!$A1631,Diário!$A$4:$A$5000,FALSE)))</f>
        <v/>
      </c>
      <c r="E1631" s="412" t="str">
        <f ca="1">IF($A1631="","",INDEX(Diário!E$4:E$5000,MATCH(Rateio!$A1631,Diário!$A$4:$A$5000,FALSE)))</f>
        <v/>
      </c>
      <c r="F1631" s="398"/>
      <c r="G1631" s="398"/>
      <c r="H1631" s="398"/>
      <c r="I1631" s="398"/>
      <c r="J1631" s="398"/>
      <c r="K1631" s="403"/>
      <c r="L1631" s="404"/>
      <c r="M1631" s="404"/>
      <c r="N1631" s="399"/>
      <c r="O1631" s="400" t="str">
        <f t="shared" si="103"/>
        <v/>
      </c>
      <c r="P1631" s="400" t="str">
        <f t="shared" si="104"/>
        <v/>
      </c>
      <c r="Q1631" s="400">
        <f t="shared" si="106"/>
        <v>0</v>
      </c>
      <c r="R1631" s="401" t="e">
        <f ca="1">MATCH(R$2,OFFSET(Diário!O$4,R1630,0,ROW(Diário!$N$5003)-R1630,1),0)+R1630</f>
        <v>#N/A</v>
      </c>
    </row>
    <row r="1632" spans="1:18" x14ac:dyDescent="0.2">
      <c r="A1632" s="402" t="str">
        <f t="shared" ca="1" si="105"/>
        <v/>
      </c>
      <c r="B1632" s="397" t="str">
        <f ca="1">IF($A1632="","",INDEX(Diário!B$4:B$5000,MATCH(Rateio!$A1632,Diário!$A$4:$A$5000,FALSE)))</f>
        <v/>
      </c>
      <c r="C1632" s="413" t="str">
        <f ca="1">IF($A1632="","",INDEX(Diário!C$4:C$5000,MATCH(Rateio!$A1632,Diário!$A$4:$A$5000,FALSE)))</f>
        <v/>
      </c>
      <c r="D1632" s="412" t="str">
        <f ca="1">IF($A1632="","",INDEX(Diário!D$4:D$5000,MATCH(Rateio!$A1632,Diário!$A$4:$A$5000,FALSE)))</f>
        <v/>
      </c>
      <c r="E1632" s="412" t="str">
        <f ca="1">IF($A1632="","",INDEX(Diário!E$4:E$5000,MATCH(Rateio!$A1632,Diário!$A$4:$A$5000,FALSE)))</f>
        <v/>
      </c>
      <c r="F1632" s="398"/>
      <c r="G1632" s="398"/>
      <c r="H1632" s="398"/>
      <c r="I1632" s="398"/>
      <c r="J1632" s="398"/>
      <c r="K1632" s="403"/>
      <c r="L1632" s="404"/>
      <c r="M1632" s="404"/>
      <c r="N1632" s="399"/>
      <c r="O1632" s="400" t="str">
        <f t="shared" si="103"/>
        <v/>
      </c>
      <c r="P1632" s="400" t="str">
        <f t="shared" si="104"/>
        <v/>
      </c>
      <c r="Q1632" s="400">
        <f t="shared" si="106"/>
        <v>0</v>
      </c>
      <c r="R1632" s="401" t="e">
        <f ca="1">MATCH(R$2,OFFSET(Diário!O$4,R1631,0,ROW(Diário!$N$5003)-R1631,1),0)+R1631</f>
        <v>#N/A</v>
      </c>
    </row>
    <row r="1633" spans="1:18" x14ac:dyDescent="0.2">
      <c r="A1633" s="402" t="str">
        <f t="shared" ca="1" si="105"/>
        <v/>
      </c>
      <c r="B1633" s="397" t="str">
        <f ca="1">IF($A1633="","",INDEX(Diário!B$4:B$5000,MATCH(Rateio!$A1633,Diário!$A$4:$A$5000,FALSE)))</f>
        <v/>
      </c>
      <c r="C1633" s="413" t="str">
        <f ca="1">IF($A1633="","",INDEX(Diário!C$4:C$5000,MATCH(Rateio!$A1633,Diário!$A$4:$A$5000,FALSE)))</f>
        <v/>
      </c>
      <c r="D1633" s="412" t="str">
        <f ca="1">IF($A1633="","",INDEX(Diário!D$4:D$5000,MATCH(Rateio!$A1633,Diário!$A$4:$A$5000,FALSE)))</f>
        <v/>
      </c>
      <c r="E1633" s="412" t="str">
        <f ca="1">IF($A1633="","",INDEX(Diário!E$4:E$5000,MATCH(Rateio!$A1633,Diário!$A$4:$A$5000,FALSE)))</f>
        <v/>
      </c>
      <c r="F1633" s="398"/>
      <c r="G1633" s="398"/>
      <c r="H1633" s="398"/>
      <c r="I1633" s="398"/>
      <c r="J1633" s="398"/>
      <c r="K1633" s="403"/>
      <c r="L1633" s="404"/>
      <c r="M1633" s="404"/>
      <c r="N1633" s="399"/>
      <c r="O1633" s="400" t="str">
        <f t="shared" si="103"/>
        <v/>
      </c>
      <c r="P1633" s="400" t="str">
        <f t="shared" si="104"/>
        <v/>
      </c>
      <c r="Q1633" s="400">
        <f t="shared" si="106"/>
        <v>0</v>
      </c>
      <c r="R1633" s="401" t="e">
        <f ca="1">MATCH(R$2,OFFSET(Diário!O$4,R1632,0,ROW(Diário!$N$5003)-R1632,1),0)+R1632</f>
        <v>#N/A</v>
      </c>
    </row>
    <row r="1634" spans="1:18" x14ac:dyDescent="0.2">
      <c r="A1634" s="402" t="str">
        <f t="shared" ca="1" si="105"/>
        <v/>
      </c>
      <c r="B1634" s="397" t="str">
        <f ca="1">IF($A1634="","",INDEX(Diário!B$4:B$5000,MATCH(Rateio!$A1634,Diário!$A$4:$A$5000,FALSE)))</f>
        <v/>
      </c>
      <c r="C1634" s="413" t="str">
        <f ca="1">IF($A1634="","",INDEX(Diário!C$4:C$5000,MATCH(Rateio!$A1634,Diário!$A$4:$A$5000,FALSE)))</f>
        <v/>
      </c>
      <c r="D1634" s="412" t="str">
        <f ca="1">IF($A1634="","",INDEX(Diário!D$4:D$5000,MATCH(Rateio!$A1634,Diário!$A$4:$A$5000,FALSE)))</f>
        <v/>
      </c>
      <c r="E1634" s="412" t="str">
        <f ca="1">IF($A1634="","",INDEX(Diário!E$4:E$5000,MATCH(Rateio!$A1634,Diário!$A$4:$A$5000,FALSE)))</f>
        <v/>
      </c>
      <c r="F1634" s="398"/>
      <c r="G1634" s="398"/>
      <c r="H1634" s="398"/>
      <c r="I1634" s="398"/>
      <c r="J1634" s="398"/>
      <c r="K1634" s="403"/>
      <c r="L1634" s="404"/>
      <c r="M1634" s="404"/>
      <c r="N1634" s="399"/>
      <c r="O1634" s="400" t="str">
        <f t="shared" si="103"/>
        <v/>
      </c>
      <c r="P1634" s="400" t="str">
        <f t="shared" si="104"/>
        <v/>
      </c>
      <c r="Q1634" s="400">
        <f t="shared" si="106"/>
        <v>0</v>
      </c>
      <c r="R1634" s="401" t="e">
        <f ca="1">MATCH(R$2,OFFSET(Diário!O$4,R1633,0,ROW(Diário!$N$5003)-R1633,1),0)+R1633</f>
        <v>#N/A</v>
      </c>
    </row>
    <row r="1635" spans="1:18" x14ac:dyDescent="0.2">
      <c r="A1635" s="402" t="str">
        <f t="shared" ca="1" si="105"/>
        <v/>
      </c>
      <c r="B1635" s="397" t="str">
        <f ca="1">IF($A1635="","",INDEX(Diário!B$4:B$5000,MATCH(Rateio!$A1635,Diário!$A$4:$A$5000,FALSE)))</f>
        <v/>
      </c>
      <c r="C1635" s="413" t="str">
        <f ca="1">IF($A1635="","",INDEX(Diário!C$4:C$5000,MATCH(Rateio!$A1635,Diário!$A$4:$A$5000,FALSE)))</f>
        <v/>
      </c>
      <c r="D1635" s="412" t="str">
        <f ca="1">IF($A1635="","",INDEX(Diário!D$4:D$5000,MATCH(Rateio!$A1635,Diário!$A$4:$A$5000,FALSE)))</f>
        <v/>
      </c>
      <c r="E1635" s="412" t="str">
        <f ca="1">IF($A1635="","",INDEX(Diário!E$4:E$5000,MATCH(Rateio!$A1635,Diário!$A$4:$A$5000,FALSE)))</f>
        <v/>
      </c>
      <c r="F1635" s="398"/>
      <c r="G1635" s="398"/>
      <c r="H1635" s="398"/>
      <c r="I1635" s="398"/>
      <c r="J1635" s="398"/>
      <c r="K1635" s="403"/>
      <c r="L1635" s="404"/>
      <c r="M1635" s="404"/>
      <c r="N1635" s="399"/>
      <c r="O1635" s="400" t="str">
        <f t="shared" si="103"/>
        <v/>
      </c>
      <c r="P1635" s="400" t="str">
        <f t="shared" si="104"/>
        <v/>
      </c>
      <c r="Q1635" s="400">
        <f t="shared" si="106"/>
        <v>0</v>
      </c>
      <c r="R1635" s="401" t="e">
        <f ca="1">MATCH(R$2,OFFSET(Diário!O$4,R1634,0,ROW(Diário!$N$5003)-R1634,1),0)+R1634</f>
        <v>#N/A</v>
      </c>
    </row>
    <row r="1636" spans="1:18" x14ac:dyDescent="0.2">
      <c r="A1636" s="402" t="str">
        <f t="shared" ca="1" si="105"/>
        <v/>
      </c>
      <c r="B1636" s="397" t="str">
        <f ca="1">IF($A1636="","",INDEX(Diário!B$4:B$5000,MATCH(Rateio!$A1636,Diário!$A$4:$A$5000,FALSE)))</f>
        <v/>
      </c>
      <c r="C1636" s="413" t="str">
        <f ca="1">IF($A1636="","",INDEX(Diário!C$4:C$5000,MATCH(Rateio!$A1636,Diário!$A$4:$A$5000,FALSE)))</f>
        <v/>
      </c>
      <c r="D1636" s="412" t="str">
        <f ca="1">IF($A1636="","",INDEX(Diário!D$4:D$5000,MATCH(Rateio!$A1636,Diário!$A$4:$A$5000,FALSE)))</f>
        <v/>
      </c>
      <c r="E1636" s="412" t="str">
        <f ca="1">IF($A1636="","",INDEX(Diário!E$4:E$5000,MATCH(Rateio!$A1636,Diário!$A$4:$A$5000,FALSE)))</f>
        <v/>
      </c>
      <c r="F1636" s="398"/>
      <c r="G1636" s="398"/>
      <c r="H1636" s="398"/>
      <c r="I1636" s="398"/>
      <c r="J1636" s="398"/>
      <c r="K1636" s="403"/>
      <c r="L1636" s="404"/>
      <c r="M1636" s="404"/>
      <c r="N1636" s="399"/>
      <c r="O1636" s="400" t="str">
        <f t="shared" si="103"/>
        <v/>
      </c>
      <c r="P1636" s="400" t="str">
        <f t="shared" si="104"/>
        <v/>
      </c>
      <c r="Q1636" s="400">
        <f t="shared" si="106"/>
        <v>0</v>
      </c>
      <c r="R1636" s="401" t="e">
        <f ca="1">MATCH(R$2,OFFSET(Diário!O$4,R1635,0,ROW(Diário!$N$5003)-R1635,1),0)+R1635</f>
        <v>#N/A</v>
      </c>
    </row>
    <row r="1637" spans="1:18" x14ac:dyDescent="0.2">
      <c r="A1637" s="402" t="str">
        <f t="shared" ca="1" si="105"/>
        <v/>
      </c>
      <c r="B1637" s="397" t="str">
        <f ca="1">IF($A1637="","",INDEX(Diário!B$4:B$5000,MATCH(Rateio!$A1637,Diário!$A$4:$A$5000,FALSE)))</f>
        <v/>
      </c>
      <c r="C1637" s="413" t="str">
        <f ca="1">IF($A1637="","",INDEX(Diário!C$4:C$5000,MATCH(Rateio!$A1637,Diário!$A$4:$A$5000,FALSE)))</f>
        <v/>
      </c>
      <c r="D1637" s="412" t="str">
        <f ca="1">IF($A1637="","",INDEX(Diário!D$4:D$5000,MATCH(Rateio!$A1637,Diário!$A$4:$A$5000,FALSE)))</f>
        <v/>
      </c>
      <c r="E1637" s="412" t="str">
        <f ca="1">IF($A1637="","",INDEX(Diário!E$4:E$5000,MATCH(Rateio!$A1637,Diário!$A$4:$A$5000,FALSE)))</f>
        <v/>
      </c>
      <c r="F1637" s="398"/>
      <c r="G1637" s="398"/>
      <c r="H1637" s="398"/>
      <c r="I1637" s="398"/>
      <c r="J1637" s="398"/>
      <c r="K1637" s="403"/>
      <c r="L1637" s="404"/>
      <c r="M1637" s="404"/>
      <c r="N1637" s="399"/>
      <c r="O1637" s="400" t="str">
        <f t="shared" si="103"/>
        <v/>
      </c>
      <c r="P1637" s="400" t="str">
        <f t="shared" si="104"/>
        <v/>
      </c>
      <c r="Q1637" s="400">
        <f t="shared" si="106"/>
        <v>0</v>
      </c>
      <c r="R1637" s="401" t="e">
        <f ca="1">MATCH(R$2,OFFSET(Diário!O$4,R1636,0,ROW(Diário!$N$5003)-R1636,1),0)+R1636</f>
        <v>#N/A</v>
      </c>
    </row>
    <row r="1638" spans="1:18" x14ac:dyDescent="0.2">
      <c r="A1638" s="402" t="str">
        <f t="shared" ca="1" si="105"/>
        <v/>
      </c>
      <c r="B1638" s="397" t="str">
        <f ca="1">IF($A1638="","",INDEX(Diário!B$4:B$5000,MATCH(Rateio!$A1638,Diário!$A$4:$A$5000,FALSE)))</f>
        <v/>
      </c>
      <c r="C1638" s="413" t="str">
        <f ca="1">IF($A1638="","",INDEX(Diário!C$4:C$5000,MATCH(Rateio!$A1638,Diário!$A$4:$A$5000,FALSE)))</f>
        <v/>
      </c>
      <c r="D1638" s="412" t="str">
        <f ca="1">IF($A1638="","",INDEX(Diário!D$4:D$5000,MATCH(Rateio!$A1638,Diário!$A$4:$A$5000,FALSE)))</f>
        <v/>
      </c>
      <c r="E1638" s="412" t="str">
        <f ca="1">IF($A1638="","",INDEX(Diário!E$4:E$5000,MATCH(Rateio!$A1638,Diário!$A$4:$A$5000,FALSE)))</f>
        <v/>
      </c>
      <c r="F1638" s="398"/>
      <c r="G1638" s="398"/>
      <c r="H1638" s="398"/>
      <c r="I1638" s="398"/>
      <c r="J1638" s="398"/>
      <c r="K1638" s="403"/>
      <c r="L1638" s="404"/>
      <c r="M1638" s="404"/>
      <c r="N1638" s="399"/>
      <c r="O1638" s="400" t="str">
        <f t="shared" si="103"/>
        <v/>
      </c>
      <c r="P1638" s="400" t="str">
        <f t="shared" si="104"/>
        <v/>
      </c>
      <c r="Q1638" s="400">
        <f t="shared" si="106"/>
        <v>0</v>
      </c>
      <c r="R1638" s="401" t="e">
        <f ca="1">MATCH(R$2,OFFSET(Diário!O$4,R1637,0,ROW(Diário!$N$5003)-R1637,1),0)+R1637</f>
        <v>#N/A</v>
      </c>
    </row>
    <row r="1639" spans="1:18" x14ac:dyDescent="0.2">
      <c r="A1639" s="402" t="str">
        <f t="shared" ca="1" si="105"/>
        <v/>
      </c>
      <c r="B1639" s="397" t="str">
        <f ca="1">IF($A1639="","",INDEX(Diário!B$4:B$5000,MATCH(Rateio!$A1639,Diário!$A$4:$A$5000,FALSE)))</f>
        <v/>
      </c>
      <c r="C1639" s="413" t="str">
        <f ca="1">IF($A1639="","",INDEX(Diário!C$4:C$5000,MATCH(Rateio!$A1639,Diário!$A$4:$A$5000,FALSE)))</f>
        <v/>
      </c>
      <c r="D1639" s="412" t="str">
        <f ca="1">IF($A1639="","",INDEX(Diário!D$4:D$5000,MATCH(Rateio!$A1639,Diário!$A$4:$A$5000,FALSE)))</f>
        <v/>
      </c>
      <c r="E1639" s="412" t="str">
        <f ca="1">IF($A1639="","",INDEX(Diário!E$4:E$5000,MATCH(Rateio!$A1639,Diário!$A$4:$A$5000,FALSE)))</f>
        <v/>
      </c>
      <c r="F1639" s="398"/>
      <c r="G1639" s="398"/>
      <c r="H1639" s="398"/>
      <c r="I1639" s="398"/>
      <c r="J1639" s="398"/>
      <c r="K1639" s="403"/>
      <c r="L1639" s="404"/>
      <c r="M1639" s="404"/>
      <c r="N1639" s="399"/>
      <c r="O1639" s="400" t="str">
        <f t="shared" si="103"/>
        <v/>
      </c>
      <c r="P1639" s="400" t="str">
        <f t="shared" si="104"/>
        <v/>
      </c>
      <c r="Q1639" s="400">
        <f t="shared" si="106"/>
        <v>0</v>
      </c>
      <c r="R1639" s="401" t="e">
        <f ca="1">MATCH(R$2,OFFSET(Diário!O$4,R1638,0,ROW(Diário!$N$5003)-R1638,1),0)+R1638</f>
        <v>#N/A</v>
      </c>
    </row>
    <row r="1640" spans="1:18" x14ac:dyDescent="0.2">
      <c r="A1640" s="402" t="str">
        <f t="shared" ca="1" si="105"/>
        <v/>
      </c>
      <c r="B1640" s="397" t="str">
        <f ca="1">IF($A1640="","",INDEX(Diário!B$4:B$5000,MATCH(Rateio!$A1640,Diário!$A$4:$A$5000,FALSE)))</f>
        <v/>
      </c>
      <c r="C1640" s="413" t="str">
        <f ca="1">IF($A1640="","",INDEX(Diário!C$4:C$5000,MATCH(Rateio!$A1640,Diário!$A$4:$A$5000,FALSE)))</f>
        <v/>
      </c>
      <c r="D1640" s="412" t="str">
        <f ca="1">IF($A1640="","",INDEX(Diário!D$4:D$5000,MATCH(Rateio!$A1640,Diário!$A$4:$A$5000,FALSE)))</f>
        <v/>
      </c>
      <c r="E1640" s="412" t="str">
        <f ca="1">IF($A1640="","",INDEX(Diário!E$4:E$5000,MATCH(Rateio!$A1640,Diário!$A$4:$A$5000,FALSE)))</f>
        <v/>
      </c>
      <c r="F1640" s="398"/>
      <c r="G1640" s="398"/>
      <c r="H1640" s="398"/>
      <c r="I1640" s="398"/>
      <c r="J1640" s="398"/>
      <c r="K1640" s="403"/>
      <c r="L1640" s="404"/>
      <c r="M1640" s="404"/>
      <c r="N1640" s="399"/>
      <c r="O1640" s="400" t="str">
        <f t="shared" si="103"/>
        <v/>
      </c>
      <c r="P1640" s="400" t="str">
        <f t="shared" si="104"/>
        <v/>
      </c>
      <c r="Q1640" s="400">
        <f t="shared" si="106"/>
        <v>0</v>
      </c>
      <c r="R1640" s="401" t="e">
        <f ca="1">MATCH(R$2,OFFSET(Diário!O$4,R1639,0,ROW(Diário!$N$5003)-R1639,1),0)+R1639</f>
        <v>#N/A</v>
      </c>
    </row>
    <row r="1641" spans="1:18" x14ac:dyDescent="0.2">
      <c r="A1641" s="402" t="str">
        <f t="shared" ca="1" si="105"/>
        <v/>
      </c>
      <c r="B1641" s="397" t="str">
        <f ca="1">IF($A1641="","",INDEX(Diário!B$4:B$5000,MATCH(Rateio!$A1641,Diário!$A$4:$A$5000,FALSE)))</f>
        <v/>
      </c>
      <c r="C1641" s="413" t="str">
        <f ca="1">IF($A1641="","",INDEX(Diário!C$4:C$5000,MATCH(Rateio!$A1641,Diário!$A$4:$A$5000,FALSE)))</f>
        <v/>
      </c>
      <c r="D1641" s="412" t="str">
        <f ca="1">IF($A1641="","",INDEX(Diário!D$4:D$5000,MATCH(Rateio!$A1641,Diário!$A$4:$A$5000,FALSE)))</f>
        <v/>
      </c>
      <c r="E1641" s="412" t="str">
        <f ca="1">IF($A1641="","",INDEX(Diário!E$4:E$5000,MATCH(Rateio!$A1641,Diário!$A$4:$A$5000,FALSE)))</f>
        <v/>
      </c>
      <c r="F1641" s="398"/>
      <c r="G1641" s="398"/>
      <c r="H1641" s="398"/>
      <c r="I1641" s="398"/>
      <c r="J1641" s="398"/>
      <c r="K1641" s="403"/>
      <c r="L1641" s="404"/>
      <c r="M1641" s="404"/>
      <c r="N1641" s="399"/>
      <c r="O1641" s="400" t="str">
        <f t="shared" si="103"/>
        <v/>
      </c>
      <c r="P1641" s="400" t="str">
        <f t="shared" si="104"/>
        <v/>
      </c>
      <c r="Q1641" s="400">
        <f t="shared" si="106"/>
        <v>0</v>
      </c>
      <c r="R1641" s="401" t="e">
        <f ca="1">MATCH(R$2,OFFSET(Diário!O$4,R1640,0,ROW(Diário!$N$5003)-R1640,1),0)+R1640</f>
        <v>#N/A</v>
      </c>
    </row>
    <row r="1642" spans="1:18" x14ac:dyDescent="0.2">
      <c r="A1642" s="402" t="str">
        <f t="shared" ca="1" si="105"/>
        <v/>
      </c>
      <c r="B1642" s="397" t="str">
        <f ca="1">IF($A1642="","",INDEX(Diário!B$4:B$5000,MATCH(Rateio!$A1642,Diário!$A$4:$A$5000,FALSE)))</f>
        <v/>
      </c>
      <c r="C1642" s="413" t="str">
        <f ca="1">IF($A1642="","",INDEX(Diário!C$4:C$5000,MATCH(Rateio!$A1642,Diário!$A$4:$A$5000,FALSE)))</f>
        <v/>
      </c>
      <c r="D1642" s="412" t="str">
        <f ca="1">IF($A1642="","",INDEX(Diário!D$4:D$5000,MATCH(Rateio!$A1642,Diário!$A$4:$A$5000,FALSE)))</f>
        <v/>
      </c>
      <c r="E1642" s="412" t="str">
        <f ca="1">IF($A1642="","",INDEX(Diário!E$4:E$5000,MATCH(Rateio!$A1642,Diário!$A$4:$A$5000,FALSE)))</f>
        <v/>
      </c>
      <c r="F1642" s="398"/>
      <c r="G1642" s="398"/>
      <c r="H1642" s="398"/>
      <c r="I1642" s="398"/>
      <c r="J1642" s="398"/>
      <c r="K1642" s="403"/>
      <c r="L1642" s="404"/>
      <c r="M1642" s="404"/>
      <c r="N1642" s="399"/>
      <c r="O1642" s="400" t="str">
        <f t="shared" si="103"/>
        <v/>
      </c>
      <c r="P1642" s="400" t="str">
        <f t="shared" si="104"/>
        <v/>
      </c>
      <c r="Q1642" s="400">
        <f t="shared" si="106"/>
        <v>0</v>
      </c>
      <c r="R1642" s="401" t="e">
        <f ca="1">MATCH(R$2,OFFSET(Diário!O$4,R1641,0,ROW(Diário!$N$5003)-R1641,1),0)+R1641</f>
        <v>#N/A</v>
      </c>
    </row>
    <row r="1643" spans="1:18" x14ac:dyDescent="0.2">
      <c r="A1643" s="402" t="str">
        <f t="shared" ca="1" si="105"/>
        <v/>
      </c>
      <c r="B1643" s="397" t="str">
        <f ca="1">IF($A1643="","",INDEX(Diário!B$4:B$5000,MATCH(Rateio!$A1643,Diário!$A$4:$A$5000,FALSE)))</f>
        <v/>
      </c>
      <c r="C1643" s="413" t="str">
        <f ca="1">IF($A1643="","",INDEX(Diário!C$4:C$5000,MATCH(Rateio!$A1643,Diário!$A$4:$A$5000,FALSE)))</f>
        <v/>
      </c>
      <c r="D1643" s="412" t="str">
        <f ca="1">IF($A1643="","",INDEX(Diário!D$4:D$5000,MATCH(Rateio!$A1643,Diário!$A$4:$A$5000,FALSE)))</f>
        <v/>
      </c>
      <c r="E1643" s="412" t="str">
        <f ca="1">IF($A1643="","",INDEX(Diário!E$4:E$5000,MATCH(Rateio!$A1643,Diário!$A$4:$A$5000,FALSE)))</f>
        <v/>
      </c>
      <c r="F1643" s="398"/>
      <c r="G1643" s="398"/>
      <c r="H1643" s="398"/>
      <c r="I1643" s="398"/>
      <c r="J1643" s="398"/>
      <c r="K1643" s="403"/>
      <c r="L1643" s="404"/>
      <c r="M1643" s="404"/>
      <c r="N1643" s="399"/>
      <c r="O1643" s="400" t="str">
        <f t="shared" si="103"/>
        <v/>
      </c>
      <c r="P1643" s="400" t="str">
        <f t="shared" si="104"/>
        <v/>
      </c>
      <c r="Q1643" s="400">
        <f t="shared" si="106"/>
        <v>0</v>
      </c>
      <c r="R1643" s="401" t="e">
        <f ca="1">MATCH(R$2,OFFSET(Diário!O$4,R1642,0,ROW(Diário!$N$5003)-R1642,1),0)+R1642</f>
        <v>#N/A</v>
      </c>
    </row>
    <row r="1644" spans="1:18" x14ac:dyDescent="0.2">
      <c r="A1644" s="402" t="str">
        <f t="shared" ca="1" si="105"/>
        <v/>
      </c>
      <c r="B1644" s="397" t="str">
        <f ca="1">IF($A1644="","",INDEX(Diário!B$4:B$5000,MATCH(Rateio!$A1644,Diário!$A$4:$A$5000,FALSE)))</f>
        <v/>
      </c>
      <c r="C1644" s="413" t="str">
        <f ca="1">IF($A1644="","",INDEX(Diário!C$4:C$5000,MATCH(Rateio!$A1644,Diário!$A$4:$A$5000,FALSE)))</f>
        <v/>
      </c>
      <c r="D1644" s="412" t="str">
        <f ca="1">IF($A1644="","",INDEX(Diário!D$4:D$5000,MATCH(Rateio!$A1644,Diário!$A$4:$A$5000,FALSE)))</f>
        <v/>
      </c>
      <c r="E1644" s="412" t="str">
        <f ca="1">IF($A1644="","",INDEX(Diário!E$4:E$5000,MATCH(Rateio!$A1644,Diário!$A$4:$A$5000,FALSE)))</f>
        <v/>
      </c>
      <c r="F1644" s="398"/>
      <c r="G1644" s="398"/>
      <c r="H1644" s="398"/>
      <c r="I1644" s="398"/>
      <c r="J1644" s="398"/>
      <c r="K1644" s="403"/>
      <c r="L1644" s="404"/>
      <c r="M1644" s="404"/>
      <c r="N1644" s="399"/>
      <c r="O1644" s="400" t="str">
        <f t="shared" si="103"/>
        <v/>
      </c>
      <c r="P1644" s="400" t="str">
        <f t="shared" si="104"/>
        <v/>
      </c>
      <c r="Q1644" s="400">
        <f t="shared" si="106"/>
        <v>0</v>
      </c>
      <c r="R1644" s="401" t="e">
        <f ca="1">MATCH(R$2,OFFSET(Diário!O$4,R1643,0,ROW(Diário!$N$5003)-R1643,1),0)+R1643</f>
        <v>#N/A</v>
      </c>
    </row>
    <row r="1645" spans="1:18" x14ac:dyDescent="0.2">
      <c r="A1645" s="402" t="str">
        <f t="shared" ca="1" si="105"/>
        <v/>
      </c>
      <c r="B1645" s="397" t="str">
        <f ca="1">IF($A1645="","",INDEX(Diário!B$4:B$5000,MATCH(Rateio!$A1645,Diário!$A$4:$A$5000,FALSE)))</f>
        <v/>
      </c>
      <c r="C1645" s="413" t="str">
        <f ca="1">IF($A1645="","",INDEX(Diário!C$4:C$5000,MATCH(Rateio!$A1645,Diário!$A$4:$A$5000,FALSE)))</f>
        <v/>
      </c>
      <c r="D1645" s="412" t="str">
        <f ca="1">IF($A1645="","",INDEX(Diário!D$4:D$5000,MATCH(Rateio!$A1645,Diário!$A$4:$A$5000,FALSE)))</f>
        <v/>
      </c>
      <c r="E1645" s="412" t="str">
        <f ca="1">IF($A1645="","",INDEX(Diário!E$4:E$5000,MATCH(Rateio!$A1645,Diário!$A$4:$A$5000,FALSE)))</f>
        <v/>
      </c>
      <c r="F1645" s="398"/>
      <c r="G1645" s="398"/>
      <c r="H1645" s="398"/>
      <c r="I1645" s="398"/>
      <c r="J1645" s="398"/>
      <c r="K1645" s="403"/>
      <c r="L1645" s="404"/>
      <c r="M1645" s="404"/>
      <c r="N1645" s="399"/>
      <c r="O1645" s="400" t="str">
        <f t="shared" si="103"/>
        <v/>
      </c>
      <c r="P1645" s="400" t="str">
        <f t="shared" si="104"/>
        <v/>
      </c>
      <c r="Q1645" s="400">
        <f t="shared" si="106"/>
        <v>0</v>
      </c>
      <c r="R1645" s="401" t="e">
        <f ca="1">MATCH(R$2,OFFSET(Diário!O$4,R1644,0,ROW(Diário!$N$5003)-R1644,1),0)+R1644</f>
        <v>#N/A</v>
      </c>
    </row>
    <row r="1646" spans="1:18" x14ac:dyDescent="0.2">
      <c r="A1646" s="402" t="str">
        <f t="shared" ca="1" si="105"/>
        <v/>
      </c>
      <c r="B1646" s="397" t="str">
        <f ca="1">IF($A1646="","",INDEX(Diário!B$4:B$5000,MATCH(Rateio!$A1646,Diário!$A$4:$A$5000,FALSE)))</f>
        <v/>
      </c>
      <c r="C1646" s="413" t="str">
        <f ca="1">IF($A1646="","",INDEX(Diário!C$4:C$5000,MATCH(Rateio!$A1646,Diário!$A$4:$A$5000,FALSE)))</f>
        <v/>
      </c>
      <c r="D1646" s="412" t="str">
        <f ca="1">IF($A1646="","",INDEX(Diário!D$4:D$5000,MATCH(Rateio!$A1646,Diário!$A$4:$A$5000,FALSE)))</f>
        <v/>
      </c>
      <c r="E1646" s="412" t="str">
        <f ca="1">IF($A1646="","",INDEX(Diário!E$4:E$5000,MATCH(Rateio!$A1646,Diário!$A$4:$A$5000,FALSE)))</f>
        <v/>
      </c>
      <c r="F1646" s="398"/>
      <c r="G1646" s="398"/>
      <c r="H1646" s="398"/>
      <c r="I1646" s="398"/>
      <c r="J1646" s="398"/>
      <c r="K1646" s="403"/>
      <c r="L1646" s="404"/>
      <c r="M1646" s="404"/>
      <c r="N1646" s="399"/>
      <c r="O1646" s="400" t="str">
        <f t="shared" si="103"/>
        <v/>
      </c>
      <c r="P1646" s="400" t="str">
        <f t="shared" si="104"/>
        <v/>
      </c>
      <c r="Q1646" s="400">
        <f t="shared" si="106"/>
        <v>0</v>
      </c>
      <c r="R1646" s="401" t="e">
        <f ca="1">MATCH(R$2,OFFSET(Diário!O$4,R1645,0,ROW(Diário!$N$5003)-R1645,1),0)+R1645</f>
        <v>#N/A</v>
      </c>
    </row>
    <row r="1647" spans="1:18" x14ac:dyDescent="0.2">
      <c r="A1647" s="402" t="str">
        <f t="shared" ca="1" si="105"/>
        <v/>
      </c>
      <c r="B1647" s="397" t="str">
        <f ca="1">IF($A1647="","",INDEX(Diário!B$4:B$5000,MATCH(Rateio!$A1647,Diário!$A$4:$A$5000,FALSE)))</f>
        <v/>
      </c>
      <c r="C1647" s="413" t="str">
        <f ca="1">IF($A1647="","",INDEX(Diário!C$4:C$5000,MATCH(Rateio!$A1647,Diário!$A$4:$A$5000,FALSE)))</f>
        <v/>
      </c>
      <c r="D1647" s="412" t="str">
        <f ca="1">IF($A1647="","",INDEX(Diário!D$4:D$5000,MATCH(Rateio!$A1647,Diário!$A$4:$A$5000,FALSE)))</f>
        <v/>
      </c>
      <c r="E1647" s="412" t="str">
        <f ca="1">IF($A1647="","",INDEX(Diário!E$4:E$5000,MATCH(Rateio!$A1647,Diário!$A$4:$A$5000,FALSE)))</f>
        <v/>
      </c>
      <c r="F1647" s="398"/>
      <c r="G1647" s="398"/>
      <c r="H1647" s="398"/>
      <c r="I1647" s="398"/>
      <c r="J1647" s="398"/>
      <c r="K1647" s="403"/>
      <c r="L1647" s="404"/>
      <c r="M1647" s="404"/>
      <c r="N1647" s="399"/>
      <c r="O1647" s="400" t="str">
        <f t="shared" si="103"/>
        <v/>
      </c>
      <c r="P1647" s="400" t="str">
        <f t="shared" si="104"/>
        <v/>
      </c>
      <c r="Q1647" s="400">
        <f t="shared" si="106"/>
        <v>0</v>
      </c>
      <c r="R1647" s="401" t="e">
        <f ca="1">MATCH(R$2,OFFSET(Diário!O$4,R1646,0,ROW(Diário!$N$5003)-R1646,1),0)+R1646</f>
        <v>#N/A</v>
      </c>
    </row>
    <row r="1648" spans="1:18" x14ac:dyDescent="0.2">
      <c r="A1648" s="402" t="str">
        <f t="shared" ca="1" si="105"/>
        <v/>
      </c>
      <c r="B1648" s="397" t="str">
        <f ca="1">IF($A1648="","",INDEX(Diário!B$4:B$5000,MATCH(Rateio!$A1648,Diário!$A$4:$A$5000,FALSE)))</f>
        <v/>
      </c>
      <c r="C1648" s="413" t="str">
        <f ca="1">IF($A1648="","",INDEX(Diário!C$4:C$5000,MATCH(Rateio!$A1648,Diário!$A$4:$A$5000,FALSE)))</f>
        <v/>
      </c>
      <c r="D1648" s="412" t="str">
        <f ca="1">IF($A1648="","",INDEX(Diário!D$4:D$5000,MATCH(Rateio!$A1648,Diário!$A$4:$A$5000,FALSE)))</f>
        <v/>
      </c>
      <c r="E1648" s="412" t="str">
        <f ca="1">IF($A1648="","",INDEX(Diário!E$4:E$5000,MATCH(Rateio!$A1648,Diário!$A$4:$A$5000,FALSE)))</f>
        <v/>
      </c>
      <c r="F1648" s="398"/>
      <c r="G1648" s="398"/>
      <c r="H1648" s="398"/>
      <c r="I1648" s="398"/>
      <c r="J1648" s="398"/>
      <c r="K1648" s="403"/>
      <c r="L1648" s="404"/>
      <c r="M1648" s="404"/>
      <c r="N1648" s="399"/>
      <c r="O1648" s="400" t="str">
        <f t="shared" si="103"/>
        <v/>
      </c>
      <c r="P1648" s="400" t="str">
        <f t="shared" si="104"/>
        <v/>
      </c>
      <c r="Q1648" s="400">
        <f t="shared" si="106"/>
        <v>0</v>
      </c>
      <c r="R1648" s="401" t="e">
        <f ca="1">MATCH(R$2,OFFSET(Diário!O$4,R1647,0,ROW(Diário!$N$5003)-R1647,1),0)+R1647</f>
        <v>#N/A</v>
      </c>
    </row>
    <row r="1649" spans="1:18" x14ac:dyDescent="0.2">
      <c r="A1649" s="402" t="str">
        <f t="shared" ca="1" si="105"/>
        <v/>
      </c>
      <c r="B1649" s="397" t="str">
        <f ca="1">IF($A1649="","",INDEX(Diário!B$4:B$5000,MATCH(Rateio!$A1649,Diário!$A$4:$A$5000,FALSE)))</f>
        <v/>
      </c>
      <c r="C1649" s="413" t="str">
        <f ca="1">IF($A1649="","",INDEX(Diário!C$4:C$5000,MATCH(Rateio!$A1649,Diário!$A$4:$A$5000,FALSE)))</f>
        <v/>
      </c>
      <c r="D1649" s="412" t="str">
        <f ca="1">IF($A1649="","",INDEX(Diário!D$4:D$5000,MATCH(Rateio!$A1649,Diário!$A$4:$A$5000,FALSE)))</f>
        <v/>
      </c>
      <c r="E1649" s="412" t="str">
        <f ca="1">IF($A1649="","",INDEX(Diário!E$4:E$5000,MATCH(Rateio!$A1649,Diário!$A$4:$A$5000,FALSE)))</f>
        <v/>
      </c>
      <c r="F1649" s="398"/>
      <c r="G1649" s="398"/>
      <c r="H1649" s="398"/>
      <c r="I1649" s="398"/>
      <c r="J1649" s="398"/>
      <c r="K1649" s="403"/>
      <c r="L1649" s="404"/>
      <c r="M1649" s="404"/>
      <c r="N1649" s="399"/>
      <c r="O1649" s="400" t="str">
        <f t="shared" si="103"/>
        <v/>
      </c>
      <c r="P1649" s="400" t="str">
        <f t="shared" si="104"/>
        <v/>
      </c>
      <c r="Q1649" s="400">
        <f t="shared" si="106"/>
        <v>0</v>
      </c>
      <c r="R1649" s="401" t="e">
        <f ca="1">MATCH(R$2,OFFSET(Diário!O$4,R1648,0,ROW(Diário!$N$5003)-R1648,1),0)+R1648</f>
        <v>#N/A</v>
      </c>
    </row>
    <row r="1650" spans="1:18" x14ac:dyDescent="0.2">
      <c r="A1650" s="402" t="str">
        <f t="shared" ca="1" si="105"/>
        <v/>
      </c>
      <c r="B1650" s="397" t="str">
        <f ca="1">IF($A1650="","",INDEX(Diário!B$4:B$5000,MATCH(Rateio!$A1650,Diário!$A$4:$A$5000,FALSE)))</f>
        <v/>
      </c>
      <c r="C1650" s="413" t="str">
        <f ca="1">IF($A1650="","",INDEX(Diário!C$4:C$5000,MATCH(Rateio!$A1650,Diário!$A$4:$A$5000,FALSE)))</f>
        <v/>
      </c>
      <c r="D1650" s="412" t="str">
        <f ca="1">IF($A1650="","",INDEX(Diário!D$4:D$5000,MATCH(Rateio!$A1650,Diário!$A$4:$A$5000,FALSE)))</f>
        <v/>
      </c>
      <c r="E1650" s="412" t="str">
        <f ca="1">IF($A1650="","",INDEX(Diário!E$4:E$5000,MATCH(Rateio!$A1650,Diário!$A$4:$A$5000,FALSE)))</f>
        <v/>
      </c>
      <c r="F1650" s="398"/>
      <c r="G1650" s="398"/>
      <c r="H1650" s="398"/>
      <c r="I1650" s="398"/>
      <c r="J1650" s="398"/>
      <c r="K1650" s="403"/>
      <c r="L1650" s="404"/>
      <c r="M1650" s="404"/>
      <c r="N1650" s="399"/>
      <c r="O1650" s="400" t="str">
        <f t="shared" si="103"/>
        <v/>
      </c>
      <c r="P1650" s="400" t="str">
        <f t="shared" si="104"/>
        <v/>
      </c>
      <c r="Q1650" s="400">
        <f t="shared" si="106"/>
        <v>0</v>
      </c>
      <c r="R1650" s="401" t="e">
        <f ca="1">MATCH(R$2,OFFSET(Diário!O$4,R1649,0,ROW(Diário!$N$5003)-R1649,1),0)+R1649</f>
        <v>#N/A</v>
      </c>
    </row>
    <row r="1651" spans="1:18" x14ac:dyDescent="0.2">
      <c r="A1651" s="402" t="str">
        <f t="shared" ca="1" si="105"/>
        <v/>
      </c>
      <c r="B1651" s="397" t="str">
        <f ca="1">IF($A1651="","",INDEX(Diário!B$4:B$5000,MATCH(Rateio!$A1651,Diário!$A$4:$A$5000,FALSE)))</f>
        <v/>
      </c>
      <c r="C1651" s="413" t="str">
        <f ca="1">IF($A1651="","",INDEX(Diário!C$4:C$5000,MATCH(Rateio!$A1651,Diário!$A$4:$A$5000,FALSE)))</f>
        <v/>
      </c>
      <c r="D1651" s="412" t="str">
        <f ca="1">IF($A1651="","",INDEX(Diário!D$4:D$5000,MATCH(Rateio!$A1651,Diário!$A$4:$A$5000,FALSE)))</f>
        <v/>
      </c>
      <c r="E1651" s="412" t="str">
        <f ca="1">IF($A1651="","",INDEX(Diário!E$4:E$5000,MATCH(Rateio!$A1651,Diário!$A$4:$A$5000,FALSE)))</f>
        <v/>
      </c>
      <c r="F1651" s="398"/>
      <c r="G1651" s="398"/>
      <c r="H1651" s="398"/>
      <c r="I1651" s="398"/>
      <c r="J1651" s="398"/>
      <c r="K1651" s="403"/>
      <c r="L1651" s="404"/>
      <c r="M1651" s="404"/>
      <c r="N1651" s="399"/>
      <c r="O1651" s="400" t="str">
        <f t="shared" si="103"/>
        <v/>
      </c>
      <c r="P1651" s="400" t="str">
        <f t="shared" si="104"/>
        <v/>
      </c>
      <c r="Q1651" s="400">
        <f t="shared" si="106"/>
        <v>0</v>
      </c>
      <c r="R1651" s="401" t="e">
        <f ca="1">MATCH(R$2,OFFSET(Diário!O$4,R1650,0,ROW(Diário!$N$5003)-R1650,1),0)+R1650</f>
        <v>#N/A</v>
      </c>
    </row>
    <row r="1652" spans="1:18" x14ac:dyDescent="0.2">
      <c r="A1652" s="402" t="str">
        <f t="shared" ca="1" si="105"/>
        <v/>
      </c>
      <c r="B1652" s="397" t="str">
        <f ca="1">IF($A1652="","",INDEX(Diário!B$4:B$5000,MATCH(Rateio!$A1652,Diário!$A$4:$A$5000,FALSE)))</f>
        <v/>
      </c>
      <c r="C1652" s="413" t="str">
        <f ca="1">IF($A1652="","",INDEX(Diário!C$4:C$5000,MATCH(Rateio!$A1652,Diário!$A$4:$A$5000,FALSE)))</f>
        <v/>
      </c>
      <c r="D1652" s="412" t="str">
        <f ca="1">IF($A1652="","",INDEX(Diário!D$4:D$5000,MATCH(Rateio!$A1652,Diário!$A$4:$A$5000,FALSE)))</f>
        <v/>
      </c>
      <c r="E1652" s="412" t="str">
        <f ca="1">IF($A1652="","",INDEX(Diário!E$4:E$5000,MATCH(Rateio!$A1652,Diário!$A$4:$A$5000,FALSE)))</f>
        <v/>
      </c>
      <c r="F1652" s="398"/>
      <c r="G1652" s="398"/>
      <c r="H1652" s="398"/>
      <c r="I1652" s="398"/>
      <c r="J1652" s="398"/>
      <c r="K1652" s="403"/>
      <c r="L1652" s="404"/>
      <c r="M1652" s="404"/>
      <c r="N1652" s="399"/>
      <c r="O1652" s="400" t="str">
        <f t="shared" si="103"/>
        <v/>
      </c>
      <c r="P1652" s="400" t="str">
        <f t="shared" si="104"/>
        <v/>
      </c>
      <c r="Q1652" s="400">
        <f t="shared" si="106"/>
        <v>0</v>
      </c>
      <c r="R1652" s="401" t="e">
        <f ca="1">MATCH(R$2,OFFSET(Diário!O$4,R1651,0,ROW(Diário!$N$5003)-R1651,1),0)+R1651</f>
        <v>#N/A</v>
      </c>
    </row>
    <row r="1653" spans="1:18" x14ac:dyDescent="0.2">
      <c r="A1653" s="402" t="str">
        <f t="shared" ca="1" si="105"/>
        <v/>
      </c>
      <c r="B1653" s="397" t="str">
        <f ca="1">IF($A1653="","",INDEX(Diário!B$4:B$5000,MATCH(Rateio!$A1653,Diário!$A$4:$A$5000,FALSE)))</f>
        <v/>
      </c>
      <c r="C1653" s="413" t="str">
        <f ca="1">IF($A1653="","",INDEX(Diário!C$4:C$5000,MATCH(Rateio!$A1653,Diário!$A$4:$A$5000,FALSE)))</f>
        <v/>
      </c>
      <c r="D1653" s="412" t="str">
        <f ca="1">IF($A1653="","",INDEX(Diário!D$4:D$5000,MATCH(Rateio!$A1653,Diário!$A$4:$A$5000,FALSE)))</f>
        <v/>
      </c>
      <c r="E1653" s="412" t="str">
        <f ca="1">IF($A1653="","",INDEX(Diário!E$4:E$5000,MATCH(Rateio!$A1653,Diário!$A$4:$A$5000,FALSE)))</f>
        <v/>
      </c>
      <c r="F1653" s="398"/>
      <c r="G1653" s="398"/>
      <c r="H1653" s="398"/>
      <c r="I1653" s="398"/>
      <c r="J1653" s="398"/>
      <c r="K1653" s="403"/>
      <c r="L1653" s="404"/>
      <c r="M1653" s="404"/>
      <c r="N1653" s="399"/>
      <c r="O1653" s="400" t="str">
        <f t="shared" si="103"/>
        <v/>
      </c>
      <c r="P1653" s="400" t="str">
        <f t="shared" si="104"/>
        <v/>
      </c>
      <c r="Q1653" s="400">
        <f t="shared" si="106"/>
        <v>0</v>
      </c>
      <c r="R1653" s="401" t="e">
        <f ca="1">MATCH(R$2,OFFSET(Diário!O$4,R1652,0,ROW(Diário!$N$5003)-R1652,1),0)+R1652</f>
        <v>#N/A</v>
      </c>
    </row>
    <row r="1654" spans="1:18" x14ac:dyDescent="0.2">
      <c r="A1654" s="402" t="str">
        <f t="shared" ca="1" si="105"/>
        <v/>
      </c>
      <c r="B1654" s="397" t="str">
        <f ca="1">IF($A1654="","",INDEX(Diário!B$4:B$5000,MATCH(Rateio!$A1654,Diário!$A$4:$A$5000,FALSE)))</f>
        <v/>
      </c>
      <c r="C1654" s="413" t="str">
        <f ca="1">IF($A1654="","",INDEX(Diário!C$4:C$5000,MATCH(Rateio!$A1654,Diário!$A$4:$A$5000,FALSE)))</f>
        <v/>
      </c>
      <c r="D1654" s="412" t="str">
        <f ca="1">IF($A1654="","",INDEX(Diário!D$4:D$5000,MATCH(Rateio!$A1654,Diário!$A$4:$A$5000,FALSE)))</f>
        <v/>
      </c>
      <c r="E1654" s="412" t="str">
        <f ca="1">IF($A1654="","",INDEX(Diário!E$4:E$5000,MATCH(Rateio!$A1654,Diário!$A$4:$A$5000,FALSE)))</f>
        <v/>
      </c>
      <c r="F1654" s="398"/>
      <c r="G1654" s="398"/>
      <c r="H1654" s="398"/>
      <c r="I1654" s="398"/>
      <c r="J1654" s="398"/>
      <c r="K1654" s="403"/>
      <c r="L1654" s="404"/>
      <c r="M1654" s="404"/>
      <c r="N1654" s="399"/>
      <c r="O1654" s="400" t="str">
        <f t="shared" si="103"/>
        <v/>
      </c>
      <c r="P1654" s="400" t="str">
        <f t="shared" si="104"/>
        <v/>
      </c>
      <c r="Q1654" s="400">
        <f t="shared" si="106"/>
        <v>0</v>
      </c>
      <c r="R1654" s="401" t="e">
        <f ca="1">MATCH(R$2,OFFSET(Diário!O$4,R1653,0,ROW(Diário!$N$5003)-R1653,1),0)+R1653</f>
        <v>#N/A</v>
      </c>
    </row>
    <row r="1655" spans="1:18" x14ac:dyDescent="0.2">
      <c r="A1655" s="402" t="str">
        <f t="shared" ca="1" si="105"/>
        <v/>
      </c>
      <c r="B1655" s="397" t="str">
        <f ca="1">IF($A1655="","",INDEX(Diário!B$4:B$5000,MATCH(Rateio!$A1655,Diário!$A$4:$A$5000,FALSE)))</f>
        <v/>
      </c>
      <c r="C1655" s="413" t="str">
        <f ca="1">IF($A1655="","",INDEX(Diário!C$4:C$5000,MATCH(Rateio!$A1655,Diário!$A$4:$A$5000,FALSE)))</f>
        <v/>
      </c>
      <c r="D1655" s="412" t="str">
        <f ca="1">IF($A1655="","",INDEX(Diário!D$4:D$5000,MATCH(Rateio!$A1655,Diário!$A$4:$A$5000,FALSE)))</f>
        <v/>
      </c>
      <c r="E1655" s="412" t="str">
        <f ca="1">IF($A1655="","",INDEX(Diário!E$4:E$5000,MATCH(Rateio!$A1655,Diário!$A$4:$A$5000,FALSE)))</f>
        <v/>
      </c>
      <c r="F1655" s="398"/>
      <c r="G1655" s="398"/>
      <c r="H1655" s="398"/>
      <c r="I1655" s="398"/>
      <c r="J1655" s="398"/>
      <c r="K1655" s="403"/>
      <c r="L1655" s="404"/>
      <c r="M1655" s="404"/>
      <c r="N1655" s="399"/>
      <c r="O1655" s="400" t="str">
        <f t="shared" si="103"/>
        <v/>
      </c>
      <c r="P1655" s="400" t="str">
        <f t="shared" si="104"/>
        <v/>
      </c>
      <c r="Q1655" s="400">
        <f t="shared" si="106"/>
        <v>0</v>
      </c>
      <c r="R1655" s="401" t="e">
        <f ca="1">MATCH(R$2,OFFSET(Diário!O$4,R1654,0,ROW(Diário!$N$5003)-R1654,1),0)+R1654</f>
        <v>#N/A</v>
      </c>
    </row>
    <row r="1656" spans="1:18" x14ac:dyDescent="0.2">
      <c r="A1656" s="402" t="str">
        <f t="shared" ca="1" si="105"/>
        <v/>
      </c>
      <c r="B1656" s="397" t="str">
        <f ca="1">IF($A1656="","",INDEX(Diário!B$4:B$5000,MATCH(Rateio!$A1656,Diário!$A$4:$A$5000,FALSE)))</f>
        <v/>
      </c>
      <c r="C1656" s="413" t="str">
        <f ca="1">IF($A1656="","",INDEX(Diário!C$4:C$5000,MATCH(Rateio!$A1656,Diário!$A$4:$A$5000,FALSE)))</f>
        <v/>
      </c>
      <c r="D1656" s="412" t="str">
        <f ca="1">IF($A1656="","",INDEX(Diário!D$4:D$5000,MATCH(Rateio!$A1656,Diário!$A$4:$A$5000,FALSE)))</f>
        <v/>
      </c>
      <c r="E1656" s="412" t="str">
        <f ca="1">IF($A1656="","",INDEX(Diário!E$4:E$5000,MATCH(Rateio!$A1656,Diário!$A$4:$A$5000,FALSE)))</f>
        <v/>
      </c>
      <c r="F1656" s="398"/>
      <c r="G1656" s="398"/>
      <c r="H1656" s="398"/>
      <c r="I1656" s="398"/>
      <c r="J1656" s="398"/>
      <c r="K1656" s="403"/>
      <c r="L1656" s="404"/>
      <c r="M1656" s="404"/>
      <c r="N1656" s="399"/>
      <c r="O1656" s="400" t="str">
        <f t="shared" si="103"/>
        <v/>
      </c>
      <c r="P1656" s="400" t="str">
        <f t="shared" si="104"/>
        <v/>
      </c>
      <c r="Q1656" s="400">
        <f t="shared" si="106"/>
        <v>0</v>
      </c>
      <c r="R1656" s="401" t="e">
        <f ca="1">MATCH(R$2,OFFSET(Diário!O$4,R1655,0,ROW(Diário!$N$5003)-R1655,1),0)+R1655</f>
        <v>#N/A</v>
      </c>
    </row>
    <row r="1657" spans="1:18" x14ac:dyDescent="0.2">
      <c r="A1657" s="402" t="str">
        <f t="shared" ca="1" si="105"/>
        <v/>
      </c>
      <c r="B1657" s="397" t="str">
        <f ca="1">IF($A1657="","",INDEX(Diário!B$4:B$5000,MATCH(Rateio!$A1657,Diário!$A$4:$A$5000,FALSE)))</f>
        <v/>
      </c>
      <c r="C1657" s="413" t="str">
        <f ca="1">IF($A1657="","",INDEX(Diário!C$4:C$5000,MATCH(Rateio!$A1657,Diário!$A$4:$A$5000,FALSE)))</f>
        <v/>
      </c>
      <c r="D1657" s="412" t="str">
        <f ca="1">IF($A1657="","",INDEX(Diário!D$4:D$5000,MATCH(Rateio!$A1657,Diário!$A$4:$A$5000,FALSE)))</f>
        <v/>
      </c>
      <c r="E1657" s="412" t="str">
        <f ca="1">IF($A1657="","",INDEX(Diário!E$4:E$5000,MATCH(Rateio!$A1657,Diário!$A$4:$A$5000,FALSE)))</f>
        <v/>
      </c>
      <c r="F1657" s="398"/>
      <c r="G1657" s="398"/>
      <c r="H1657" s="398"/>
      <c r="I1657" s="398"/>
      <c r="J1657" s="398"/>
      <c r="K1657" s="403"/>
      <c r="L1657" s="404"/>
      <c r="M1657" s="404"/>
      <c r="N1657" s="399"/>
      <c r="O1657" s="400" t="str">
        <f t="shared" si="103"/>
        <v/>
      </c>
      <c r="P1657" s="400" t="str">
        <f t="shared" si="104"/>
        <v/>
      </c>
      <c r="Q1657" s="400">
        <f t="shared" si="106"/>
        <v>0</v>
      </c>
      <c r="R1657" s="401" t="e">
        <f ca="1">MATCH(R$2,OFFSET(Diário!O$4,R1656,0,ROW(Diário!$N$5003)-R1656,1),0)+R1656</f>
        <v>#N/A</v>
      </c>
    </row>
    <row r="1658" spans="1:18" x14ac:dyDescent="0.2">
      <c r="A1658" s="402" t="str">
        <f t="shared" ca="1" si="105"/>
        <v/>
      </c>
      <c r="B1658" s="397" t="str">
        <f ca="1">IF($A1658="","",INDEX(Diário!B$4:B$5000,MATCH(Rateio!$A1658,Diário!$A$4:$A$5000,FALSE)))</f>
        <v/>
      </c>
      <c r="C1658" s="413" t="str">
        <f ca="1">IF($A1658="","",INDEX(Diário!C$4:C$5000,MATCH(Rateio!$A1658,Diário!$A$4:$A$5000,FALSE)))</f>
        <v/>
      </c>
      <c r="D1658" s="412" t="str">
        <f ca="1">IF($A1658="","",INDEX(Diário!D$4:D$5000,MATCH(Rateio!$A1658,Diário!$A$4:$A$5000,FALSE)))</f>
        <v/>
      </c>
      <c r="E1658" s="412" t="str">
        <f ca="1">IF($A1658="","",INDEX(Diário!E$4:E$5000,MATCH(Rateio!$A1658,Diário!$A$4:$A$5000,FALSE)))</f>
        <v/>
      </c>
      <c r="F1658" s="398"/>
      <c r="G1658" s="398"/>
      <c r="H1658" s="398"/>
      <c r="I1658" s="398"/>
      <c r="J1658" s="398"/>
      <c r="K1658" s="403"/>
      <c r="L1658" s="404"/>
      <c r="M1658" s="404"/>
      <c r="N1658" s="399"/>
      <c r="O1658" s="400" t="str">
        <f t="shared" si="103"/>
        <v/>
      </c>
      <c r="P1658" s="400" t="str">
        <f t="shared" si="104"/>
        <v/>
      </c>
      <c r="Q1658" s="400">
        <f t="shared" si="106"/>
        <v>0</v>
      </c>
      <c r="R1658" s="401" t="e">
        <f ca="1">MATCH(R$2,OFFSET(Diário!O$4,R1657,0,ROW(Diário!$N$5003)-R1657,1),0)+R1657</f>
        <v>#N/A</v>
      </c>
    </row>
    <row r="1659" spans="1:18" x14ac:dyDescent="0.2">
      <c r="A1659" s="402" t="str">
        <f t="shared" ca="1" si="105"/>
        <v/>
      </c>
      <c r="B1659" s="397" t="str">
        <f ca="1">IF($A1659="","",INDEX(Diário!B$4:B$5000,MATCH(Rateio!$A1659,Diário!$A$4:$A$5000,FALSE)))</f>
        <v/>
      </c>
      <c r="C1659" s="413" t="str">
        <f ca="1">IF($A1659="","",INDEX(Diário!C$4:C$5000,MATCH(Rateio!$A1659,Diário!$A$4:$A$5000,FALSE)))</f>
        <v/>
      </c>
      <c r="D1659" s="412" t="str">
        <f ca="1">IF($A1659="","",INDEX(Diário!D$4:D$5000,MATCH(Rateio!$A1659,Diário!$A$4:$A$5000,FALSE)))</f>
        <v/>
      </c>
      <c r="E1659" s="412" t="str">
        <f ca="1">IF($A1659="","",INDEX(Diário!E$4:E$5000,MATCH(Rateio!$A1659,Diário!$A$4:$A$5000,FALSE)))</f>
        <v/>
      </c>
      <c r="F1659" s="398"/>
      <c r="G1659" s="398"/>
      <c r="H1659" s="398"/>
      <c r="I1659" s="398"/>
      <c r="J1659" s="398"/>
      <c r="K1659" s="403"/>
      <c r="L1659" s="404"/>
      <c r="M1659" s="404"/>
      <c r="N1659" s="399"/>
      <c r="O1659" s="400" t="str">
        <f t="shared" si="103"/>
        <v/>
      </c>
      <c r="P1659" s="400" t="str">
        <f t="shared" si="104"/>
        <v/>
      </c>
      <c r="Q1659" s="400">
        <f t="shared" si="106"/>
        <v>0</v>
      </c>
      <c r="R1659" s="401" t="e">
        <f ca="1">MATCH(R$2,OFFSET(Diário!O$4,R1658,0,ROW(Diário!$N$5003)-R1658,1),0)+R1658</f>
        <v>#N/A</v>
      </c>
    </row>
    <row r="1660" spans="1:18" x14ac:dyDescent="0.2">
      <c r="A1660" s="402" t="str">
        <f t="shared" ca="1" si="105"/>
        <v/>
      </c>
      <c r="B1660" s="397" t="str">
        <f ca="1">IF($A1660="","",INDEX(Diário!B$4:B$5000,MATCH(Rateio!$A1660,Diário!$A$4:$A$5000,FALSE)))</f>
        <v/>
      </c>
      <c r="C1660" s="413" t="str">
        <f ca="1">IF($A1660="","",INDEX(Diário!C$4:C$5000,MATCH(Rateio!$A1660,Diário!$A$4:$A$5000,FALSE)))</f>
        <v/>
      </c>
      <c r="D1660" s="412" t="str">
        <f ca="1">IF($A1660="","",INDEX(Diário!D$4:D$5000,MATCH(Rateio!$A1660,Diário!$A$4:$A$5000,FALSE)))</f>
        <v/>
      </c>
      <c r="E1660" s="412" t="str">
        <f ca="1">IF($A1660="","",INDEX(Diário!E$4:E$5000,MATCH(Rateio!$A1660,Diário!$A$4:$A$5000,FALSE)))</f>
        <v/>
      </c>
      <c r="F1660" s="398"/>
      <c r="G1660" s="398"/>
      <c r="H1660" s="398"/>
      <c r="I1660" s="398"/>
      <c r="J1660" s="398"/>
      <c r="K1660" s="403"/>
      <c r="L1660" s="404"/>
      <c r="M1660" s="404"/>
      <c r="N1660" s="399"/>
      <c r="O1660" s="400" t="str">
        <f t="shared" si="103"/>
        <v/>
      </c>
      <c r="P1660" s="400" t="str">
        <f t="shared" si="104"/>
        <v/>
      </c>
      <c r="Q1660" s="400">
        <f t="shared" si="106"/>
        <v>0</v>
      </c>
      <c r="R1660" s="401" t="e">
        <f ca="1">MATCH(R$2,OFFSET(Diário!O$4,R1659,0,ROW(Diário!$N$5003)-R1659,1),0)+R1659</f>
        <v>#N/A</v>
      </c>
    </row>
    <row r="1661" spans="1:18" x14ac:dyDescent="0.2">
      <c r="A1661" s="402" t="str">
        <f t="shared" ca="1" si="105"/>
        <v/>
      </c>
      <c r="B1661" s="397" t="str">
        <f ca="1">IF($A1661="","",INDEX(Diário!B$4:B$5000,MATCH(Rateio!$A1661,Diário!$A$4:$A$5000,FALSE)))</f>
        <v/>
      </c>
      <c r="C1661" s="413" t="str">
        <f ca="1">IF($A1661="","",INDEX(Diário!C$4:C$5000,MATCH(Rateio!$A1661,Diário!$A$4:$A$5000,FALSE)))</f>
        <v/>
      </c>
      <c r="D1661" s="412" t="str">
        <f ca="1">IF($A1661="","",INDEX(Diário!D$4:D$5000,MATCH(Rateio!$A1661,Diário!$A$4:$A$5000,FALSE)))</f>
        <v/>
      </c>
      <c r="E1661" s="412" t="str">
        <f ca="1">IF($A1661="","",INDEX(Diário!E$4:E$5000,MATCH(Rateio!$A1661,Diário!$A$4:$A$5000,FALSE)))</f>
        <v/>
      </c>
      <c r="F1661" s="398"/>
      <c r="G1661" s="398"/>
      <c r="H1661" s="398"/>
      <c r="I1661" s="398"/>
      <c r="J1661" s="398"/>
      <c r="K1661" s="403"/>
      <c r="L1661" s="404"/>
      <c r="M1661" s="404"/>
      <c r="N1661" s="399"/>
      <c r="O1661" s="400" t="str">
        <f t="shared" si="103"/>
        <v/>
      </c>
      <c r="P1661" s="400" t="str">
        <f t="shared" si="104"/>
        <v/>
      </c>
      <c r="Q1661" s="400">
        <f t="shared" si="106"/>
        <v>0</v>
      </c>
      <c r="R1661" s="401" t="e">
        <f ca="1">MATCH(R$2,OFFSET(Diário!O$4,R1660,0,ROW(Diário!$N$5003)-R1660,1),0)+R1660</f>
        <v>#N/A</v>
      </c>
    </row>
    <row r="1662" spans="1:18" x14ac:dyDescent="0.2">
      <c r="A1662" s="402" t="str">
        <f t="shared" ca="1" si="105"/>
        <v/>
      </c>
      <c r="B1662" s="397" t="str">
        <f ca="1">IF($A1662="","",INDEX(Diário!B$4:B$5000,MATCH(Rateio!$A1662,Diário!$A$4:$A$5000,FALSE)))</f>
        <v/>
      </c>
      <c r="C1662" s="413" t="str">
        <f ca="1">IF($A1662="","",INDEX(Diário!C$4:C$5000,MATCH(Rateio!$A1662,Diário!$A$4:$A$5000,FALSE)))</f>
        <v/>
      </c>
      <c r="D1662" s="412" t="str">
        <f ca="1">IF($A1662="","",INDEX(Diário!D$4:D$5000,MATCH(Rateio!$A1662,Diário!$A$4:$A$5000,FALSE)))</f>
        <v/>
      </c>
      <c r="E1662" s="412" t="str">
        <f ca="1">IF($A1662="","",INDEX(Diário!E$4:E$5000,MATCH(Rateio!$A1662,Diário!$A$4:$A$5000,FALSE)))</f>
        <v/>
      </c>
      <c r="F1662" s="398"/>
      <c r="G1662" s="398"/>
      <c r="H1662" s="398"/>
      <c r="I1662" s="398"/>
      <c r="J1662" s="398"/>
      <c r="K1662" s="403"/>
      <c r="L1662" s="404"/>
      <c r="M1662" s="404"/>
      <c r="N1662" s="399"/>
      <c r="O1662" s="400" t="str">
        <f t="shared" si="103"/>
        <v/>
      </c>
      <c r="P1662" s="400" t="str">
        <f t="shared" si="104"/>
        <v/>
      </c>
      <c r="Q1662" s="400">
        <f t="shared" si="106"/>
        <v>0</v>
      </c>
      <c r="R1662" s="401" t="e">
        <f ca="1">MATCH(R$2,OFFSET(Diário!O$4,R1661,0,ROW(Diário!$N$5003)-R1661,1),0)+R1661</f>
        <v>#N/A</v>
      </c>
    </row>
    <row r="1663" spans="1:18" x14ac:dyDescent="0.2">
      <c r="A1663" s="402" t="str">
        <f t="shared" ca="1" si="105"/>
        <v/>
      </c>
      <c r="B1663" s="397" t="str">
        <f ca="1">IF($A1663="","",INDEX(Diário!B$4:B$5000,MATCH(Rateio!$A1663,Diário!$A$4:$A$5000,FALSE)))</f>
        <v/>
      </c>
      <c r="C1663" s="413" t="str">
        <f ca="1">IF($A1663="","",INDEX(Diário!C$4:C$5000,MATCH(Rateio!$A1663,Diário!$A$4:$A$5000,FALSE)))</f>
        <v/>
      </c>
      <c r="D1663" s="412" t="str">
        <f ca="1">IF($A1663="","",INDEX(Diário!D$4:D$5000,MATCH(Rateio!$A1663,Diário!$A$4:$A$5000,FALSE)))</f>
        <v/>
      </c>
      <c r="E1663" s="412" t="str">
        <f ca="1">IF($A1663="","",INDEX(Diário!E$4:E$5000,MATCH(Rateio!$A1663,Diário!$A$4:$A$5000,FALSE)))</f>
        <v/>
      </c>
      <c r="F1663" s="398"/>
      <c r="G1663" s="398"/>
      <c r="H1663" s="398"/>
      <c r="I1663" s="398"/>
      <c r="J1663" s="398"/>
      <c r="K1663" s="403"/>
      <c r="L1663" s="404"/>
      <c r="M1663" s="404"/>
      <c r="N1663" s="399"/>
      <c r="O1663" s="400" t="str">
        <f t="shared" si="103"/>
        <v/>
      </c>
      <c r="P1663" s="400" t="str">
        <f t="shared" si="104"/>
        <v/>
      </c>
      <c r="Q1663" s="400">
        <f t="shared" si="106"/>
        <v>0</v>
      </c>
      <c r="R1663" s="401" t="e">
        <f ca="1">MATCH(R$2,OFFSET(Diário!O$4,R1662,0,ROW(Diário!$N$5003)-R1662,1),0)+R1662</f>
        <v>#N/A</v>
      </c>
    </row>
    <row r="1664" spans="1:18" x14ac:dyDescent="0.2">
      <c r="A1664" s="402" t="str">
        <f t="shared" ca="1" si="105"/>
        <v/>
      </c>
      <c r="B1664" s="397" t="str">
        <f ca="1">IF($A1664="","",INDEX(Diário!B$4:B$5000,MATCH(Rateio!$A1664,Diário!$A$4:$A$5000,FALSE)))</f>
        <v/>
      </c>
      <c r="C1664" s="413" t="str">
        <f ca="1">IF($A1664="","",INDEX(Diário!C$4:C$5000,MATCH(Rateio!$A1664,Diário!$A$4:$A$5000,FALSE)))</f>
        <v/>
      </c>
      <c r="D1664" s="412" t="str">
        <f ca="1">IF($A1664="","",INDEX(Diário!D$4:D$5000,MATCH(Rateio!$A1664,Diário!$A$4:$A$5000,FALSE)))</f>
        <v/>
      </c>
      <c r="E1664" s="412" t="str">
        <f ca="1">IF($A1664="","",INDEX(Diário!E$4:E$5000,MATCH(Rateio!$A1664,Diário!$A$4:$A$5000,FALSE)))</f>
        <v/>
      </c>
      <c r="F1664" s="398"/>
      <c r="G1664" s="398"/>
      <c r="H1664" s="398"/>
      <c r="I1664" s="398"/>
      <c r="J1664" s="398"/>
      <c r="K1664" s="403"/>
      <c r="L1664" s="404"/>
      <c r="M1664" s="404"/>
      <c r="N1664" s="399"/>
      <c r="O1664" s="400" t="str">
        <f t="shared" si="103"/>
        <v/>
      </c>
      <c r="P1664" s="400" t="str">
        <f t="shared" si="104"/>
        <v/>
      </c>
      <c r="Q1664" s="400">
        <f t="shared" si="106"/>
        <v>0</v>
      </c>
      <c r="R1664" s="401" t="e">
        <f ca="1">MATCH(R$2,OFFSET(Diário!O$4,R1663,0,ROW(Diário!$N$5003)-R1663,1),0)+R1663</f>
        <v>#N/A</v>
      </c>
    </row>
    <row r="1665" spans="1:18" x14ac:dyDescent="0.2">
      <c r="A1665" s="402" t="str">
        <f t="shared" ca="1" si="105"/>
        <v/>
      </c>
      <c r="B1665" s="397" t="str">
        <f ca="1">IF($A1665="","",INDEX(Diário!B$4:B$5000,MATCH(Rateio!$A1665,Diário!$A$4:$A$5000,FALSE)))</f>
        <v/>
      </c>
      <c r="C1665" s="413" t="str">
        <f ca="1">IF($A1665="","",INDEX(Diário!C$4:C$5000,MATCH(Rateio!$A1665,Diário!$A$4:$A$5000,FALSE)))</f>
        <v/>
      </c>
      <c r="D1665" s="412" t="str">
        <f ca="1">IF($A1665="","",INDEX(Diário!D$4:D$5000,MATCH(Rateio!$A1665,Diário!$A$4:$A$5000,FALSE)))</f>
        <v/>
      </c>
      <c r="E1665" s="412" t="str">
        <f ca="1">IF($A1665="","",INDEX(Diário!E$4:E$5000,MATCH(Rateio!$A1665,Diário!$A$4:$A$5000,FALSE)))</f>
        <v/>
      </c>
      <c r="F1665" s="398"/>
      <c r="G1665" s="398"/>
      <c r="H1665" s="398"/>
      <c r="I1665" s="398"/>
      <c r="J1665" s="398"/>
      <c r="K1665" s="403"/>
      <c r="L1665" s="404"/>
      <c r="M1665" s="404"/>
      <c r="N1665" s="399"/>
      <c r="O1665" s="400" t="str">
        <f t="shared" si="103"/>
        <v/>
      </c>
      <c r="P1665" s="400" t="str">
        <f t="shared" si="104"/>
        <v/>
      </c>
      <c r="Q1665" s="400">
        <f t="shared" si="106"/>
        <v>0</v>
      </c>
      <c r="R1665" s="401" t="e">
        <f ca="1">MATCH(R$2,OFFSET(Diário!O$4,R1664,0,ROW(Diário!$N$5003)-R1664,1),0)+R1664</f>
        <v>#N/A</v>
      </c>
    </row>
    <row r="1666" spans="1:18" x14ac:dyDescent="0.2">
      <c r="A1666" s="402" t="str">
        <f t="shared" ca="1" si="105"/>
        <v/>
      </c>
      <c r="B1666" s="397" t="str">
        <f ca="1">IF($A1666="","",INDEX(Diário!B$4:B$5000,MATCH(Rateio!$A1666,Diário!$A$4:$A$5000,FALSE)))</f>
        <v/>
      </c>
      <c r="C1666" s="413" t="str">
        <f ca="1">IF($A1666="","",INDEX(Diário!C$4:C$5000,MATCH(Rateio!$A1666,Diário!$A$4:$A$5000,FALSE)))</f>
        <v/>
      </c>
      <c r="D1666" s="412" t="str">
        <f ca="1">IF($A1666="","",INDEX(Diário!D$4:D$5000,MATCH(Rateio!$A1666,Diário!$A$4:$A$5000,FALSE)))</f>
        <v/>
      </c>
      <c r="E1666" s="412" t="str">
        <f ca="1">IF($A1666="","",INDEX(Diário!E$4:E$5000,MATCH(Rateio!$A1666,Diário!$A$4:$A$5000,FALSE)))</f>
        <v/>
      </c>
      <c r="F1666" s="398"/>
      <c r="G1666" s="398"/>
      <c r="H1666" s="398"/>
      <c r="I1666" s="398"/>
      <c r="J1666" s="398"/>
      <c r="K1666" s="403"/>
      <c r="L1666" s="404"/>
      <c r="M1666" s="404"/>
      <c r="N1666" s="399"/>
      <c r="O1666" s="400" t="str">
        <f t="shared" si="103"/>
        <v/>
      </c>
      <c r="P1666" s="400" t="str">
        <f t="shared" si="104"/>
        <v/>
      </c>
      <c r="Q1666" s="400">
        <f t="shared" si="106"/>
        <v>0</v>
      </c>
      <c r="R1666" s="401" t="e">
        <f ca="1">MATCH(R$2,OFFSET(Diário!O$4,R1665,0,ROW(Diário!$N$5003)-R1665,1),0)+R1665</f>
        <v>#N/A</v>
      </c>
    </row>
    <row r="1667" spans="1:18" x14ac:dyDescent="0.2">
      <c r="A1667" s="402" t="str">
        <f t="shared" ca="1" si="105"/>
        <v/>
      </c>
      <c r="B1667" s="397" t="str">
        <f ca="1">IF($A1667="","",INDEX(Diário!B$4:B$5000,MATCH(Rateio!$A1667,Diário!$A$4:$A$5000,FALSE)))</f>
        <v/>
      </c>
      <c r="C1667" s="413" t="str">
        <f ca="1">IF($A1667="","",INDEX(Diário!C$4:C$5000,MATCH(Rateio!$A1667,Diário!$A$4:$A$5000,FALSE)))</f>
        <v/>
      </c>
      <c r="D1667" s="412" t="str">
        <f ca="1">IF($A1667="","",INDEX(Diário!D$4:D$5000,MATCH(Rateio!$A1667,Diário!$A$4:$A$5000,FALSE)))</f>
        <v/>
      </c>
      <c r="E1667" s="412" t="str">
        <f ca="1">IF($A1667="","",INDEX(Diário!E$4:E$5000,MATCH(Rateio!$A1667,Diário!$A$4:$A$5000,FALSE)))</f>
        <v/>
      </c>
      <c r="F1667" s="398"/>
      <c r="G1667" s="398"/>
      <c r="H1667" s="398"/>
      <c r="I1667" s="398"/>
      <c r="J1667" s="398"/>
      <c r="K1667" s="403"/>
      <c r="L1667" s="404"/>
      <c r="M1667" s="404"/>
      <c r="N1667" s="399"/>
      <c r="O1667" s="400" t="str">
        <f t="shared" si="103"/>
        <v/>
      </c>
      <c r="P1667" s="400" t="str">
        <f t="shared" si="104"/>
        <v/>
      </c>
      <c r="Q1667" s="400">
        <f t="shared" si="106"/>
        <v>0</v>
      </c>
      <c r="R1667" s="401" t="e">
        <f ca="1">MATCH(R$2,OFFSET(Diário!O$4,R1666,0,ROW(Diário!$N$5003)-R1666,1),0)+R1666</f>
        <v>#N/A</v>
      </c>
    </row>
    <row r="1668" spans="1:18" x14ac:dyDescent="0.2">
      <c r="A1668" s="402" t="str">
        <f t="shared" ca="1" si="105"/>
        <v/>
      </c>
      <c r="B1668" s="397" t="str">
        <f ca="1">IF($A1668="","",INDEX(Diário!B$4:B$5000,MATCH(Rateio!$A1668,Diário!$A$4:$A$5000,FALSE)))</f>
        <v/>
      </c>
      <c r="C1668" s="413" t="str">
        <f ca="1">IF($A1668="","",INDEX(Diário!C$4:C$5000,MATCH(Rateio!$A1668,Diário!$A$4:$A$5000,FALSE)))</f>
        <v/>
      </c>
      <c r="D1668" s="412" t="str">
        <f ca="1">IF($A1668="","",INDEX(Diário!D$4:D$5000,MATCH(Rateio!$A1668,Diário!$A$4:$A$5000,FALSE)))</f>
        <v/>
      </c>
      <c r="E1668" s="412" t="str">
        <f ca="1">IF($A1668="","",INDEX(Diário!E$4:E$5000,MATCH(Rateio!$A1668,Diário!$A$4:$A$5000,FALSE)))</f>
        <v/>
      </c>
      <c r="F1668" s="398"/>
      <c r="G1668" s="398"/>
      <c r="H1668" s="398"/>
      <c r="I1668" s="398"/>
      <c r="J1668" s="398"/>
      <c r="K1668" s="403"/>
      <c r="L1668" s="404"/>
      <c r="M1668" s="404"/>
      <c r="N1668" s="399"/>
      <c r="O1668" s="400" t="str">
        <f t="shared" si="103"/>
        <v/>
      </c>
      <c r="P1668" s="400" t="str">
        <f t="shared" si="104"/>
        <v/>
      </c>
      <c r="Q1668" s="400">
        <f t="shared" si="106"/>
        <v>0</v>
      </c>
      <c r="R1668" s="401" t="e">
        <f ca="1">MATCH(R$2,OFFSET(Diário!O$4,R1667,0,ROW(Diário!$N$5003)-R1667,1),0)+R1667</f>
        <v>#N/A</v>
      </c>
    </row>
    <row r="1669" spans="1:18" x14ac:dyDescent="0.2">
      <c r="A1669" s="402" t="str">
        <f t="shared" ca="1" si="105"/>
        <v/>
      </c>
      <c r="B1669" s="397" t="str">
        <f ca="1">IF($A1669="","",INDEX(Diário!B$4:B$5000,MATCH(Rateio!$A1669,Diário!$A$4:$A$5000,FALSE)))</f>
        <v/>
      </c>
      <c r="C1669" s="413" t="str">
        <f ca="1">IF($A1669="","",INDEX(Diário!C$4:C$5000,MATCH(Rateio!$A1669,Diário!$A$4:$A$5000,FALSE)))</f>
        <v/>
      </c>
      <c r="D1669" s="412" t="str">
        <f ca="1">IF($A1669="","",INDEX(Diário!D$4:D$5000,MATCH(Rateio!$A1669,Diário!$A$4:$A$5000,FALSE)))</f>
        <v/>
      </c>
      <c r="E1669" s="412" t="str">
        <f ca="1">IF($A1669="","",INDEX(Diário!E$4:E$5000,MATCH(Rateio!$A1669,Diário!$A$4:$A$5000,FALSE)))</f>
        <v/>
      </c>
      <c r="F1669" s="398"/>
      <c r="G1669" s="398"/>
      <c r="H1669" s="398"/>
      <c r="I1669" s="398"/>
      <c r="J1669" s="398"/>
      <c r="K1669" s="403"/>
      <c r="L1669" s="404"/>
      <c r="M1669" s="404"/>
      <c r="N1669" s="399"/>
      <c r="O1669" s="400" t="str">
        <f t="shared" ref="O1669:O1732" si="107">IFERROR(M1669/L1669,"")</f>
        <v/>
      </c>
      <c r="P1669" s="400" t="str">
        <f t="shared" ref="P1669:P1732" si="108">IFERROR(N1669/L1669,"")</f>
        <v/>
      </c>
      <c r="Q1669" s="400">
        <f t="shared" si="106"/>
        <v>0</v>
      </c>
      <c r="R1669" s="401" t="e">
        <f ca="1">MATCH(R$2,OFFSET(Diário!O$4,R1668,0,ROW(Diário!$N$5003)-R1668,1),0)+R1668</f>
        <v>#N/A</v>
      </c>
    </row>
    <row r="1670" spans="1:18" x14ac:dyDescent="0.2">
      <c r="A1670" s="402" t="str">
        <f t="shared" ref="A1670:A1733" ca="1" si="109">IF(ISNA(R1670),"",R1670)</f>
        <v/>
      </c>
      <c r="B1670" s="397" t="str">
        <f ca="1">IF($A1670="","",INDEX(Diário!B$4:B$5000,MATCH(Rateio!$A1670,Diário!$A$4:$A$5000,FALSE)))</f>
        <v/>
      </c>
      <c r="C1670" s="413" t="str">
        <f ca="1">IF($A1670="","",INDEX(Diário!C$4:C$5000,MATCH(Rateio!$A1670,Diário!$A$4:$A$5000,FALSE)))</f>
        <v/>
      </c>
      <c r="D1670" s="412" t="str">
        <f ca="1">IF($A1670="","",INDEX(Diário!D$4:D$5000,MATCH(Rateio!$A1670,Diário!$A$4:$A$5000,FALSE)))</f>
        <v/>
      </c>
      <c r="E1670" s="412" t="str">
        <f ca="1">IF($A1670="","",INDEX(Diário!E$4:E$5000,MATCH(Rateio!$A1670,Diário!$A$4:$A$5000,FALSE)))</f>
        <v/>
      </c>
      <c r="F1670" s="398"/>
      <c r="G1670" s="398"/>
      <c r="H1670" s="398"/>
      <c r="I1670" s="398"/>
      <c r="J1670" s="398"/>
      <c r="K1670" s="403"/>
      <c r="L1670" s="404"/>
      <c r="M1670" s="404"/>
      <c r="N1670" s="399"/>
      <c r="O1670" s="400" t="str">
        <f t="shared" si="107"/>
        <v/>
      </c>
      <c r="P1670" s="400" t="str">
        <f t="shared" si="108"/>
        <v/>
      </c>
      <c r="Q1670" s="400">
        <f t="shared" ref="Q1670:Q1733" si="110">SUM(O1670:P1670)</f>
        <v>0</v>
      </c>
      <c r="R1670" s="401" t="e">
        <f ca="1">MATCH(R$2,OFFSET(Diário!O$4,R1669,0,ROW(Diário!$N$5003)-R1669,1),0)+R1669</f>
        <v>#N/A</v>
      </c>
    </row>
    <row r="1671" spans="1:18" x14ac:dyDescent="0.2">
      <c r="A1671" s="402" t="str">
        <f t="shared" ca="1" si="109"/>
        <v/>
      </c>
      <c r="B1671" s="397" t="str">
        <f ca="1">IF($A1671="","",INDEX(Diário!B$4:B$5000,MATCH(Rateio!$A1671,Diário!$A$4:$A$5000,FALSE)))</f>
        <v/>
      </c>
      <c r="C1671" s="413" t="str">
        <f ca="1">IF($A1671="","",INDEX(Diário!C$4:C$5000,MATCH(Rateio!$A1671,Diário!$A$4:$A$5000,FALSE)))</f>
        <v/>
      </c>
      <c r="D1671" s="412" t="str">
        <f ca="1">IF($A1671="","",INDEX(Diário!D$4:D$5000,MATCH(Rateio!$A1671,Diário!$A$4:$A$5000,FALSE)))</f>
        <v/>
      </c>
      <c r="E1671" s="412" t="str">
        <f ca="1">IF($A1671="","",INDEX(Diário!E$4:E$5000,MATCH(Rateio!$A1671,Diário!$A$4:$A$5000,FALSE)))</f>
        <v/>
      </c>
      <c r="F1671" s="398"/>
      <c r="G1671" s="398"/>
      <c r="H1671" s="398"/>
      <c r="I1671" s="398"/>
      <c r="J1671" s="398"/>
      <c r="K1671" s="403"/>
      <c r="L1671" s="404"/>
      <c r="M1671" s="404"/>
      <c r="N1671" s="399"/>
      <c r="O1671" s="400" t="str">
        <f t="shared" si="107"/>
        <v/>
      </c>
      <c r="P1671" s="400" t="str">
        <f t="shared" si="108"/>
        <v/>
      </c>
      <c r="Q1671" s="400">
        <f t="shared" si="110"/>
        <v>0</v>
      </c>
      <c r="R1671" s="401" t="e">
        <f ca="1">MATCH(R$2,OFFSET(Diário!O$4,R1670,0,ROW(Diário!$N$5003)-R1670,1),0)+R1670</f>
        <v>#N/A</v>
      </c>
    </row>
    <row r="1672" spans="1:18" x14ac:dyDescent="0.2">
      <c r="A1672" s="402" t="str">
        <f t="shared" ca="1" si="109"/>
        <v/>
      </c>
      <c r="B1672" s="397" t="str">
        <f ca="1">IF($A1672="","",INDEX(Diário!B$4:B$5000,MATCH(Rateio!$A1672,Diário!$A$4:$A$5000,FALSE)))</f>
        <v/>
      </c>
      <c r="C1672" s="413" t="str">
        <f ca="1">IF($A1672="","",INDEX(Diário!C$4:C$5000,MATCH(Rateio!$A1672,Diário!$A$4:$A$5000,FALSE)))</f>
        <v/>
      </c>
      <c r="D1672" s="412" t="str">
        <f ca="1">IF($A1672="","",INDEX(Diário!D$4:D$5000,MATCH(Rateio!$A1672,Diário!$A$4:$A$5000,FALSE)))</f>
        <v/>
      </c>
      <c r="E1672" s="412" t="str">
        <f ca="1">IF($A1672="","",INDEX(Diário!E$4:E$5000,MATCH(Rateio!$A1672,Diário!$A$4:$A$5000,FALSE)))</f>
        <v/>
      </c>
      <c r="F1672" s="398"/>
      <c r="G1672" s="398"/>
      <c r="H1672" s="398"/>
      <c r="I1672" s="398"/>
      <c r="J1672" s="398"/>
      <c r="K1672" s="403"/>
      <c r="L1672" s="404"/>
      <c r="M1672" s="404"/>
      <c r="N1672" s="399"/>
      <c r="O1672" s="400" t="str">
        <f t="shared" si="107"/>
        <v/>
      </c>
      <c r="P1672" s="400" t="str">
        <f t="shared" si="108"/>
        <v/>
      </c>
      <c r="Q1672" s="400">
        <f t="shared" si="110"/>
        <v>0</v>
      </c>
      <c r="R1672" s="401" t="e">
        <f ca="1">MATCH(R$2,OFFSET(Diário!O$4,R1671,0,ROW(Diário!$N$5003)-R1671,1),0)+R1671</f>
        <v>#N/A</v>
      </c>
    </row>
    <row r="1673" spans="1:18" x14ac:dyDescent="0.2">
      <c r="A1673" s="402" t="str">
        <f t="shared" ca="1" si="109"/>
        <v/>
      </c>
      <c r="B1673" s="397" t="str">
        <f ca="1">IF($A1673="","",INDEX(Diário!B$4:B$5000,MATCH(Rateio!$A1673,Diário!$A$4:$A$5000,FALSE)))</f>
        <v/>
      </c>
      <c r="C1673" s="413" t="str">
        <f ca="1">IF($A1673="","",INDEX(Diário!C$4:C$5000,MATCH(Rateio!$A1673,Diário!$A$4:$A$5000,FALSE)))</f>
        <v/>
      </c>
      <c r="D1673" s="412" t="str">
        <f ca="1">IF($A1673="","",INDEX(Diário!D$4:D$5000,MATCH(Rateio!$A1673,Diário!$A$4:$A$5000,FALSE)))</f>
        <v/>
      </c>
      <c r="E1673" s="412" t="str">
        <f ca="1">IF($A1673="","",INDEX(Diário!E$4:E$5000,MATCH(Rateio!$A1673,Diário!$A$4:$A$5000,FALSE)))</f>
        <v/>
      </c>
      <c r="F1673" s="398"/>
      <c r="G1673" s="398"/>
      <c r="H1673" s="398"/>
      <c r="I1673" s="398"/>
      <c r="J1673" s="398"/>
      <c r="K1673" s="403"/>
      <c r="L1673" s="404"/>
      <c r="M1673" s="404"/>
      <c r="N1673" s="399"/>
      <c r="O1673" s="400" t="str">
        <f t="shared" si="107"/>
        <v/>
      </c>
      <c r="P1673" s="400" t="str">
        <f t="shared" si="108"/>
        <v/>
      </c>
      <c r="Q1673" s="400">
        <f t="shared" si="110"/>
        <v>0</v>
      </c>
      <c r="R1673" s="401" t="e">
        <f ca="1">MATCH(R$2,OFFSET(Diário!O$4,R1672,0,ROW(Diário!$N$5003)-R1672,1),0)+R1672</f>
        <v>#N/A</v>
      </c>
    </row>
    <row r="1674" spans="1:18" x14ac:dyDescent="0.2">
      <c r="A1674" s="402" t="str">
        <f t="shared" ca="1" si="109"/>
        <v/>
      </c>
      <c r="B1674" s="397" t="str">
        <f ca="1">IF($A1674="","",INDEX(Diário!B$4:B$5000,MATCH(Rateio!$A1674,Diário!$A$4:$A$5000,FALSE)))</f>
        <v/>
      </c>
      <c r="C1674" s="413" t="str">
        <f ca="1">IF($A1674="","",INDEX(Diário!C$4:C$5000,MATCH(Rateio!$A1674,Diário!$A$4:$A$5000,FALSE)))</f>
        <v/>
      </c>
      <c r="D1674" s="412" t="str">
        <f ca="1">IF($A1674="","",INDEX(Diário!D$4:D$5000,MATCH(Rateio!$A1674,Diário!$A$4:$A$5000,FALSE)))</f>
        <v/>
      </c>
      <c r="E1674" s="412" t="str">
        <f ca="1">IF($A1674="","",INDEX(Diário!E$4:E$5000,MATCH(Rateio!$A1674,Diário!$A$4:$A$5000,FALSE)))</f>
        <v/>
      </c>
      <c r="F1674" s="398"/>
      <c r="G1674" s="398"/>
      <c r="H1674" s="398"/>
      <c r="I1674" s="398"/>
      <c r="J1674" s="398"/>
      <c r="K1674" s="403"/>
      <c r="L1674" s="404"/>
      <c r="M1674" s="404"/>
      <c r="N1674" s="399"/>
      <c r="O1674" s="400" t="str">
        <f t="shared" si="107"/>
        <v/>
      </c>
      <c r="P1674" s="400" t="str">
        <f t="shared" si="108"/>
        <v/>
      </c>
      <c r="Q1674" s="400">
        <f t="shared" si="110"/>
        <v>0</v>
      </c>
      <c r="R1674" s="401" t="e">
        <f ca="1">MATCH(R$2,OFFSET(Diário!O$4,R1673,0,ROW(Diário!$N$5003)-R1673,1),0)+R1673</f>
        <v>#N/A</v>
      </c>
    </row>
    <row r="1675" spans="1:18" x14ac:dyDescent="0.2">
      <c r="A1675" s="402" t="str">
        <f t="shared" ca="1" si="109"/>
        <v/>
      </c>
      <c r="B1675" s="397" t="str">
        <f ca="1">IF($A1675="","",INDEX(Diário!B$4:B$5000,MATCH(Rateio!$A1675,Diário!$A$4:$A$5000,FALSE)))</f>
        <v/>
      </c>
      <c r="C1675" s="413" t="str">
        <f ca="1">IF($A1675="","",INDEX(Diário!C$4:C$5000,MATCH(Rateio!$A1675,Diário!$A$4:$A$5000,FALSE)))</f>
        <v/>
      </c>
      <c r="D1675" s="412" t="str">
        <f ca="1">IF($A1675="","",INDEX(Diário!D$4:D$5000,MATCH(Rateio!$A1675,Diário!$A$4:$A$5000,FALSE)))</f>
        <v/>
      </c>
      <c r="E1675" s="412" t="str">
        <f ca="1">IF($A1675="","",INDEX(Diário!E$4:E$5000,MATCH(Rateio!$A1675,Diário!$A$4:$A$5000,FALSE)))</f>
        <v/>
      </c>
      <c r="F1675" s="398"/>
      <c r="G1675" s="398"/>
      <c r="H1675" s="398"/>
      <c r="I1675" s="398"/>
      <c r="J1675" s="398"/>
      <c r="K1675" s="403"/>
      <c r="L1675" s="404"/>
      <c r="M1675" s="404"/>
      <c r="N1675" s="399"/>
      <c r="O1675" s="400" t="str">
        <f t="shared" si="107"/>
        <v/>
      </c>
      <c r="P1675" s="400" t="str">
        <f t="shared" si="108"/>
        <v/>
      </c>
      <c r="Q1675" s="400">
        <f t="shared" si="110"/>
        <v>0</v>
      </c>
      <c r="R1675" s="401" t="e">
        <f ca="1">MATCH(R$2,OFFSET(Diário!O$4,R1674,0,ROW(Diário!$N$5003)-R1674,1),0)+R1674</f>
        <v>#N/A</v>
      </c>
    </row>
    <row r="1676" spans="1:18" x14ac:dyDescent="0.2">
      <c r="A1676" s="402" t="str">
        <f t="shared" ca="1" si="109"/>
        <v/>
      </c>
      <c r="B1676" s="397" t="str">
        <f ca="1">IF($A1676="","",INDEX(Diário!B$4:B$5000,MATCH(Rateio!$A1676,Diário!$A$4:$A$5000,FALSE)))</f>
        <v/>
      </c>
      <c r="C1676" s="413" t="str">
        <f ca="1">IF($A1676="","",INDEX(Diário!C$4:C$5000,MATCH(Rateio!$A1676,Diário!$A$4:$A$5000,FALSE)))</f>
        <v/>
      </c>
      <c r="D1676" s="412" t="str">
        <f ca="1">IF($A1676="","",INDEX(Diário!D$4:D$5000,MATCH(Rateio!$A1676,Diário!$A$4:$A$5000,FALSE)))</f>
        <v/>
      </c>
      <c r="E1676" s="412" t="str">
        <f ca="1">IF($A1676="","",INDEX(Diário!E$4:E$5000,MATCH(Rateio!$A1676,Diário!$A$4:$A$5000,FALSE)))</f>
        <v/>
      </c>
      <c r="F1676" s="398"/>
      <c r="G1676" s="398"/>
      <c r="H1676" s="398"/>
      <c r="I1676" s="398"/>
      <c r="J1676" s="398"/>
      <c r="K1676" s="403"/>
      <c r="L1676" s="404"/>
      <c r="M1676" s="404"/>
      <c r="N1676" s="399"/>
      <c r="O1676" s="400" t="str">
        <f t="shared" si="107"/>
        <v/>
      </c>
      <c r="P1676" s="400" t="str">
        <f t="shared" si="108"/>
        <v/>
      </c>
      <c r="Q1676" s="400">
        <f t="shared" si="110"/>
        <v>0</v>
      </c>
      <c r="R1676" s="401" t="e">
        <f ca="1">MATCH(R$2,OFFSET(Diário!O$4,R1675,0,ROW(Diário!$N$5003)-R1675,1),0)+R1675</f>
        <v>#N/A</v>
      </c>
    </row>
    <row r="1677" spans="1:18" x14ac:dyDescent="0.2">
      <c r="A1677" s="402" t="str">
        <f t="shared" ca="1" si="109"/>
        <v/>
      </c>
      <c r="B1677" s="397" t="str">
        <f ca="1">IF($A1677="","",INDEX(Diário!B$4:B$5000,MATCH(Rateio!$A1677,Diário!$A$4:$A$5000,FALSE)))</f>
        <v/>
      </c>
      <c r="C1677" s="413" t="str">
        <f ca="1">IF($A1677="","",INDEX(Diário!C$4:C$5000,MATCH(Rateio!$A1677,Diário!$A$4:$A$5000,FALSE)))</f>
        <v/>
      </c>
      <c r="D1677" s="412" t="str">
        <f ca="1">IF($A1677="","",INDEX(Diário!D$4:D$5000,MATCH(Rateio!$A1677,Diário!$A$4:$A$5000,FALSE)))</f>
        <v/>
      </c>
      <c r="E1677" s="412" t="str">
        <f ca="1">IF($A1677="","",INDEX(Diário!E$4:E$5000,MATCH(Rateio!$A1677,Diário!$A$4:$A$5000,FALSE)))</f>
        <v/>
      </c>
      <c r="F1677" s="398"/>
      <c r="G1677" s="398"/>
      <c r="H1677" s="398"/>
      <c r="I1677" s="398"/>
      <c r="J1677" s="398"/>
      <c r="K1677" s="403"/>
      <c r="L1677" s="404"/>
      <c r="M1677" s="404"/>
      <c r="N1677" s="399"/>
      <c r="O1677" s="400" t="str">
        <f t="shared" si="107"/>
        <v/>
      </c>
      <c r="P1677" s="400" t="str">
        <f t="shared" si="108"/>
        <v/>
      </c>
      <c r="Q1677" s="400">
        <f t="shared" si="110"/>
        <v>0</v>
      </c>
      <c r="R1677" s="401" t="e">
        <f ca="1">MATCH(R$2,OFFSET(Diário!O$4,R1676,0,ROW(Diário!$N$5003)-R1676,1),0)+R1676</f>
        <v>#N/A</v>
      </c>
    </row>
    <row r="1678" spans="1:18" x14ac:dyDescent="0.2">
      <c r="A1678" s="402" t="str">
        <f t="shared" ca="1" si="109"/>
        <v/>
      </c>
      <c r="B1678" s="397" t="str">
        <f ca="1">IF($A1678="","",INDEX(Diário!B$4:B$5000,MATCH(Rateio!$A1678,Diário!$A$4:$A$5000,FALSE)))</f>
        <v/>
      </c>
      <c r="C1678" s="413" t="str">
        <f ca="1">IF($A1678="","",INDEX(Diário!C$4:C$5000,MATCH(Rateio!$A1678,Diário!$A$4:$A$5000,FALSE)))</f>
        <v/>
      </c>
      <c r="D1678" s="412" t="str">
        <f ca="1">IF($A1678="","",INDEX(Diário!D$4:D$5000,MATCH(Rateio!$A1678,Diário!$A$4:$A$5000,FALSE)))</f>
        <v/>
      </c>
      <c r="E1678" s="412" t="str">
        <f ca="1">IF($A1678="","",INDEX(Diário!E$4:E$5000,MATCH(Rateio!$A1678,Diário!$A$4:$A$5000,FALSE)))</f>
        <v/>
      </c>
      <c r="F1678" s="398"/>
      <c r="G1678" s="398"/>
      <c r="H1678" s="398"/>
      <c r="I1678" s="398"/>
      <c r="J1678" s="398"/>
      <c r="K1678" s="403"/>
      <c r="L1678" s="404"/>
      <c r="M1678" s="404"/>
      <c r="N1678" s="399"/>
      <c r="O1678" s="400" t="str">
        <f t="shared" si="107"/>
        <v/>
      </c>
      <c r="P1678" s="400" t="str">
        <f t="shared" si="108"/>
        <v/>
      </c>
      <c r="Q1678" s="400">
        <f t="shared" si="110"/>
        <v>0</v>
      </c>
      <c r="R1678" s="401" t="e">
        <f ca="1">MATCH(R$2,OFFSET(Diário!O$4,R1677,0,ROW(Diário!$N$5003)-R1677,1),0)+R1677</f>
        <v>#N/A</v>
      </c>
    </row>
    <row r="1679" spans="1:18" x14ac:dyDescent="0.2">
      <c r="A1679" s="402" t="str">
        <f t="shared" ca="1" si="109"/>
        <v/>
      </c>
      <c r="B1679" s="397" t="str">
        <f ca="1">IF($A1679="","",INDEX(Diário!B$4:B$5000,MATCH(Rateio!$A1679,Diário!$A$4:$A$5000,FALSE)))</f>
        <v/>
      </c>
      <c r="C1679" s="413" t="str">
        <f ca="1">IF($A1679="","",INDEX(Diário!C$4:C$5000,MATCH(Rateio!$A1679,Diário!$A$4:$A$5000,FALSE)))</f>
        <v/>
      </c>
      <c r="D1679" s="412" t="str">
        <f ca="1">IF($A1679="","",INDEX(Diário!D$4:D$5000,MATCH(Rateio!$A1679,Diário!$A$4:$A$5000,FALSE)))</f>
        <v/>
      </c>
      <c r="E1679" s="412" t="str">
        <f ca="1">IF($A1679="","",INDEX(Diário!E$4:E$5000,MATCH(Rateio!$A1679,Diário!$A$4:$A$5000,FALSE)))</f>
        <v/>
      </c>
      <c r="F1679" s="398"/>
      <c r="G1679" s="398"/>
      <c r="H1679" s="398"/>
      <c r="I1679" s="398"/>
      <c r="J1679" s="398"/>
      <c r="K1679" s="403"/>
      <c r="L1679" s="404"/>
      <c r="M1679" s="404"/>
      <c r="N1679" s="399"/>
      <c r="O1679" s="400" t="str">
        <f t="shared" si="107"/>
        <v/>
      </c>
      <c r="P1679" s="400" t="str">
        <f t="shared" si="108"/>
        <v/>
      </c>
      <c r="Q1679" s="400">
        <f t="shared" si="110"/>
        <v>0</v>
      </c>
      <c r="R1679" s="401" t="e">
        <f ca="1">MATCH(R$2,OFFSET(Diário!O$4,R1678,0,ROW(Diário!$N$5003)-R1678,1),0)+R1678</f>
        <v>#N/A</v>
      </c>
    </row>
    <row r="1680" spans="1:18" x14ac:dyDescent="0.2">
      <c r="A1680" s="402" t="str">
        <f t="shared" ca="1" si="109"/>
        <v/>
      </c>
      <c r="B1680" s="397" t="str">
        <f ca="1">IF($A1680="","",INDEX(Diário!B$4:B$5000,MATCH(Rateio!$A1680,Diário!$A$4:$A$5000,FALSE)))</f>
        <v/>
      </c>
      <c r="C1680" s="413" t="str">
        <f ca="1">IF($A1680="","",INDEX(Diário!C$4:C$5000,MATCH(Rateio!$A1680,Diário!$A$4:$A$5000,FALSE)))</f>
        <v/>
      </c>
      <c r="D1680" s="412" t="str">
        <f ca="1">IF($A1680="","",INDEX(Diário!D$4:D$5000,MATCH(Rateio!$A1680,Diário!$A$4:$A$5000,FALSE)))</f>
        <v/>
      </c>
      <c r="E1680" s="412" t="str">
        <f ca="1">IF($A1680="","",INDEX(Diário!E$4:E$5000,MATCH(Rateio!$A1680,Diário!$A$4:$A$5000,FALSE)))</f>
        <v/>
      </c>
      <c r="F1680" s="398"/>
      <c r="G1680" s="398"/>
      <c r="H1680" s="398"/>
      <c r="I1680" s="398"/>
      <c r="J1680" s="398"/>
      <c r="K1680" s="403"/>
      <c r="L1680" s="404"/>
      <c r="M1680" s="404"/>
      <c r="N1680" s="399"/>
      <c r="O1680" s="400" t="str">
        <f t="shared" si="107"/>
        <v/>
      </c>
      <c r="P1680" s="400" t="str">
        <f t="shared" si="108"/>
        <v/>
      </c>
      <c r="Q1680" s="400">
        <f t="shared" si="110"/>
        <v>0</v>
      </c>
      <c r="R1680" s="401" t="e">
        <f ca="1">MATCH(R$2,OFFSET(Diário!O$4,R1679,0,ROW(Diário!$N$5003)-R1679,1),0)+R1679</f>
        <v>#N/A</v>
      </c>
    </row>
    <row r="1681" spans="1:18" x14ac:dyDescent="0.2">
      <c r="A1681" s="402" t="str">
        <f t="shared" ca="1" si="109"/>
        <v/>
      </c>
      <c r="B1681" s="397" t="str">
        <f ca="1">IF($A1681="","",INDEX(Diário!B$4:B$5000,MATCH(Rateio!$A1681,Diário!$A$4:$A$5000,FALSE)))</f>
        <v/>
      </c>
      <c r="C1681" s="413" t="str">
        <f ca="1">IF($A1681="","",INDEX(Diário!C$4:C$5000,MATCH(Rateio!$A1681,Diário!$A$4:$A$5000,FALSE)))</f>
        <v/>
      </c>
      <c r="D1681" s="412" t="str">
        <f ca="1">IF($A1681="","",INDEX(Diário!D$4:D$5000,MATCH(Rateio!$A1681,Diário!$A$4:$A$5000,FALSE)))</f>
        <v/>
      </c>
      <c r="E1681" s="412" t="str">
        <f ca="1">IF($A1681="","",INDEX(Diário!E$4:E$5000,MATCH(Rateio!$A1681,Diário!$A$4:$A$5000,FALSE)))</f>
        <v/>
      </c>
      <c r="F1681" s="398"/>
      <c r="G1681" s="398"/>
      <c r="H1681" s="398"/>
      <c r="I1681" s="398"/>
      <c r="J1681" s="398"/>
      <c r="K1681" s="403"/>
      <c r="L1681" s="404"/>
      <c r="M1681" s="404"/>
      <c r="N1681" s="399"/>
      <c r="O1681" s="400" t="str">
        <f t="shared" si="107"/>
        <v/>
      </c>
      <c r="P1681" s="400" t="str">
        <f t="shared" si="108"/>
        <v/>
      </c>
      <c r="Q1681" s="400">
        <f t="shared" si="110"/>
        <v>0</v>
      </c>
      <c r="R1681" s="401" t="e">
        <f ca="1">MATCH(R$2,OFFSET(Diário!O$4,R1680,0,ROW(Diário!$N$5003)-R1680,1),0)+R1680</f>
        <v>#N/A</v>
      </c>
    </row>
    <row r="1682" spans="1:18" x14ac:dyDescent="0.2">
      <c r="A1682" s="402" t="str">
        <f t="shared" ca="1" si="109"/>
        <v/>
      </c>
      <c r="B1682" s="397" t="str">
        <f ca="1">IF($A1682="","",INDEX(Diário!B$4:B$5000,MATCH(Rateio!$A1682,Diário!$A$4:$A$5000,FALSE)))</f>
        <v/>
      </c>
      <c r="C1682" s="413" t="str">
        <f ca="1">IF($A1682="","",INDEX(Diário!C$4:C$5000,MATCH(Rateio!$A1682,Diário!$A$4:$A$5000,FALSE)))</f>
        <v/>
      </c>
      <c r="D1682" s="412" t="str">
        <f ca="1">IF($A1682="","",INDEX(Diário!D$4:D$5000,MATCH(Rateio!$A1682,Diário!$A$4:$A$5000,FALSE)))</f>
        <v/>
      </c>
      <c r="E1682" s="412" t="str">
        <f ca="1">IF($A1682="","",INDEX(Diário!E$4:E$5000,MATCH(Rateio!$A1682,Diário!$A$4:$A$5000,FALSE)))</f>
        <v/>
      </c>
      <c r="F1682" s="398"/>
      <c r="G1682" s="398"/>
      <c r="H1682" s="398"/>
      <c r="I1682" s="398"/>
      <c r="J1682" s="398"/>
      <c r="K1682" s="403"/>
      <c r="L1682" s="404"/>
      <c r="M1682" s="404"/>
      <c r="N1682" s="399"/>
      <c r="O1682" s="400" t="str">
        <f t="shared" si="107"/>
        <v/>
      </c>
      <c r="P1682" s="400" t="str">
        <f t="shared" si="108"/>
        <v/>
      </c>
      <c r="Q1682" s="400">
        <f t="shared" si="110"/>
        <v>0</v>
      </c>
      <c r="R1682" s="401" t="e">
        <f ca="1">MATCH(R$2,OFFSET(Diário!O$4,R1681,0,ROW(Diário!$N$5003)-R1681,1),0)+R1681</f>
        <v>#N/A</v>
      </c>
    </row>
    <row r="1683" spans="1:18" x14ac:dyDescent="0.2">
      <c r="A1683" s="402" t="str">
        <f t="shared" ca="1" si="109"/>
        <v/>
      </c>
      <c r="B1683" s="397" t="str">
        <f ca="1">IF($A1683="","",INDEX(Diário!B$4:B$5000,MATCH(Rateio!$A1683,Diário!$A$4:$A$5000,FALSE)))</f>
        <v/>
      </c>
      <c r="C1683" s="413" t="str">
        <f ca="1">IF($A1683="","",INDEX(Diário!C$4:C$5000,MATCH(Rateio!$A1683,Diário!$A$4:$A$5000,FALSE)))</f>
        <v/>
      </c>
      <c r="D1683" s="412" t="str">
        <f ca="1">IF($A1683="","",INDEX(Diário!D$4:D$5000,MATCH(Rateio!$A1683,Diário!$A$4:$A$5000,FALSE)))</f>
        <v/>
      </c>
      <c r="E1683" s="412" t="str">
        <f ca="1">IF($A1683="","",INDEX(Diário!E$4:E$5000,MATCH(Rateio!$A1683,Diário!$A$4:$A$5000,FALSE)))</f>
        <v/>
      </c>
      <c r="F1683" s="398"/>
      <c r="G1683" s="398"/>
      <c r="H1683" s="398"/>
      <c r="I1683" s="398"/>
      <c r="J1683" s="398"/>
      <c r="K1683" s="403"/>
      <c r="L1683" s="404"/>
      <c r="M1683" s="404"/>
      <c r="N1683" s="399"/>
      <c r="O1683" s="400" t="str">
        <f t="shared" si="107"/>
        <v/>
      </c>
      <c r="P1683" s="400" t="str">
        <f t="shared" si="108"/>
        <v/>
      </c>
      <c r="Q1683" s="400">
        <f t="shared" si="110"/>
        <v>0</v>
      </c>
      <c r="R1683" s="401" t="e">
        <f ca="1">MATCH(R$2,OFFSET(Diário!O$4,R1682,0,ROW(Diário!$N$5003)-R1682,1),0)+R1682</f>
        <v>#N/A</v>
      </c>
    </row>
    <row r="1684" spans="1:18" x14ac:dyDescent="0.2">
      <c r="A1684" s="402" t="str">
        <f t="shared" ca="1" si="109"/>
        <v/>
      </c>
      <c r="B1684" s="397" t="str">
        <f ca="1">IF($A1684="","",INDEX(Diário!B$4:B$5000,MATCH(Rateio!$A1684,Diário!$A$4:$A$5000,FALSE)))</f>
        <v/>
      </c>
      <c r="C1684" s="413" t="str">
        <f ca="1">IF($A1684="","",INDEX(Diário!C$4:C$5000,MATCH(Rateio!$A1684,Diário!$A$4:$A$5000,FALSE)))</f>
        <v/>
      </c>
      <c r="D1684" s="412" t="str">
        <f ca="1">IF($A1684="","",INDEX(Diário!D$4:D$5000,MATCH(Rateio!$A1684,Diário!$A$4:$A$5000,FALSE)))</f>
        <v/>
      </c>
      <c r="E1684" s="412" t="str">
        <f ca="1">IF($A1684="","",INDEX(Diário!E$4:E$5000,MATCH(Rateio!$A1684,Diário!$A$4:$A$5000,FALSE)))</f>
        <v/>
      </c>
      <c r="F1684" s="398"/>
      <c r="G1684" s="398"/>
      <c r="H1684" s="398"/>
      <c r="I1684" s="398"/>
      <c r="J1684" s="398"/>
      <c r="K1684" s="403"/>
      <c r="L1684" s="404"/>
      <c r="M1684" s="404"/>
      <c r="N1684" s="399"/>
      <c r="O1684" s="400" t="str">
        <f t="shared" si="107"/>
        <v/>
      </c>
      <c r="P1684" s="400" t="str">
        <f t="shared" si="108"/>
        <v/>
      </c>
      <c r="Q1684" s="400">
        <f t="shared" si="110"/>
        <v>0</v>
      </c>
      <c r="R1684" s="401" t="e">
        <f ca="1">MATCH(R$2,OFFSET(Diário!O$4,R1683,0,ROW(Diário!$N$5003)-R1683,1),0)+R1683</f>
        <v>#N/A</v>
      </c>
    </row>
    <row r="1685" spans="1:18" x14ac:dyDescent="0.2">
      <c r="A1685" s="402" t="str">
        <f t="shared" ca="1" si="109"/>
        <v/>
      </c>
      <c r="B1685" s="397" t="str">
        <f ca="1">IF($A1685="","",INDEX(Diário!B$4:B$5000,MATCH(Rateio!$A1685,Diário!$A$4:$A$5000,FALSE)))</f>
        <v/>
      </c>
      <c r="C1685" s="413" t="str">
        <f ca="1">IF($A1685="","",INDEX(Diário!C$4:C$5000,MATCH(Rateio!$A1685,Diário!$A$4:$A$5000,FALSE)))</f>
        <v/>
      </c>
      <c r="D1685" s="412" t="str">
        <f ca="1">IF($A1685="","",INDEX(Diário!D$4:D$5000,MATCH(Rateio!$A1685,Diário!$A$4:$A$5000,FALSE)))</f>
        <v/>
      </c>
      <c r="E1685" s="412" t="str">
        <f ca="1">IF($A1685="","",INDEX(Diário!E$4:E$5000,MATCH(Rateio!$A1685,Diário!$A$4:$A$5000,FALSE)))</f>
        <v/>
      </c>
      <c r="F1685" s="398"/>
      <c r="G1685" s="398"/>
      <c r="H1685" s="398"/>
      <c r="I1685" s="398"/>
      <c r="J1685" s="398"/>
      <c r="K1685" s="403"/>
      <c r="L1685" s="404"/>
      <c r="M1685" s="404"/>
      <c r="N1685" s="399"/>
      <c r="O1685" s="400" t="str">
        <f t="shared" si="107"/>
        <v/>
      </c>
      <c r="P1685" s="400" t="str">
        <f t="shared" si="108"/>
        <v/>
      </c>
      <c r="Q1685" s="400">
        <f t="shared" si="110"/>
        <v>0</v>
      </c>
      <c r="R1685" s="401" t="e">
        <f ca="1">MATCH(R$2,OFFSET(Diário!O$4,R1684,0,ROW(Diário!$N$5003)-R1684,1),0)+R1684</f>
        <v>#N/A</v>
      </c>
    </row>
    <row r="1686" spans="1:18" x14ac:dyDescent="0.2">
      <c r="A1686" s="402" t="str">
        <f t="shared" ca="1" si="109"/>
        <v/>
      </c>
      <c r="B1686" s="397" t="str">
        <f ca="1">IF($A1686="","",INDEX(Diário!B$4:B$5000,MATCH(Rateio!$A1686,Diário!$A$4:$A$5000,FALSE)))</f>
        <v/>
      </c>
      <c r="C1686" s="413" t="str">
        <f ca="1">IF($A1686="","",INDEX(Diário!C$4:C$5000,MATCH(Rateio!$A1686,Diário!$A$4:$A$5000,FALSE)))</f>
        <v/>
      </c>
      <c r="D1686" s="412" t="str">
        <f ca="1">IF($A1686="","",INDEX(Diário!D$4:D$5000,MATCH(Rateio!$A1686,Diário!$A$4:$A$5000,FALSE)))</f>
        <v/>
      </c>
      <c r="E1686" s="412" t="str">
        <f ca="1">IF($A1686="","",INDEX(Diário!E$4:E$5000,MATCH(Rateio!$A1686,Diário!$A$4:$A$5000,FALSE)))</f>
        <v/>
      </c>
      <c r="F1686" s="398"/>
      <c r="G1686" s="398"/>
      <c r="H1686" s="398"/>
      <c r="I1686" s="398"/>
      <c r="J1686" s="398"/>
      <c r="K1686" s="403"/>
      <c r="L1686" s="404"/>
      <c r="M1686" s="404"/>
      <c r="N1686" s="399"/>
      <c r="O1686" s="400" t="str">
        <f t="shared" si="107"/>
        <v/>
      </c>
      <c r="P1686" s="400" t="str">
        <f t="shared" si="108"/>
        <v/>
      </c>
      <c r="Q1686" s="400">
        <f t="shared" si="110"/>
        <v>0</v>
      </c>
      <c r="R1686" s="401" t="e">
        <f ca="1">MATCH(R$2,OFFSET(Diário!O$4,R1685,0,ROW(Diário!$N$5003)-R1685,1),0)+R1685</f>
        <v>#N/A</v>
      </c>
    </row>
    <row r="1687" spans="1:18" x14ac:dyDescent="0.2">
      <c r="A1687" s="402" t="str">
        <f t="shared" ca="1" si="109"/>
        <v/>
      </c>
      <c r="B1687" s="397" t="str">
        <f ca="1">IF($A1687="","",INDEX(Diário!B$4:B$5000,MATCH(Rateio!$A1687,Diário!$A$4:$A$5000,FALSE)))</f>
        <v/>
      </c>
      <c r="C1687" s="413" t="str">
        <f ca="1">IF($A1687="","",INDEX(Diário!C$4:C$5000,MATCH(Rateio!$A1687,Diário!$A$4:$A$5000,FALSE)))</f>
        <v/>
      </c>
      <c r="D1687" s="412" t="str">
        <f ca="1">IF($A1687="","",INDEX(Diário!D$4:D$5000,MATCH(Rateio!$A1687,Diário!$A$4:$A$5000,FALSE)))</f>
        <v/>
      </c>
      <c r="E1687" s="412" t="str">
        <f ca="1">IF($A1687="","",INDEX(Diário!E$4:E$5000,MATCH(Rateio!$A1687,Diário!$A$4:$A$5000,FALSE)))</f>
        <v/>
      </c>
      <c r="F1687" s="398"/>
      <c r="G1687" s="398"/>
      <c r="H1687" s="398"/>
      <c r="I1687" s="398"/>
      <c r="J1687" s="398"/>
      <c r="K1687" s="403"/>
      <c r="L1687" s="404"/>
      <c r="M1687" s="404"/>
      <c r="N1687" s="399"/>
      <c r="O1687" s="400" t="str">
        <f t="shared" si="107"/>
        <v/>
      </c>
      <c r="P1687" s="400" t="str">
        <f t="shared" si="108"/>
        <v/>
      </c>
      <c r="Q1687" s="400">
        <f t="shared" si="110"/>
        <v>0</v>
      </c>
      <c r="R1687" s="401" t="e">
        <f ca="1">MATCH(R$2,OFFSET(Diário!O$4,R1686,0,ROW(Diário!$N$5003)-R1686,1),0)+R1686</f>
        <v>#N/A</v>
      </c>
    </row>
    <row r="1688" spans="1:18" x14ac:dyDescent="0.2">
      <c r="A1688" s="402" t="str">
        <f t="shared" ca="1" si="109"/>
        <v/>
      </c>
      <c r="B1688" s="397" t="str">
        <f ca="1">IF($A1688="","",INDEX(Diário!B$4:B$5000,MATCH(Rateio!$A1688,Diário!$A$4:$A$5000,FALSE)))</f>
        <v/>
      </c>
      <c r="C1688" s="413" t="str">
        <f ca="1">IF($A1688="","",INDEX(Diário!C$4:C$5000,MATCH(Rateio!$A1688,Diário!$A$4:$A$5000,FALSE)))</f>
        <v/>
      </c>
      <c r="D1688" s="412" t="str">
        <f ca="1">IF($A1688="","",INDEX(Diário!D$4:D$5000,MATCH(Rateio!$A1688,Diário!$A$4:$A$5000,FALSE)))</f>
        <v/>
      </c>
      <c r="E1688" s="412" t="str">
        <f ca="1">IF($A1688="","",INDEX(Diário!E$4:E$5000,MATCH(Rateio!$A1688,Diário!$A$4:$A$5000,FALSE)))</f>
        <v/>
      </c>
      <c r="F1688" s="398"/>
      <c r="G1688" s="398"/>
      <c r="H1688" s="398"/>
      <c r="I1688" s="398"/>
      <c r="J1688" s="398"/>
      <c r="K1688" s="403"/>
      <c r="L1688" s="404"/>
      <c r="M1688" s="404"/>
      <c r="N1688" s="399"/>
      <c r="O1688" s="400" t="str">
        <f t="shared" si="107"/>
        <v/>
      </c>
      <c r="P1688" s="400" t="str">
        <f t="shared" si="108"/>
        <v/>
      </c>
      <c r="Q1688" s="400">
        <f t="shared" si="110"/>
        <v>0</v>
      </c>
      <c r="R1688" s="401" t="e">
        <f ca="1">MATCH(R$2,OFFSET(Diário!O$4,R1687,0,ROW(Diário!$N$5003)-R1687,1),0)+R1687</f>
        <v>#N/A</v>
      </c>
    </row>
    <row r="1689" spans="1:18" x14ac:dyDescent="0.2">
      <c r="A1689" s="402" t="str">
        <f t="shared" ca="1" si="109"/>
        <v/>
      </c>
      <c r="B1689" s="397" t="str">
        <f ca="1">IF($A1689="","",INDEX(Diário!B$4:B$5000,MATCH(Rateio!$A1689,Diário!$A$4:$A$5000,FALSE)))</f>
        <v/>
      </c>
      <c r="C1689" s="413" t="str">
        <f ca="1">IF($A1689="","",INDEX(Diário!C$4:C$5000,MATCH(Rateio!$A1689,Diário!$A$4:$A$5000,FALSE)))</f>
        <v/>
      </c>
      <c r="D1689" s="412" t="str">
        <f ca="1">IF($A1689="","",INDEX(Diário!D$4:D$5000,MATCH(Rateio!$A1689,Diário!$A$4:$A$5000,FALSE)))</f>
        <v/>
      </c>
      <c r="E1689" s="412" t="str">
        <f ca="1">IF($A1689="","",INDEX(Diário!E$4:E$5000,MATCH(Rateio!$A1689,Diário!$A$4:$A$5000,FALSE)))</f>
        <v/>
      </c>
      <c r="F1689" s="398"/>
      <c r="G1689" s="398"/>
      <c r="H1689" s="398"/>
      <c r="I1689" s="398"/>
      <c r="J1689" s="398"/>
      <c r="K1689" s="403"/>
      <c r="L1689" s="404"/>
      <c r="M1689" s="404"/>
      <c r="N1689" s="399"/>
      <c r="O1689" s="400" t="str">
        <f t="shared" si="107"/>
        <v/>
      </c>
      <c r="P1689" s="400" t="str">
        <f t="shared" si="108"/>
        <v/>
      </c>
      <c r="Q1689" s="400">
        <f t="shared" si="110"/>
        <v>0</v>
      </c>
      <c r="R1689" s="401" t="e">
        <f ca="1">MATCH(R$2,OFFSET(Diário!O$4,R1688,0,ROW(Diário!$N$5003)-R1688,1),0)+R1688</f>
        <v>#N/A</v>
      </c>
    </row>
    <row r="1690" spans="1:18" x14ac:dyDescent="0.2">
      <c r="A1690" s="402" t="str">
        <f t="shared" ca="1" si="109"/>
        <v/>
      </c>
      <c r="B1690" s="397" t="str">
        <f ca="1">IF($A1690="","",INDEX(Diário!B$4:B$5000,MATCH(Rateio!$A1690,Diário!$A$4:$A$5000,FALSE)))</f>
        <v/>
      </c>
      <c r="C1690" s="413" t="str">
        <f ca="1">IF($A1690="","",INDEX(Diário!C$4:C$5000,MATCH(Rateio!$A1690,Diário!$A$4:$A$5000,FALSE)))</f>
        <v/>
      </c>
      <c r="D1690" s="412" t="str">
        <f ca="1">IF($A1690="","",INDEX(Diário!D$4:D$5000,MATCH(Rateio!$A1690,Diário!$A$4:$A$5000,FALSE)))</f>
        <v/>
      </c>
      <c r="E1690" s="412" t="str">
        <f ca="1">IF($A1690="","",INDEX(Diário!E$4:E$5000,MATCH(Rateio!$A1690,Diário!$A$4:$A$5000,FALSE)))</f>
        <v/>
      </c>
      <c r="F1690" s="398"/>
      <c r="G1690" s="398"/>
      <c r="H1690" s="398"/>
      <c r="I1690" s="398"/>
      <c r="J1690" s="398"/>
      <c r="K1690" s="403"/>
      <c r="L1690" s="404"/>
      <c r="M1690" s="404"/>
      <c r="N1690" s="399"/>
      <c r="O1690" s="400" t="str">
        <f t="shared" si="107"/>
        <v/>
      </c>
      <c r="P1690" s="400" t="str">
        <f t="shared" si="108"/>
        <v/>
      </c>
      <c r="Q1690" s="400">
        <f t="shared" si="110"/>
        <v>0</v>
      </c>
      <c r="R1690" s="401" t="e">
        <f ca="1">MATCH(R$2,OFFSET(Diário!O$4,R1689,0,ROW(Diário!$N$5003)-R1689,1),0)+R1689</f>
        <v>#N/A</v>
      </c>
    </row>
    <row r="1691" spans="1:18" x14ac:dyDescent="0.2">
      <c r="A1691" s="402" t="str">
        <f t="shared" ca="1" si="109"/>
        <v/>
      </c>
      <c r="B1691" s="397" t="str">
        <f ca="1">IF($A1691="","",INDEX(Diário!B$4:B$5000,MATCH(Rateio!$A1691,Diário!$A$4:$A$5000,FALSE)))</f>
        <v/>
      </c>
      <c r="C1691" s="413" t="str">
        <f ca="1">IF($A1691="","",INDEX(Diário!C$4:C$5000,MATCH(Rateio!$A1691,Diário!$A$4:$A$5000,FALSE)))</f>
        <v/>
      </c>
      <c r="D1691" s="412" t="str">
        <f ca="1">IF($A1691="","",INDEX(Diário!D$4:D$5000,MATCH(Rateio!$A1691,Diário!$A$4:$A$5000,FALSE)))</f>
        <v/>
      </c>
      <c r="E1691" s="412" t="str">
        <f ca="1">IF($A1691="","",INDEX(Diário!E$4:E$5000,MATCH(Rateio!$A1691,Diário!$A$4:$A$5000,FALSE)))</f>
        <v/>
      </c>
      <c r="F1691" s="398"/>
      <c r="G1691" s="398"/>
      <c r="H1691" s="398"/>
      <c r="I1691" s="398"/>
      <c r="J1691" s="398"/>
      <c r="K1691" s="403"/>
      <c r="L1691" s="404"/>
      <c r="M1691" s="404"/>
      <c r="N1691" s="399"/>
      <c r="O1691" s="400" t="str">
        <f t="shared" si="107"/>
        <v/>
      </c>
      <c r="P1691" s="400" t="str">
        <f t="shared" si="108"/>
        <v/>
      </c>
      <c r="Q1691" s="400">
        <f t="shared" si="110"/>
        <v>0</v>
      </c>
      <c r="R1691" s="401" t="e">
        <f ca="1">MATCH(R$2,OFFSET(Diário!O$4,R1690,0,ROW(Diário!$N$5003)-R1690,1),0)+R1690</f>
        <v>#N/A</v>
      </c>
    </row>
    <row r="1692" spans="1:18" x14ac:dyDescent="0.2">
      <c r="A1692" s="402" t="str">
        <f t="shared" ca="1" si="109"/>
        <v/>
      </c>
      <c r="B1692" s="397" t="str">
        <f ca="1">IF($A1692="","",INDEX(Diário!B$4:B$5000,MATCH(Rateio!$A1692,Diário!$A$4:$A$5000,FALSE)))</f>
        <v/>
      </c>
      <c r="C1692" s="413" t="str">
        <f ca="1">IF($A1692="","",INDEX(Diário!C$4:C$5000,MATCH(Rateio!$A1692,Diário!$A$4:$A$5000,FALSE)))</f>
        <v/>
      </c>
      <c r="D1692" s="412" t="str">
        <f ca="1">IF($A1692="","",INDEX(Diário!D$4:D$5000,MATCH(Rateio!$A1692,Diário!$A$4:$A$5000,FALSE)))</f>
        <v/>
      </c>
      <c r="E1692" s="412" t="str">
        <f ca="1">IF($A1692="","",INDEX(Diário!E$4:E$5000,MATCH(Rateio!$A1692,Diário!$A$4:$A$5000,FALSE)))</f>
        <v/>
      </c>
      <c r="F1692" s="398"/>
      <c r="G1692" s="398"/>
      <c r="H1692" s="398"/>
      <c r="I1692" s="398"/>
      <c r="J1692" s="398"/>
      <c r="K1692" s="403"/>
      <c r="L1692" s="404"/>
      <c r="M1692" s="404"/>
      <c r="N1692" s="399"/>
      <c r="O1692" s="400" t="str">
        <f t="shared" si="107"/>
        <v/>
      </c>
      <c r="P1692" s="400" t="str">
        <f t="shared" si="108"/>
        <v/>
      </c>
      <c r="Q1692" s="400">
        <f t="shared" si="110"/>
        <v>0</v>
      </c>
      <c r="R1692" s="401" t="e">
        <f ca="1">MATCH(R$2,OFFSET(Diário!O$4,R1691,0,ROW(Diário!$N$5003)-R1691,1),0)+R1691</f>
        <v>#N/A</v>
      </c>
    </row>
    <row r="1693" spans="1:18" x14ac:dyDescent="0.2">
      <c r="A1693" s="402" t="str">
        <f t="shared" ca="1" si="109"/>
        <v/>
      </c>
      <c r="B1693" s="397" t="str">
        <f ca="1">IF($A1693="","",INDEX(Diário!B$4:B$5000,MATCH(Rateio!$A1693,Diário!$A$4:$A$5000,FALSE)))</f>
        <v/>
      </c>
      <c r="C1693" s="413" t="str">
        <f ca="1">IF($A1693="","",INDEX(Diário!C$4:C$5000,MATCH(Rateio!$A1693,Diário!$A$4:$A$5000,FALSE)))</f>
        <v/>
      </c>
      <c r="D1693" s="412" t="str">
        <f ca="1">IF($A1693="","",INDEX(Diário!D$4:D$5000,MATCH(Rateio!$A1693,Diário!$A$4:$A$5000,FALSE)))</f>
        <v/>
      </c>
      <c r="E1693" s="412" t="str">
        <f ca="1">IF($A1693="","",INDEX(Diário!E$4:E$5000,MATCH(Rateio!$A1693,Diário!$A$4:$A$5000,FALSE)))</f>
        <v/>
      </c>
      <c r="F1693" s="398"/>
      <c r="G1693" s="398"/>
      <c r="H1693" s="398"/>
      <c r="I1693" s="398"/>
      <c r="J1693" s="398"/>
      <c r="K1693" s="403"/>
      <c r="L1693" s="404"/>
      <c r="M1693" s="404"/>
      <c r="N1693" s="399"/>
      <c r="O1693" s="400" t="str">
        <f t="shared" si="107"/>
        <v/>
      </c>
      <c r="P1693" s="400" t="str">
        <f t="shared" si="108"/>
        <v/>
      </c>
      <c r="Q1693" s="400">
        <f t="shared" si="110"/>
        <v>0</v>
      </c>
      <c r="R1693" s="401" t="e">
        <f ca="1">MATCH(R$2,OFFSET(Diário!O$4,R1692,0,ROW(Diário!$N$5003)-R1692,1),0)+R1692</f>
        <v>#N/A</v>
      </c>
    </row>
    <row r="1694" spans="1:18" x14ac:dyDescent="0.2">
      <c r="A1694" s="402" t="str">
        <f t="shared" ca="1" si="109"/>
        <v/>
      </c>
      <c r="B1694" s="397" t="str">
        <f ca="1">IF($A1694="","",INDEX(Diário!B$4:B$5000,MATCH(Rateio!$A1694,Diário!$A$4:$A$5000,FALSE)))</f>
        <v/>
      </c>
      <c r="C1694" s="413" t="str">
        <f ca="1">IF($A1694="","",INDEX(Diário!C$4:C$5000,MATCH(Rateio!$A1694,Diário!$A$4:$A$5000,FALSE)))</f>
        <v/>
      </c>
      <c r="D1694" s="412" t="str">
        <f ca="1">IF($A1694="","",INDEX(Diário!D$4:D$5000,MATCH(Rateio!$A1694,Diário!$A$4:$A$5000,FALSE)))</f>
        <v/>
      </c>
      <c r="E1694" s="412" t="str">
        <f ca="1">IF($A1694="","",INDEX(Diário!E$4:E$5000,MATCH(Rateio!$A1694,Diário!$A$4:$A$5000,FALSE)))</f>
        <v/>
      </c>
      <c r="F1694" s="398"/>
      <c r="G1694" s="398"/>
      <c r="H1694" s="398"/>
      <c r="I1694" s="398"/>
      <c r="J1694" s="398"/>
      <c r="K1694" s="403"/>
      <c r="L1694" s="404"/>
      <c r="M1694" s="404"/>
      <c r="N1694" s="399"/>
      <c r="O1694" s="400" t="str">
        <f t="shared" si="107"/>
        <v/>
      </c>
      <c r="P1694" s="400" t="str">
        <f t="shared" si="108"/>
        <v/>
      </c>
      <c r="Q1694" s="400">
        <f t="shared" si="110"/>
        <v>0</v>
      </c>
      <c r="R1694" s="401" t="e">
        <f ca="1">MATCH(R$2,OFFSET(Diário!O$4,R1693,0,ROW(Diário!$N$5003)-R1693,1),0)+R1693</f>
        <v>#N/A</v>
      </c>
    </row>
    <row r="1695" spans="1:18" x14ac:dyDescent="0.2">
      <c r="A1695" s="402" t="str">
        <f t="shared" ca="1" si="109"/>
        <v/>
      </c>
      <c r="B1695" s="397" t="str">
        <f ca="1">IF($A1695="","",INDEX(Diário!B$4:B$5000,MATCH(Rateio!$A1695,Diário!$A$4:$A$5000,FALSE)))</f>
        <v/>
      </c>
      <c r="C1695" s="413" t="str">
        <f ca="1">IF($A1695="","",INDEX(Diário!C$4:C$5000,MATCH(Rateio!$A1695,Diário!$A$4:$A$5000,FALSE)))</f>
        <v/>
      </c>
      <c r="D1695" s="412" t="str">
        <f ca="1">IF($A1695="","",INDEX(Diário!D$4:D$5000,MATCH(Rateio!$A1695,Diário!$A$4:$A$5000,FALSE)))</f>
        <v/>
      </c>
      <c r="E1695" s="412" t="str">
        <f ca="1">IF($A1695="","",INDEX(Diário!E$4:E$5000,MATCH(Rateio!$A1695,Diário!$A$4:$A$5000,FALSE)))</f>
        <v/>
      </c>
      <c r="F1695" s="398"/>
      <c r="G1695" s="398"/>
      <c r="H1695" s="398"/>
      <c r="I1695" s="398"/>
      <c r="J1695" s="398"/>
      <c r="K1695" s="403"/>
      <c r="L1695" s="404"/>
      <c r="M1695" s="404"/>
      <c r="N1695" s="399"/>
      <c r="O1695" s="400" t="str">
        <f t="shared" si="107"/>
        <v/>
      </c>
      <c r="P1695" s="400" t="str">
        <f t="shared" si="108"/>
        <v/>
      </c>
      <c r="Q1695" s="400">
        <f t="shared" si="110"/>
        <v>0</v>
      </c>
      <c r="R1695" s="401" t="e">
        <f ca="1">MATCH(R$2,OFFSET(Diário!O$4,R1694,0,ROW(Diário!$N$5003)-R1694,1),0)+R1694</f>
        <v>#N/A</v>
      </c>
    </row>
    <row r="1696" spans="1:18" x14ac:dyDescent="0.2">
      <c r="A1696" s="402" t="str">
        <f t="shared" ca="1" si="109"/>
        <v/>
      </c>
      <c r="B1696" s="397" t="str">
        <f ca="1">IF($A1696="","",INDEX(Diário!B$4:B$5000,MATCH(Rateio!$A1696,Diário!$A$4:$A$5000,FALSE)))</f>
        <v/>
      </c>
      <c r="C1696" s="413" t="str">
        <f ca="1">IF($A1696="","",INDEX(Diário!C$4:C$5000,MATCH(Rateio!$A1696,Diário!$A$4:$A$5000,FALSE)))</f>
        <v/>
      </c>
      <c r="D1696" s="412" t="str">
        <f ca="1">IF($A1696="","",INDEX(Diário!D$4:D$5000,MATCH(Rateio!$A1696,Diário!$A$4:$A$5000,FALSE)))</f>
        <v/>
      </c>
      <c r="E1696" s="412" t="str">
        <f ca="1">IF($A1696="","",INDEX(Diário!E$4:E$5000,MATCH(Rateio!$A1696,Diário!$A$4:$A$5000,FALSE)))</f>
        <v/>
      </c>
      <c r="F1696" s="398"/>
      <c r="G1696" s="398"/>
      <c r="H1696" s="398"/>
      <c r="I1696" s="398"/>
      <c r="J1696" s="398"/>
      <c r="K1696" s="403"/>
      <c r="L1696" s="404"/>
      <c r="M1696" s="404"/>
      <c r="N1696" s="399"/>
      <c r="O1696" s="400" t="str">
        <f t="shared" si="107"/>
        <v/>
      </c>
      <c r="P1696" s="400" t="str">
        <f t="shared" si="108"/>
        <v/>
      </c>
      <c r="Q1696" s="400">
        <f t="shared" si="110"/>
        <v>0</v>
      </c>
      <c r="R1696" s="401" t="e">
        <f ca="1">MATCH(R$2,OFFSET(Diário!O$4,R1695,0,ROW(Diário!$N$5003)-R1695,1),0)+R1695</f>
        <v>#N/A</v>
      </c>
    </row>
    <row r="1697" spans="1:18" x14ac:dyDescent="0.2">
      <c r="A1697" s="402" t="str">
        <f t="shared" ca="1" si="109"/>
        <v/>
      </c>
      <c r="B1697" s="397" t="str">
        <f ca="1">IF($A1697="","",INDEX(Diário!B$4:B$5000,MATCH(Rateio!$A1697,Diário!$A$4:$A$5000,FALSE)))</f>
        <v/>
      </c>
      <c r="C1697" s="413" t="str">
        <f ca="1">IF($A1697="","",INDEX(Diário!C$4:C$5000,MATCH(Rateio!$A1697,Diário!$A$4:$A$5000,FALSE)))</f>
        <v/>
      </c>
      <c r="D1697" s="412" t="str">
        <f ca="1">IF($A1697="","",INDEX(Diário!D$4:D$5000,MATCH(Rateio!$A1697,Diário!$A$4:$A$5000,FALSE)))</f>
        <v/>
      </c>
      <c r="E1697" s="412" t="str">
        <f ca="1">IF($A1697="","",INDEX(Diário!E$4:E$5000,MATCH(Rateio!$A1697,Diário!$A$4:$A$5000,FALSE)))</f>
        <v/>
      </c>
      <c r="F1697" s="398"/>
      <c r="G1697" s="398"/>
      <c r="H1697" s="398"/>
      <c r="I1697" s="398"/>
      <c r="J1697" s="398"/>
      <c r="K1697" s="403"/>
      <c r="L1697" s="404"/>
      <c r="M1697" s="404"/>
      <c r="N1697" s="399"/>
      <c r="O1697" s="400" t="str">
        <f t="shared" si="107"/>
        <v/>
      </c>
      <c r="P1697" s="400" t="str">
        <f t="shared" si="108"/>
        <v/>
      </c>
      <c r="Q1697" s="400">
        <f t="shared" si="110"/>
        <v>0</v>
      </c>
      <c r="R1697" s="401" t="e">
        <f ca="1">MATCH(R$2,OFFSET(Diário!O$4,R1696,0,ROW(Diário!$N$5003)-R1696,1),0)+R1696</f>
        <v>#N/A</v>
      </c>
    </row>
    <row r="1698" spans="1:18" x14ac:dyDescent="0.2">
      <c r="A1698" s="402" t="str">
        <f t="shared" ca="1" si="109"/>
        <v/>
      </c>
      <c r="B1698" s="397" t="str">
        <f ca="1">IF($A1698="","",INDEX(Diário!B$4:B$5000,MATCH(Rateio!$A1698,Diário!$A$4:$A$5000,FALSE)))</f>
        <v/>
      </c>
      <c r="C1698" s="413" t="str">
        <f ca="1">IF($A1698="","",INDEX(Diário!C$4:C$5000,MATCH(Rateio!$A1698,Diário!$A$4:$A$5000,FALSE)))</f>
        <v/>
      </c>
      <c r="D1698" s="412" t="str">
        <f ca="1">IF($A1698="","",INDEX(Diário!D$4:D$5000,MATCH(Rateio!$A1698,Diário!$A$4:$A$5000,FALSE)))</f>
        <v/>
      </c>
      <c r="E1698" s="412" t="str">
        <f ca="1">IF($A1698="","",INDEX(Diário!E$4:E$5000,MATCH(Rateio!$A1698,Diário!$A$4:$A$5000,FALSE)))</f>
        <v/>
      </c>
      <c r="F1698" s="398"/>
      <c r="G1698" s="398"/>
      <c r="H1698" s="398"/>
      <c r="I1698" s="398"/>
      <c r="J1698" s="398"/>
      <c r="K1698" s="403"/>
      <c r="L1698" s="404"/>
      <c r="M1698" s="404"/>
      <c r="N1698" s="399"/>
      <c r="O1698" s="400" t="str">
        <f t="shared" si="107"/>
        <v/>
      </c>
      <c r="P1698" s="400" t="str">
        <f t="shared" si="108"/>
        <v/>
      </c>
      <c r="Q1698" s="400">
        <f t="shared" si="110"/>
        <v>0</v>
      </c>
      <c r="R1698" s="401" t="e">
        <f ca="1">MATCH(R$2,OFFSET(Diário!O$4,R1697,0,ROW(Diário!$N$5003)-R1697,1),0)+R1697</f>
        <v>#N/A</v>
      </c>
    </row>
    <row r="1699" spans="1:18" x14ac:dyDescent="0.2">
      <c r="A1699" s="402" t="str">
        <f t="shared" ca="1" si="109"/>
        <v/>
      </c>
      <c r="B1699" s="397" t="str">
        <f ca="1">IF($A1699="","",INDEX(Diário!B$4:B$5000,MATCH(Rateio!$A1699,Diário!$A$4:$A$5000,FALSE)))</f>
        <v/>
      </c>
      <c r="C1699" s="413" t="str">
        <f ca="1">IF($A1699="","",INDEX(Diário!C$4:C$5000,MATCH(Rateio!$A1699,Diário!$A$4:$A$5000,FALSE)))</f>
        <v/>
      </c>
      <c r="D1699" s="412" t="str">
        <f ca="1">IF($A1699="","",INDEX(Diário!D$4:D$5000,MATCH(Rateio!$A1699,Diário!$A$4:$A$5000,FALSE)))</f>
        <v/>
      </c>
      <c r="E1699" s="412" t="str">
        <f ca="1">IF($A1699="","",INDEX(Diário!E$4:E$5000,MATCH(Rateio!$A1699,Diário!$A$4:$A$5000,FALSE)))</f>
        <v/>
      </c>
      <c r="F1699" s="398"/>
      <c r="G1699" s="398"/>
      <c r="H1699" s="398"/>
      <c r="I1699" s="398"/>
      <c r="J1699" s="398"/>
      <c r="K1699" s="403"/>
      <c r="L1699" s="404"/>
      <c r="M1699" s="404"/>
      <c r="N1699" s="399"/>
      <c r="O1699" s="400" t="str">
        <f t="shared" si="107"/>
        <v/>
      </c>
      <c r="P1699" s="400" t="str">
        <f t="shared" si="108"/>
        <v/>
      </c>
      <c r="Q1699" s="400">
        <f t="shared" si="110"/>
        <v>0</v>
      </c>
      <c r="R1699" s="401" t="e">
        <f ca="1">MATCH(R$2,OFFSET(Diário!O$4,R1698,0,ROW(Diário!$N$5003)-R1698,1),0)+R1698</f>
        <v>#N/A</v>
      </c>
    </row>
    <row r="1700" spans="1:18" x14ac:dyDescent="0.2">
      <c r="A1700" s="402" t="str">
        <f t="shared" ca="1" si="109"/>
        <v/>
      </c>
      <c r="B1700" s="397" t="str">
        <f ca="1">IF($A1700="","",INDEX(Diário!B$4:B$5000,MATCH(Rateio!$A1700,Diário!$A$4:$A$5000,FALSE)))</f>
        <v/>
      </c>
      <c r="C1700" s="413" t="str">
        <f ca="1">IF($A1700="","",INDEX(Diário!C$4:C$5000,MATCH(Rateio!$A1700,Diário!$A$4:$A$5000,FALSE)))</f>
        <v/>
      </c>
      <c r="D1700" s="412" t="str">
        <f ca="1">IF($A1700="","",INDEX(Diário!D$4:D$5000,MATCH(Rateio!$A1700,Diário!$A$4:$A$5000,FALSE)))</f>
        <v/>
      </c>
      <c r="E1700" s="412" t="str">
        <f ca="1">IF($A1700="","",INDEX(Diário!E$4:E$5000,MATCH(Rateio!$A1700,Diário!$A$4:$A$5000,FALSE)))</f>
        <v/>
      </c>
      <c r="F1700" s="398"/>
      <c r="G1700" s="398"/>
      <c r="H1700" s="398"/>
      <c r="I1700" s="398"/>
      <c r="J1700" s="398"/>
      <c r="K1700" s="403"/>
      <c r="L1700" s="404"/>
      <c r="M1700" s="404"/>
      <c r="N1700" s="399"/>
      <c r="O1700" s="400" t="str">
        <f t="shared" si="107"/>
        <v/>
      </c>
      <c r="P1700" s="400" t="str">
        <f t="shared" si="108"/>
        <v/>
      </c>
      <c r="Q1700" s="400">
        <f t="shared" si="110"/>
        <v>0</v>
      </c>
      <c r="R1700" s="401" t="e">
        <f ca="1">MATCH(R$2,OFFSET(Diário!O$4,R1699,0,ROW(Diário!$N$5003)-R1699,1),0)+R1699</f>
        <v>#N/A</v>
      </c>
    </row>
    <row r="1701" spans="1:18" x14ac:dyDescent="0.2">
      <c r="A1701" s="402" t="str">
        <f t="shared" ca="1" si="109"/>
        <v/>
      </c>
      <c r="B1701" s="397" t="str">
        <f ca="1">IF($A1701="","",INDEX(Diário!B$4:B$5000,MATCH(Rateio!$A1701,Diário!$A$4:$A$5000,FALSE)))</f>
        <v/>
      </c>
      <c r="C1701" s="413" t="str">
        <f ca="1">IF($A1701="","",INDEX(Diário!C$4:C$5000,MATCH(Rateio!$A1701,Diário!$A$4:$A$5000,FALSE)))</f>
        <v/>
      </c>
      <c r="D1701" s="412" t="str">
        <f ca="1">IF($A1701="","",INDEX(Diário!D$4:D$5000,MATCH(Rateio!$A1701,Diário!$A$4:$A$5000,FALSE)))</f>
        <v/>
      </c>
      <c r="E1701" s="412" t="str">
        <f ca="1">IF($A1701="","",INDEX(Diário!E$4:E$5000,MATCH(Rateio!$A1701,Diário!$A$4:$A$5000,FALSE)))</f>
        <v/>
      </c>
      <c r="F1701" s="398"/>
      <c r="G1701" s="398"/>
      <c r="H1701" s="398"/>
      <c r="I1701" s="398"/>
      <c r="J1701" s="398"/>
      <c r="K1701" s="403"/>
      <c r="L1701" s="404"/>
      <c r="M1701" s="404"/>
      <c r="N1701" s="399"/>
      <c r="O1701" s="400" t="str">
        <f t="shared" si="107"/>
        <v/>
      </c>
      <c r="P1701" s="400" t="str">
        <f t="shared" si="108"/>
        <v/>
      </c>
      <c r="Q1701" s="400">
        <f t="shared" si="110"/>
        <v>0</v>
      </c>
      <c r="R1701" s="401" t="e">
        <f ca="1">MATCH(R$2,OFFSET(Diário!O$4,R1700,0,ROW(Diário!$N$5003)-R1700,1),0)+R1700</f>
        <v>#N/A</v>
      </c>
    </row>
    <row r="1702" spans="1:18" x14ac:dyDescent="0.2">
      <c r="A1702" s="402" t="str">
        <f t="shared" ca="1" si="109"/>
        <v/>
      </c>
      <c r="B1702" s="397" t="str">
        <f ca="1">IF($A1702="","",INDEX(Diário!B$4:B$5000,MATCH(Rateio!$A1702,Diário!$A$4:$A$5000,FALSE)))</f>
        <v/>
      </c>
      <c r="C1702" s="413" t="str">
        <f ca="1">IF($A1702="","",INDEX(Diário!C$4:C$5000,MATCH(Rateio!$A1702,Diário!$A$4:$A$5000,FALSE)))</f>
        <v/>
      </c>
      <c r="D1702" s="412" t="str">
        <f ca="1">IF($A1702="","",INDEX(Diário!D$4:D$5000,MATCH(Rateio!$A1702,Diário!$A$4:$A$5000,FALSE)))</f>
        <v/>
      </c>
      <c r="E1702" s="412" t="str">
        <f ca="1">IF($A1702="","",INDEX(Diário!E$4:E$5000,MATCH(Rateio!$A1702,Diário!$A$4:$A$5000,FALSE)))</f>
        <v/>
      </c>
      <c r="F1702" s="398"/>
      <c r="G1702" s="398"/>
      <c r="H1702" s="398"/>
      <c r="I1702" s="398"/>
      <c r="J1702" s="398"/>
      <c r="K1702" s="403"/>
      <c r="L1702" s="404"/>
      <c r="M1702" s="404"/>
      <c r="N1702" s="399"/>
      <c r="O1702" s="400" t="str">
        <f t="shared" si="107"/>
        <v/>
      </c>
      <c r="P1702" s="400" t="str">
        <f t="shared" si="108"/>
        <v/>
      </c>
      <c r="Q1702" s="400">
        <f t="shared" si="110"/>
        <v>0</v>
      </c>
      <c r="R1702" s="401" t="e">
        <f ca="1">MATCH(R$2,OFFSET(Diário!O$4,R1701,0,ROW(Diário!$N$5003)-R1701,1),0)+R1701</f>
        <v>#N/A</v>
      </c>
    </row>
    <row r="1703" spans="1:18" x14ac:dyDescent="0.2">
      <c r="A1703" s="402" t="str">
        <f t="shared" ca="1" si="109"/>
        <v/>
      </c>
      <c r="B1703" s="397" t="str">
        <f ca="1">IF($A1703="","",INDEX(Diário!B$4:B$5000,MATCH(Rateio!$A1703,Diário!$A$4:$A$5000,FALSE)))</f>
        <v/>
      </c>
      <c r="C1703" s="413" t="str">
        <f ca="1">IF($A1703="","",INDEX(Diário!C$4:C$5000,MATCH(Rateio!$A1703,Diário!$A$4:$A$5000,FALSE)))</f>
        <v/>
      </c>
      <c r="D1703" s="412" t="str">
        <f ca="1">IF($A1703="","",INDEX(Diário!D$4:D$5000,MATCH(Rateio!$A1703,Diário!$A$4:$A$5000,FALSE)))</f>
        <v/>
      </c>
      <c r="E1703" s="412" t="str">
        <f ca="1">IF($A1703="","",INDEX(Diário!E$4:E$5000,MATCH(Rateio!$A1703,Diário!$A$4:$A$5000,FALSE)))</f>
        <v/>
      </c>
      <c r="F1703" s="398"/>
      <c r="G1703" s="398"/>
      <c r="H1703" s="398"/>
      <c r="I1703" s="398"/>
      <c r="J1703" s="398"/>
      <c r="K1703" s="403"/>
      <c r="L1703" s="404"/>
      <c r="M1703" s="404"/>
      <c r="N1703" s="399"/>
      <c r="O1703" s="400" t="str">
        <f t="shared" si="107"/>
        <v/>
      </c>
      <c r="P1703" s="400" t="str">
        <f t="shared" si="108"/>
        <v/>
      </c>
      <c r="Q1703" s="400">
        <f t="shared" si="110"/>
        <v>0</v>
      </c>
      <c r="R1703" s="401" t="e">
        <f ca="1">MATCH(R$2,OFFSET(Diário!O$4,R1702,0,ROW(Diário!$N$5003)-R1702,1),0)+R1702</f>
        <v>#N/A</v>
      </c>
    </row>
    <row r="1704" spans="1:18" x14ac:dyDescent="0.2">
      <c r="A1704" s="402" t="str">
        <f t="shared" ca="1" si="109"/>
        <v/>
      </c>
      <c r="B1704" s="397" t="str">
        <f ca="1">IF($A1704="","",INDEX(Diário!B$4:B$5000,MATCH(Rateio!$A1704,Diário!$A$4:$A$5000,FALSE)))</f>
        <v/>
      </c>
      <c r="C1704" s="413" t="str">
        <f ca="1">IF($A1704="","",INDEX(Diário!C$4:C$5000,MATCH(Rateio!$A1704,Diário!$A$4:$A$5000,FALSE)))</f>
        <v/>
      </c>
      <c r="D1704" s="412" t="str">
        <f ca="1">IF($A1704="","",INDEX(Diário!D$4:D$5000,MATCH(Rateio!$A1704,Diário!$A$4:$A$5000,FALSE)))</f>
        <v/>
      </c>
      <c r="E1704" s="412" t="str">
        <f ca="1">IF($A1704="","",INDEX(Diário!E$4:E$5000,MATCH(Rateio!$A1704,Diário!$A$4:$A$5000,FALSE)))</f>
        <v/>
      </c>
      <c r="F1704" s="398"/>
      <c r="G1704" s="398"/>
      <c r="H1704" s="398"/>
      <c r="I1704" s="398"/>
      <c r="J1704" s="398"/>
      <c r="K1704" s="403"/>
      <c r="L1704" s="404"/>
      <c r="M1704" s="404"/>
      <c r="N1704" s="399"/>
      <c r="O1704" s="400" t="str">
        <f t="shared" si="107"/>
        <v/>
      </c>
      <c r="P1704" s="400" t="str">
        <f t="shared" si="108"/>
        <v/>
      </c>
      <c r="Q1704" s="400">
        <f t="shared" si="110"/>
        <v>0</v>
      </c>
      <c r="R1704" s="401" t="e">
        <f ca="1">MATCH(R$2,OFFSET(Diário!O$4,R1703,0,ROW(Diário!$N$5003)-R1703,1),0)+R1703</f>
        <v>#N/A</v>
      </c>
    </row>
    <row r="1705" spans="1:18" x14ac:dyDescent="0.2">
      <c r="A1705" s="402" t="str">
        <f t="shared" ca="1" si="109"/>
        <v/>
      </c>
      <c r="B1705" s="397" t="str">
        <f ca="1">IF($A1705="","",INDEX(Diário!B$4:B$5000,MATCH(Rateio!$A1705,Diário!$A$4:$A$5000,FALSE)))</f>
        <v/>
      </c>
      <c r="C1705" s="413" t="str">
        <f ca="1">IF($A1705="","",INDEX(Diário!C$4:C$5000,MATCH(Rateio!$A1705,Diário!$A$4:$A$5000,FALSE)))</f>
        <v/>
      </c>
      <c r="D1705" s="412" t="str">
        <f ca="1">IF($A1705="","",INDEX(Diário!D$4:D$5000,MATCH(Rateio!$A1705,Diário!$A$4:$A$5000,FALSE)))</f>
        <v/>
      </c>
      <c r="E1705" s="412" t="str">
        <f ca="1">IF($A1705="","",INDEX(Diário!E$4:E$5000,MATCH(Rateio!$A1705,Diário!$A$4:$A$5000,FALSE)))</f>
        <v/>
      </c>
      <c r="F1705" s="398"/>
      <c r="G1705" s="398"/>
      <c r="H1705" s="398"/>
      <c r="I1705" s="398"/>
      <c r="J1705" s="398"/>
      <c r="K1705" s="403"/>
      <c r="L1705" s="404"/>
      <c r="M1705" s="404"/>
      <c r="N1705" s="399"/>
      <c r="O1705" s="400" t="str">
        <f t="shared" si="107"/>
        <v/>
      </c>
      <c r="P1705" s="400" t="str">
        <f t="shared" si="108"/>
        <v/>
      </c>
      <c r="Q1705" s="400">
        <f t="shared" si="110"/>
        <v>0</v>
      </c>
      <c r="R1705" s="401" t="e">
        <f ca="1">MATCH(R$2,OFFSET(Diário!O$4,R1704,0,ROW(Diário!$N$5003)-R1704,1),0)+R1704</f>
        <v>#N/A</v>
      </c>
    </row>
    <row r="1706" spans="1:18" x14ac:dyDescent="0.2">
      <c r="A1706" s="402" t="str">
        <f t="shared" ca="1" si="109"/>
        <v/>
      </c>
      <c r="B1706" s="397" t="str">
        <f ca="1">IF($A1706="","",INDEX(Diário!B$4:B$5000,MATCH(Rateio!$A1706,Diário!$A$4:$A$5000,FALSE)))</f>
        <v/>
      </c>
      <c r="C1706" s="413" t="str">
        <f ca="1">IF($A1706="","",INDEX(Diário!C$4:C$5000,MATCH(Rateio!$A1706,Diário!$A$4:$A$5000,FALSE)))</f>
        <v/>
      </c>
      <c r="D1706" s="412" t="str">
        <f ca="1">IF($A1706="","",INDEX(Diário!D$4:D$5000,MATCH(Rateio!$A1706,Diário!$A$4:$A$5000,FALSE)))</f>
        <v/>
      </c>
      <c r="E1706" s="412" t="str">
        <f ca="1">IF($A1706="","",INDEX(Diário!E$4:E$5000,MATCH(Rateio!$A1706,Diário!$A$4:$A$5000,FALSE)))</f>
        <v/>
      </c>
      <c r="F1706" s="398"/>
      <c r="G1706" s="398"/>
      <c r="H1706" s="398"/>
      <c r="I1706" s="398"/>
      <c r="J1706" s="398"/>
      <c r="K1706" s="403"/>
      <c r="L1706" s="404"/>
      <c r="M1706" s="404"/>
      <c r="N1706" s="399"/>
      <c r="O1706" s="400" t="str">
        <f t="shared" si="107"/>
        <v/>
      </c>
      <c r="P1706" s="400" t="str">
        <f t="shared" si="108"/>
        <v/>
      </c>
      <c r="Q1706" s="400">
        <f t="shared" si="110"/>
        <v>0</v>
      </c>
      <c r="R1706" s="401" t="e">
        <f ca="1">MATCH(R$2,OFFSET(Diário!O$4,R1705,0,ROW(Diário!$N$5003)-R1705,1),0)+R1705</f>
        <v>#N/A</v>
      </c>
    </row>
    <row r="1707" spans="1:18" x14ac:dyDescent="0.2">
      <c r="A1707" s="402" t="str">
        <f t="shared" ca="1" si="109"/>
        <v/>
      </c>
      <c r="B1707" s="397" t="str">
        <f ca="1">IF($A1707="","",INDEX(Diário!B$4:B$5000,MATCH(Rateio!$A1707,Diário!$A$4:$A$5000,FALSE)))</f>
        <v/>
      </c>
      <c r="C1707" s="413" t="str">
        <f ca="1">IF($A1707="","",INDEX(Diário!C$4:C$5000,MATCH(Rateio!$A1707,Diário!$A$4:$A$5000,FALSE)))</f>
        <v/>
      </c>
      <c r="D1707" s="412" t="str">
        <f ca="1">IF($A1707="","",INDEX(Diário!D$4:D$5000,MATCH(Rateio!$A1707,Diário!$A$4:$A$5000,FALSE)))</f>
        <v/>
      </c>
      <c r="E1707" s="412" t="str">
        <f ca="1">IF($A1707="","",INDEX(Diário!E$4:E$5000,MATCH(Rateio!$A1707,Diário!$A$4:$A$5000,FALSE)))</f>
        <v/>
      </c>
      <c r="F1707" s="398"/>
      <c r="G1707" s="398"/>
      <c r="H1707" s="398"/>
      <c r="I1707" s="398"/>
      <c r="J1707" s="398"/>
      <c r="K1707" s="403"/>
      <c r="L1707" s="404"/>
      <c r="M1707" s="404"/>
      <c r="N1707" s="399"/>
      <c r="O1707" s="400" t="str">
        <f t="shared" si="107"/>
        <v/>
      </c>
      <c r="P1707" s="400" t="str">
        <f t="shared" si="108"/>
        <v/>
      </c>
      <c r="Q1707" s="400">
        <f t="shared" si="110"/>
        <v>0</v>
      </c>
      <c r="R1707" s="401" t="e">
        <f ca="1">MATCH(R$2,OFFSET(Diário!O$4,R1706,0,ROW(Diário!$N$5003)-R1706,1),0)+R1706</f>
        <v>#N/A</v>
      </c>
    </row>
    <row r="1708" spans="1:18" x14ac:dyDescent="0.2">
      <c r="A1708" s="402" t="str">
        <f t="shared" ca="1" si="109"/>
        <v/>
      </c>
      <c r="B1708" s="397" t="str">
        <f ca="1">IF($A1708="","",INDEX(Diário!B$4:B$5000,MATCH(Rateio!$A1708,Diário!$A$4:$A$5000,FALSE)))</f>
        <v/>
      </c>
      <c r="C1708" s="413" t="str">
        <f ca="1">IF($A1708="","",INDEX(Diário!C$4:C$5000,MATCH(Rateio!$A1708,Diário!$A$4:$A$5000,FALSE)))</f>
        <v/>
      </c>
      <c r="D1708" s="412" t="str">
        <f ca="1">IF($A1708="","",INDEX(Diário!D$4:D$5000,MATCH(Rateio!$A1708,Diário!$A$4:$A$5000,FALSE)))</f>
        <v/>
      </c>
      <c r="E1708" s="412" t="str">
        <f ca="1">IF($A1708="","",INDEX(Diário!E$4:E$5000,MATCH(Rateio!$A1708,Diário!$A$4:$A$5000,FALSE)))</f>
        <v/>
      </c>
      <c r="F1708" s="398"/>
      <c r="G1708" s="398"/>
      <c r="H1708" s="398"/>
      <c r="I1708" s="398"/>
      <c r="J1708" s="398"/>
      <c r="K1708" s="403"/>
      <c r="L1708" s="404"/>
      <c r="M1708" s="404"/>
      <c r="N1708" s="399"/>
      <c r="O1708" s="400" t="str">
        <f t="shared" si="107"/>
        <v/>
      </c>
      <c r="P1708" s="400" t="str">
        <f t="shared" si="108"/>
        <v/>
      </c>
      <c r="Q1708" s="400">
        <f t="shared" si="110"/>
        <v>0</v>
      </c>
      <c r="R1708" s="401" t="e">
        <f ca="1">MATCH(R$2,OFFSET(Diário!O$4,R1707,0,ROW(Diário!$N$5003)-R1707,1),0)+R1707</f>
        <v>#N/A</v>
      </c>
    </row>
    <row r="1709" spans="1:18" x14ac:dyDescent="0.2">
      <c r="A1709" s="402" t="str">
        <f t="shared" ca="1" si="109"/>
        <v/>
      </c>
      <c r="B1709" s="397" t="str">
        <f ca="1">IF($A1709="","",INDEX(Diário!B$4:B$5000,MATCH(Rateio!$A1709,Diário!$A$4:$A$5000,FALSE)))</f>
        <v/>
      </c>
      <c r="C1709" s="413" t="str">
        <f ca="1">IF($A1709="","",INDEX(Diário!C$4:C$5000,MATCH(Rateio!$A1709,Diário!$A$4:$A$5000,FALSE)))</f>
        <v/>
      </c>
      <c r="D1709" s="412" t="str">
        <f ca="1">IF($A1709="","",INDEX(Diário!D$4:D$5000,MATCH(Rateio!$A1709,Diário!$A$4:$A$5000,FALSE)))</f>
        <v/>
      </c>
      <c r="E1709" s="412" t="str">
        <f ca="1">IF($A1709="","",INDEX(Diário!E$4:E$5000,MATCH(Rateio!$A1709,Diário!$A$4:$A$5000,FALSE)))</f>
        <v/>
      </c>
      <c r="F1709" s="398"/>
      <c r="G1709" s="398"/>
      <c r="H1709" s="398"/>
      <c r="I1709" s="398"/>
      <c r="J1709" s="398"/>
      <c r="K1709" s="403"/>
      <c r="L1709" s="404"/>
      <c r="M1709" s="404"/>
      <c r="N1709" s="399"/>
      <c r="O1709" s="400" t="str">
        <f t="shared" si="107"/>
        <v/>
      </c>
      <c r="P1709" s="400" t="str">
        <f t="shared" si="108"/>
        <v/>
      </c>
      <c r="Q1709" s="400">
        <f t="shared" si="110"/>
        <v>0</v>
      </c>
      <c r="R1709" s="401" t="e">
        <f ca="1">MATCH(R$2,OFFSET(Diário!O$4,R1708,0,ROW(Diário!$N$5003)-R1708,1),0)+R1708</f>
        <v>#N/A</v>
      </c>
    </row>
    <row r="1710" spans="1:18" x14ac:dyDescent="0.2">
      <c r="A1710" s="402" t="str">
        <f t="shared" ca="1" si="109"/>
        <v/>
      </c>
      <c r="B1710" s="397" t="str">
        <f ca="1">IF($A1710="","",INDEX(Diário!B$4:B$5000,MATCH(Rateio!$A1710,Diário!$A$4:$A$5000,FALSE)))</f>
        <v/>
      </c>
      <c r="C1710" s="413" t="str">
        <f ca="1">IF($A1710="","",INDEX(Diário!C$4:C$5000,MATCH(Rateio!$A1710,Diário!$A$4:$A$5000,FALSE)))</f>
        <v/>
      </c>
      <c r="D1710" s="412" t="str">
        <f ca="1">IF($A1710="","",INDEX(Diário!D$4:D$5000,MATCH(Rateio!$A1710,Diário!$A$4:$A$5000,FALSE)))</f>
        <v/>
      </c>
      <c r="E1710" s="412" t="str">
        <f ca="1">IF($A1710="","",INDEX(Diário!E$4:E$5000,MATCH(Rateio!$A1710,Diário!$A$4:$A$5000,FALSE)))</f>
        <v/>
      </c>
      <c r="F1710" s="398"/>
      <c r="G1710" s="398"/>
      <c r="H1710" s="398"/>
      <c r="I1710" s="398"/>
      <c r="J1710" s="398"/>
      <c r="K1710" s="403"/>
      <c r="L1710" s="404"/>
      <c r="M1710" s="404"/>
      <c r="N1710" s="399"/>
      <c r="O1710" s="400" t="str">
        <f t="shared" si="107"/>
        <v/>
      </c>
      <c r="P1710" s="400" t="str">
        <f t="shared" si="108"/>
        <v/>
      </c>
      <c r="Q1710" s="400">
        <f t="shared" si="110"/>
        <v>0</v>
      </c>
      <c r="R1710" s="401" t="e">
        <f ca="1">MATCH(R$2,OFFSET(Diário!O$4,R1709,0,ROW(Diário!$N$5003)-R1709,1),0)+R1709</f>
        <v>#N/A</v>
      </c>
    </row>
    <row r="1711" spans="1:18" x14ac:dyDescent="0.2">
      <c r="A1711" s="402" t="str">
        <f t="shared" ca="1" si="109"/>
        <v/>
      </c>
      <c r="B1711" s="397" t="str">
        <f ca="1">IF($A1711="","",INDEX(Diário!B$4:B$5000,MATCH(Rateio!$A1711,Diário!$A$4:$A$5000,FALSE)))</f>
        <v/>
      </c>
      <c r="C1711" s="413" t="str">
        <f ca="1">IF($A1711="","",INDEX(Diário!C$4:C$5000,MATCH(Rateio!$A1711,Diário!$A$4:$A$5000,FALSE)))</f>
        <v/>
      </c>
      <c r="D1711" s="412" t="str">
        <f ca="1">IF($A1711="","",INDEX(Diário!D$4:D$5000,MATCH(Rateio!$A1711,Diário!$A$4:$A$5000,FALSE)))</f>
        <v/>
      </c>
      <c r="E1711" s="412" t="str">
        <f ca="1">IF($A1711="","",INDEX(Diário!E$4:E$5000,MATCH(Rateio!$A1711,Diário!$A$4:$A$5000,FALSE)))</f>
        <v/>
      </c>
      <c r="F1711" s="398"/>
      <c r="G1711" s="398"/>
      <c r="H1711" s="398"/>
      <c r="I1711" s="398"/>
      <c r="J1711" s="398"/>
      <c r="K1711" s="403"/>
      <c r="L1711" s="404"/>
      <c r="M1711" s="404"/>
      <c r="N1711" s="399"/>
      <c r="O1711" s="400" t="str">
        <f t="shared" si="107"/>
        <v/>
      </c>
      <c r="P1711" s="400" t="str">
        <f t="shared" si="108"/>
        <v/>
      </c>
      <c r="Q1711" s="400">
        <f t="shared" si="110"/>
        <v>0</v>
      </c>
      <c r="R1711" s="401" t="e">
        <f ca="1">MATCH(R$2,OFFSET(Diário!O$4,R1710,0,ROW(Diário!$N$5003)-R1710,1),0)+R1710</f>
        <v>#N/A</v>
      </c>
    </row>
    <row r="1712" spans="1:18" x14ac:dyDescent="0.2">
      <c r="A1712" s="402" t="str">
        <f t="shared" ca="1" si="109"/>
        <v/>
      </c>
      <c r="B1712" s="397" t="str">
        <f ca="1">IF($A1712="","",INDEX(Diário!B$4:B$5000,MATCH(Rateio!$A1712,Diário!$A$4:$A$5000,FALSE)))</f>
        <v/>
      </c>
      <c r="C1712" s="413" t="str">
        <f ca="1">IF($A1712="","",INDEX(Diário!C$4:C$5000,MATCH(Rateio!$A1712,Diário!$A$4:$A$5000,FALSE)))</f>
        <v/>
      </c>
      <c r="D1712" s="412" t="str">
        <f ca="1">IF($A1712="","",INDEX(Diário!D$4:D$5000,MATCH(Rateio!$A1712,Diário!$A$4:$A$5000,FALSE)))</f>
        <v/>
      </c>
      <c r="E1712" s="412" t="str">
        <f ca="1">IF($A1712="","",INDEX(Diário!E$4:E$5000,MATCH(Rateio!$A1712,Diário!$A$4:$A$5000,FALSE)))</f>
        <v/>
      </c>
      <c r="F1712" s="398"/>
      <c r="G1712" s="398"/>
      <c r="H1712" s="398"/>
      <c r="I1712" s="398"/>
      <c r="J1712" s="398"/>
      <c r="K1712" s="403"/>
      <c r="L1712" s="404"/>
      <c r="M1712" s="404"/>
      <c r="N1712" s="399"/>
      <c r="O1712" s="400" t="str">
        <f t="shared" si="107"/>
        <v/>
      </c>
      <c r="P1712" s="400" t="str">
        <f t="shared" si="108"/>
        <v/>
      </c>
      <c r="Q1712" s="400">
        <f t="shared" si="110"/>
        <v>0</v>
      </c>
      <c r="R1712" s="401" t="e">
        <f ca="1">MATCH(R$2,OFFSET(Diário!O$4,R1711,0,ROW(Diário!$N$5003)-R1711,1),0)+R1711</f>
        <v>#N/A</v>
      </c>
    </row>
    <row r="1713" spans="1:18" x14ac:dyDescent="0.2">
      <c r="A1713" s="402" t="str">
        <f t="shared" ca="1" si="109"/>
        <v/>
      </c>
      <c r="B1713" s="397" t="str">
        <f ca="1">IF($A1713="","",INDEX(Diário!B$4:B$5000,MATCH(Rateio!$A1713,Diário!$A$4:$A$5000,FALSE)))</f>
        <v/>
      </c>
      <c r="C1713" s="413" t="str">
        <f ca="1">IF($A1713="","",INDEX(Diário!C$4:C$5000,MATCH(Rateio!$A1713,Diário!$A$4:$A$5000,FALSE)))</f>
        <v/>
      </c>
      <c r="D1713" s="412" t="str">
        <f ca="1">IF($A1713="","",INDEX(Diário!D$4:D$5000,MATCH(Rateio!$A1713,Diário!$A$4:$A$5000,FALSE)))</f>
        <v/>
      </c>
      <c r="E1713" s="412" t="str">
        <f ca="1">IF($A1713="","",INDEX(Diário!E$4:E$5000,MATCH(Rateio!$A1713,Diário!$A$4:$A$5000,FALSE)))</f>
        <v/>
      </c>
      <c r="F1713" s="398"/>
      <c r="G1713" s="398"/>
      <c r="H1713" s="398"/>
      <c r="I1713" s="398"/>
      <c r="J1713" s="398"/>
      <c r="K1713" s="403"/>
      <c r="L1713" s="404"/>
      <c r="M1713" s="404"/>
      <c r="N1713" s="399"/>
      <c r="O1713" s="400" t="str">
        <f t="shared" si="107"/>
        <v/>
      </c>
      <c r="P1713" s="400" t="str">
        <f t="shared" si="108"/>
        <v/>
      </c>
      <c r="Q1713" s="400">
        <f t="shared" si="110"/>
        <v>0</v>
      </c>
      <c r="R1713" s="401" t="e">
        <f ca="1">MATCH(R$2,OFFSET(Diário!O$4,R1712,0,ROW(Diário!$N$5003)-R1712,1),0)+R1712</f>
        <v>#N/A</v>
      </c>
    </row>
    <row r="1714" spans="1:18" x14ac:dyDescent="0.2">
      <c r="A1714" s="402" t="str">
        <f t="shared" ca="1" si="109"/>
        <v/>
      </c>
      <c r="B1714" s="397" t="str">
        <f ca="1">IF($A1714="","",INDEX(Diário!B$4:B$5000,MATCH(Rateio!$A1714,Diário!$A$4:$A$5000,FALSE)))</f>
        <v/>
      </c>
      <c r="C1714" s="413" t="str">
        <f ca="1">IF($A1714="","",INDEX(Diário!C$4:C$5000,MATCH(Rateio!$A1714,Diário!$A$4:$A$5000,FALSE)))</f>
        <v/>
      </c>
      <c r="D1714" s="412" t="str">
        <f ca="1">IF($A1714="","",INDEX(Diário!D$4:D$5000,MATCH(Rateio!$A1714,Diário!$A$4:$A$5000,FALSE)))</f>
        <v/>
      </c>
      <c r="E1714" s="412" t="str">
        <f ca="1">IF($A1714="","",INDEX(Diário!E$4:E$5000,MATCH(Rateio!$A1714,Diário!$A$4:$A$5000,FALSE)))</f>
        <v/>
      </c>
      <c r="F1714" s="398"/>
      <c r="G1714" s="398"/>
      <c r="H1714" s="398"/>
      <c r="I1714" s="398"/>
      <c r="J1714" s="398"/>
      <c r="K1714" s="403"/>
      <c r="L1714" s="404"/>
      <c r="M1714" s="404"/>
      <c r="N1714" s="399"/>
      <c r="O1714" s="400" t="str">
        <f t="shared" si="107"/>
        <v/>
      </c>
      <c r="P1714" s="400" t="str">
        <f t="shared" si="108"/>
        <v/>
      </c>
      <c r="Q1714" s="400">
        <f t="shared" si="110"/>
        <v>0</v>
      </c>
      <c r="R1714" s="401" t="e">
        <f ca="1">MATCH(R$2,OFFSET(Diário!O$4,R1713,0,ROW(Diário!$N$5003)-R1713,1),0)+R1713</f>
        <v>#N/A</v>
      </c>
    </row>
    <row r="1715" spans="1:18" x14ac:dyDescent="0.2">
      <c r="A1715" s="402" t="str">
        <f t="shared" ca="1" si="109"/>
        <v/>
      </c>
      <c r="B1715" s="397" t="str">
        <f ca="1">IF($A1715="","",INDEX(Diário!B$4:B$5000,MATCH(Rateio!$A1715,Diário!$A$4:$A$5000,FALSE)))</f>
        <v/>
      </c>
      <c r="C1715" s="413" t="str">
        <f ca="1">IF($A1715="","",INDEX(Diário!C$4:C$5000,MATCH(Rateio!$A1715,Diário!$A$4:$A$5000,FALSE)))</f>
        <v/>
      </c>
      <c r="D1715" s="412" t="str">
        <f ca="1">IF($A1715="","",INDEX(Diário!D$4:D$5000,MATCH(Rateio!$A1715,Diário!$A$4:$A$5000,FALSE)))</f>
        <v/>
      </c>
      <c r="E1715" s="412" t="str">
        <f ca="1">IF($A1715="","",INDEX(Diário!E$4:E$5000,MATCH(Rateio!$A1715,Diário!$A$4:$A$5000,FALSE)))</f>
        <v/>
      </c>
      <c r="F1715" s="398"/>
      <c r="G1715" s="398"/>
      <c r="H1715" s="398"/>
      <c r="I1715" s="398"/>
      <c r="J1715" s="398"/>
      <c r="K1715" s="403"/>
      <c r="L1715" s="404"/>
      <c r="M1715" s="404"/>
      <c r="N1715" s="399"/>
      <c r="O1715" s="400" t="str">
        <f t="shared" si="107"/>
        <v/>
      </c>
      <c r="P1715" s="400" t="str">
        <f t="shared" si="108"/>
        <v/>
      </c>
      <c r="Q1715" s="400">
        <f t="shared" si="110"/>
        <v>0</v>
      </c>
      <c r="R1715" s="401" t="e">
        <f ca="1">MATCH(R$2,OFFSET(Diário!O$4,R1714,0,ROW(Diário!$N$5003)-R1714,1),0)+R1714</f>
        <v>#N/A</v>
      </c>
    </row>
    <row r="1716" spans="1:18" x14ac:dyDescent="0.2">
      <c r="A1716" s="402" t="str">
        <f t="shared" ca="1" si="109"/>
        <v/>
      </c>
      <c r="B1716" s="397" t="str">
        <f ca="1">IF($A1716="","",INDEX(Diário!B$4:B$5000,MATCH(Rateio!$A1716,Diário!$A$4:$A$5000,FALSE)))</f>
        <v/>
      </c>
      <c r="C1716" s="413" t="str">
        <f ca="1">IF($A1716="","",INDEX(Diário!C$4:C$5000,MATCH(Rateio!$A1716,Diário!$A$4:$A$5000,FALSE)))</f>
        <v/>
      </c>
      <c r="D1716" s="412" t="str">
        <f ca="1">IF($A1716="","",INDEX(Diário!D$4:D$5000,MATCH(Rateio!$A1716,Diário!$A$4:$A$5000,FALSE)))</f>
        <v/>
      </c>
      <c r="E1716" s="412" t="str">
        <f ca="1">IF($A1716="","",INDEX(Diário!E$4:E$5000,MATCH(Rateio!$A1716,Diário!$A$4:$A$5000,FALSE)))</f>
        <v/>
      </c>
      <c r="F1716" s="398"/>
      <c r="G1716" s="398"/>
      <c r="H1716" s="398"/>
      <c r="I1716" s="398"/>
      <c r="J1716" s="398"/>
      <c r="K1716" s="403"/>
      <c r="L1716" s="404"/>
      <c r="M1716" s="404"/>
      <c r="N1716" s="399"/>
      <c r="O1716" s="400" t="str">
        <f t="shared" si="107"/>
        <v/>
      </c>
      <c r="P1716" s="400" t="str">
        <f t="shared" si="108"/>
        <v/>
      </c>
      <c r="Q1716" s="400">
        <f t="shared" si="110"/>
        <v>0</v>
      </c>
      <c r="R1716" s="401" t="e">
        <f ca="1">MATCH(R$2,OFFSET(Diário!O$4,R1715,0,ROW(Diário!$N$5003)-R1715,1),0)+R1715</f>
        <v>#N/A</v>
      </c>
    </row>
    <row r="1717" spans="1:18" x14ac:dyDescent="0.2">
      <c r="A1717" s="402" t="str">
        <f t="shared" ca="1" si="109"/>
        <v/>
      </c>
      <c r="B1717" s="397" t="str">
        <f ca="1">IF($A1717="","",INDEX(Diário!B$4:B$5000,MATCH(Rateio!$A1717,Diário!$A$4:$A$5000,FALSE)))</f>
        <v/>
      </c>
      <c r="C1717" s="413" t="str">
        <f ca="1">IF($A1717="","",INDEX(Diário!C$4:C$5000,MATCH(Rateio!$A1717,Diário!$A$4:$A$5000,FALSE)))</f>
        <v/>
      </c>
      <c r="D1717" s="412" t="str">
        <f ca="1">IF($A1717="","",INDEX(Diário!D$4:D$5000,MATCH(Rateio!$A1717,Diário!$A$4:$A$5000,FALSE)))</f>
        <v/>
      </c>
      <c r="E1717" s="412" t="str">
        <f ca="1">IF($A1717="","",INDEX(Diário!E$4:E$5000,MATCH(Rateio!$A1717,Diário!$A$4:$A$5000,FALSE)))</f>
        <v/>
      </c>
      <c r="F1717" s="398"/>
      <c r="G1717" s="398"/>
      <c r="H1717" s="398"/>
      <c r="I1717" s="398"/>
      <c r="J1717" s="398"/>
      <c r="K1717" s="403"/>
      <c r="L1717" s="404"/>
      <c r="M1717" s="404"/>
      <c r="N1717" s="399"/>
      <c r="O1717" s="400" t="str">
        <f t="shared" si="107"/>
        <v/>
      </c>
      <c r="P1717" s="400" t="str">
        <f t="shared" si="108"/>
        <v/>
      </c>
      <c r="Q1717" s="400">
        <f t="shared" si="110"/>
        <v>0</v>
      </c>
      <c r="R1717" s="401" t="e">
        <f ca="1">MATCH(R$2,OFFSET(Diário!O$4,R1716,0,ROW(Diário!$N$5003)-R1716,1),0)+R1716</f>
        <v>#N/A</v>
      </c>
    </row>
    <row r="1718" spans="1:18" x14ac:dyDescent="0.2">
      <c r="A1718" s="402" t="str">
        <f t="shared" ca="1" si="109"/>
        <v/>
      </c>
      <c r="B1718" s="397" t="str">
        <f ca="1">IF($A1718="","",INDEX(Diário!B$4:B$5000,MATCH(Rateio!$A1718,Diário!$A$4:$A$5000,FALSE)))</f>
        <v/>
      </c>
      <c r="C1718" s="413" t="str">
        <f ca="1">IF($A1718="","",INDEX(Diário!C$4:C$5000,MATCH(Rateio!$A1718,Diário!$A$4:$A$5000,FALSE)))</f>
        <v/>
      </c>
      <c r="D1718" s="412" t="str">
        <f ca="1">IF($A1718="","",INDEX(Diário!D$4:D$5000,MATCH(Rateio!$A1718,Diário!$A$4:$A$5000,FALSE)))</f>
        <v/>
      </c>
      <c r="E1718" s="412" t="str">
        <f ca="1">IF($A1718="","",INDEX(Diário!E$4:E$5000,MATCH(Rateio!$A1718,Diário!$A$4:$A$5000,FALSE)))</f>
        <v/>
      </c>
      <c r="F1718" s="398"/>
      <c r="G1718" s="398"/>
      <c r="H1718" s="398"/>
      <c r="I1718" s="398"/>
      <c r="J1718" s="398"/>
      <c r="K1718" s="403"/>
      <c r="L1718" s="404"/>
      <c r="M1718" s="404"/>
      <c r="N1718" s="399"/>
      <c r="O1718" s="400" t="str">
        <f t="shared" si="107"/>
        <v/>
      </c>
      <c r="P1718" s="400" t="str">
        <f t="shared" si="108"/>
        <v/>
      </c>
      <c r="Q1718" s="400">
        <f t="shared" si="110"/>
        <v>0</v>
      </c>
      <c r="R1718" s="401" t="e">
        <f ca="1">MATCH(R$2,OFFSET(Diário!O$4,R1717,0,ROW(Diário!$N$5003)-R1717,1),0)+R1717</f>
        <v>#N/A</v>
      </c>
    </row>
    <row r="1719" spans="1:18" x14ac:dyDescent="0.2">
      <c r="A1719" s="402" t="str">
        <f t="shared" ca="1" si="109"/>
        <v/>
      </c>
      <c r="B1719" s="397" t="str">
        <f ca="1">IF($A1719="","",INDEX(Diário!B$4:B$5000,MATCH(Rateio!$A1719,Diário!$A$4:$A$5000,FALSE)))</f>
        <v/>
      </c>
      <c r="C1719" s="413" t="str">
        <f ca="1">IF($A1719="","",INDEX(Diário!C$4:C$5000,MATCH(Rateio!$A1719,Diário!$A$4:$A$5000,FALSE)))</f>
        <v/>
      </c>
      <c r="D1719" s="412" t="str">
        <f ca="1">IF($A1719="","",INDEX(Diário!D$4:D$5000,MATCH(Rateio!$A1719,Diário!$A$4:$A$5000,FALSE)))</f>
        <v/>
      </c>
      <c r="E1719" s="412" t="str">
        <f ca="1">IF($A1719="","",INDEX(Diário!E$4:E$5000,MATCH(Rateio!$A1719,Diário!$A$4:$A$5000,FALSE)))</f>
        <v/>
      </c>
      <c r="F1719" s="398"/>
      <c r="G1719" s="398"/>
      <c r="H1719" s="398"/>
      <c r="I1719" s="398"/>
      <c r="J1719" s="398"/>
      <c r="K1719" s="403"/>
      <c r="L1719" s="404"/>
      <c r="M1719" s="404"/>
      <c r="N1719" s="399"/>
      <c r="O1719" s="400" t="str">
        <f t="shared" si="107"/>
        <v/>
      </c>
      <c r="P1719" s="400" t="str">
        <f t="shared" si="108"/>
        <v/>
      </c>
      <c r="Q1719" s="400">
        <f t="shared" si="110"/>
        <v>0</v>
      </c>
      <c r="R1719" s="401" t="e">
        <f ca="1">MATCH(R$2,OFFSET(Diário!O$4,R1718,0,ROW(Diário!$N$5003)-R1718,1),0)+R1718</f>
        <v>#N/A</v>
      </c>
    </row>
    <row r="1720" spans="1:18" x14ac:dyDescent="0.2">
      <c r="A1720" s="402" t="str">
        <f t="shared" ca="1" si="109"/>
        <v/>
      </c>
      <c r="B1720" s="397" t="str">
        <f ca="1">IF($A1720="","",INDEX(Diário!B$4:B$5000,MATCH(Rateio!$A1720,Diário!$A$4:$A$5000,FALSE)))</f>
        <v/>
      </c>
      <c r="C1720" s="413" t="str">
        <f ca="1">IF($A1720="","",INDEX(Diário!C$4:C$5000,MATCH(Rateio!$A1720,Diário!$A$4:$A$5000,FALSE)))</f>
        <v/>
      </c>
      <c r="D1720" s="412" t="str">
        <f ca="1">IF($A1720="","",INDEX(Diário!D$4:D$5000,MATCH(Rateio!$A1720,Diário!$A$4:$A$5000,FALSE)))</f>
        <v/>
      </c>
      <c r="E1720" s="412" t="str">
        <f ca="1">IF($A1720="","",INDEX(Diário!E$4:E$5000,MATCH(Rateio!$A1720,Diário!$A$4:$A$5000,FALSE)))</f>
        <v/>
      </c>
      <c r="F1720" s="398"/>
      <c r="G1720" s="398"/>
      <c r="H1720" s="398"/>
      <c r="I1720" s="398"/>
      <c r="J1720" s="398"/>
      <c r="K1720" s="403"/>
      <c r="L1720" s="404"/>
      <c r="M1720" s="404"/>
      <c r="N1720" s="399"/>
      <c r="O1720" s="400" t="str">
        <f t="shared" si="107"/>
        <v/>
      </c>
      <c r="P1720" s="400" t="str">
        <f t="shared" si="108"/>
        <v/>
      </c>
      <c r="Q1720" s="400">
        <f t="shared" si="110"/>
        <v>0</v>
      </c>
      <c r="R1720" s="401" t="e">
        <f ca="1">MATCH(R$2,OFFSET(Diário!O$4,R1719,0,ROW(Diário!$N$5003)-R1719,1),0)+R1719</f>
        <v>#N/A</v>
      </c>
    </row>
    <row r="1721" spans="1:18" x14ac:dyDescent="0.2">
      <c r="A1721" s="402" t="str">
        <f t="shared" ca="1" si="109"/>
        <v/>
      </c>
      <c r="B1721" s="397" t="str">
        <f ca="1">IF($A1721="","",INDEX(Diário!B$4:B$5000,MATCH(Rateio!$A1721,Diário!$A$4:$A$5000,FALSE)))</f>
        <v/>
      </c>
      <c r="C1721" s="413" t="str">
        <f ca="1">IF($A1721="","",INDEX(Diário!C$4:C$5000,MATCH(Rateio!$A1721,Diário!$A$4:$A$5000,FALSE)))</f>
        <v/>
      </c>
      <c r="D1721" s="412" t="str">
        <f ca="1">IF($A1721="","",INDEX(Diário!D$4:D$5000,MATCH(Rateio!$A1721,Diário!$A$4:$A$5000,FALSE)))</f>
        <v/>
      </c>
      <c r="E1721" s="412" t="str">
        <f ca="1">IF($A1721="","",INDEX(Diário!E$4:E$5000,MATCH(Rateio!$A1721,Diário!$A$4:$A$5000,FALSE)))</f>
        <v/>
      </c>
      <c r="F1721" s="398"/>
      <c r="G1721" s="398"/>
      <c r="H1721" s="398"/>
      <c r="I1721" s="398"/>
      <c r="J1721" s="398"/>
      <c r="K1721" s="403"/>
      <c r="L1721" s="404"/>
      <c r="M1721" s="404"/>
      <c r="N1721" s="399"/>
      <c r="O1721" s="400" t="str">
        <f t="shared" si="107"/>
        <v/>
      </c>
      <c r="P1721" s="400" t="str">
        <f t="shared" si="108"/>
        <v/>
      </c>
      <c r="Q1721" s="400">
        <f t="shared" si="110"/>
        <v>0</v>
      </c>
      <c r="R1721" s="401" t="e">
        <f ca="1">MATCH(R$2,OFFSET(Diário!O$4,R1720,0,ROW(Diário!$N$5003)-R1720,1),0)+R1720</f>
        <v>#N/A</v>
      </c>
    </row>
    <row r="1722" spans="1:18" x14ac:dyDescent="0.2">
      <c r="A1722" s="402" t="str">
        <f t="shared" ca="1" si="109"/>
        <v/>
      </c>
      <c r="B1722" s="397" t="str">
        <f ca="1">IF($A1722="","",INDEX(Diário!B$4:B$5000,MATCH(Rateio!$A1722,Diário!$A$4:$A$5000,FALSE)))</f>
        <v/>
      </c>
      <c r="C1722" s="413" t="str">
        <f ca="1">IF($A1722="","",INDEX(Diário!C$4:C$5000,MATCH(Rateio!$A1722,Diário!$A$4:$A$5000,FALSE)))</f>
        <v/>
      </c>
      <c r="D1722" s="412" t="str">
        <f ca="1">IF($A1722="","",INDEX(Diário!D$4:D$5000,MATCH(Rateio!$A1722,Diário!$A$4:$A$5000,FALSE)))</f>
        <v/>
      </c>
      <c r="E1722" s="412" t="str">
        <f ca="1">IF($A1722="","",INDEX(Diário!E$4:E$5000,MATCH(Rateio!$A1722,Diário!$A$4:$A$5000,FALSE)))</f>
        <v/>
      </c>
      <c r="F1722" s="398"/>
      <c r="G1722" s="398"/>
      <c r="H1722" s="398"/>
      <c r="I1722" s="398"/>
      <c r="J1722" s="398"/>
      <c r="K1722" s="403"/>
      <c r="L1722" s="404"/>
      <c r="M1722" s="404"/>
      <c r="N1722" s="399"/>
      <c r="O1722" s="400" t="str">
        <f t="shared" si="107"/>
        <v/>
      </c>
      <c r="P1722" s="400" t="str">
        <f t="shared" si="108"/>
        <v/>
      </c>
      <c r="Q1722" s="400">
        <f t="shared" si="110"/>
        <v>0</v>
      </c>
      <c r="R1722" s="401" t="e">
        <f ca="1">MATCH(R$2,OFFSET(Diário!O$4,R1721,0,ROW(Diário!$N$5003)-R1721,1),0)+R1721</f>
        <v>#N/A</v>
      </c>
    </row>
    <row r="1723" spans="1:18" x14ac:dyDescent="0.2">
      <c r="A1723" s="402" t="str">
        <f t="shared" ca="1" si="109"/>
        <v/>
      </c>
      <c r="B1723" s="397" t="str">
        <f ca="1">IF($A1723="","",INDEX(Diário!B$4:B$5000,MATCH(Rateio!$A1723,Diário!$A$4:$A$5000,FALSE)))</f>
        <v/>
      </c>
      <c r="C1723" s="413" t="str">
        <f ca="1">IF($A1723="","",INDEX(Diário!C$4:C$5000,MATCH(Rateio!$A1723,Diário!$A$4:$A$5000,FALSE)))</f>
        <v/>
      </c>
      <c r="D1723" s="412" t="str">
        <f ca="1">IF($A1723="","",INDEX(Diário!D$4:D$5000,MATCH(Rateio!$A1723,Diário!$A$4:$A$5000,FALSE)))</f>
        <v/>
      </c>
      <c r="E1723" s="412" t="str">
        <f ca="1">IF($A1723="","",INDEX(Diário!E$4:E$5000,MATCH(Rateio!$A1723,Diário!$A$4:$A$5000,FALSE)))</f>
        <v/>
      </c>
      <c r="F1723" s="398"/>
      <c r="G1723" s="398"/>
      <c r="H1723" s="398"/>
      <c r="I1723" s="398"/>
      <c r="J1723" s="398"/>
      <c r="K1723" s="403"/>
      <c r="L1723" s="404"/>
      <c r="M1723" s="404"/>
      <c r="N1723" s="399"/>
      <c r="O1723" s="400" t="str">
        <f t="shared" si="107"/>
        <v/>
      </c>
      <c r="P1723" s="400" t="str">
        <f t="shared" si="108"/>
        <v/>
      </c>
      <c r="Q1723" s="400">
        <f t="shared" si="110"/>
        <v>0</v>
      </c>
      <c r="R1723" s="401" t="e">
        <f ca="1">MATCH(R$2,OFFSET(Diário!O$4,R1722,0,ROW(Diário!$N$5003)-R1722,1),0)+R1722</f>
        <v>#N/A</v>
      </c>
    </row>
    <row r="1724" spans="1:18" x14ac:dyDescent="0.2">
      <c r="A1724" s="402" t="str">
        <f t="shared" ca="1" si="109"/>
        <v/>
      </c>
      <c r="B1724" s="397" t="str">
        <f ca="1">IF($A1724="","",INDEX(Diário!B$4:B$5000,MATCH(Rateio!$A1724,Diário!$A$4:$A$5000,FALSE)))</f>
        <v/>
      </c>
      <c r="C1724" s="413" t="str">
        <f ca="1">IF($A1724="","",INDEX(Diário!C$4:C$5000,MATCH(Rateio!$A1724,Diário!$A$4:$A$5000,FALSE)))</f>
        <v/>
      </c>
      <c r="D1724" s="412" t="str">
        <f ca="1">IF($A1724="","",INDEX(Diário!D$4:D$5000,MATCH(Rateio!$A1724,Diário!$A$4:$A$5000,FALSE)))</f>
        <v/>
      </c>
      <c r="E1724" s="412" t="str">
        <f ca="1">IF($A1724="","",INDEX(Diário!E$4:E$5000,MATCH(Rateio!$A1724,Diário!$A$4:$A$5000,FALSE)))</f>
        <v/>
      </c>
      <c r="F1724" s="398"/>
      <c r="G1724" s="398"/>
      <c r="H1724" s="398"/>
      <c r="I1724" s="398"/>
      <c r="J1724" s="398"/>
      <c r="K1724" s="403"/>
      <c r="L1724" s="404"/>
      <c r="M1724" s="404"/>
      <c r="N1724" s="399"/>
      <c r="O1724" s="400" t="str">
        <f t="shared" si="107"/>
        <v/>
      </c>
      <c r="P1724" s="400" t="str">
        <f t="shared" si="108"/>
        <v/>
      </c>
      <c r="Q1724" s="400">
        <f t="shared" si="110"/>
        <v>0</v>
      </c>
      <c r="R1724" s="401" t="e">
        <f ca="1">MATCH(R$2,OFFSET(Diário!O$4,R1723,0,ROW(Diário!$N$5003)-R1723,1),0)+R1723</f>
        <v>#N/A</v>
      </c>
    </row>
    <row r="1725" spans="1:18" x14ac:dyDescent="0.2">
      <c r="A1725" s="402" t="str">
        <f t="shared" ca="1" si="109"/>
        <v/>
      </c>
      <c r="B1725" s="397" t="str">
        <f ca="1">IF($A1725="","",INDEX(Diário!B$4:B$5000,MATCH(Rateio!$A1725,Diário!$A$4:$A$5000,FALSE)))</f>
        <v/>
      </c>
      <c r="C1725" s="413" t="str">
        <f ca="1">IF($A1725="","",INDEX(Diário!C$4:C$5000,MATCH(Rateio!$A1725,Diário!$A$4:$A$5000,FALSE)))</f>
        <v/>
      </c>
      <c r="D1725" s="412" t="str">
        <f ca="1">IF($A1725="","",INDEX(Diário!D$4:D$5000,MATCH(Rateio!$A1725,Diário!$A$4:$A$5000,FALSE)))</f>
        <v/>
      </c>
      <c r="E1725" s="412" t="str">
        <f ca="1">IF($A1725="","",INDEX(Diário!E$4:E$5000,MATCH(Rateio!$A1725,Diário!$A$4:$A$5000,FALSE)))</f>
        <v/>
      </c>
      <c r="F1725" s="398"/>
      <c r="G1725" s="398"/>
      <c r="H1725" s="398"/>
      <c r="I1725" s="398"/>
      <c r="J1725" s="398"/>
      <c r="K1725" s="403"/>
      <c r="L1725" s="404"/>
      <c r="M1725" s="404"/>
      <c r="N1725" s="399"/>
      <c r="O1725" s="400" t="str">
        <f t="shared" si="107"/>
        <v/>
      </c>
      <c r="P1725" s="400" t="str">
        <f t="shared" si="108"/>
        <v/>
      </c>
      <c r="Q1725" s="400">
        <f t="shared" si="110"/>
        <v>0</v>
      </c>
      <c r="R1725" s="401" t="e">
        <f ca="1">MATCH(R$2,OFFSET(Diário!O$4,R1724,0,ROW(Diário!$N$5003)-R1724,1),0)+R1724</f>
        <v>#N/A</v>
      </c>
    </row>
    <row r="1726" spans="1:18" x14ac:dyDescent="0.2">
      <c r="A1726" s="402" t="str">
        <f t="shared" ca="1" si="109"/>
        <v/>
      </c>
      <c r="B1726" s="397" t="str">
        <f ca="1">IF($A1726="","",INDEX(Diário!B$4:B$5000,MATCH(Rateio!$A1726,Diário!$A$4:$A$5000,FALSE)))</f>
        <v/>
      </c>
      <c r="C1726" s="413" t="str">
        <f ca="1">IF($A1726="","",INDEX(Diário!C$4:C$5000,MATCH(Rateio!$A1726,Diário!$A$4:$A$5000,FALSE)))</f>
        <v/>
      </c>
      <c r="D1726" s="412" t="str">
        <f ca="1">IF($A1726="","",INDEX(Diário!D$4:D$5000,MATCH(Rateio!$A1726,Diário!$A$4:$A$5000,FALSE)))</f>
        <v/>
      </c>
      <c r="E1726" s="412" t="str">
        <f ca="1">IF($A1726="","",INDEX(Diário!E$4:E$5000,MATCH(Rateio!$A1726,Diário!$A$4:$A$5000,FALSE)))</f>
        <v/>
      </c>
      <c r="F1726" s="398"/>
      <c r="G1726" s="398"/>
      <c r="H1726" s="398"/>
      <c r="I1726" s="398"/>
      <c r="J1726" s="398"/>
      <c r="K1726" s="403"/>
      <c r="L1726" s="404"/>
      <c r="M1726" s="404"/>
      <c r="N1726" s="399"/>
      <c r="O1726" s="400" t="str">
        <f t="shared" si="107"/>
        <v/>
      </c>
      <c r="P1726" s="400" t="str">
        <f t="shared" si="108"/>
        <v/>
      </c>
      <c r="Q1726" s="400">
        <f t="shared" si="110"/>
        <v>0</v>
      </c>
      <c r="R1726" s="401" t="e">
        <f ca="1">MATCH(R$2,OFFSET(Diário!O$4,R1725,0,ROW(Diário!$N$5003)-R1725,1),0)+R1725</f>
        <v>#N/A</v>
      </c>
    </row>
    <row r="1727" spans="1:18" x14ac:dyDescent="0.2">
      <c r="A1727" s="402" t="str">
        <f t="shared" ca="1" si="109"/>
        <v/>
      </c>
      <c r="B1727" s="397" t="str">
        <f ca="1">IF($A1727="","",INDEX(Diário!B$4:B$5000,MATCH(Rateio!$A1727,Diário!$A$4:$A$5000,FALSE)))</f>
        <v/>
      </c>
      <c r="C1727" s="413" t="str">
        <f ca="1">IF($A1727="","",INDEX(Diário!C$4:C$5000,MATCH(Rateio!$A1727,Diário!$A$4:$A$5000,FALSE)))</f>
        <v/>
      </c>
      <c r="D1727" s="412" t="str">
        <f ca="1">IF($A1727="","",INDEX(Diário!D$4:D$5000,MATCH(Rateio!$A1727,Diário!$A$4:$A$5000,FALSE)))</f>
        <v/>
      </c>
      <c r="E1727" s="412" t="str">
        <f ca="1">IF($A1727="","",INDEX(Diário!E$4:E$5000,MATCH(Rateio!$A1727,Diário!$A$4:$A$5000,FALSE)))</f>
        <v/>
      </c>
      <c r="F1727" s="398"/>
      <c r="G1727" s="398"/>
      <c r="H1727" s="398"/>
      <c r="I1727" s="398"/>
      <c r="J1727" s="398"/>
      <c r="K1727" s="403"/>
      <c r="L1727" s="404"/>
      <c r="M1727" s="404"/>
      <c r="N1727" s="399"/>
      <c r="O1727" s="400" t="str">
        <f t="shared" si="107"/>
        <v/>
      </c>
      <c r="P1727" s="400" t="str">
        <f t="shared" si="108"/>
        <v/>
      </c>
      <c r="Q1727" s="400">
        <f t="shared" si="110"/>
        <v>0</v>
      </c>
      <c r="R1727" s="401" t="e">
        <f ca="1">MATCH(R$2,OFFSET(Diário!O$4,R1726,0,ROW(Diário!$N$5003)-R1726,1),0)+R1726</f>
        <v>#N/A</v>
      </c>
    </row>
    <row r="1728" spans="1:18" x14ac:dyDescent="0.2">
      <c r="A1728" s="402" t="str">
        <f t="shared" ca="1" si="109"/>
        <v/>
      </c>
      <c r="B1728" s="397" t="str">
        <f ca="1">IF($A1728="","",INDEX(Diário!B$4:B$5000,MATCH(Rateio!$A1728,Diário!$A$4:$A$5000,FALSE)))</f>
        <v/>
      </c>
      <c r="C1728" s="413" t="str">
        <f ca="1">IF($A1728="","",INDEX(Diário!C$4:C$5000,MATCH(Rateio!$A1728,Diário!$A$4:$A$5000,FALSE)))</f>
        <v/>
      </c>
      <c r="D1728" s="412" t="str">
        <f ca="1">IF($A1728="","",INDEX(Diário!D$4:D$5000,MATCH(Rateio!$A1728,Diário!$A$4:$A$5000,FALSE)))</f>
        <v/>
      </c>
      <c r="E1728" s="412" t="str">
        <f ca="1">IF($A1728="","",INDEX(Diário!E$4:E$5000,MATCH(Rateio!$A1728,Diário!$A$4:$A$5000,FALSE)))</f>
        <v/>
      </c>
      <c r="F1728" s="398"/>
      <c r="G1728" s="398"/>
      <c r="H1728" s="398"/>
      <c r="I1728" s="398"/>
      <c r="J1728" s="398"/>
      <c r="K1728" s="403"/>
      <c r="L1728" s="404"/>
      <c r="M1728" s="404"/>
      <c r="N1728" s="399"/>
      <c r="O1728" s="400" t="str">
        <f t="shared" si="107"/>
        <v/>
      </c>
      <c r="P1728" s="400" t="str">
        <f t="shared" si="108"/>
        <v/>
      </c>
      <c r="Q1728" s="400">
        <f t="shared" si="110"/>
        <v>0</v>
      </c>
      <c r="R1728" s="401" t="e">
        <f ca="1">MATCH(R$2,OFFSET(Diário!O$4,R1727,0,ROW(Diário!$N$5003)-R1727,1),0)+R1727</f>
        <v>#N/A</v>
      </c>
    </row>
    <row r="1729" spans="1:18" x14ac:dyDescent="0.2">
      <c r="A1729" s="402" t="str">
        <f t="shared" ca="1" si="109"/>
        <v/>
      </c>
      <c r="B1729" s="397" t="str">
        <f ca="1">IF($A1729="","",INDEX(Diário!B$4:B$5000,MATCH(Rateio!$A1729,Diário!$A$4:$A$5000,FALSE)))</f>
        <v/>
      </c>
      <c r="C1729" s="413" t="str">
        <f ca="1">IF($A1729="","",INDEX(Diário!C$4:C$5000,MATCH(Rateio!$A1729,Diário!$A$4:$A$5000,FALSE)))</f>
        <v/>
      </c>
      <c r="D1729" s="412" t="str">
        <f ca="1">IF($A1729="","",INDEX(Diário!D$4:D$5000,MATCH(Rateio!$A1729,Diário!$A$4:$A$5000,FALSE)))</f>
        <v/>
      </c>
      <c r="E1729" s="412" t="str">
        <f ca="1">IF($A1729="","",INDEX(Diário!E$4:E$5000,MATCH(Rateio!$A1729,Diário!$A$4:$A$5000,FALSE)))</f>
        <v/>
      </c>
      <c r="F1729" s="398"/>
      <c r="G1729" s="398"/>
      <c r="H1729" s="398"/>
      <c r="I1729" s="398"/>
      <c r="J1729" s="398"/>
      <c r="K1729" s="403"/>
      <c r="L1729" s="404"/>
      <c r="M1729" s="404"/>
      <c r="N1729" s="399"/>
      <c r="O1729" s="400" t="str">
        <f t="shared" si="107"/>
        <v/>
      </c>
      <c r="P1729" s="400" t="str">
        <f t="shared" si="108"/>
        <v/>
      </c>
      <c r="Q1729" s="400">
        <f t="shared" si="110"/>
        <v>0</v>
      </c>
      <c r="R1729" s="401" t="e">
        <f ca="1">MATCH(R$2,OFFSET(Diário!O$4,R1728,0,ROW(Diário!$N$5003)-R1728,1),0)+R1728</f>
        <v>#N/A</v>
      </c>
    </row>
    <row r="1730" spans="1:18" x14ac:dyDescent="0.2">
      <c r="A1730" s="402" t="str">
        <f t="shared" ca="1" si="109"/>
        <v/>
      </c>
      <c r="B1730" s="397" t="str">
        <f ca="1">IF($A1730="","",INDEX(Diário!B$4:B$5000,MATCH(Rateio!$A1730,Diário!$A$4:$A$5000,FALSE)))</f>
        <v/>
      </c>
      <c r="C1730" s="413" t="str">
        <f ca="1">IF($A1730="","",INDEX(Diário!C$4:C$5000,MATCH(Rateio!$A1730,Diário!$A$4:$A$5000,FALSE)))</f>
        <v/>
      </c>
      <c r="D1730" s="412" t="str">
        <f ca="1">IF($A1730="","",INDEX(Diário!D$4:D$5000,MATCH(Rateio!$A1730,Diário!$A$4:$A$5000,FALSE)))</f>
        <v/>
      </c>
      <c r="E1730" s="412" t="str">
        <f ca="1">IF($A1730="","",INDEX(Diário!E$4:E$5000,MATCH(Rateio!$A1730,Diário!$A$4:$A$5000,FALSE)))</f>
        <v/>
      </c>
      <c r="F1730" s="398"/>
      <c r="G1730" s="398"/>
      <c r="H1730" s="398"/>
      <c r="I1730" s="398"/>
      <c r="J1730" s="398"/>
      <c r="K1730" s="403"/>
      <c r="L1730" s="404"/>
      <c r="M1730" s="404"/>
      <c r="N1730" s="399"/>
      <c r="O1730" s="400" t="str">
        <f t="shared" si="107"/>
        <v/>
      </c>
      <c r="P1730" s="400" t="str">
        <f t="shared" si="108"/>
        <v/>
      </c>
      <c r="Q1730" s="400">
        <f t="shared" si="110"/>
        <v>0</v>
      </c>
      <c r="R1730" s="401" t="e">
        <f ca="1">MATCH(R$2,OFFSET(Diário!O$4,R1729,0,ROW(Diário!$N$5003)-R1729,1),0)+R1729</f>
        <v>#N/A</v>
      </c>
    </row>
    <row r="1731" spans="1:18" x14ac:dyDescent="0.2">
      <c r="A1731" s="402" t="str">
        <f t="shared" ca="1" si="109"/>
        <v/>
      </c>
      <c r="B1731" s="397" t="str">
        <f ca="1">IF($A1731="","",INDEX(Diário!B$4:B$5000,MATCH(Rateio!$A1731,Diário!$A$4:$A$5000,FALSE)))</f>
        <v/>
      </c>
      <c r="C1731" s="413" t="str">
        <f ca="1">IF($A1731="","",INDEX(Diário!C$4:C$5000,MATCH(Rateio!$A1731,Diário!$A$4:$A$5000,FALSE)))</f>
        <v/>
      </c>
      <c r="D1731" s="412" t="str">
        <f ca="1">IF($A1731="","",INDEX(Diário!D$4:D$5000,MATCH(Rateio!$A1731,Diário!$A$4:$A$5000,FALSE)))</f>
        <v/>
      </c>
      <c r="E1731" s="412" t="str">
        <f ca="1">IF($A1731="","",INDEX(Diário!E$4:E$5000,MATCH(Rateio!$A1731,Diário!$A$4:$A$5000,FALSE)))</f>
        <v/>
      </c>
      <c r="F1731" s="398"/>
      <c r="G1731" s="398"/>
      <c r="H1731" s="398"/>
      <c r="I1731" s="398"/>
      <c r="J1731" s="398"/>
      <c r="K1731" s="403"/>
      <c r="L1731" s="404"/>
      <c r="M1731" s="404"/>
      <c r="N1731" s="399"/>
      <c r="O1731" s="400" t="str">
        <f t="shared" si="107"/>
        <v/>
      </c>
      <c r="P1731" s="400" t="str">
        <f t="shared" si="108"/>
        <v/>
      </c>
      <c r="Q1731" s="400">
        <f t="shared" si="110"/>
        <v>0</v>
      </c>
      <c r="R1731" s="401" t="e">
        <f ca="1">MATCH(R$2,OFFSET(Diário!O$4,R1730,0,ROW(Diário!$N$5003)-R1730,1),0)+R1730</f>
        <v>#N/A</v>
      </c>
    </row>
    <row r="1732" spans="1:18" x14ac:dyDescent="0.2">
      <c r="A1732" s="402" t="str">
        <f t="shared" ca="1" si="109"/>
        <v/>
      </c>
      <c r="B1732" s="397" t="str">
        <f ca="1">IF($A1732="","",INDEX(Diário!B$4:B$5000,MATCH(Rateio!$A1732,Diário!$A$4:$A$5000,FALSE)))</f>
        <v/>
      </c>
      <c r="C1732" s="413" t="str">
        <f ca="1">IF($A1732="","",INDEX(Diário!C$4:C$5000,MATCH(Rateio!$A1732,Diário!$A$4:$A$5000,FALSE)))</f>
        <v/>
      </c>
      <c r="D1732" s="412" t="str">
        <f ca="1">IF($A1732="","",INDEX(Diário!D$4:D$5000,MATCH(Rateio!$A1732,Diário!$A$4:$A$5000,FALSE)))</f>
        <v/>
      </c>
      <c r="E1732" s="412" t="str">
        <f ca="1">IF($A1732="","",INDEX(Diário!E$4:E$5000,MATCH(Rateio!$A1732,Diário!$A$4:$A$5000,FALSE)))</f>
        <v/>
      </c>
      <c r="F1732" s="398"/>
      <c r="G1732" s="398"/>
      <c r="H1732" s="398"/>
      <c r="I1732" s="398"/>
      <c r="J1732" s="398"/>
      <c r="K1732" s="403"/>
      <c r="L1732" s="404"/>
      <c r="M1732" s="404"/>
      <c r="N1732" s="399"/>
      <c r="O1732" s="400" t="str">
        <f t="shared" si="107"/>
        <v/>
      </c>
      <c r="P1732" s="400" t="str">
        <f t="shared" si="108"/>
        <v/>
      </c>
      <c r="Q1732" s="400">
        <f t="shared" si="110"/>
        <v>0</v>
      </c>
      <c r="R1732" s="401" t="e">
        <f ca="1">MATCH(R$2,OFFSET(Diário!O$4,R1731,0,ROW(Diário!$N$5003)-R1731,1),0)+R1731</f>
        <v>#N/A</v>
      </c>
    </row>
    <row r="1733" spans="1:18" x14ac:dyDescent="0.2">
      <c r="A1733" s="402" t="str">
        <f t="shared" ca="1" si="109"/>
        <v/>
      </c>
      <c r="B1733" s="397" t="str">
        <f ca="1">IF($A1733="","",INDEX(Diário!B$4:B$5000,MATCH(Rateio!$A1733,Diário!$A$4:$A$5000,FALSE)))</f>
        <v/>
      </c>
      <c r="C1733" s="413" t="str">
        <f ca="1">IF($A1733="","",INDEX(Diário!C$4:C$5000,MATCH(Rateio!$A1733,Diário!$A$4:$A$5000,FALSE)))</f>
        <v/>
      </c>
      <c r="D1733" s="412" t="str">
        <f ca="1">IF($A1733="","",INDEX(Diário!D$4:D$5000,MATCH(Rateio!$A1733,Diário!$A$4:$A$5000,FALSE)))</f>
        <v/>
      </c>
      <c r="E1733" s="412" t="str">
        <f ca="1">IF($A1733="","",INDEX(Diário!E$4:E$5000,MATCH(Rateio!$A1733,Diário!$A$4:$A$5000,FALSE)))</f>
        <v/>
      </c>
      <c r="F1733" s="398"/>
      <c r="G1733" s="398"/>
      <c r="H1733" s="398"/>
      <c r="I1733" s="398"/>
      <c r="J1733" s="398"/>
      <c r="K1733" s="403"/>
      <c r="L1733" s="404"/>
      <c r="M1733" s="404"/>
      <c r="N1733" s="399"/>
      <c r="O1733" s="400" t="str">
        <f t="shared" ref="O1733:O1796" si="111">IFERROR(M1733/L1733,"")</f>
        <v/>
      </c>
      <c r="P1733" s="400" t="str">
        <f t="shared" ref="P1733:P1796" si="112">IFERROR(N1733/L1733,"")</f>
        <v/>
      </c>
      <c r="Q1733" s="400">
        <f t="shared" si="110"/>
        <v>0</v>
      </c>
      <c r="R1733" s="401" t="e">
        <f ca="1">MATCH(R$2,OFFSET(Diário!O$4,R1732,0,ROW(Diário!$N$5003)-R1732,1),0)+R1732</f>
        <v>#N/A</v>
      </c>
    </row>
    <row r="1734" spans="1:18" x14ac:dyDescent="0.2">
      <c r="A1734" s="402" t="str">
        <f t="shared" ref="A1734:A1797" ca="1" si="113">IF(ISNA(R1734),"",R1734)</f>
        <v/>
      </c>
      <c r="B1734" s="397" t="str">
        <f ca="1">IF($A1734="","",INDEX(Diário!B$4:B$5000,MATCH(Rateio!$A1734,Diário!$A$4:$A$5000,FALSE)))</f>
        <v/>
      </c>
      <c r="C1734" s="413" t="str">
        <f ca="1">IF($A1734="","",INDEX(Diário!C$4:C$5000,MATCH(Rateio!$A1734,Diário!$A$4:$A$5000,FALSE)))</f>
        <v/>
      </c>
      <c r="D1734" s="412" t="str">
        <f ca="1">IF($A1734="","",INDEX(Diário!D$4:D$5000,MATCH(Rateio!$A1734,Diário!$A$4:$A$5000,FALSE)))</f>
        <v/>
      </c>
      <c r="E1734" s="412" t="str">
        <f ca="1">IF($A1734="","",INDEX(Diário!E$4:E$5000,MATCH(Rateio!$A1734,Diário!$A$4:$A$5000,FALSE)))</f>
        <v/>
      </c>
      <c r="F1734" s="398"/>
      <c r="G1734" s="398"/>
      <c r="H1734" s="398"/>
      <c r="I1734" s="398"/>
      <c r="J1734" s="398"/>
      <c r="K1734" s="403"/>
      <c r="L1734" s="404"/>
      <c r="M1734" s="404"/>
      <c r="N1734" s="399"/>
      <c r="O1734" s="400" t="str">
        <f t="shared" si="111"/>
        <v/>
      </c>
      <c r="P1734" s="400" t="str">
        <f t="shared" si="112"/>
        <v/>
      </c>
      <c r="Q1734" s="400">
        <f t="shared" ref="Q1734:Q1797" si="114">SUM(O1734:P1734)</f>
        <v>0</v>
      </c>
      <c r="R1734" s="401" t="e">
        <f ca="1">MATCH(R$2,OFFSET(Diário!O$4,R1733,0,ROW(Diário!$N$5003)-R1733,1),0)+R1733</f>
        <v>#N/A</v>
      </c>
    </row>
    <row r="1735" spans="1:18" x14ac:dyDescent="0.2">
      <c r="A1735" s="402" t="str">
        <f t="shared" ca="1" si="113"/>
        <v/>
      </c>
      <c r="B1735" s="397" t="str">
        <f ca="1">IF($A1735="","",INDEX(Diário!B$4:B$5000,MATCH(Rateio!$A1735,Diário!$A$4:$A$5000,FALSE)))</f>
        <v/>
      </c>
      <c r="C1735" s="413" t="str">
        <f ca="1">IF($A1735="","",INDEX(Diário!C$4:C$5000,MATCH(Rateio!$A1735,Diário!$A$4:$A$5000,FALSE)))</f>
        <v/>
      </c>
      <c r="D1735" s="412" t="str">
        <f ca="1">IF($A1735="","",INDEX(Diário!D$4:D$5000,MATCH(Rateio!$A1735,Diário!$A$4:$A$5000,FALSE)))</f>
        <v/>
      </c>
      <c r="E1735" s="412" t="str">
        <f ca="1">IF($A1735="","",INDEX(Diário!E$4:E$5000,MATCH(Rateio!$A1735,Diário!$A$4:$A$5000,FALSE)))</f>
        <v/>
      </c>
      <c r="F1735" s="398"/>
      <c r="G1735" s="398"/>
      <c r="H1735" s="398"/>
      <c r="I1735" s="398"/>
      <c r="J1735" s="398"/>
      <c r="K1735" s="403"/>
      <c r="L1735" s="404"/>
      <c r="M1735" s="404"/>
      <c r="N1735" s="399"/>
      <c r="O1735" s="400" t="str">
        <f t="shared" si="111"/>
        <v/>
      </c>
      <c r="P1735" s="400" t="str">
        <f t="shared" si="112"/>
        <v/>
      </c>
      <c r="Q1735" s="400">
        <f t="shared" si="114"/>
        <v>0</v>
      </c>
      <c r="R1735" s="401" t="e">
        <f ca="1">MATCH(R$2,OFFSET(Diário!O$4,R1734,0,ROW(Diário!$N$5003)-R1734,1),0)+R1734</f>
        <v>#N/A</v>
      </c>
    </row>
    <row r="1736" spans="1:18" x14ac:dyDescent="0.2">
      <c r="A1736" s="402" t="str">
        <f t="shared" ca="1" si="113"/>
        <v/>
      </c>
      <c r="B1736" s="397" t="str">
        <f ca="1">IF($A1736="","",INDEX(Diário!B$4:B$5000,MATCH(Rateio!$A1736,Diário!$A$4:$A$5000,FALSE)))</f>
        <v/>
      </c>
      <c r="C1736" s="413" t="str">
        <f ca="1">IF($A1736="","",INDEX(Diário!C$4:C$5000,MATCH(Rateio!$A1736,Diário!$A$4:$A$5000,FALSE)))</f>
        <v/>
      </c>
      <c r="D1736" s="412" t="str">
        <f ca="1">IF($A1736="","",INDEX(Diário!D$4:D$5000,MATCH(Rateio!$A1736,Diário!$A$4:$A$5000,FALSE)))</f>
        <v/>
      </c>
      <c r="E1736" s="412" t="str">
        <f ca="1">IF($A1736="","",INDEX(Diário!E$4:E$5000,MATCH(Rateio!$A1736,Diário!$A$4:$A$5000,FALSE)))</f>
        <v/>
      </c>
      <c r="F1736" s="398"/>
      <c r="G1736" s="398"/>
      <c r="H1736" s="398"/>
      <c r="I1736" s="398"/>
      <c r="J1736" s="398"/>
      <c r="K1736" s="403"/>
      <c r="L1736" s="404"/>
      <c r="M1736" s="404"/>
      <c r="N1736" s="399"/>
      <c r="O1736" s="400" t="str">
        <f t="shared" si="111"/>
        <v/>
      </c>
      <c r="P1736" s="400" t="str">
        <f t="shared" si="112"/>
        <v/>
      </c>
      <c r="Q1736" s="400">
        <f t="shared" si="114"/>
        <v>0</v>
      </c>
      <c r="R1736" s="401" t="e">
        <f ca="1">MATCH(R$2,OFFSET(Diário!O$4,R1735,0,ROW(Diário!$N$5003)-R1735,1),0)+R1735</f>
        <v>#N/A</v>
      </c>
    </row>
    <row r="1737" spans="1:18" x14ac:dyDescent="0.2">
      <c r="A1737" s="402" t="str">
        <f t="shared" ca="1" si="113"/>
        <v/>
      </c>
      <c r="B1737" s="397" t="str">
        <f ca="1">IF($A1737="","",INDEX(Diário!B$4:B$5000,MATCH(Rateio!$A1737,Diário!$A$4:$A$5000,FALSE)))</f>
        <v/>
      </c>
      <c r="C1737" s="413" t="str">
        <f ca="1">IF($A1737="","",INDEX(Diário!C$4:C$5000,MATCH(Rateio!$A1737,Diário!$A$4:$A$5000,FALSE)))</f>
        <v/>
      </c>
      <c r="D1737" s="412" t="str">
        <f ca="1">IF($A1737="","",INDEX(Diário!D$4:D$5000,MATCH(Rateio!$A1737,Diário!$A$4:$A$5000,FALSE)))</f>
        <v/>
      </c>
      <c r="E1737" s="412" t="str">
        <f ca="1">IF($A1737="","",INDEX(Diário!E$4:E$5000,MATCH(Rateio!$A1737,Diário!$A$4:$A$5000,FALSE)))</f>
        <v/>
      </c>
      <c r="F1737" s="398"/>
      <c r="G1737" s="398"/>
      <c r="H1737" s="398"/>
      <c r="I1737" s="398"/>
      <c r="J1737" s="398"/>
      <c r="K1737" s="403"/>
      <c r="L1737" s="404"/>
      <c r="M1737" s="404"/>
      <c r="N1737" s="399"/>
      <c r="O1737" s="400" t="str">
        <f t="shared" si="111"/>
        <v/>
      </c>
      <c r="P1737" s="400" t="str">
        <f t="shared" si="112"/>
        <v/>
      </c>
      <c r="Q1737" s="400">
        <f t="shared" si="114"/>
        <v>0</v>
      </c>
      <c r="R1737" s="401" t="e">
        <f ca="1">MATCH(R$2,OFFSET(Diário!O$4,R1736,0,ROW(Diário!$N$5003)-R1736,1),0)+R1736</f>
        <v>#N/A</v>
      </c>
    </row>
    <row r="1738" spans="1:18" x14ac:dyDescent="0.2">
      <c r="A1738" s="402" t="str">
        <f t="shared" ca="1" si="113"/>
        <v/>
      </c>
      <c r="B1738" s="397" t="str">
        <f ca="1">IF($A1738="","",INDEX(Diário!B$4:B$5000,MATCH(Rateio!$A1738,Diário!$A$4:$A$5000,FALSE)))</f>
        <v/>
      </c>
      <c r="C1738" s="413" t="str">
        <f ca="1">IF($A1738="","",INDEX(Diário!C$4:C$5000,MATCH(Rateio!$A1738,Diário!$A$4:$A$5000,FALSE)))</f>
        <v/>
      </c>
      <c r="D1738" s="412" t="str">
        <f ca="1">IF($A1738="","",INDEX(Diário!D$4:D$5000,MATCH(Rateio!$A1738,Diário!$A$4:$A$5000,FALSE)))</f>
        <v/>
      </c>
      <c r="E1738" s="412" t="str">
        <f ca="1">IF($A1738="","",INDEX(Diário!E$4:E$5000,MATCH(Rateio!$A1738,Diário!$A$4:$A$5000,FALSE)))</f>
        <v/>
      </c>
      <c r="F1738" s="398"/>
      <c r="G1738" s="398"/>
      <c r="H1738" s="398"/>
      <c r="I1738" s="398"/>
      <c r="J1738" s="398"/>
      <c r="K1738" s="403"/>
      <c r="L1738" s="404"/>
      <c r="M1738" s="404"/>
      <c r="N1738" s="399"/>
      <c r="O1738" s="400" t="str">
        <f t="shared" si="111"/>
        <v/>
      </c>
      <c r="P1738" s="400" t="str">
        <f t="shared" si="112"/>
        <v/>
      </c>
      <c r="Q1738" s="400">
        <f t="shared" si="114"/>
        <v>0</v>
      </c>
      <c r="R1738" s="401" t="e">
        <f ca="1">MATCH(R$2,OFFSET(Diário!O$4,R1737,0,ROW(Diário!$N$5003)-R1737,1),0)+R1737</f>
        <v>#N/A</v>
      </c>
    </row>
    <row r="1739" spans="1:18" x14ac:dyDescent="0.2">
      <c r="A1739" s="402" t="str">
        <f t="shared" ca="1" si="113"/>
        <v/>
      </c>
      <c r="B1739" s="397" t="str">
        <f ca="1">IF($A1739="","",INDEX(Diário!B$4:B$5000,MATCH(Rateio!$A1739,Diário!$A$4:$A$5000,FALSE)))</f>
        <v/>
      </c>
      <c r="C1739" s="413" t="str">
        <f ca="1">IF($A1739="","",INDEX(Diário!C$4:C$5000,MATCH(Rateio!$A1739,Diário!$A$4:$A$5000,FALSE)))</f>
        <v/>
      </c>
      <c r="D1739" s="412" t="str">
        <f ca="1">IF($A1739="","",INDEX(Diário!D$4:D$5000,MATCH(Rateio!$A1739,Diário!$A$4:$A$5000,FALSE)))</f>
        <v/>
      </c>
      <c r="E1739" s="412" t="str">
        <f ca="1">IF($A1739="","",INDEX(Diário!E$4:E$5000,MATCH(Rateio!$A1739,Diário!$A$4:$A$5000,FALSE)))</f>
        <v/>
      </c>
      <c r="F1739" s="398"/>
      <c r="G1739" s="398"/>
      <c r="H1739" s="398"/>
      <c r="I1739" s="398"/>
      <c r="J1739" s="398"/>
      <c r="K1739" s="403"/>
      <c r="L1739" s="404"/>
      <c r="M1739" s="404"/>
      <c r="N1739" s="399"/>
      <c r="O1739" s="400" t="str">
        <f t="shared" si="111"/>
        <v/>
      </c>
      <c r="P1739" s="400" t="str">
        <f t="shared" si="112"/>
        <v/>
      </c>
      <c r="Q1739" s="400">
        <f t="shared" si="114"/>
        <v>0</v>
      </c>
      <c r="R1739" s="401" t="e">
        <f ca="1">MATCH(R$2,OFFSET(Diário!O$4,R1738,0,ROW(Diário!$N$5003)-R1738,1),0)+R1738</f>
        <v>#N/A</v>
      </c>
    </row>
    <row r="1740" spans="1:18" x14ac:dyDescent="0.2">
      <c r="A1740" s="402" t="str">
        <f t="shared" ca="1" si="113"/>
        <v/>
      </c>
      <c r="B1740" s="397" t="str">
        <f ca="1">IF($A1740="","",INDEX(Diário!B$4:B$5000,MATCH(Rateio!$A1740,Diário!$A$4:$A$5000,FALSE)))</f>
        <v/>
      </c>
      <c r="C1740" s="413" t="str">
        <f ca="1">IF($A1740="","",INDEX(Diário!C$4:C$5000,MATCH(Rateio!$A1740,Diário!$A$4:$A$5000,FALSE)))</f>
        <v/>
      </c>
      <c r="D1740" s="412" t="str">
        <f ca="1">IF($A1740="","",INDEX(Diário!D$4:D$5000,MATCH(Rateio!$A1740,Diário!$A$4:$A$5000,FALSE)))</f>
        <v/>
      </c>
      <c r="E1740" s="412" t="str">
        <f ca="1">IF($A1740="","",INDEX(Diário!E$4:E$5000,MATCH(Rateio!$A1740,Diário!$A$4:$A$5000,FALSE)))</f>
        <v/>
      </c>
      <c r="F1740" s="398"/>
      <c r="G1740" s="398"/>
      <c r="H1740" s="398"/>
      <c r="I1740" s="398"/>
      <c r="J1740" s="398"/>
      <c r="K1740" s="403"/>
      <c r="L1740" s="404"/>
      <c r="M1740" s="404"/>
      <c r="N1740" s="399"/>
      <c r="O1740" s="400" t="str">
        <f t="shared" si="111"/>
        <v/>
      </c>
      <c r="P1740" s="400" t="str">
        <f t="shared" si="112"/>
        <v/>
      </c>
      <c r="Q1740" s="400">
        <f t="shared" si="114"/>
        <v>0</v>
      </c>
      <c r="R1740" s="401" t="e">
        <f ca="1">MATCH(R$2,OFFSET(Diário!O$4,R1739,0,ROW(Diário!$N$5003)-R1739,1),0)+R1739</f>
        <v>#N/A</v>
      </c>
    </row>
    <row r="1741" spans="1:18" x14ac:dyDescent="0.2">
      <c r="A1741" s="402" t="str">
        <f t="shared" ca="1" si="113"/>
        <v/>
      </c>
      <c r="B1741" s="397" t="str">
        <f ca="1">IF($A1741="","",INDEX(Diário!B$4:B$5000,MATCH(Rateio!$A1741,Diário!$A$4:$A$5000,FALSE)))</f>
        <v/>
      </c>
      <c r="C1741" s="413" t="str">
        <f ca="1">IF($A1741="","",INDEX(Diário!C$4:C$5000,MATCH(Rateio!$A1741,Diário!$A$4:$A$5000,FALSE)))</f>
        <v/>
      </c>
      <c r="D1741" s="412" t="str">
        <f ca="1">IF($A1741="","",INDEX(Diário!D$4:D$5000,MATCH(Rateio!$A1741,Diário!$A$4:$A$5000,FALSE)))</f>
        <v/>
      </c>
      <c r="E1741" s="412" t="str">
        <f ca="1">IF($A1741="","",INDEX(Diário!E$4:E$5000,MATCH(Rateio!$A1741,Diário!$A$4:$A$5000,FALSE)))</f>
        <v/>
      </c>
      <c r="F1741" s="398"/>
      <c r="G1741" s="398"/>
      <c r="H1741" s="398"/>
      <c r="I1741" s="398"/>
      <c r="J1741" s="398"/>
      <c r="K1741" s="403"/>
      <c r="L1741" s="404"/>
      <c r="M1741" s="404"/>
      <c r="N1741" s="399"/>
      <c r="O1741" s="400" t="str">
        <f t="shared" si="111"/>
        <v/>
      </c>
      <c r="P1741" s="400" t="str">
        <f t="shared" si="112"/>
        <v/>
      </c>
      <c r="Q1741" s="400">
        <f t="shared" si="114"/>
        <v>0</v>
      </c>
      <c r="R1741" s="401" t="e">
        <f ca="1">MATCH(R$2,OFFSET(Diário!O$4,R1740,0,ROW(Diário!$N$5003)-R1740,1),0)+R1740</f>
        <v>#N/A</v>
      </c>
    </row>
    <row r="1742" spans="1:18" x14ac:dyDescent="0.2">
      <c r="A1742" s="402" t="str">
        <f t="shared" ca="1" si="113"/>
        <v/>
      </c>
      <c r="B1742" s="397" t="str">
        <f ca="1">IF($A1742="","",INDEX(Diário!B$4:B$5000,MATCH(Rateio!$A1742,Diário!$A$4:$A$5000,FALSE)))</f>
        <v/>
      </c>
      <c r="C1742" s="413" t="str">
        <f ca="1">IF($A1742="","",INDEX(Diário!C$4:C$5000,MATCH(Rateio!$A1742,Diário!$A$4:$A$5000,FALSE)))</f>
        <v/>
      </c>
      <c r="D1742" s="412" t="str">
        <f ca="1">IF($A1742="","",INDEX(Diário!D$4:D$5000,MATCH(Rateio!$A1742,Diário!$A$4:$A$5000,FALSE)))</f>
        <v/>
      </c>
      <c r="E1742" s="412" t="str">
        <f ca="1">IF($A1742="","",INDEX(Diário!E$4:E$5000,MATCH(Rateio!$A1742,Diário!$A$4:$A$5000,FALSE)))</f>
        <v/>
      </c>
      <c r="F1742" s="398"/>
      <c r="G1742" s="398"/>
      <c r="H1742" s="398"/>
      <c r="I1742" s="398"/>
      <c r="J1742" s="398"/>
      <c r="K1742" s="403"/>
      <c r="L1742" s="404"/>
      <c r="M1742" s="404"/>
      <c r="N1742" s="399"/>
      <c r="O1742" s="400" t="str">
        <f t="shared" si="111"/>
        <v/>
      </c>
      <c r="P1742" s="400" t="str">
        <f t="shared" si="112"/>
        <v/>
      </c>
      <c r="Q1742" s="400">
        <f t="shared" si="114"/>
        <v>0</v>
      </c>
      <c r="R1742" s="401" t="e">
        <f ca="1">MATCH(R$2,OFFSET(Diário!O$4,R1741,0,ROW(Diário!$N$5003)-R1741,1),0)+R1741</f>
        <v>#N/A</v>
      </c>
    </row>
    <row r="1743" spans="1:18" x14ac:dyDescent="0.2">
      <c r="A1743" s="402" t="str">
        <f t="shared" ca="1" si="113"/>
        <v/>
      </c>
      <c r="B1743" s="397" t="str">
        <f ca="1">IF($A1743="","",INDEX(Diário!B$4:B$5000,MATCH(Rateio!$A1743,Diário!$A$4:$A$5000,FALSE)))</f>
        <v/>
      </c>
      <c r="C1743" s="413" t="str">
        <f ca="1">IF($A1743="","",INDEX(Diário!C$4:C$5000,MATCH(Rateio!$A1743,Diário!$A$4:$A$5000,FALSE)))</f>
        <v/>
      </c>
      <c r="D1743" s="412" t="str">
        <f ca="1">IF($A1743="","",INDEX(Diário!D$4:D$5000,MATCH(Rateio!$A1743,Diário!$A$4:$A$5000,FALSE)))</f>
        <v/>
      </c>
      <c r="E1743" s="412" t="str">
        <f ca="1">IF($A1743="","",INDEX(Diário!E$4:E$5000,MATCH(Rateio!$A1743,Diário!$A$4:$A$5000,FALSE)))</f>
        <v/>
      </c>
      <c r="F1743" s="398"/>
      <c r="G1743" s="398"/>
      <c r="H1743" s="398"/>
      <c r="I1743" s="398"/>
      <c r="J1743" s="398"/>
      <c r="K1743" s="403"/>
      <c r="L1743" s="404"/>
      <c r="M1743" s="404"/>
      <c r="N1743" s="399"/>
      <c r="O1743" s="400" t="str">
        <f t="shared" si="111"/>
        <v/>
      </c>
      <c r="P1743" s="400" t="str">
        <f t="shared" si="112"/>
        <v/>
      </c>
      <c r="Q1743" s="400">
        <f t="shared" si="114"/>
        <v>0</v>
      </c>
      <c r="R1743" s="401" t="e">
        <f ca="1">MATCH(R$2,OFFSET(Diário!O$4,R1742,0,ROW(Diário!$N$5003)-R1742,1),0)+R1742</f>
        <v>#N/A</v>
      </c>
    </row>
    <row r="1744" spans="1:18" x14ac:dyDescent="0.2">
      <c r="A1744" s="402" t="str">
        <f t="shared" ca="1" si="113"/>
        <v/>
      </c>
      <c r="B1744" s="397" t="str">
        <f ca="1">IF($A1744="","",INDEX(Diário!B$4:B$5000,MATCH(Rateio!$A1744,Diário!$A$4:$A$5000,FALSE)))</f>
        <v/>
      </c>
      <c r="C1744" s="413" t="str">
        <f ca="1">IF($A1744="","",INDEX(Diário!C$4:C$5000,MATCH(Rateio!$A1744,Diário!$A$4:$A$5000,FALSE)))</f>
        <v/>
      </c>
      <c r="D1744" s="412" t="str">
        <f ca="1">IF($A1744="","",INDEX(Diário!D$4:D$5000,MATCH(Rateio!$A1744,Diário!$A$4:$A$5000,FALSE)))</f>
        <v/>
      </c>
      <c r="E1744" s="412" t="str">
        <f ca="1">IF($A1744="","",INDEX(Diário!E$4:E$5000,MATCH(Rateio!$A1744,Diário!$A$4:$A$5000,FALSE)))</f>
        <v/>
      </c>
      <c r="F1744" s="398"/>
      <c r="G1744" s="398"/>
      <c r="H1744" s="398"/>
      <c r="I1744" s="398"/>
      <c r="J1744" s="398"/>
      <c r="K1744" s="403"/>
      <c r="L1744" s="404"/>
      <c r="M1744" s="404"/>
      <c r="N1744" s="399"/>
      <c r="O1744" s="400" t="str">
        <f t="shared" si="111"/>
        <v/>
      </c>
      <c r="P1744" s="400" t="str">
        <f t="shared" si="112"/>
        <v/>
      </c>
      <c r="Q1744" s="400">
        <f t="shared" si="114"/>
        <v>0</v>
      </c>
      <c r="R1744" s="401" t="e">
        <f ca="1">MATCH(R$2,OFFSET(Diário!O$4,R1743,0,ROW(Diário!$N$5003)-R1743,1),0)+R1743</f>
        <v>#N/A</v>
      </c>
    </row>
    <row r="1745" spans="1:18" x14ac:dyDescent="0.2">
      <c r="A1745" s="402" t="str">
        <f t="shared" ca="1" si="113"/>
        <v/>
      </c>
      <c r="B1745" s="397" t="str">
        <f ca="1">IF($A1745="","",INDEX(Diário!B$4:B$5000,MATCH(Rateio!$A1745,Diário!$A$4:$A$5000,FALSE)))</f>
        <v/>
      </c>
      <c r="C1745" s="413" t="str">
        <f ca="1">IF($A1745="","",INDEX(Diário!C$4:C$5000,MATCH(Rateio!$A1745,Diário!$A$4:$A$5000,FALSE)))</f>
        <v/>
      </c>
      <c r="D1745" s="412" t="str">
        <f ca="1">IF($A1745="","",INDEX(Diário!D$4:D$5000,MATCH(Rateio!$A1745,Diário!$A$4:$A$5000,FALSE)))</f>
        <v/>
      </c>
      <c r="E1745" s="412" t="str">
        <f ca="1">IF($A1745="","",INDEX(Diário!E$4:E$5000,MATCH(Rateio!$A1745,Diário!$A$4:$A$5000,FALSE)))</f>
        <v/>
      </c>
      <c r="F1745" s="398"/>
      <c r="G1745" s="398"/>
      <c r="H1745" s="398"/>
      <c r="I1745" s="398"/>
      <c r="J1745" s="398"/>
      <c r="K1745" s="403"/>
      <c r="L1745" s="404"/>
      <c r="M1745" s="404"/>
      <c r="N1745" s="399"/>
      <c r="O1745" s="400" t="str">
        <f t="shared" si="111"/>
        <v/>
      </c>
      <c r="P1745" s="400" t="str">
        <f t="shared" si="112"/>
        <v/>
      </c>
      <c r="Q1745" s="400">
        <f t="shared" si="114"/>
        <v>0</v>
      </c>
      <c r="R1745" s="401" t="e">
        <f ca="1">MATCH(R$2,OFFSET(Diário!O$4,R1744,0,ROW(Diário!$N$5003)-R1744,1),0)+R1744</f>
        <v>#N/A</v>
      </c>
    </row>
    <row r="1746" spans="1:18" x14ac:dyDescent="0.2">
      <c r="A1746" s="402" t="str">
        <f t="shared" ca="1" si="113"/>
        <v/>
      </c>
      <c r="B1746" s="397" t="str">
        <f ca="1">IF($A1746="","",INDEX(Diário!B$4:B$5000,MATCH(Rateio!$A1746,Diário!$A$4:$A$5000,FALSE)))</f>
        <v/>
      </c>
      <c r="C1746" s="413" t="str">
        <f ca="1">IF($A1746="","",INDEX(Diário!C$4:C$5000,MATCH(Rateio!$A1746,Diário!$A$4:$A$5000,FALSE)))</f>
        <v/>
      </c>
      <c r="D1746" s="412" t="str">
        <f ca="1">IF($A1746="","",INDEX(Diário!D$4:D$5000,MATCH(Rateio!$A1746,Diário!$A$4:$A$5000,FALSE)))</f>
        <v/>
      </c>
      <c r="E1746" s="412" t="str">
        <f ca="1">IF($A1746="","",INDEX(Diário!E$4:E$5000,MATCH(Rateio!$A1746,Diário!$A$4:$A$5000,FALSE)))</f>
        <v/>
      </c>
      <c r="F1746" s="398"/>
      <c r="G1746" s="398"/>
      <c r="H1746" s="398"/>
      <c r="I1746" s="398"/>
      <c r="J1746" s="398"/>
      <c r="K1746" s="403"/>
      <c r="L1746" s="404"/>
      <c r="M1746" s="404"/>
      <c r="N1746" s="399"/>
      <c r="O1746" s="400" t="str">
        <f t="shared" si="111"/>
        <v/>
      </c>
      <c r="P1746" s="400" t="str">
        <f t="shared" si="112"/>
        <v/>
      </c>
      <c r="Q1746" s="400">
        <f t="shared" si="114"/>
        <v>0</v>
      </c>
      <c r="R1746" s="401" t="e">
        <f ca="1">MATCH(R$2,OFFSET(Diário!O$4,R1745,0,ROW(Diário!$N$5003)-R1745,1),0)+R1745</f>
        <v>#N/A</v>
      </c>
    </row>
    <row r="1747" spans="1:18" x14ac:dyDescent="0.2">
      <c r="A1747" s="402" t="str">
        <f t="shared" ca="1" si="113"/>
        <v/>
      </c>
      <c r="B1747" s="397" t="str">
        <f ca="1">IF($A1747="","",INDEX(Diário!B$4:B$5000,MATCH(Rateio!$A1747,Diário!$A$4:$A$5000,FALSE)))</f>
        <v/>
      </c>
      <c r="C1747" s="413" t="str">
        <f ca="1">IF($A1747="","",INDEX(Diário!C$4:C$5000,MATCH(Rateio!$A1747,Diário!$A$4:$A$5000,FALSE)))</f>
        <v/>
      </c>
      <c r="D1747" s="412" t="str">
        <f ca="1">IF($A1747="","",INDEX(Diário!D$4:D$5000,MATCH(Rateio!$A1747,Diário!$A$4:$A$5000,FALSE)))</f>
        <v/>
      </c>
      <c r="E1747" s="412" t="str">
        <f ca="1">IF($A1747="","",INDEX(Diário!E$4:E$5000,MATCH(Rateio!$A1747,Diário!$A$4:$A$5000,FALSE)))</f>
        <v/>
      </c>
      <c r="F1747" s="398"/>
      <c r="G1747" s="398"/>
      <c r="H1747" s="398"/>
      <c r="I1747" s="398"/>
      <c r="J1747" s="398"/>
      <c r="K1747" s="403"/>
      <c r="L1747" s="404"/>
      <c r="M1747" s="404"/>
      <c r="N1747" s="399"/>
      <c r="O1747" s="400" t="str">
        <f t="shared" si="111"/>
        <v/>
      </c>
      <c r="P1747" s="400" t="str">
        <f t="shared" si="112"/>
        <v/>
      </c>
      <c r="Q1747" s="400">
        <f t="shared" si="114"/>
        <v>0</v>
      </c>
      <c r="R1747" s="401" t="e">
        <f ca="1">MATCH(R$2,OFFSET(Diário!O$4,R1746,0,ROW(Diário!$N$5003)-R1746,1),0)+R1746</f>
        <v>#N/A</v>
      </c>
    </row>
    <row r="1748" spans="1:18" x14ac:dyDescent="0.2">
      <c r="A1748" s="402" t="str">
        <f t="shared" ca="1" si="113"/>
        <v/>
      </c>
      <c r="B1748" s="397" t="str">
        <f ca="1">IF($A1748="","",INDEX(Diário!B$4:B$5000,MATCH(Rateio!$A1748,Diário!$A$4:$A$5000,FALSE)))</f>
        <v/>
      </c>
      <c r="C1748" s="413" t="str">
        <f ca="1">IF($A1748="","",INDEX(Diário!C$4:C$5000,MATCH(Rateio!$A1748,Diário!$A$4:$A$5000,FALSE)))</f>
        <v/>
      </c>
      <c r="D1748" s="412" t="str">
        <f ca="1">IF($A1748="","",INDEX(Diário!D$4:D$5000,MATCH(Rateio!$A1748,Diário!$A$4:$A$5000,FALSE)))</f>
        <v/>
      </c>
      <c r="E1748" s="412" t="str">
        <f ca="1">IF($A1748="","",INDEX(Diário!E$4:E$5000,MATCH(Rateio!$A1748,Diário!$A$4:$A$5000,FALSE)))</f>
        <v/>
      </c>
      <c r="F1748" s="398"/>
      <c r="G1748" s="398"/>
      <c r="H1748" s="398"/>
      <c r="I1748" s="398"/>
      <c r="J1748" s="398"/>
      <c r="K1748" s="403"/>
      <c r="L1748" s="404"/>
      <c r="M1748" s="404"/>
      <c r="N1748" s="399"/>
      <c r="O1748" s="400" t="str">
        <f t="shared" si="111"/>
        <v/>
      </c>
      <c r="P1748" s="400" t="str">
        <f t="shared" si="112"/>
        <v/>
      </c>
      <c r="Q1748" s="400">
        <f t="shared" si="114"/>
        <v>0</v>
      </c>
      <c r="R1748" s="401" t="e">
        <f ca="1">MATCH(R$2,OFFSET(Diário!O$4,R1747,0,ROW(Diário!$N$5003)-R1747,1),0)+R1747</f>
        <v>#N/A</v>
      </c>
    </row>
    <row r="1749" spans="1:18" x14ac:dyDescent="0.2">
      <c r="A1749" s="402" t="str">
        <f t="shared" ca="1" si="113"/>
        <v/>
      </c>
      <c r="B1749" s="397" t="str">
        <f ca="1">IF($A1749="","",INDEX(Diário!B$4:B$5000,MATCH(Rateio!$A1749,Diário!$A$4:$A$5000,FALSE)))</f>
        <v/>
      </c>
      <c r="C1749" s="413" t="str">
        <f ca="1">IF($A1749="","",INDEX(Diário!C$4:C$5000,MATCH(Rateio!$A1749,Diário!$A$4:$A$5000,FALSE)))</f>
        <v/>
      </c>
      <c r="D1749" s="412" t="str">
        <f ca="1">IF($A1749="","",INDEX(Diário!D$4:D$5000,MATCH(Rateio!$A1749,Diário!$A$4:$A$5000,FALSE)))</f>
        <v/>
      </c>
      <c r="E1749" s="412" t="str">
        <f ca="1">IF($A1749="","",INDEX(Diário!E$4:E$5000,MATCH(Rateio!$A1749,Diário!$A$4:$A$5000,FALSE)))</f>
        <v/>
      </c>
      <c r="F1749" s="398"/>
      <c r="G1749" s="398"/>
      <c r="H1749" s="398"/>
      <c r="I1749" s="398"/>
      <c r="J1749" s="398"/>
      <c r="K1749" s="403"/>
      <c r="L1749" s="404"/>
      <c r="M1749" s="404"/>
      <c r="N1749" s="399"/>
      <c r="O1749" s="400" t="str">
        <f t="shared" si="111"/>
        <v/>
      </c>
      <c r="P1749" s="400" t="str">
        <f t="shared" si="112"/>
        <v/>
      </c>
      <c r="Q1749" s="400">
        <f t="shared" si="114"/>
        <v>0</v>
      </c>
      <c r="R1749" s="401" t="e">
        <f ca="1">MATCH(R$2,OFFSET(Diário!O$4,R1748,0,ROW(Diário!$N$5003)-R1748,1),0)+R1748</f>
        <v>#N/A</v>
      </c>
    </row>
    <row r="1750" spans="1:18" x14ac:dyDescent="0.2">
      <c r="A1750" s="402" t="str">
        <f t="shared" ca="1" si="113"/>
        <v/>
      </c>
      <c r="B1750" s="397" t="str">
        <f ca="1">IF($A1750="","",INDEX(Diário!B$4:B$5000,MATCH(Rateio!$A1750,Diário!$A$4:$A$5000,FALSE)))</f>
        <v/>
      </c>
      <c r="C1750" s="413" t="str">
        <f ca="1">IF($A1750="","",INDEX(Diário!C$4:C$5000,MATCH(Rateio!$A1750,Diário!$A$4:$A$5000,FALSE)))</f>
        <v/>
      </c>
      <c r="D1750" s="412" t="str">
        <f ca="1">IF($A1750="","",INDEX(Diário!D$4:D$5000,MATCH(Rateio!$A1750,Diário!$A$4:$A$5000,FALSE)))</f>
        <v/>
      </c>
      <c r="E1750" s="412" t="str">
        <f ca="1">IF($A1750="","",INDEX(Diário!E$4:E$5000,MATCH(Rateio!$A1750,Diário!$A$4:$A$5000,FALSE)))</f>
        <v/>
      </c>
      <c r="F1750" s="398"/>
      <c r="G1750" s="398"/>
      <c r="H1750" s="398"/>
      <c r="I1750" s="398"/>
      <c r="J1750" s="398"/>
      <c r="K1750" s="403"/>
      <c r="L1750" s="404"/>
      <c r="M1750" s="404"/>
      <c r="N1750" s="399"/>
      <c r="O1750" s="400" t="str">
        <f t="shared" si="111"/>
        <v/>
      </c>
      <c r="P1750" s="400" t="str">
        <f t="shared" si="112"/>
        <v/>
      </c>
      <c r="Q1750" s="400">
        <f t="shared" si="114"/>
        <v>0</v>
      </c>
      <c r="R1750" s="401" t="e">
        <f ca="1">MATCH(R$2,OFFSET(Diário!O$4,R1749,0,ROW(Diário!$N$5003)-R1749,1),0)+R1749</f>
        <v>#N/A</v>
      </c>
    </row>
    <row r="1751" spans="1:18" x14ac:dyDescent="0.2">
      <c r="A1751" s="402" t="str">
        <f t="shared" ca="1" si="113"/>
        <v/>
      </c>
      <c r="B1751" s="397" t="str">
        <f ca="1">IF($A1751="","",INDEX(Diário!B$4:B$5000,MATCH(Rateio!$A1751,Diário!$A$4:$A$5000,FALSE)))</f>
        <v/>
      </c>
      <c r="C1751" s="413" t="str">
        <f ca="1">IF($A1751="","",INDEX(Diário!C$4:C$5000,MATCH(Rateio!$A1751,Diário!$A$4:$A$5000,FALSE)))</f>
        <v/>
      </c>
      <c r="D1751" s="412" t="str">
        <f ca="1">IF($A1751="","",INDEX(Diário!D$4:D$5000,MATCH(Rateio!$A1751,Diário!$A$4:$A$5000,FALSE)))</f>
        <v/>
      </c>
      <c r="E1751" s="412" t="str">
        <f ca="1">IF($A1751="","",INDEX(Diário!E$4:E$5000,MATCH(Rateio!$A1751,Diário!$A$4:$A$5000,FALSE)))</f>
        <v/>
      </c>
      <c r="F1751" s="398"/>
      <c r="G1751" s="398"/>
      <c r="H1751" s="398"/>
      <c r="I1751" s="398"/>
      <c r="J1751" s="398"/>
      <c r="K1751" s="403"/>
      <c r="L1751" s="404"/>
      <c r="M1751" s="404"/>
      <c r="N1751" s="399"/>
      <c r="O1751" s="400" t="str">
        <f t="shared" si="111"/>
        <v/>
      </c>
      <c r="P1751" s="400" t="str">
        <f t="shared" si="112"/>
        <v/>
      </c>
      <c r="Q1751" s="400">
        <f t="shared" si="114"/>
        <v>0</v>
      </c>
      <c r="R1751" s="401" t="e">
        <f ca="1">MATCH(R$2,OFFSET(Diário!O$4,R1750,0,ROW(Diário!$N$5003)-R1750,1),0)+R1750</f>
        <v>#N/A</v>
      </c>
    </row>
    <row r="1752" spans="1:18" x14ac:dyDescent="0.2">
      <c r="A1752" s="402" t="str">
        <f t="shared" ca="1" si="113"/>
        <v/>
      </c>
      <c r="B1752" s="397" t="str">
        <f ca="1">IF($A1752="","",INDEX(Diário!B$4:B$5000,MATCH(Rateio!$A1752,Diário!$A$4:$A$5000,FALSE)))</f>
        <v/>
      </c>
      <c r="C1752" s="413" t="str">
        <f ca="1">IF($A1752="","",INDEX(Diário!C$4:C$5000,MATCH(Rateio!$A1752,Diário!$A$4:$A$5000,FALSE)))</f>
        <v/>
      </c>
      <c r="D1752" s="412" t="str">
        <f ca="1">IF($A1752="","",INDEX(Diário!D$4:D$5000,MATCH(Rateio!$A1752,Diário!$A$4:$A$5000,FALSE)))</f>
        <v/>
      </c>
      <c r="E1752" s="412" t="str">
        <f ca="1">IF($A1752="","",INDEX(Diário!E$4:E$5000,MATCH(Rateio!$A1752,Diário!$A$4:$A$5000,FALSE)))</f>
        <v/>
      </c>
      <c r="F1752" s="398"/>
      <c r="G1752" s="398"/>
      <c r="H1752" s="398"/>
      <c r="I1752" s="398"/>
      <c r="J1752" s="398"/>
      <c r="K1752" s="403"/>
      <c r="L1752" s="404"/>
      <c r="M1752" s="404"/>
      <c r="N1752" s="399"/>
      <c r="O1752" s="400" t="str">
        <f t="shared" si="111"/>
        <v/>
      </c>
      <c r="P1752" s="400" t="str">
        <f t="shared" si="112"/>
        <v/>
      </c>
      <c r="Q1752" s="400">
        <f t="shared" si="114"/>
        <v>0</v>
      </c>
      <c r="R1752" s="401" t="e">
        <f ca="1">MATCH(R$2,OFFSET(Diário!O$4,R1751,0,ROW(Diário!$N$5003)-R1751,1),0)+R1751</f>
        <v>#N/A</v>
      </c>
    </row>
    <row r="1753" spans="1:18" x14ac:dyDescent="0.2">
      <c r="A1753" s="402" t="str">
        <f t="shared" ca="1" si="113"/>
        <v/>
      </c>
      <c r="B1753" s="397" t="str">
        <f ca="1">IF($A1753="","",INDEX(Diário!B$4:B$5000,MATCH(Rateio!$A1753,Diário!$A$4:$A$5000,FALSE)))</f>
        <v/>
      </c>
      <c r="C1753" s="413" t="str">
        <f ca="1">IF($A1753="","",INDEX(Diário!C$4:C$5000,MATCH(Rateio!$A1753,Diário!$A$4:$A$5000,FALSE)))</f>
        <v/>
      </c>
      <c r="D1753" s="412" t="str">
        <f ca="1">IF($A1753="","",INDEX(Diário!D$4:D$5000,MATCH(Rateio!$A1753,Diário!$A$4:$A$5000,FALSE)))</f>
        <v/>
      </c>
      <c r="E1753" s="412" t="str">
        <f ca="1">IF($A1753="","",INDEX(Diário!E$4:E$5000,MATCH(Rateio!$A1753,Diário!$A$4:$A$5000,FALSE)))</f>
        <v/>
      </c>
      <c r="F1753" s="398"/>
      <c r="G1753" s="398"/>
      <c r="H1753" s="398"/>
      <c r="I1753" s="398"/>
      <c r="J1753" s="398"/>
      <c r="K1753" s="403"/>
      <c r="L1753" s="404"/>
      <c r="M1753" s="404"/>
      <c r="N1753" s="399"/>
      <c r="O1753" s="400" t="str">
        <f t="shared" si="111"/>
        <v/>
      </c>
      <c r="P1753" s="400" t="str">
        <f t="shared" si="112"/>
        <v/>
      </c>
      <c r="Q1753" s="400">
        <f t="shared" si="114"/>
        <v>0</v>
      </c>
      <c r="R1753" s="401" t="e">
        <f ca="1">MATCH(R$2,OFFSET(Diário!O$4,R1752,0,ROW(Diário!$N$5003)-R1752,1),0)+R1752</f>
        <v>#N/A</v>
      </c>
    </row>
    <row r="1754" spans="1:18" x14ac:dyDescent="0.2">
      <c r="A1754" s="402" t="str">
        <f t="shared" ca="1" si="113"/>
        <v/>
      </c>
      <c r="B1754" s="397" t="str">
        <f ca="1">IF($A1754="","",INDEX(Diário!B$4:B$5000,MATCH(Rateio!$A1754,Diário!$A$4:$A$5000,FALSE)))</f>
        <v/>
      </c>
      <c r="C1754" s="413" t="str">
        <f ca="1">IF($A1754="","",INDEX(Diário!C$4:C$5000,MATCH(Rateio!$A1754,Diário!$A$4:$A$5000,FALSE)))</f>
        <v/>
      </c>
      <c r="D1754" s="412" t="str">
        <f ca="1">IF($A1754="","",INDEX(Diário!D$4:D$5000,MATCH(Rateio!$A1754,Diário!$A$4:$A$5000,FALSE)))</f>
        <v/>
      </c>
      <c r="E1754" s="412" t="str">
        <f ca="1">IF($A1754="","",INDEX(Diário!E$4:E$5000,MATCH(Rateio!$A1754,Diário!$A$4:$A$5000,FALSE)))</f>
        <v/>
      </c>
      <c r="F1754" s="398"/>
      <c r="G1754" s="398"/>
      <c r="H1754" s="398"/>
      <c r="I1754" s="398"/>
      <c r="J1754" s="398"/>
      <c r="K1754" s="403"/>
      <c r="L1754" s="404"/>
      <c r="M1754" s="404"/>
      <c r="N1754" s="399"/>
      <c r="O1754" s="400" t="str">
        <f t="shared" si="111"/>
        <v/>
      </c>
      <c r="P1754" s="400" t="str">
        <f t="shared" si="112"/>
        <v/>
      </c>
      <c r="Q1754" s="400">
        <f t="shared" si="114"/>
        <v>0</v>
      </c>
      <c r="R1754" s="401" t="e">
        <f ca="1">MATCH(R$2,OFFSET(Diário!O$4,R1753,0,ROW(Diário!$N$5003)-R1753,1),0)+R1753</f>
        <v>#N/A</v>
      </c>
    </row>
    <row r="1755" spans="1:18" x14ac:dyDescent="0.2">
      <c r="A1755" s="402" t="str">
        <f t="shared" ca="1" si="113"/>
        <v/>
      </c>
      <c r="B1755" s="397" t="str">
        <f ca="1">IF($A1755="","",INDEX(Diário!B$4:B$5000,MATCH(Rateio!$A1755,Diário!$A$4:$A$5000,FALSE)))</f>
        <v/>
      </c>
      <c r="C1755" s="413" t="str">
        <f ca="1">IF($A1755="","",INDEX(Diário!C$4:C$5000,MATCH(Rateio!$A1755,Diário!$A$4:$A$5000,FALSE)))</f>
        <v/>
      </c>
      <c r="D1755" s="412" t="str">
        <f ca="1">IF($A1755="","",INDEX(Diário!D$4:D$5000,MATCH(Rateio!$A1755,Diário!$A$4:$A$5000,FALSE)))</f>
        <v/>
      </c>
      <c r="E1755" s="412" t="str">
        <f ca="1">IF($A1755="","",INDEX(Diário!E$4:E$5000,MATCH(Rateio!$A1755,Diário!$A$4:$A$5000,FALSE)))</f>
        <v/>
      </c>
      <c r="F1755" s="398"/>
      <c r="G1755" s="398"/>
      <c r="H1755" s="398"/>
      <c r="I1755" s="398"/>
      <c r="J1755" s="398"/>
      <c r="K1755" s="403"/>
      <c r="L1755" s="404"/>
      <c r="M1755" s="404"/>
      <c r="N1755" s="399"/>
      <c r="O1755" s="400" t="str">
        <f t="shared" si="111"/>
        <v/>
      </c>
      <c r="P1755" s="400" t="str">
        <f t="shared" si="112"/>
        <v/>
      </c>
      <c r="Q1755" s="400">
        <f t="shared" si="114"/>
        <v>0</v>
      </c>
      <c r="R1755" s="401" t="e">
        <f ca="1">MATCH(R$2,OFFSET(Diário!O$4,R1754,0,ROW(Diário!$N$5003)-R1754,1),0)+R1754</f>
        <v>#N/A</v>
      </c>
    </row>
    <row r="1756" spans="1:18" x14ac:dyDescent="0.2">
      <c r="A1756" s="402" t="str">
        <f t="shared" ca="1" si="113"/>
        <v/>
      </c>
      <c r="B1756" s="397" t="str">
        <f ca="1">IF($A1756="","",INDEX(Diário!B$4:B$5000,MATCH(Rateio!$A1756,Diário!$A$4:$A$5000,FALSE)))</f>
        <v/>
      </c>
      <c r="C1756" s="413" t="str">
        <f ca="1">IF($A1756="","",INDEX(Diário!C$4:C$5000,MATCH(Rateio!$A1756,Diário!$A$4:$A$5000,FALSE)))</f>
        <v/>
      </c>
      <c r="D1756" s="412" t="str">
        <f ca="1">IF($A1756="","",INDEX(Diário!D$4:D$5000,MATCH(Rateio!$A1756,Diário!$A$4:$A$5000,FALSE)))</f>
        <v/>
      </c>
      <c r="E1756" s="412" t="str">
        <f ca="1">IF($A1756="","",INDEX(Diário!E$4:E$5000,MATCH(Rateio!$A1756,Diário!$A$4:$A$5000,FALSE)))</f>
        <v/>
      </c>
      <c r="F1756" s="398"/>
      <c r="G1756" s="398"/>
      <c r="H1756" s="398"/>
      <c r="I1756" s="398"/>
      <c r="J1756" s="398"/>
      <c r="K1756" s="403"/>
      <c r="L1756" s="404"/>
      <c r="M1756" s="404"/>
      <c r="N1756" s="399"/>
      <c r="O1756" s="400" t="str">
        <f t="shared" si="111"/>
        <v/>
      </c>
      <c r="P1756" s="400" t="str">
        <f t="shared" si="112"/>
        <v/>
      </c>
      <c r="Q1756" s="400">
        <f t="shared" si="114"/>
        <v>0</v>
      </c>
      <c r="R1756" s="401" t="e">
        <f ca="1">MATCH(R$2,OFFSET(Diário!O$4,R1755,0,ROW(Diário!$N$5003)-R1755,1),0)+R1755</f>
        <v>#N/A</v>
      </c>
    </row>
    <row r="1757" spans="1:18" x14ac:dyDescent="0.2">
      <c r="A1757" s="402" t="str">
        <f t="shared" ca="1" si="113"/>
        <v/>
      </c>
      <c r="B1757" s="397" t="str">
        <f ca="1">IF($A1757="","",INDEX(Diário!B$4:B$5000,MATCH(Rateio!$A1757,Diário!$A$4:$A$5000,FALSE)))</f>
        <v/>
      </c>
      <c r="C1757" s="413" t="str">
        <f ca="1">IF($A1757="","",INDEX(Diário!C$4:C$5000,MATCH(Rateio!$A1757,Diário!$A$4:$A$5000,FALSE)))</f>
        <v/>
      </c>
      <c r="D1757" s="412" t="str">
        <f ca="1">IF($A1757="","",INDEX(Diário!D$4:D$5000,MATCH(Rateio!$A1757,Diário!$A$4:$A$5000,FALSE)))</f>
        <v/>
      </c>
      <c r="E1757" s="412" t="str">
        <f ca="1">IF($A1757="","",INDEX(Diário!E$4:E$5000,MATCH(Rateio!$A1757,Diário!$A$4:$A$5000,FALSE)))</f>
        <v/>
      </c>
      <c r="F1757" s="398"/>
      <c r="G1757" s="398"/>
      <c r="H1757" s="398"/>
      <c r="I1757" s="398"/>
      <c r="J1757" s="398"/>
      <c r="K1757" s="403"/>
      <c r="L1757" s="404"/>
      <c r="M1757" s="404"/>
      <c r="N1757" s="399"/>
      <c r="O1757" s="400" t="str">
        <f t="shared" si="111"/>
        <v/>
      </c>
      <c r="P1757" s="400" t="str">
        <f t="shared" si="112"/>
        <v/>
      </c>
      <c r="Q1757" s="400">
        <f t="shared" si="114"/>
        <v>0</v>
      </c>
      <c r="R1757" s="401" t="e">
        <f ca="1">MATCH(R$2,OFFSET(Diário!O$4,R1756,0,ROW(Diário!$N$5003)-R1756,1),0)+R1756</f>
        <v>#N/A</v>
      </c>
    </row>
    <row r="1758" spans="1:18" x14ac:dyDescent="0.2">
      <c r="A1758" s="402" t="str">
        <f t="shared" ca="1" si="113"/>
        <v/>
      </c>
      <c r="B1758" s="397" t="str">
        <f ca="1">IF($A1758="","",INDEX(Diário!B$4:B$5000,MATCH(Rateio!$A1758,Diário!$A$4:$A$5000,FALSE)))</f>
        <v/>
      </c>
      <c r="C1758" s="413" t="str">
        <f ca="1">IF($A1758="","",INDEX(Diário!C$4:C$5000,MATCH(Rateio!$A1758,Diário!$A$4:$A$5000,FALSE)))</f>
        <v/>
      </c>
      <c r="D1758" s="412" t="str">
        <f ca="1">IF($A1758="","",INDEX(Diário!D$4:D$5000,MATCH(Rateio!$A1758,Diário!$A$4:$A$5000,FALSE)))</f>
        <v/>
      </c>
      <c r="E1758" s="412" t="str">
        <f ca="1">IF($A1758="","",INDEX(Diário!E$4:E$5000,MATCH(Rateio!$A1758,Diário!$A$4:$A$5000,FALSE)))</f>
        <v/>
      </c>
      <c r="F1758" s="398"/>
      <c r="G1758" s="398"/>
      <c r="H1758" s="398"/>
      <c r="I1758" s="398"/>
      <c r="J1758" s="398"/>
      <c r="K1758" s="403"/>
      <c r="L1758" s="404"/>
      <c r="M1758" s="404"/>
      <c r="N1758" s="399"/>
      <c r="O1758" s="400" t="str">
        <f t="shared" si="111"/>
        <v/>
      </c>
      <c r="P1758" s="400" t="str">
        <f t="shared" si="112"/>
        <v/>
      </c>
      <c r="Q1758" s="400">
        <f t="shared" si="114"/>
        <v>0</v>
      </c>
      <c r="R1758" s="401" t="e">
        <f ca="1">MATCH(R$2,OFFSET(Diário!O$4,R1757,0,ROW(Diário!$N$5003)-R1757,1),0)+R1757</f>
        <v>#N/A</v>
      </c>
    </row>
    <row r="1759" spans="1:18" x14ac:dyDescent="0.2">
      <c r="A1759" s="402" t="str">
        <f t="shared" ca="1" si="113"/>
        <v/>
      </c>
      <c r="B1759" s="397" t="str">
        <f ca="1">IF($A1759="","",INDEX(Diário!B$4:B$5000,MATCH(Rateio!$A1759,Diário!$A$4:$A$5000,FALSE)))</f>
        <v/>
      </c>
      <c r="C1759" s="413" t="str">
        <f ca="1">IF($A1759="","",INDEX(Diário!C$4:C$5000,MATCH(Rateio!$A1759,Diário!$A$4:$A$5000,FALSE)))</f>
        <v/>
      </c>
      <c r="D1759" s="412" t="str">
        <f ca="1">IF($A1759="","",INDEX(Diário!D$4:D$5000,MATCH(Rateio!$A1759,Diário!$A$4:$A$5000,FALSE)))</f>
        <v/>
      </c>
      <c r="E1759" s="412" t="str">
        <f ca="1">IF($A1759="","",INDEX(Diário!E$4:E$5000,MATCH(Rateio!$A1759,Diário!$A$4:$A$5000,FALSE)))</f>
        <v/>
      </c>
      <c r="F1759" s="398"/>
      <c r="G1759" s="398"/>
      <c r="H1759" s="398"/>
      <c r="I1759" s="398"/>
      <c r="J1759" s="398"/>
      <c r="K1759" s="403"/>
      <c r="L1759" s="404"/>
      <c r="M1759" s="404"/>
      <c r="N1759" s="399"/>
      <c r="O1759" s="400" t="str">
        <f t="shared" si="111"/>
        <v/>
      </c>
      <c r="P1759" s="400" t="str">
        <f t="shared" si="112"/>
        <v/>
      </c>
      <c r="Q1759" s="400">
        <f t="shared" si="114"/>
        <v>0</v>
      </c>
      <c r="R1759" s="401" t="e">
        <f ca="1">MATCH(R$2,OFFSET(Diário!O$4,R1758,0,ROW(Diário!$N$5003)-R1758,1),0)+R1758</f>
        <v>#N/A</v>
      </c>
    </row>
    <row r="1760" spans="1:18" x14ac:dyDescent="0.2">
      <c r="A1760" s="402" t="str">
        <f t="shared" ca="1" si="113"/>
        <v/>
      </c>
      <c r="B1760" s="397" t="str">
        <f ca="1">IF($A1760="","",INDEX(Diário!B$4:B$5000,MATCH(Rateio!$A1760,Diário!$A$4:$A$5000,FALSE)))</f>
        <v/>
      </c>
      <c r="C1760" s="413" t="str">
        <f ca="1">IF($A1760="","",INDEX(Diário!C$4:C$5000,MATCH(Rateio!$A1760,Diário!$A$4:$A$5000,FALSE)))</f>
        <v/>
      </c>
      <c r="D1760" s="412" t="str">
        <f ca="1">IF($A1760="","",INDEX(Diário!D$4:D$5000,MATCH(Rateio!$A1760,Diário!$A$4:$A$5000,FALSE)))</f>
        <v/>
      </c>
      <c r="E1760" s="412" t="str">
        <f ca="1">IF($A1760="","",INDEX(Diário!E$4:E$5000,MATCH(Rateio!$A1760,Diário!$A$4:$A$5000,FALSE)))</f>
        <v/>
      </c>
      <c r="F1760" s="398"/>
      <c r="G1760" s="398"/>
      <c r="H1760" s="398"/>
      <c r="I1760" s="398"/>
      <c r="J1760" s="398"/>
      <c r="K1760" s="403"/>
      <c r="L1760" s="404"/>
      <c r="M1760" s="404"/>
      <c r="N1760" s="399"/>
      <c r="O1760" s="400" t="str">
        <f t="shared" si="111"/>
        <v/>
      </c>
      <c r="P1760" s="400" t="str">
        <f t="shared" si="112"/>
        <v/>
      </c>
      <c r="Q1760" s="400">
        <f t="shared" si="114"/>
        <v>0</v>
      </c>
      <c r="R1760" s="401" t="e">
        <f ca="1">MATCH(R$2,OFFSET(Diário!O$4,R1759,0,ROW(Diário!$N$5003)-R1759,1),0)+R1759</f>
        <v>#N/A</v>
      </c>
    </row>
    <row r="1761" spans="1:18" x14ac:dyDescent="0.2">
      <c r="A1761" s="402" t="str">
        <f t="shared" ca="1" si="113"/>
        <v/>
      </c>
      <c r="B1761" s="397" t="str">
        <f ca="1">IF($A1761="","",INDEX(Diário!B$4:B$5000,MATCH(Rateio!$A1761,Diário!$A$4:$A$5000,FALSE)))</f>
        <v/>
      </c>
      <c r="C1761" s="413" t="str">
        <f ca="1">IF($A1761="","",INDEX(Diário!C$4:C$5000,MATCH(Rateio!$A1761,Diário!$A$4:$A$5000,FALSE)))</f>
        <v/>
      </c>
      <c r="D1761" s="412" t="str">
        <f ca="1">IF($A1761="","",INDEX(Diário!D$4:D$5000,MATCH(Rateio!$A1761,Diário!$A$4:$A$5000,FALSE)))</f>
        <v/>
      </c>
      <c r="E1761" s="412" t="str">
        <f ca="1">IF($A1761="","",INDEX(Diário!E$4:E$5000,MATCH(Rateio!$A1761,Diário!$A$4:$A$5000,FALSE)))</f>
        <v/>
      </c>
      <c r="F1761" s="398"/>
      <c r="G1761" s="398"/>
      <c r="H1761" s="398"/>
      <c r="I1761" s="398"/>
      <c r="J1761" s="398"/>
      <c r="K1761" s="403"/>
      <c r="L1761" s="404"/>
      <c r="M1761" s="404"/>
      <c r="N1761" s="399"/>
      <c r="O1761" s="400" t="str">
        <f t="shared" si="111"/>
        <v/>
      </c>
      <c r="P1761" s="400" t="str">
        <f t="shared" si="112"/>
        <v/>
      </c>
      <c r="Q1761" s="400">
        <f t="shared" si="114"/>
        <v>0</v>
      </c>
      <c r="R1761" s="401" t="e">
        <f ca="1">MATCH(R$2,OFFSET(Diário!O$4,R1760,0,ROW(Diário!$N$5003)-R1760,1),0)+R1760</f>
        <v>#N/A</v>
      </c>
    </row>
    <row r="1762" spans="1:18" x14ac:dyDescent="0.2">
      <c r="A1762" s="402" t="str">
        <f t="shared" ca="1" si="113"/>
        <v/>
      </c>
      <c r="B1762" s="397" t="str">
        <f ca="1">IF($A1762="","",INDEX(Diário!B$4:B$5000,MATCH(Rateio!$A1762,Diário!$A$4:$A$5000,FALSE)))</f>
        <v/>
      </c>
      <c r="C1762" s="413" t="str">
        <f ca="1">IF($A1762="","",INDEX(Diário!C$4:C$5000,MATCH(Rateio!$A1762,Diário!$A$4:$A$5000,FALSE)))</f>
        <v/>
      </c>
      <c r="D1762" s="412" t="str">
        <f ca="1">IF($A1762="","",INDEX(Diário!D$4:D$5000,MATCH(Rateio!$A1762,Diário!$A$4:$A$5000,FALSE)))</f>
        <v/>
      </c>
      <c r="E1762" s="412" t="str">
        <f ca="1">IF($A1762="","",INDEX(Diário!E$4:E$5000,MATCH(Rateio!$A1762,Diário!$A$4:$A$5000,FALSE)))</f>
        <v/>
      </c>
      <c r="F1762" s="398"/>
      <c r="G1762" s="398"/>
      <c r="H1762" s="398"/>
      <c r="I1762" s="398"/>
      <c r="J1762" s="398"/>
      <c r="K1762" s="403"/>
      <c r="L1762" s="404"/>
      <c r="M1762" s="404"/>
      <c r="N1762" s="399"/>
      <c r="O1762" s="400" t="str">
        <f t="shared" si="111"/>
        <v/>
      </c>
      <c r="P1762" s="400" t="str">
        <f t="shared" si="112"/>
        <v/>
      </c>
      <c r="Q1762" s="400">
        <f t="shared" si="114"/>
        <v>0</v>
      </c>
      <c r="R1762" s="401" t="e">
        <f ca="1">MATCH(R$2,OFFSET(Diário!O$4,R1761,0,ROW(Diário!$N$5003)-R1761,1),0)+R1761</f>
        <v>#N/A</v>
      </c>
    </row>
    <row r="1763" spans="1:18" x14ac:dyDescent="0.2">
      <c r="A1763" s="402" t="str">
        <f t="shared" ca="1" si="113"/>
        <v/>
      </c>
      <c r="B1763" s="397" t="str">
        <f ca="1">IF($A1763="","",INDEX(Diário!B$4:B$5000,MATCH(Rateio!$A1763,Diário!$A$4:$A$5000,FALSE)))</f>
        <v/>
      </c>
      <c r="C1763" s="413" t="str">
        <f ca="1">IF($A1763="","",INDEX(Diário!C$4:C$5000,MATCH(Rateio!$A1763,Diário!$A$4:$A$5000,FALSE)))</f>
        <v/>
      </c>
      <c r="D1763" s="412" t="str">
        <f ca="1">IF($A1763="","",INDEX(Diário!D$4:D$5000,MATCH(Rateio!$A1763,Diário!$A$4:$A$5000,FALSE)))</f>
        <v/>
      </c>
      <c r="E1763" s="412" t="str">
        <f ca="1">IF($A1763="","",INDEX(Diário!E$4:E$5000,MATCH(Rateio!$A1763,Diário!$A$4:$A$5000,FALSE)))</f>
        <v/>
      </c>
      <c r="F1763" s="398"/>
      <c r="G1763" s="398"/>
      <c r="H1763" s="398"/>
      <c r="I1763" s="398"/>
      <c r="J1763" s="398"/>
      <c r="K1763" s="403"/>
      <c r="L1763" s="404"/>
      <c r="M1763" s="404"/>
      <c r="N1763" s="399"/>
      <c r="O1763" s="400" t="str">
        <f t="shared" si="111"/>
        <v/>
      </c>
      <c r="P1763" s="400" t="str">
        <f t="shared" si="112"/>
        <v/>
      </c>
      <c r="Q1763" s="400">
        <f t="shared" si="114"/>
        <v>0</v>
      </c>
      <c r="R1763" s="401" t="e">
        <f ca="1">MATCH(R$2,OFFSET(Diário!O$4,R1762,0,ROW(Diário!$N$5003)-R1762,1),0)+R1762</f>
        <v>#N/A</v>
      </c>
    </row>
    <row r="1764" spans="1:18" x14ac:dyDescent="0.2">
      <c r="A1764" s="402" t="str">
        <f t="shared" ca="1" si="113"/>
        <v/>
      </c>
      <c r="B1764" s="397" t="str">
        <f ca="1">IF($A1764="","",INDEX(Diário!B$4:B$5000,MATCH(Rateio!$A1764,Diário!$A$4:$A$5000,FALSE)))</f>
        <v/>
      </c>
      <c r="C1764" s="413" t="str">
        <f ca="1">IF($A1764="","",INDEX(Diário!C$4:C$5000,MATCH(Rateio!$A1764,Diário!$A$4:$A$5000,FALSE)))</f>
        <v/>
      </c>
      <c r="D1764" s="412" t="str">
        <f ca="1">IF($A1764="","",INDEX(Diário!D$4:D$5000,MATCH(Rateio!$A1764,Diário!$A$4:$A$5000,FALSE)))</f>
        <v/>
      </c>
      <c r="E1764" s="412" t="str">
        <f ca="1">IF($A1764="","",INDEX(Diário!E$4:E$5000,MATCH(Rateio!$A1764,Diário!$A$4:$A$5000,FALSE)))</f>
        <v/>
      </c>
      <c r="F1764" s="398"/>
      <c r="G1764" s="398"/>
      <c r="H1764" s="398"/>
      <c r="I1764" s="398"/>
      <c r="J1764" s="398"/>
      <c r="K1764" s="403"/>
      <c r="L1764" s="404"/>
      <c r="M1764" s="404"/>
      <c r="N1764" s="399"/>
      <c r="O1764" s="400" t="str">
        <f t="shared" si="111"/>
        <v/>
      </c>
      <c r="P1764" s="400" t="str">
        <f t="shared" si="112"/>
        <v/>
      </c>
      <c r="Q1764" s="400">
        <f t="shared" si="114"/>
        <v>0</v>
      </c>
      <c r="R1764" s="401" t="e">
        <f ca="1">MATCH(R$2,OFFSET(Diário!O$4,R1763,0,ROW(Diário!$N$5003)-R1763,1),0)+R1763</f>
        <v>#N/A</v>
      </c>
    </row>
    <row r="1765" spans="1:18" x14ac:dyDescent="0.2">
      <c r="A1765" s="402" t="str">
        <f t="shared" ca="1" si="113"/>
        <v/>
      </c>
      <c r="B1765" s="397" t="str">
        <f ca="1">IF($A1765="","",INDEX(Diário!B$4:B$5000,MATCH(Rateio!$A1765,Diário!$A$4:$A$5000,FALSE)))</f>
        <v/>
      </c>
      <c r="C1765" s="413" t="str">
        <f ca="1">IF($A1765="","",INDEX(Diário!C$4:C$5000,MATCH(Rateio!$A1765,Diário!$A$4:$A$5000,FALSE)))</f>
        <v/>
      </c>
      <c r="D1765" s="412" t="str">
        <f ca="1">IF($A1765="","",INDEX(Diário!D$4:D$5000,MATCH(Rateio!$A1765,Diário!$A$4:$A$5000,FALSE)))</f>
        <v/>
      </c>
      <c r="E1765" s="412" t="str">
        <f ca="1">IF($A1765="","",INDEX(Diário!E$4:E$5000,MATCH(Rateio!$A1765,Diário!$A$4:$A$5000,FALSE)))</f>
        <v/>
      </c>
      <c r="F1765" s="398"/>
      <c r="G1765" s="398"/>
      <c r="H1765" s="398"/>
      <c r="I1765" s="398"/>
      <c r="J1765" s="398"/>
      <c r="K1765" s="403"/>
      <c r="L1765" s="404"/>
      <c r="M1765" s="404"/>
      <c r="N1765" s="399"/>
      <c r="O1765" s="400" t="str">
        <f t="shared" si="111"/>
        <v/>
      </c>
      <c r="P1765" s="400" t="str">
        <f t="shared" si="112"/>
        <v/>
      </c>
      <c r="Q1765" s="400">
        <f t="shared" si="114"/>
        <v>0</v>
      </c>
      <c r="R1765" s="401" t="e">
        <f ca="1">MATCH(R$2,OFFSET(Diário!O$4,R1764,0,ROW(Diário!$N$5003)-R1764,1),0)+R1764</f>
        <v>#N/A</v>
      </c>
    </row>
    <row r="1766" spans="1:18" x14ac:dyDescent="0.2">
      <c r="A1766" s="402" t="str">
        <f t="shared" ca="1" si="113"/>
        <v/>
      </c>
      <c r="B1766" s="397" t="str">
        <f ca="1">IF($A1766="","",INDEX(Diário!B$4:B$5000,MATCH(Rateio!$A1766,Diário!$A$4:$A$5000,FALSE)))</f>
        <v/>
      </c>
      <c r="C1766" s="413" t="str">
        <f ca="1">IF($A1766="","",INDEX(Diário!C$4:C$5000,MATCH(Rateio!$A1766,Diário!$A$4:$A$5000,FALSE)))</f>
        <v/>
      </c>
      <c r="D1766" s="412" t="str">
        <f ca="1">IF($A1766="","",INDEX(Diário!D$4:D$5000,MATCH(Rateio!$A1766,Diário!$A$4:$A$5000,FALSE)))</f>
        <v/>
      </c>
      <c r="E1766" s="412" t="str">
        <f ca="1">IF($A1766="","",INDEX(Diário!E$4:E$5000,MATCH(Rateio!$A1766,Diário!$A$4:$A$5000,FALSE)))</f>
        <v/>
      </c>
      <c r="F1766" s="398"/>
      <c r="G1766" s="398"/>
      <c r="H1766" s="398"/>
      <c r="I1766" s="398"/>
      <c r="J1766" s="398"/>
      <c r="K1766" s="403"/>
      <c r="L1766" s="404"/>
      <c r="M1766" s="404"/>
      <c r="N1766" s="399"/>
      <c r="O1766" s="400" t="str">
        <f t="shared" si="111"/>
        <v/>
      </c>
      <c r="P1766" s="400" t="str">
        <f t="shared" si="112"/>
        <v/>
      </c>
      <c r="Q1766" s="400">
        <f t="shared" si="114"/>
        <v>0</v>
      </c>
      <c r="R1766" s="401" t="e">
        <f ca="1">MATCH(R$2,OFFSET(Diário!O$4,R1765,0,ROW(Diário!$N$5003)-R1765,1),0)+R1765</f>
        <v>#N/A</v>
      </c>
    </row>
    <row r="1767" spans="1:18" x14ac:dyDescent="0.2">
      <c r="A1767" s="402" t="str">
        <f t="shared" ca="1" si="113"/>
        <v/>
      </c>
      <c r="B1767" s="397" t="str">
        <f ca="1">IF($A1767="","",INDEX(Diário!B$4:B$5000,MATCH(Rateio!$A1767,Diário!$A$4:$A$5000,FALSE)))</f>
        <v/>
      </c>
      <c r="C1767" s="413" t="str">
        <f ca="1">IF($A1767="","",INDEX(Diário!C$4:C$5000,MATCH(Rateio!$A1767,Diário!$A$4:$A$5000,FALSE)))</f>
        <v/>
      </c>
      <c r="D1767" s="412" t="str">
        <f ca="1">IF($A1767="","",INDEX(Diário!D$4:D$5000,MATCH(Rateio!$A1767,Diário!$A$4:$A$5000,FALSE)))</f>
        <v/>
      </c>
      <c r="E1767" s="412" t="str">
        <f ca="1">IF($A1767="","",INDEX(Diário!E$4:E$5000,MATCH(Rateio!$A1767,Diário!$A$4:$A$5000,FALSE)))</f>
        <v/>
      </c>
      <c r="F1767" s="398"/>
      <c r="G1767" s="398"/>
      <c r="H1767" s="398"/>
      <c r="I1767" s="398"/>
      <c r="J1767" s="398"/>
      <c r="K1767" s="403"/>
      <c r="L1767" s="404"/>
      <c r="M1767" s="404"/>
      <c r="N1767" s="399"/>
      <c r="O1767" s="400" t="str">
        <f t="shared" si="111"/>
        <v/>
      </c>
      <c r="P1767" s="400" t="str">
        <f t="shared" si="112"/>
        <v/>
      </c>
      <c r="Q1767" s="400">
        <f t="shared" si="114"/>
        <v>0</v>
      </c>
      <c r="R1767" s="401" t="e">
        <f ca="1">MATCH(R$2,OFFSET(Diário!O$4,R1766,0,ROW(Diário!$N$5003)-R1766,1),0)+R1766</f>
        <v>#N/A</v>
      </c>
    </row>
    <row r="1768" spans="1:18" x14ac:dyDescent="0.2">
      <c r="A1768" s="402" t="str">
        <f t="shared" ca="1" si="113"/>
        <v/>
      </c>
      <c r="B1768" s="397" t="str">
        <f ca="1">IF($A1768="","",INDEX(Diário!B$4:B$5000,MATCH(Rateio!$A1768,Diário!$A$4:$A$5000,FALSE)))</f>
        <v/>
      </c>
      <c r="C1768" s="413" t="str">
        <f ca="1">IF($A1768="","",INDEX(Diário!C$4:C$5000,MATCH(Rateio!$A1768,Diário!$A$4:$A$5000,FALSE)))</f>
        <v/>
      </c>
      <c r="D1768" s="412" t="str">
        <f ca="1">IF($A1768="","",INDEX(Diário!D$4:D$5000,MATCH(Rateio!$A1768,Diário!$A$4:$A$5000,FALSE)))</f>
        <v/>
      </c>
      <c r="E1768" s="412" t="str">
        <f ca="1">IF($A1768="","",INDEX(Diário!E$4:E$5000,MATCH(Rateio!$A1768,Diário!$A$4:$A$5000,FALSE)))</f>
        <v/>
      </c>
      <c r="F1768" s="398"/>
      <c r="G1768" s="398"/>
      <c r="H1768" s="398"/>
      <c r="I1768" s="398"/>
      <c r="J1768" s="398"/>
      <c r="K1768" s="403"/>
      <c r="L1768" s="404"/>
      <c r="M1768" s="404"/>
      <c r="N1768" s="399"/>
      <c r="O1768" s="400" t="str">
        <f t="shared" si="111"/>
        <v/>
      </c>
      <c r="P1768" s="400" t="str">
        <f t="shared" si="112"/>
        <v/>
      </c>
      <c r="Q1768" s="400">
        <f t="shared" si="114"/>
        <v>0</v>
      </c>
      <c r="R1768" s="401" t="e">
        <f ca="1">MATCH(R$2,OFFSET(Diário!O$4,R1767,0,ROW(Diário!$N$5003)-R1767,1),0)+R1767</f>
        <v>#N/A</v>
      </c>
    </row>
    <row r="1769" spans="1:18" x14ac:dyDescent="0.2">
      <c r="A1769" s="402" t="str">
        <f t="shared" ca="1" si="113"/>
        <v/>
      </c>
      <c r="B1769" s="397" t="str">
        <f ca="1">IF($A1769="","",INDEX(Diário!B$4:B$5000,MATCH(Rateio!$A1769,Diário!$A$4:$A$5000,FALSE)))</f>
        <v/>
      </c>
      <c r="C1769" s="413" t="str">
        <f ca="1">IF($A1769="","",INDEX(Diário!C$4:C$5000,MATCH(Rateio!$A1769,Diário!$A$4:$A$5000,FALSE)))</f>
        <v/>
      </c>
      <c r="D1769" s="412" t="str">
        <f ca="1">IF($A1769="","",INDEX(Diário!D$4:D$5000,MATCH(Rateio!$A1769,Diário!$A$4:$A$5000,FALSE)))</f>
        <v/>
      </c>
      <c r="E1769" s="412" t="str">
        <f ca="1">IF($A1769="","",INDEX(Diário!E$4:E$5000,MATCH(Rateio!$A1769,Diário!$A$4:$A$5000,FALSE)))</f>
        <v/>
      </c>
      <c r="F1769" s="398"/>
      <c r="G1769" s="398"/>
      <c r="H1769" s="398"/>
      <c r="I1769" s="398"/>
      <c r="J1769" s="398"/>
      <c r="K1769" s="403"/>
      <c r="L1769" s="404"/>
      <c r="M1769" s="404"/>
      <c r="N1769" s="399"/>
      <c r="O1769" s="400" t="str">
        <f t="shared" si="111"/>
        <v/>
      </c>
      <c r="P1769" s="400" t="str">
        <f t="shared" si="112"/>
        <v/>
      </c>
      <c r="Q1769" s="400">
        <f t="shared" si="114"/>
        <v>0</v>
      </c>
      <c r="R1769" s="401" t="e">
        <f ca="1">MATCH(R$2,OFFSET(Diário!O$4,R1768,0,ROW(Diário!$N$5003)-R1768,1),0)+R1768</f>
        <v>#N/A</v>
      </c>
    </row>
    <row r="1770" spans="1:18" x14ac:dyDescent="0.2">
      <c r="A1770" s="402" t="str">
        <f t="shared" ca="1" si="113"/>
        <v/>
      </c>
      <c r="B1770" s="397" t="str">
        <f ca="1">IF($A1770="","",INDEX(Diário!B$4:B$5000,MATCH(Rateio!$A1770,Diário!$A$4:$A$5000,FALSE)))</f>
        <v/>
      </c>
      <c r="C1770" s="413" t="str">
        <f ca="1">IF($A1770="","",INDEX(Diário!C$4:C$5000,MATCH(Rateio!$A1770,Diário!$A$4:$A$5000,FALSE)))</f>
        <v/>
      </c>
      <c r="D1770" s="412" t="str">
        <f ca="1">IF($A1770="","",INDEX(Diário!D$4:D$5000,MATCH(Rateio!$A1770,Diário!$A$4:$A$5000,FALSE)))</f>
        <v/>
      </c>
      <c r="E1770" s="412" t="str">
        <f ca="1">IF($A1770="","",INDEX(Diário!E$4:E$5000,MATCH(Rateio!$A1770,Diário!$A$4:$A$5000,FALSE)))</f>
        <v/>
      </c>
      <c r="F1770" s="398"/>
      <c r="G1770" s="398"/>
      <c r="H1770" s="398"/>
      <c r="I1770" s="398"/>
      <c r="J1770" s="398"/>
      <c r="K1770" s="403"/>
      <c r="L1770" s="404"/>
      <c r="M1770" s="404"/>
      <c r="N1770" s="399"/>
      <c r="O1770" s="400" t="str">
        <f t="shared" si="111"/>
        <v/>
      </c>
      <c r="P1770" s="400" t="str">
        <f t="shared" si="112"/>
        <v/>
      </c>
      <c r="Q1770" s="400">
        <f t="shared" si="114"/>
        <v>0</v>
      </c>
      <c r="R1770" s="401" t="e">
        <f ca="1">MATCH(R$2,OFFSET(Diário!O$4,R1769,0,ROW(Diário!$N$5003)-R1769,1),0)+R1769</f>
        <v>#N/A</v>
      </c>
    </row>
    <row r="1771" spans="1:18" x14ac:dyDescent="0.2">
      <c r="A1771" s="402" t="str">
        <f t="shared" ca="1" si="113"/>
        <v/>
      </c>
      <c r="B1771" s="397" t="str">
        <f ca="1">IF($A1771="","",INDEX(Diário!B$4:B$5000,MATCH(Rateio!$A1771,Diário!$A$4:$A$5000,FALSE)))</f>
        <v/>
      </c>
      <c r="C1771" s="413" t="str">
        <f ca="1">IF($A1771="","",INDEX(Diário!C$4:C$5000,MATCH(Rateio!$A1771,Diário!$A$4:$A$5000,FALSE)))</f>
        <v/>
      </c>
      <c r="D1771" s="412" t="str">
        <f ca="1">IF($A1771="","",INDEX(Diário!D$4:D$5000,MATCH(Rateio!$A1771,Diário!$A$4:$A$5000,FALSE)))</f>
        <v/>
      </c>
      <c r="E1771" s="412" t="str">
        <f ca="1">IF($A1771="","",INDEX(Diário!E$4:E$5000,MATCH(Rateio!$A1771,Diário!$A$4:$A$5000,FALSE)))</f>
        <v/>
      </c>
      <c r="F1771" s="398"/>
      <c r="G1771" s="398"/>
      <c r="H1771" s="398"/>
      <c r="I1771" s="398"/>
      <c r="J1771" s="398"/>
      <c r="K1771" s="403"/>
      <c r="L1771" s="404"/>
      <c r="M1771" s="404"/>
      <c r="N1771" s="399"/>
      <c r="O1771" s="400" t="str">
        <f t="shared" si="111"/>
        <v/>
      </c>
      <c r="P1771" s="400" t="str">
        <f t="shared" si="112"/>
        <v/>
      </c>
      <c r="Q1771" s="400">
        <f t="shared" si="114"/>
        <v>0</v>
      </c>
      <c r="R1771" s="401" t="e">
        <f ca="1">MATCH(R$2,OFFSET(Diário!O$4,R1770,0,ROW(Diário!$N$5003)-R1770,1),0)+R1770</f>
        <v>#N/A</v>
      </c>
    </row>
    <row r="1772" spans="1:18" x14ac:dyDescent="0.2">
      <c r="A1772" s="402" t="str">
        <f t="shared" ca="1" si="113"/>
        <v/>
      </c>
      <c r="B1772" s="397" t="str">
        <f ca="1">IF($A1772="","",INDEX(Diário!B$4:B$5000,MATCH(Rateio!$A1772,Diário!$A$4:$A$5000,FALSE)))</f>
        <v/>
      </c>
      <c r="C1772" s="413" t="str">
        <f ca="1">IF($A1772="","",INDEX(Diário!C$4:C$5000,MATCH(Rateio!$A1772,Diário!$A$4:$A$5000,FALSE)))</f>
        <v/>
      </c>
      <c r="D1772" s="412" t="str">
        <f ca="1">IF($A1772="","",INDEX(Diário!D$4:D$5000,MATCH(Rateio!$A1772,Diário!$A$4:$A$5000,FALSE)))</f>
        <v/>
      </c>
      <c r="E1772" s="412" t="str">
        <f ca="1">IF($A1772="","",INDEX(Diário!E$4:E$5000,MATCH(Rateio!$A1772,Diário!$A$4:$A$5000,FALSE)))</f>
        <v/>
      </c>
      <c r="F1772" s="398"/>
      <c r="G1772" s="398"/>
      <c r="H1772" s="398"/>
      <c r="I1772" s="398"/>
      <c r="J1772" s="398"/>
      <c r="K1772" s="403"/>
      <c r="L1772" s="404"/>
      <c r="M1772" s="404"/>
      <c r="N1772" s="399"/>
      <c r="O1772" s="400" t="str">
        <f t="shared" si="111"/>
        <v/>
      </c>
      <c r="P1772" s="400" t="str">
        <f t="shared" si="112"/>
        <v/>
      </c>
      <c r="Q1772" s="400">
        <f t="shared" si="114"/>
        <v>0</v>
      </c>
      <c r="R1772" s="401" t="e">
        <f ca="1">MATCH(R$2,OFFSET(Diário!O$4,R1771,0,ROW(Diário!$N$5003)-R1771,1),0)+R1771</f>
        <v>#N/A</v>
      </c>
    </row>
    <row r="1773" spans="1:18" x14ac:dyDescent="0.2">
      <c r="A1773" s="402" t="str">
        <f t="shared" ca="1" si="113"/>
        <v/>
      </c>
      <c r="B1773" s="397" t="str">
        <f ca="1">IF($A1773="","",INDEX(Diário!B$4:B$5000,MATCH(Rateio!$A1773,Diário!$A$4:$A$5000,FALSE)))</f>
        <v/>
      </c>
      <c r="C1773" s="413" t="str">
        <f ca="1">IF($A1773="","",INDEX(Diário!C$4:C$5000,MATCH(Rateio!$A1773,Diário!$A$4:$A$5000,FALSE)))</f>
        <v/>
      </c>
      <c r="D1773" s="412" t="str">
        <f ca="1">IF($A1773="","",INDEX(Diário!D$4:D$5000,MATCH(Rateio!$A1773,Diário!$A$4:$A$5000,FALSE)))</f>
        <v/>
      </c>
      <c r="E1773" s="412" t="str">
        <f ca="1">IF($A1773="","",INDEX(Diário!E$4:E$5000,MATCH(Rateio!$A1773,Diário!$A$4:$A$5000,FALSE)))</f>
        <v/>
      </c>
      <c r="F1773" s="398"/>
      <c r="G1773" s="398"/>
      <c r="H1773" s="398"/>
      <c r="I1773" s="398"/>
      <c r="J1773" s="398"/>
      <c r="K1773" s="403"/>
      <c r="L1773" s="404"/>
      <c r="M1773" s="404"/>
      <c r="N1773" s="399"/>
      <c r="O1773" s="400" t="str">
        <f t="shared" si="111"/>
        <v/>
      </c>
      <c r="P1773" s="400" t="str">
        <f t="shared" si="112"/>
        <v/>
      </c>
      <c r="Q1773" s="400">
        <f t="shared" si="114"/>
        <v>0</v>
      </c>
      <c r="R1773" s="401" t="e">
        <f ca="1">MATCH(R$2,OFFSET(Diário!O$4,R1772,0,ROW(Diário!$N$5003)-R1772,1),0)+R1772</f>
        <v>#N/A</v>
      </c>
    </row>
    <row r="1774" spans="1:18" x14ac:dyDescent="0.2">
      <c r="A1774" s="402" t="str">
        <f t="shared" ca="1" si="113"/>
        <v/>
      </c>
      <c r="B1774" s="397" t="str">
        <f ca="1">IF($A1774="","",INDEX(Diário!B$4:B$5000,MATCH(Rateio!$A1774,Diário!$A$4:$A$5000,FALSE)))</f>
        <v/>
      </c>
      <c r="C1774" s="413" t="str">
        <f ca="1">IF($A1774="","",INDEX(Diário!C$4:C$5000,MATCH(Rateio!$A1774,Diário!$A$4:$A$5000,FALSE)))</f>
        <v/>
      </c>
      <c r="D1774" s="412" t="str">
        <f ca="1">IF($A1774="","",INDEX(Diário!D$4:D$5000,MATCH(Rateio!$A1774,Diário!$A$4:$A$5000,FALSE)))</f>
        <v/>
      </c>
      <c r="E1774" s="412" t="str">
        <f ca="1">IF($A1774="","",INDEX(Diário!E$4:E$5000,MATCH(Rateio!$A1774,Diário!$A$4:$A$5000,FALSE)))</f>
        <v/>
      </c>
      <c r="F1774" s="398"/>
      <c r="G1774" s="398"/>
      <c r="H1774" s="398"/>
      <c r="I1774" s="398"/>
      <c r="J1774" s="398"/>
      <c r="K1774" s="403"/>
      <c r="L1774" s="404"/>
      <c r="M1774" s="404"/>
      <c r="N1774" s="399"/>
      <c r="O1774" s="400" t="str">
        <f t="shared" si="111"/>
        <v/>
      </c>
      <c r="P1774" s="400" t="str">
        <f t="shared" si="112"/>
        <v/>
      </c>
      <c r="Q1774" s="400">
        <f t="shared" si="114"/>
        <v>0</v>
      </c>
      <c r="R1774" s="401" t="e">
        <f ca="1">MATCH(R$2,OFFSET(Diário!O$4,R1773,0,ROW(Diário!$N$5003)-R1773,1),0)+R1773</f>
        <v>#N/A</v>
      </c>
    </row>
    <row r="1775" spans="1:18" x14ac:dyDescent="0.2">
      <c r="A1775" s="402" t="str">
        <f t="shared" ca="1" si="113"/>
        <v/>
      </c>
      <c r="B1775" s="397" t="str">
        <f ca="1">IF($A1775="","",INDEX(Diário!B$4:B$5000,MATCH(Rateio!$A1775,Diário!$A$4:$A$5000,FALSE)))</f>
        <v/>
      </c>
      <c r="C1775" s="413" t="str">
        <f ca="1">IF($A1775="","",INDEX(Diário!C$4:C$5000,MATCH(Rateio!$A1775,Diário!$A$4:$A$5000,FALSE)))</f>
        <v/>
      </c>
      <c r="D1775" s="412" t="str">
        <f ca="1">IF($A1775="","",INDEX(Diário!D$4:D$5000,MATCH(Rateio!$A1775,Diário!$A$4:$A$5000,FALSE)))</f>
        <v/>
      </c>
      <c r="E1775" s="412" t="str">
        <f ca="1">IF($A1775="","",INDEX(Diário!E$4:E$5000,MATCH(Rateio!$A1775,Diário!$A$4:$A$5000,FALSE)))</f>
        <v/>
      </c>
      <c r="F1775" s="398"/>
      <c r="G1775" s="398"/>
      <c r="H1775" s="398"/>
      <c r="I1775" s="398"/>
      <c r="J1775" s="398"/>
      <c r="K1775" s="403"/>
      <c r="L1775" s="404"/>
      <c r="M1775" s="404"/>
      <c r="N1775" s="399"/>
      <c r="O1775" s="400" t="str">
        <f t="shared" si="111"/>
        <v/>
      </c>
      <c r="P1775" s="400" t="str">
        <f t="shared" si="112"/>
        <v/>
      </c>
      <c r="Q1775" s="400">
        <f t="shared" si="114"/>
        <v>0</v>
      </c>
      <c r="R1775" s="401" t="e">
        <f ca="1">MATCH(R$2,OFFSET(Diário!O$4,R1774,0,ROW(Diário!$N$5003)-R1774,1),0)+R1774</f>
        <v>#N/A</v>
      </c>
    </row>
    <row r="1776" spans="1:18" x14ac:dyDescent="0.2">
      <c r="A1776" s="402" t="str">
        <f t="shared" ca="1" si="113"/>
        <v/>
      </c>
      <c r="B1776" s="397" t="str">
        <f ca="1">IF($A1776="","",INDEX(Diário!B$4:B$5000,MATCH(Rateio!$A1776,Diário!$A$4:$A$5000,FALSE)))</f>
        <v/>
      </c>
      <c r="C1776" s="413" t="str">
        <f ca="1">IF($A1776="","",INDEX(Diário!C$4:C$5000,MATCH(Rateio!$A1776,Diário!$A$4:$A$5000,FALSE)))</f>
        <v/>
      </c>
      <c r="D1776" s="412" t="str">
        <f ca="1">IF($A1776="","",INDEX(Diário!D$4:D$5000,MATCH(Rateio!$A1776,Diário!$A$4:$A$5000,FALSE)))</f>
        <v/>
      </c>
      <c r="E1776" s="412" t="str">
        <f ca="1">IF($A1776="","",INDEX(Diário!E$4:E$5000,MATCH(Rateio!$A1776,Diário!$A$4:$A$5000,FALSE)))</f>
        <v/>
      </c>
      <c r="F1776" s="398"/>
      <c r="G1776" s="398"/>
      <c r="H1776" s="398"/>
      <c r="I1776" s="398"/>
      <c r="J1776" s="398"/>
      <c r="K1776" s="403"/>
      <c r="L1776" s="404"/>
      <c r="M1776" s="404"/>
      <c r="N1776" s="399"/>
      <c r="O1776" s="400" t="str">
        <f t="shared" si="111"/>
        <v/>
      </c>
      <c r="P1776" s="400" t="str">
        <f t="shared" si="112"/>
        <v/>
      </c>
      <c r="Q1776" s="400">
        <f t="shared" si="114"/>
        <v>0</v>
      </c>
      <c r="R1776" s="401" t="e">
        <f ca="1">MATCH(R$2,OFFSET(Diário!O$4,R1775,0,ROW(Diário!$N$5003)-R1775,1),0)+R1775</f>
        <v>#N/A</v>
      </c>
    </row>
    <row r="1777" spans="1:18" x14ac:dyDescent="0.2">
      <c r="A1777" s="402" t="str">
        <f t="shared" ca="1" si="113"/>
        <v/>
      </c>
      <c r="B1777" s="397" t="str">
        <f ca="1">IF($A1777="","",INDEX(Diário!B$4:B$5000,MATCH(Rateio!$A1777,Diário!$A$4:$A$5000,FALSE)))</f>
        <v/>
      </c>
      <c r="C1777" s="413" t="str">
        <f ca="1">IF($A1777="","",INDEX(Diário!C$4:C$5000,MATCH(Rateio!$A1777,Diário!$A$4:$A$5000,FALSE)))</f>
        <v/>
      </c>
      <c r="D1777" s="412" t="str">
        <f ca="1">IF($A1777="","",INDEX(Diário!D$4:D$5000,MATCH(Rateio!$A1777,Diário!$A$4:$A$5000,FALSE)))</f>
        <v/>
      </c>
      <c r="E1777" s="412" t="str">
        <f ca="1">IF($A1777="","",INDEX(Diário!E$4:E$5000,MATCH(Rateio!$A1777,Diário!$A$4:$A$5000,FALSE)))</f>
        <v/>
      </c>
      <c r="F1777" s="398"/>
      <c r="G1777" s="398"/>
      <c r="H1777" s="398"/>
      <c r="I1777" s="398"/>
      <c r="J1777" s="398"/>
      <c r="K1777" s="403"/>
      <c r="L1777" s="404"/>
      <c r="M1777" s="404"/>
      <c r="N1777" s="399"/>
      <c r="O1777" s="400" t="str">
        <f t="shared" si="111"/>
        <v/>
      </c>
      <c r="P1777" s="400" t="str">
        <f t="shared" si="112"/>
        <v/>
      </c>
      <c r="Q1777" s="400">
        <f t="shared" si="114"/>
        <v>0</v>
      </c>
      <c r="R1777" s="401" t="e">
        <f ca="1">MATCH(R$2,OFFSET(Diário!O$4,R1776,0,ROW(Diário!$N$5003)-R1776,1),0)+R1776</f>
        <v>#N/A</v>
      </c>
    </row>
    <row r="1778" spans="1:18" x14ac:dyDescent="0.2">
      <c r="A1778" s="402" t="str">
        <f t="shared" ca="1" si="113"/>
        <v/>
      </c>
      <c r="B1778" s="397" t="str">
        <f ca="1">IF($A1778="","",INDEX(Diário!B$4:B$5000,MATCH(Rateio!$A1778,Diário!$A$4:$A$5000,FALSE)))</f>
        <v/>
      </c>
      <c r="C1778" s="413" t="str">
        <f ca="1">IF($A1778="","",INDEX(Diário!C$4:C$5000,MATCH(Rateio!$A1778,Diário!$A$4:$A$5000,FALSE)))</f>
        <v/>
      </c>
      <c r="D1778" s="412" t="str">
        <f ca="1">IF($A1778="","",INDEX(Diário!D$4:D$5000,MATCH(Rateio!$A1778,Diário!$A$4:$A$5000,FALSE)))</f>
        <v/>
      </c>
      <c r="E1778" s="412" t="str">
        <f ca="1">IF($A1778="","",INDEX(Diário!E$4:E$5000,MATCH(Rateio!$A1778,Diário!$A$4:$A$5000,FALSE)))</f>
        <v/>
      </c>
      <c r="F1778" s="398"/>
      <c r="G1778" s="398"/>
      <c r="H1778" s="398"/>
      <c r="I1778" s="398"/>
      <c r="J1778" s="398"/>
      <c r="K1778" s="403"/>
      <c r="L1778" s="404"/>
      <c r="M1778" s="404"/>
      <c r="N1778" s="399"/>
      <c r="O1778" s="400" t="str">
        <f t="shared" si="111"/>
        <v/>
      </c>
      <c r="P1778" s="400" t="str">
        <f t="shared" si="112"/>
        <v/>
      </c>
      <c r="Q1778" s="400">
        <f t="shared" si="114"/>
        <v>0</v>
      </c>
      <c r="R1778" s="401" t="e">
        <f ca="1">MATCH(R$2,OFFSET(Diário!O$4,R1777,0,ROW(Diário!$N$5003)-R1777,1),0)+R1777</f>
        <v>#N/A</v>
      </c>
    </row>
    <row r="1779" spans="1:18" x14ac:dyDescent="0.2">
      <c r="A1779" s="402" t="str">
        <f t="shared" ca="1" si="113"/>
        <v/>
      </c>
      <c r="B1779" s="397" t="str">
        <f ca="1">IF($A1779="","",INDEX(Diário!B$4:B$5000,MATCH(Rateio!$A1779,Diário!$A$4:$A$5000,FALSE)))</f>
        <v/>
      </c>
      <c r="C1779" s="413" t="str">
        <f ca="1">IF($A1779="","",INDEX(Diário!C$4:C$5000,MATCH(Rateio!$A1779,Diário!$A$4:$A$5000,FALSE)))</f>
        <v/>
      </c>
      <c r="D1779" s="412" t="str">
        <f ca="1">IF($A1779="","",INDEX(Diário!D$4:D$5000,MATCH(Rateio!$A1779,Diário!$A$4:$A$5000,FALSE)))</f>
        <v/>
      </c>
      <c r="E1779" s="412" t="str">
        <f ca="1">IF($A1779="","",INDEX(Diário!E$4:E$5000,MATCH(Rateio!$A1779,Diário!$A$4:$A$5000,FALSE)))</f>
        <v/>
      </c>
      <c r="F1779" s="398"/>
      <c r="G1779" s="398"/>
      <c r="H1779" s="398"/>
      <c r="I1779" s="398"/>
      <c r="J1779" s="398"/>
      <c r="K1779" s="403"/>
      <c r="L1779" s="404"/>
      <c r="M1779" s="404"/>
      <c r="N1779" s="399"/>
      <c r="O1779" s="400" t="str">
        <f t="shared" si="111"/>
        <v/>
      </c>
      <c r="P1779" s="400" t="str">
        <f t="shared" si="112"/>
        <v/>
      </c>
      <c r="Q1779" s="400">
        <f t="shared" si="114"/>
        <v>0</v>
      </c>
      <c r="R1779" s="401" t="e">
        <f ca="1">MATCH(R$2,OFFSET(Diário!O$4,R1778,0,ROW(Diário!$N$5003)-R1778,1),0)+R1778</f>
        <v>#N/A</v>
      </c>
    </row>
    <row r="1780" spans="1:18" x14ac:dyDescent="0.2">
      <c r="A1780" s="402" t="str">
        <f t="shared" ca="1" si="113"/>
        <v/>
      </c>
      <c r="B1780" s="397" t="str">
        <f ca="1">IF($A1780="","",INDEX(Diário!B$4:B$5000,MATCH(Rateio!$A1780,Diário!$A$4:$A$5000,FALSE)))</f>
        <v/>
      </c>
      <c r="C1780" s="413" t="str">
        <f ca="1">IF($A1780="","",INDEX(Diário!C$4:C$5000,MATCH(Rateio!$A1780,Diário!$A$4:$A$5000,FALSE)))</f>
        <v/>
      </c>
      <c r="D1780" s="412" t="str">
        <f ca="1">IF($A1780="","",INDEX(Diário!D$4:D$5000,MATCH(Rateio!$A1780,Diário!$A$4:$A$5000,FALSE)))</f>
        <v/>
      </c>
      <c r="E1780" s="412" t="str">
        <f ca="1">IF($A1780="","",INDEX(Diário!E$4:E$5000,MATCH(Rateio!$A1780,Diário!$A$4:$A$5000,FALSE)))</f>
        <v/>
      </c>
      <c r="F1780" s="398"/>
      <c r="G1780" s="398"/>
      <c r="H1780" s="398"/>
      <c r="I1780" s="398"/>
      <c r="J1780" s="398"/>
      <c r="K1780" s="403"/>
      <c r="L1780" s="404"/>
      <c r="M1780" s="404"/>
      <c r="N1780" s="399"/>
      <c r="O1780" s="400" t="str">
        <f t="shared" si="111"/>
        <v/>
      </c>
      <c r="P1780" s="400" t="str">
        <f t="shared" si="112"/>
        <v/>
      </c>
      <c r="Q1780" s="400">
        <f t="shared" si="114"/>
        <v>0</v>
      </c>
      <c r="R1780" s="401" t="e">
        <f ca="1">MATCH(R$2,OFFSET(Diário!O$4,R1779,0,ROW(Diário!$N$5003)-R1779,1),0)+R1779</f>
        <v>#N/A</v>
      </c>
    </row>
    <row r="1781" spans="1:18" x14ac:dyDescent="0.2">
      <c r="A1781" s="402" t="str">
        <f t="shared" ca="1" si="113"/>
        <v/>
      </c>
      <c r="B1781" s="397" t="str">
        <f ca="1">IF($A1781="","",INDEX(Diário!B$4:B$5000,MATCH(Rateio!$A1781,Diário!$A$4:$A$5000,FALSE)))</f>
        <v/>
      </c>
      <c r="C1781" s="413" t="str">
        <f ca="1">IF($A1781="","",INDEX(Diário!C$4:C$5000,MATCH(Rateio!$A1781,Diário!$A$4:$A$5000,FALSE)))</f>
        <v/>
      </c>
      <c r="D1781" s="412" t="str">
        <f ca="1">IF($A1781="","",INDEX(Diário!D$4:D$5000,MATCH(Rateio!$A1781,Diário!$A$4:$A$5000,FALSE)))</f>
        <v/>
      </c>
      <c r="E1781" s="412" t="str">
        <f ca="1">IF($A1781="","",INDEX(Diário!E$4:E$5000,MATCH(Rateio!$A1781,Diário!$A$4:$A$5000,FALSE)))</f>
        <v/>
      </c>
      <c r="F1781" s="398"/>
      <c r="G1781" s="398"/>
      <c r="H1781" s="398"/>
      <c r="I1781" s="398"/>
      <c r="J1781" s="398"/>
      <c r="K1781" s="403"/>
      <c r="L1781" s="404"/>
      <c r="M1781" s="404"/>
      <c r="N1781" s="399"/>
      <c r="O1781" s="400" t="str">
        <f t="shared" si="111"/>
        <v/>
      </c>
      <c r="P1781" s="400" t="str">
        <f t="shared" si="112"/>
        <v/>
      </c>
      <c r="Q1781" s="400">
        <f t="shared" si="114"/>
        <v>0</v>
      </c>
      <c r="R1781" s="401" t="e">
        <f ca="1">MATCH(R$2,OFFSET(Diário!O$4,R1780,0,ROW(Diário!$N$5003)-R1780,1),0)+R1780</f>
        <v>#N/A</v>
      </c>
    </row>
    <row r="1782" spans="1:18" x14ac:dyDescent="0.2">
      <c r="A1782" s="402" t="str">
        <f t="shared" ca="1" si="113"/>
        <v/>
      </c>
      <c r="B1782" s="397" t="str">
        <f ca="1">IF($A1782="","",INDEX(Diário!B$4:B$5000,MATCH(Rateio!$A1782,Diário!$A$4:$A$5000,FALSE)))</f>
        <v/>
      </c>
      <c r="C1782" s="413" t="str">
        <f ca="1">IF($A1782="","",INDEX(Diário!C$4:C$5000,MATCH(Rateio!$A1782,Diário!$A$4:$A$5000,FALSE)))</f>
        <v/>
      </c>
      <c r="D1782" s="412" t="str">
        <f ca="1">IF($A1782="","",INDEX(Diário!D$4:D$5000,MATCH(Rateio!$A1782,Diário!$A$4:$A$5000,FALSE)))</f>
        <v/>
      </c>
      <c r="E1782" s="412" t="str">
        <f ca="1">IF($A1782="","",INDEX(Diário!E$4:E$5000,MATCH(Rateio!$A1782,Diário!$A$4:$A$5000,FALSE)))</f>
        <v/>
      </c>
      <c r="F1782" s="398"/>
      <c r="G1782" s="398"/>
      <c r="H1782" s="398"/>
      <c r="I1782" s="398"/>
      <c r="J1782" s="398"/>
      <c r="K1782" s="403"/>
      <c r="L1782" s="404"/>
      <c r="M1782" s="404"/>
      <c r="N1782" s="399"/>
      <c r="O1782" s="400" t="str">
        <f t="shared" si="111"/>
        <v/>
      </c>
      <c r="P1782" s="400" t="str">
        <f t="shared" si="112"/>
        <v/>
      </c>
      <c r="Q1782" s="400">
        <f t="shared" si="114"/>
        <v>0</v>
      </c>
      <c r="R1782" s="401" t="e">
        <f ca="1">MATCH(R$2,OFFSET(Diário!O$4,R1781,0,ROW(Diário!$N$5003)-R1781,1),0)+R1781</f>
        <v>#N/A</v>
      </c>
    </row>
    <row r="1783" spans="1:18" x14ac:dyDescent="0.2">
      <c r="A1783" s="402" t="str">
        <f t="shared" ca="1" si="113"/>
        <v/>
      </c>
      <c r="B1783" s="397" t="str">
        <f ca="1">IF($A1783="","",INDEX(Diário!B$4:B$5000,MATCH(Rateio!$A1783,Diário!$A$4:$A$5000,FALSE)))</f>
        <v/>
      </c>
      <c r="C1783" s="413" t="str">
        <f ca="1">IF($A1783="","",INDEX(Diário!C$4:C$5000,MATCH(Rateio!$A1783,Diário!$A$4:$A$5000,FALSE)))</f>
        <v/>
      </c>
      <c r="D1783" s="412" t="str">
        <f ca="1">IF($A1783="","",INDEX(Diário!D$4:D$5000,MATCH(Rateio!$A1783,Diário!$A$4:$A$5000,FALSE)))</f>
        <v/>
      </c>
      <c r="E1783" s="412" t="str">
        <f ca="1">IF($A1783="","",INDEX(Diário!E$4:E$5000,MATCH(Rateio!$A1783,Diário!$A$4:$A$5000,FALSE)))</f>
        <v/>
      </c>
      <c r="F1783" s="398"/>
      <c r="G1783" s="398"/>
      <c r="H1783" s="398"/>
      <c r="I1783" s="398"/>
      <c r="J1783" s="398"/>
      <c r="K1783" s="403"/>
      <c r="L1783" s="404"/>
      <c r="M1783" s="404"/>
      <c r="N1783" s="399"/>
      <c r="O1783" s="400" t="str">
        <f t="shared" si="111"/>
        <v/>
      </c>
      <c r="P1783" s="400" t="str">
        <f t="shared" si="112"/>
        <v/>
      </c>
      <c r="Q1783" s="400">
        <f t="shared" si="114"/>
        <v>0</v>
      </c>
      <c r="R1783" s="401" t="e">
        <f ca="1">MATCH(R$2,OFFSET(Diário!O$4,R1782,0,ROW(Diário!$N$5003)-R1782,1),0)+R1782</f>
        <v>#N/A</v>
      </c>
    </row>
    <row r="1784" spans="1:18" x14ac:dyDescent="0.2">
      <c r="A1784" s="402" t="str">
        <f t="shared" ca="1" si="113"/>
        <v/>
      </c>
      <c r="B1784" s="397" t="str">
        <f ca="1">IF($A1784="","",INDEX(Diário!B$4:B$5000,MATCH(Rateio!$A1784,Diário!$A$4:$A$5000,FALSE)))</f>
        <v/>
      </c>
      <c r="C1784" s="413" t="str">
        <f ca="1">IF($A1784="","",INDEX(Diário!C$4:C$5000,MATCH(Rateio!$A1784,Diário!$A$4:$A$5000,FALSE)))</f>
        <v/>
      </c>
      <c r="D1784" s="412" t="str">
        <f ca="1">IF($A1784="","",INDEX(Diário!D$4:D$5000,MATCH(Rateio!$A1784,Diário!$A$4:$A$5000,FALSE)))</f>
        <v/>
      </c>
      <c r="E1784" s="412" t="str">
        <f ca="1">IF($A1784="","",INDEX(Diário!E$4:E$5000,MATCH(Rateio!$A1784,Diário!$A$4:$A$5000,FALSE)))</f>
        <v/>
      </c>
      <c r="F1784" s="398"/>
      <c r="G1784" s="398"/>
      <c r="H1784" s="398"/>
      <c r="I1784" s="398"/>
      <c r="J1784" s="398"/>
      <c r="K1784" s="403"/>
      <c r="L1784" s="404"/>
      <c r="M1784" s="404"/>
      <c r="N1784" s="399"/>
      <c r="O1784" s="400" t="str">
        <f t="shared" si="111"/>
        <v/>
      </c>
      <c r="P1784" s="400" t="str">
        <f t="shared" si="112"/>
        <v/>
      </c>
      <c r="Q1784" s="400">
        <f t="shared" si="114"/>
        <v>0</v>
      </c>
      <c r="R1784" s="401" t="e">
        <f ca="1">MATCH(R$2,OFFSET(Diário!O$4,R1783,0,ROW(Diário!$N$5003)-R1783,1),0)+R1783</f>
        <v>#N/A</v>
      </c>
    </row>
    <row r="1785" spans="1:18" x14ac:dyDescent="0.2">
      <c r="A1785" s="402" t="str">
        <f t="shared" ca="1" si="113"/>
        <v/>
      </c>
      <c r="B1785" s="397" t="str">
        <f ca="1">IF($A1785="","",INDEX(Diário!B$4:B$5000,MATCH(Rateio!$A1785,Diário!$A$4:$A$5000,FALSE)))</f>
        <v/>
      </c>
      <c r="C1785" s="413" t="str">
        <f ca="1">IF($A1785="","",INDEX(Diário!C$4:C$5000,MATCH(Rateio!$A1785,Diário!$A$4:$A$5000,FALSE)))</f>
        <v/>
      </c>
      <c r="D1785" s="412" t="str">
        <f ca="1">IF($A1785="","",INDEX(Diário!D$4:D$5000,MATCH(Rateio!$A1785,Diário!$A$4:$A$5000,FALSE)))</f>
        <v/>
      </c>
      <c r="E1785" s="412" t="str">
        <f ca="1">IF($A1785="","",INDEX(Diário!E$4:E$5000,MATCH(Rateio!$A1785,Diário!$A$4:$A$5000,FALSE)))</f>
        <v/>
      </c>
      <c r="F1785" s="398"/>
      <c r="G1785" s="398"/>
      <c r="H1785" s="398"/>
      <c r="I1785" s="398"/>
      <c r="J1785" s="398"/>
      <c r="K1785" s="403"/>
      <c r="L1785" s="404"/>
      <c r="M1785" s="404"/>
      <c r="N1785" s="399"/>
      <c r="O1785" s="400" t="str">
        <f t="shared" si="111"/>
        <v/>
      </c>
      <c r="P1785" s="400" t="str">
        <f t="shared" si="112"/>
        <v/>
      </c>
      <c r="Q1785" s="400">
        <f t="shared" si="114"/>
        <v>0</v>
      </c>
      <c r="R1785" s="401" t="e">
        <f ca="1">MATCH(R$2,OFFSET(Diário!O$4,R1784,0,ROW(Diário!$N$5003)-R1784,1),0)+R1784</f>
        <v>#N/A</v>
      </c>
    </row>
    <row r="1786" spans="1:18" x14ac:dyDescent="0.2">
      <c r="A1786" s="402" t="str">
        <f t="shared" ca="1" si="113"/>
        <v/>
      </c>
      <c r="B1786" s="397" t="str">
        <f ca="1">IF($A1786="","",INDEX(Diário!B$4:B$5000,MATCH(Rateio!$A1786,Diário!$A$4:$A$5000,FALSE)))</f>
        <v/>
      </c>
      <c r="C1786" s="413" t="str">
        <f ca="1">IF($A1786="","",INDEX(Diário!C$4:C$5000,MATCH(Rateio!$A1786,Diário!$A$4:$A$5000,FALSE)))</f>
        <v/>
      </c>
      <c r="D1786" s="412" t="str">
        <f ca="1">IF($A1786="","",INDEX(Diário!D$4:D$5000,MATCH(Rateio!$A1786,Diário!$A$4:$A$5000,FALSE)))</f>
        <v/>
      </c>
      <c r="E1786" s="412" t="str">
        <f ca="1">IF($A1786="","",INDEX(Diário!E$4:E$5000,MATCH(Rateio!$A1786,Diário!$A$4:$A$5000,FALSE)))</f>
        <v/>
      </c>
      <c r="F1786" s="398"/>
      <c r="G1786" s="398"/>
      <c r="H1786" s="398"/>
      <c r="I1786" s="398"/>
      <c r="J1786" s="398"/>
      <c r="K1786" s="403"/>
      <c r="L1786" s="404"/>
      <c r="M1786" s="404"/>
      <c r="N1786" s="399"/>
      <c r="O1786" s="400" t="str">
        <f t="shared" si="111"/>
        <v/>
      </c>
      <c r="P1786" s="400" t="str">
        <f t="shared" si="112"/>
        <v/>
      </c>
      <c r="Q1786" s="400">
        <f t="shared" si="114"/>
        <v>0</v>
      </c>
      <c r="R1786" s="401" t="e">
        <f ca="1">MATCH(R$2,OFFSET(Diário!O$4,R1785,0,ROW(Diário!$N$5003)-R1785,1),0)+R1785</f>
        <v>#N/A</v>
      </c>
    </row>
    <row r="1787" spans="1:18" x14ac:dyDescent="0.2">
      <c r="A1787" s="402" t="str">
        <f t="shared" ca="1" si="113"/>
        <v/>
      </c>
      <c r="B1787" s="397" t="str">
        <f ca="1">IF($A1787="","",INDEX(Diário!B$4:B$5000,MATCH(Rateio!$A1787,Diário!$A$4:$A$5000,FALSE)))</f>
        <v/>
      </c>
      <c r="C1787" s="413" t="str">
        <f ca="1">IF($A1787="","",INDEX(Diário!C$4:C$5000,MATCH(Rateio!$A1787,Diário!$A$4:$A$5000,FALSE)))</f>
        <v/>
      </c>
      <c r="D1787" s="412" t="str">
        <f ca="1">IF($A1787="","",INDEX(Diário!D$4:D$5000,MATCH(Rateio!$A1787,Diário!$A$4:$A$5000,FALSE)))</f>
        <v/>
      </c>
      <c r="E1787" s="412" t="str">
        <f ca="1">IF($A1787="","",INDEX(Diário!E$4:E$5000,MATCH(Rateio!$A1787,Diário!$A$4:$A$5000,FALSE)))</f>
        <v/>
      </c>
      <c r="F1787" s="398"/>
      <c r="G1787" s="398"/>
      <c r="H1787" s="398"/>
      <c r="I1787" s="398"/>
      <c r="J1787" s="398"/>
      <c r="K1787" s="403"/>
      <c r="L1787" s="404"/>
      <c r="M1787" s="404"/>
      <c r="N1787" s="399"/>
      <c r="O1787" s="400" t="str">
        <f t="shared" si="111"/>
        <v/>
      </c>
      <c r="P1787" s="400" t="str">
        <f t="shared" si="112"/>
        <v/>
      </c>
      <c r="Q1787" s="400">
        <f t="shared" si="114"/>
        <v>0</v>
      </c>
      <c r="R1787" s="401" t="e">
        <f ca="1">MATCH(R$2,OFFSET(Diário!O$4,R1786,0,ROW(Diário!$N$5003)-R1786,1),0)+R1786</f>
        <v>#N/A</v>
      </c>
    </row>
    <row r="1788" spans="1:18" x14ac:dyDescent="0.2">
      <c r="A1788" s="402" t="str">
        <f t="shared" ca="1" si="113"/>
        <v/>
      </c>
      <c r="B1788" s="397" t="str">
        <f ca="1">IF($A1788="","",INDEX(Diário!B$4:B$5000,MATCH(Rateio!$A1788,Diário!$A$4:$A$5000,FALSE)))</f>
        <v/>
      </c>
      <c r="C1788" s="413" t="str">
        <f ca="1">IF($A1788="","",INDEX(Diário!C$4:C$5000,MATCH(Rateio!$A1788,Diário!$A$4:$A$5000,FALSE)))</f>
        <v/>
      </c>
      <c r="D1788" s="412" t="str">
        <f ca="1">IF($A1788="","",INDEX(Diário!D$4:D$5000,MATCH(Rateio!$A1788,Diário!$A$4:$A$5000,FALSE)))</f>
        <v/>
      </c>
      <c r="E1788" s="412" t="str">
        <f ca="1">IF($A1788="","",INDEX(Diário!E$4:E$5000,MATCH(Rateio!$A1788,Diário!$A$4:$A$5000,FALSE)))</f>
        <v/>
      </c>
      <c r="F1788" s="398"/>
      <c r="G1788" s="398"/>
      <c r="H1788" s="398"/>
      <c r="I1788" s="398"/>
      <c r="J1788" s="398"/>
      <c r="K1788" s="403"/>
      <c r="L1788" s="404"/>
      <c r="M1788" s="404"/>
      <c r="N1788" s="399"/>
      <c r="O1788" s="400" t="str">
        <f t="shared" si="111"/>
        <v/>
      </c>
      <c r="P1788" s="400" t="str">
        <f t="shared" si="112"/>
        <v/>
      </c>
      <c r="Q1788" s="400">
        <f t="shared" si="114"/>
        <v>0</v>
      </c>
      <c r="R1788" s="401" t="e">
        <f ca="1">MATCH(R$2,OFFSET(Diário!O$4,R1787,0,ROW(Diário!$N$5003)-R1787,1),0)+R1787</f>
        <v>#N/A</v>
      </c>
    </row>
    <row r="1789" spans="1:18" x14ac:dyDescent="0.2">
      <c r="A1789" s="402" t="str">
        <f t="shared" ca="1" si="113"/>
        <v/>
      </c>
      <c r="B1789" s="397" t="str">
        <f ca="1">IF($A1789="","",INDEX(Diário!B$4:B$5000,MATCH(Rateio!$A1789,Diário!$A$4:$A$5000,FALSE)))</f>
        <v/>
      </c>
      <c r="C1789" s="413" t="str">
        <f ca="1">IF($A1789="","",INDEX(Diário!C$4:C$5000,MATCH(Rateio!$A1789,Diário!$A$4:$A$5000,FALSE)))</f>
        <v/>
      </c>
      <c r="D1789" s="412" t="str">
        <f ca="1">IF($A1789="","",INDEX(Diário!D$4:D$5000,MATCH(Rateio!$A1789,Diário!$A$4:$A$5000,FALSE)))</f>
        <v/>
      </c>
      <c r="E1789" s="412" t="str">
        <f ca="1">IF($A1789="","",INDEX(Diário!E$4:E$5000,MATCH(Rateio!$A1789,Diário!$A$4:$A$5000,FALSE)))</f>
        <v/>
      </c>
      <c r="F1789" s="398"/>
      <c r="G1789" s="398"/>
      <c r="H1789" s="398"/>
      <c r="I1789" s="398"/>
      <c r="J1789" s="398"/>
      <c r="K1789" s="403"/>
      <c r="L1789" s="404"/>
      <c r="M1789" s="404"/>
      <c r="N1789" s="399"/>
      <c r="O1789" s="400" t="str">
        <f t="shared" si="111"/>
        <v/>
      </c>
      <c r="P1789" s="400" t="str">
        <f t="shared" si="112"/>
        <v/>
      </c>
      <c r="Q1789" s="400">
        <f t="shared" si="114"/>
        <v>0</v>
      </c>
      <c r="R1789" s="401" t="e">
        <f ca="1">MATCH(R$2,OFFSET(Diário!O$4,R1788,0,ROW(Diário!$N$5003)-R1788,1),0)+R1788</f>
        <v>#N/A</v>
      </c>
    </row>
    <row r="1790" spans="1:18" x14ac:dyDescent="0.2">
      <c r="A1790" s="402" t="str">
        <f t="shared" ca="1" si="113"/>
        <v/>
      </c>
      <c r="B1790" s="397" t="str">
        <f ca="1">IF($A1790="","",INDEX(Diário!B$4:B$5000,MATCH(Rateio!$A1790,Diário!$A$4:$A$5000,FALSE)))</f>
        <v/>
      </c>
      <c r="C1790" s="413" t="str">
        <f ca="1">IF($A1790="","",INDEX(Diário!C$4:C$5000,MATCH(Rateio!$A1790,Diário!$A$4:$A$5000,FALSE)))</f>
        <v/>
      </c>
      <c r="D1790" s="412" t="str">
        <f ca="1">IF($A1790="","",INDEX(Diário!D$4:D$5000,MATCH(Rateio!$A1790,Diário!$A$4:$A$5000,FALSE)))</f>
        <v/>
      </c>
      <c r="E1790" s="412" t="str">
        <f ca="1">IF($A1790="","",INDEX(Diário!E$4:E$5000,MATCH(Rateio!$A1790,Diário!$A$4:$A$5000,FALSE)))</f>
        <v/>
      </c>
      <c r="F1790" s="398"/>
      <c r="G1790" s="398"/>
      <c r="H1790" s="398"/>
      <c r="I1790" s="398"/>
      <c r="J1790" s="398"/>
      <c r="K1790" s="403"/>
      <c r="L1790" s="404"/>
      <c r="M1790" s="404"/>
      <c r="N1790" s="399"/>
      <c r="O1790" s="400" t="str">
        <f t="shared" si="111"/>
        <v/>
      </c>
      <c r="P1790" s="400" t="str">
        <f t="shared" si="112"/>
        <v/>
      </c>
      <c r="Q1790" s="400">
        <f t="shared" si="114"/>
        <v>0</v>
      </c>
      <c r="R1790" s="401" t="e">
        <f ca="1">MATCH(R$2,OFFSET(Diário!O$4,R1789,0,ROW(Diário!$N$5003)-R1789,1),0)+R1789</f>
        <v>#N/A</v>
      </c>
    </row>
    <row r="1791" spans="1:18" x14ac:dyDescent="0.2">
      <c r="A1791" s="402" t="str">
        <f t="shared" ca="1" si="113"/>
        <v/>
      </c>
      <c r="B1791" s="397" t="str">
        <f ca="1">IF($A1791="","",INDEX(Diário!B$4:B$5000,MATCH(Rateio!$A1791,Diário!$A$4:$A$5000,FALSE)))</f>
        <v/>
      </c>
      <c r="C1791" s="413" t="str">
        <f ca="1">IF($A1791="","",INDEX(Diário!C$4:C$5000,MATCH(Rateio!$A1791,Diário!$A$4:$A$5000,FALSE)))</f>
        <v/>
      </c>
      <c r="D1791" s="412" t="str">
        <f ca="1">IF($A1791="","",INDEX(Diário!D$4:D$5000,MATCH(Rateio!$A1791,Diário!$A$4:$A$5000,FALSE)))</f>
        <v/>
      </c>
      <c r="E1791" s="412" t="str">
        <f ca="1">IF($A1791="","",INDEX(Diário!E$4:E$5000,MATCH(Rateio!$A1791,Diário!$A$4:$A$5000,FALSE)))</f>
        <v/>
      </c>
      <c r="F1791" s="398"/>
      <c r="G1791" s="398"/>
      <c r="H1791" s="398"/>
      <c r="I1791" s="398"/>
      <c r="J1791" s="398"/>
      <c r="K1791" s="403"/>
      <c r="L1791" s="404"/>
      <c r="M1791" s="404"/>
      <c r="N1791" s="399"/>
      <c r="O1791" s="400" t="str">
        <f t="shared" si="111"/>
        <v/>
      </c>
      <c r="P1791" s="400" t="str">
        <f t="shared" si="112"/>
        <v/>
      </c>
      <c r="Q1791" s="400">
        <f t="shared" si="114"/>
        <v>0</v>
      </c>
      <c r="R1791" s="401" t="e">
        <f ca="1">MATCH(R$2,OFFSET(Diário!O$4,R1790,0,ROW(Diário!$N$5003)-R1790,1),0)+R1790</f>
        <v>#N/A</v>
      </c>
    </row>
    <row r="1792" spans="1:18" x14ac:dyDescent="0.2">
      <c r="A1792" s="402" t="str">
        <f t="shared" ca="1" si="113"/>
        <v/>
      </c>
      <c r="B1792" s="397" t="str">
        <f ca="1">IF($A1792="","",INDEX(Diário!B$4:B$5000,MATCH(Rateio!$A1792,Diário!$A$4:$A$5000,FALSE)))</f>
        <v/>
      </c>
      <c r="C1792" s="413" t="str">
        <f ca="1">IF($A1792="","",INDEX(Diário!C$4:C$5000,MATCH(Rateio!$A1792,Diário!$A$4:$A$5000,FALSE)))</f>
        <v/>
      </c>
      <c r="D1792" s="412" t="str">
        <f ca="1">IF($A1792="","",INDEX(Diário!D$4:D$5000,MATCH(Rateio!$A1792,Diário!$A$4:$A$5000,FALSE)))</f>
        <v/>
      </c>
      <c r="E1792" s="412" t="str">
        <f ca="1">IF($A1792="","",INDEX(Diário!E$4:E$5000,MATCH(Rateio!$A1792,Diário!$A$4:$A$5000,FALSE)))</f>
        <v/>
      </c>
      <c r="F1792" s="398"/>
      <c r="G1792" s="398"/>
      <c r="H1792" s="398"/>
      <c r="I1792" s="398"/>
      <c r="J1792" s="398"/>
      <c r="K1792" s="403"/>
      <c r="L1792" s="404"/>
      <c r="M1792" s="404"/>
      <c r="N1792" s="399"/>
      <c r="O1792" s="400" t="str">
        <f t="shared" si="111"/>
        <v/>
      </c>
      <c r="P1792" s="400" t="str">
        <f t="shared" si="112"/>
        <v/>
      </c>
      <c r="Q1792" s="400">
        <f t="shared" si="114"/>
        <v>0</v>
      </c>
      <c r="R1792" s="401" t="e">
        <f ca="1">MATCH(R$2,OFFSET(Diário!O$4,R1791,0,ROW(Diário!$N$5003)-R1791,1),0)+R1791</f>
        <v>#N/A</v>
      </c>
    </row>
    <row r="1793" spans="1:18" x14ac:dyDescent="0.2">
      <c r="A1793" s="402" t="str">
        <f t="shared" ca="1" si="113"/>
        <v/>
      </c>
      <c r="B1793" s="397" t="str">
        <f ca="1">IF($A1793="","",INDEX(Diário!B$4:B$5000,MATCH(Rateio!$A1793,Diário!$A$4:$A$5000,FALSE)))</f>
        <v/>
      </c>
      <c r="C1793" s="413" t="str">
        <f ca="1">IF($A1793="","",INDEX(Diário!C$4:C$5000,MATCH(Rateio!$A1793,Diário!$A$4:$A$5000,FALSE)))</f>
        <v/>
      </c>
      <c r="D1793" s="412" t="str">
        <f ca="1">IF($A1793="","",INDEX(Diário!D$4:D$5000,MATCH(Rateio!$A1793,Diário!$A$4:$A$5000,FALSE)))</f>
        <v/>
      </c>
      <c r="E1793" s="412" t="str">
        <f ca="1">IF($A1793="","",INDEX(Diário!E$4:E$5000,MATCH(Rateio!$A1793,Diário!$A$4:$A$5000,FALSE)))</f>
        <v/>
      </c>
      <c r="F1793" s="398"/>
      <c r="G1793" s="398"/>
      <c r="H1793" s="398"/>
      <c r="I1793" s="398"/>
      <c r="J1793" s="398"/>
      <c r="K1793" s="403"/>
      <c r="L1793" s="404"/>
      <c r="M1793" s="404"/>
      <c r="N1793" s="399"/>
      <c r="O1793" s="400" t="str">
        <f t="shared" si="111"/>
        <v/>
      </c>
      <c r="P1793" s="400" t="str">
        <f t="shared" si="112"/>
        <v/>
      </c>
      <c r="Q1793" s="400">
        <f t="shared" si="114"/>
        <v>0</v>
      </c>
      <c r="R1793" s="401" t="e">
        <f ca="1">MATCH(R$2,OFFSET(Diário!O$4,R1792,0,ROW(Diário!$N$5003)-R1792,1),0)+R1792</f>
        <v>#N/A</v>
      </c>
    </row>
    <row r="1794" spans="1:18" x14ac:dyDescent="0.2">
      <c r="A1794" s="402" t="str">
        <f t="shared" ca="1" si="113"/>
        <v/>
      </c>
      <c r="B1794" s="397" t="str">
        <f ca="1">IF($A1794="","",INDEX(Diário!B$4:B$5000,MATCH(Rateio!$A1794,Diário!$A$4:$A$5000,FALSE)))</f>
        <v/>
      </c>
      <c r="C1794" s="413" t="str">
        <f ca="1">IF($A1794="","",INDEX(Diário!C$4:C$5000,MATCH(Rateio!$A1794,Diário!$A$4:$A$5000,FALSE)))</f>
        <v/>
      </c>
      <c r="D1794" s="412" t="str">
        <f ca="1">IF($A1794="","",INDEX(Diário!D$4:D$5000,MATCH(Rateio!$A1794,Diário!$A$4:$A$5000,FALSE)))</f>
        <v/>
      </c>
      <c r="E1794" s="412" t="str">
        <f ca="1">IF($A1794="","",INDEX(Diário!E$4:E$5000,MATCH(Rateio!$A1794,Diário!$A$4:$A$5000,FALSE)))</f>
        <v/>
      </c>
      <c r="F1794" s="398"/>
      <c r="G1794" s="398"/>
      <c r="H1794" s="398"/>
      <c r="I1794" s="398"/>
      <c r="J1794" s="398"/>
      <c r="K1794" s="403"/>
      <c r="L1794" s="404"/>
      <c r="M1794" s="404"/>
      <c r="N1794" s="399"/>
      <c r="O1794" s="400" t="str">
        <f t="shared" si="111"/>
        <v/>
      </c>
      <c r="P1794" s="400" t="str">
        <f t="shared" si="112"/>
        <v/>
      </c>
      <c r="Q1794" s="400">
        <f t="shared" si="114"/>
        <v>0</v>
      </c>
      <c r="R1794" s="401" t="e">
        <f ca="1">MATCH(R$2,OFFSET(Diário!O$4,R1793,0,ROW(Diário!$N$5003)-R1793,1),0)+R1793</f>
        <v>#N/A</v>
      </c>
    </row>
    <row r="1795" spans="1:18" x14ac:dyDescent="0.2">
      <c r="A1795" s="402" t="str">
        <f t="shared" ca="1" si="113"/>
        <v/>
      </c>
      <c r="B1795" s="397" t="str">
        <f ca="1">IF($A1795="","",INDEX(Diário!B$4:B$5000,MATCH(Rateio!$A1795,Diário!$A$4:$A$5000,FALSE)))</f>
        <v/>
      </c>
      <c r="C1795" s="413" t="str">
        <f ca="1">IF($A1795="","",INDEX(Diário!C$4:C$5000,MATCH(Rateio!$A1795,Diário!$A$4:$A$5000,FALSE)))</f>
        <v/>
      </c>
      <c r="D1795" s="412" t="str">
        <f ca="1">IF($A1795="","",INDEX(Diário!D$4:D$5000,MATCH(Rateio!$A1795,Diário!$A$4:$A$5000,FALSE)))</f>
        <v/>
      </c>
      <c r="E1795" s="412" t="str">
        <f ca="1">IF($A1795="","",INDEX(Diário!E$4:E$5000,MATCH(Rateio!$A1795,Diário!$A$4:$A$5000,FALSE)))</f>
        <v/>
      </c>
      <c r="F1795" s="398"/>
      <c r="G1795" s="398"/>
      <c r="H1795" s="398"/>
      <c r="I1795" s="398"/>
      <c r="J1795" s="398"/>
      <c r="K1795" s="403"/>
      <c r="L1795" s="404"/>
      <c r="M1795" s="404"/>
      <c r="N1795" s="399"/>
      <c r="O1795" s="400" t="str">
        <f t="shared" si="111"/>
        <v/>
      </c>
      <c r="P1795" s="400" t="str">
        <f t="shared" si="112"/>
        <v/>
      </c>
      <c r="Q1795" s="400">
        <f t="shared" si="114"/>
        <v>0</v>
      </c>
      <c r="R1795" s="401" t="e">
        <f ca="1">MATCH(R$2,OFFSET(Diário!O$4,R1794,0,ROW(Diário!$N$5003)-R1794,1),0)+R1794</f>
        <v>#N/A</v>
      </c>
    </row>
    <row r="1796" spans="1:18" x14ac:dyDescent="0.2">
      <c r="A1796" s="402" t="str">
        <f t="shared" ca="1" si="113"/>
        <v/>
      </c>
      <c r="B1796" s="397" t="str">
        <f ca="1">IF($A1796="","",INDEX(Diário!B$4:B$5000,MATCH(Rateio!$A1796,Diário!$A$4:$A$5000,FALSE)))</f>
        <v/>
      </c>
      <c r="C1796" s="413" t="str">
        <f ca="1">IF($A1796="","",INDEX(Diário!C$4:C$5000,MATCH(Rateio!$A1796,Diário!$A$4:$A$5000,FALSE)))</f>
        <v/>
      </c>
      <c r="D1796" s="412" t="str">
        <f ca="1">IF($A1796="","",INDEX(Diário!D$4:D$5000,MATCH(Rateio!$A1796,Diário!$A$4:$A$5000,FALSE)))</f>
        <v/>
      </c>
      <c r="E1796" s="412" t="str">
        <f ca="1">IF($A1796="","",INDEX(Diário!E$4:E$5000,MATCH(Rateio!$A1796,Diário!$A$4:$A$5000,FALSE)))</f>
        <v/>
      </c>
      <c r="F1796" s="398"/>
      <c r="G1796" s="398"/>
      <c r="H1796" s="398"/>
      <c r="I1796" s="398"/>
      <c r="J1796" s="398"/>
      <c r="K1796" s="403"/>
      <c r="L1796" s="404"/>
      <c r="M1796" s="404"/>
      <c r="N1796" s="399"/>
      <c r="O1796" s="400" t="str">
        <f t="shared" si="111"/>
        <v/>
      </c>
      <c r="P1796" s="400" t="str">
        <f t="shared" si="112"/>
        <v/>
      </c>
      <c r="Q1796" s="400">
        <f t="shared" si="114"/>
        <v>0</v>
      </c>
      <c r="R1796" s="401" t="e">
        <f ca="1">MATCH(R$2,OFFSET(Diário!O$4,R1795,0,ROW(Diário!$N$5003)-R1795,1),0)+R1795</f>
        <v>#N/A</v>
      </c>
    </row>
    <row r="1797" spans="1:18" x14ac:dyDescent="0.2">
      <c r="A1797" s="402" t="str">
        <f t="shared" ca="1" si="113"/>
        <v/>
      </c>
      <c r="B1797" s="397" t="str">
        <f ca="1">IF($A1797="","",INDEX(Diário!B$4:B$5000,MATCH(Rateio!$A1797,Diário!$A$4:$A$5000,FALSE)))</f>
        <v/>
      </c>
      <c r="C1797" s="413" t="str">
        <f ca="1">IF($A1797="","",INDEX(Diário!C$4:C$5000,MATCH(Rateio!$A1797,Diário!$A$4:$A$5000,FALSE)))</f>
        <v/>
      </c>
      <c r="D1797" s="412" t="str">
        <f ca="1">IF($A1797="","",INDEX(Diário!D$4:D$5000,MATCH(Rateio!$A1797,Diário!$A$4:$A$5000,FALSE)))</f>
        <v/>
      </c>
      <c r="E1797" s="412" t="str">
        <f ca="1">IF($A1797="","",INDEX(Diário!E$4:E$5000,MATCH(Rateio!$A1797,Diário!$A$4:$A$5000,FALSE)))</f>
        <v/>
      </c>
      <c r="F1797" s="398"/>
      <c r="G1797" s="398"/>
      <c r="H1797" s="398"/>
      <c r="I1797" s="398"/>
      <c r="J1797" s="398"/>
      <c r="K1797" s="403"/>
      <c r="L1797" s="404"/>
      <c r="M1797" s="404"/>
      <c r="N1797" s="399"/>
      <c r="O1797" s="400" t="str">
        <f t="shared" ref="O1797:O1860" si="115">IFERROR(M1797/L1797,"")</f>
        <v/>
      </c>
      <c r="P1797" s="400" t="str">
        <f t="shared" ref="P1797:P1860" si="116">IFERROR(N1797/L1797,"")</f>
        <v/>
      </c>
      <c r="Q1797" s="400">
        <f t="shared" si="114"/>
        <v>0</v>
      </c>
      <c r="R1797" s="401" t="e">
        <f ca="1">MATCH(R$2,OFFSET(Diário!O$4,R1796,0,ROW(Diário!$N$5003)-R1796,1),0)+R1796</f>
        <v>#N/A</v>
      </c>
    </row>
    <row r="1798" spans="1:18" x14ac:dyDescent="0.2">
      <c r="A1798" s="402" t="str">
        <f t="shared" ref="A1798:A1861" ca="1" si="117">IF(ISNA(R1798),"",R1798)</f>
        <v/>
      </c>
      <c r="B1798" s="397" t="str">
        <f ca="1">IF($A1798="","",INDEX(Diário!B$4:B$5000,MATCH(Rateio!$A1798,Diário!$A$4:$A$5000,FALSE)))</f>
        <v/>
      </c>
      <c r="C1798" s="413" t="str">
        <f ca="1">IF($A1798="","",INDEX(Diário!C$4:C$5000,MATCH(Rateio!$A1798,Diário!$A$4:$A$5000,FALSE)))</f>
        <v/>
      </c>
      <c r="D1798" s="412" t="str">
        <f ca="1">IF($A1798="","",INDEX(Diário!D$4:D$5000,MATCH(Rateio!$A1798,Diário!$A$4:$A$5000,FALSE)))</f>
        <v/>
      </c>
      <c r="E1798" s="412" t="str">
        <f ca="1">IF($A1798="","",INDEX(Diário!E$4:E$5000,MATCH(Rateio!$A1798,Diário!$A$4:$A$5000,FALSE)))</f>
        <v/>
      </c>
      <c r="F1798" s="398"/>
      <c r="G1798" s="398"/>
      <c r="H1798" s="398"/>
      <c r="I1798" s="398"/>
      <c r="J1798" s="398"/>
      <c r="K1798" s="403"/>
      <c r="L1798" s="404"/>
      <c r="M1798" s="404"/>
      <c r="N1798" s="399"/>
      <c r="O1798" s="400" t="str">
        <f t="shared" si="115"/>
        <v/>
      </c>
      <c r="P1798" s="400" t="str">
        <f t="shared" si="116"/>
        <v/>
      </c>
      <c r="Q1798" s="400">
        <f t="shared" ref="Q1798:Q1861" si="118">SUM(O1798:P1798)</f>
        <v>0</v>
      </c>
      <c r="R1798" s="401" t="e">
        <f ca="1">MATCH(R$2,OFFSET(Diário!O$4,R1797,0,ROW(Diário!$N$5003)-R1797,1),0)+R1797</f>
        <v>#N/A</v>
      </c>
    </row>
    <row r="1799" spans="1:18" x14ac:dyDescent="0.2">
      <c r="A1799" s="402" t="str">
        <f t="shared" ca="1" si="117"/>
        <v/>
      </c>
      <c r="B1799" s="397" t="str">
        <f ca="1">IF($A1799="","",INDEX(Diário!B$4:B$5000,MATCH(Rateio!$A1799,Diário!$A$4:$A$5000,FALSE)))</f>
        <v/>
      </c>
      <c r="C1799" s="413" t="str">
        <f ca="1">IF($A1799="","",INDEX(Diário!C$4:C$5000,MATCH(Rateio!$A1799,Diário!$A$4:$A$5000,FALSE)))</f>
        <v/>
      </c>
      <c r="D1799" s="412" t="str">
        <f ca="1">IF($A1799="","",INDEX(Diário!D$4:D$5000,MATCH(Rateio!$A1799,Diário!$A$4:$A$5000,FALSE)))</f>
        <v/>
      </c>
      <c r="E1799" s="412" t="str">
        <f ca="1">IF($A1799="","",INDEX(Diário!E$4:E$5000,MATCH(Rateio!$A1799,Diário!$A$4:$A$5000,FALSE)))</f>
        <v/>
      </c>
      <c r="F1799" s="398"/>
      <c r="G1799" s="398"/>
      <c r="H1799" s="398"/>
      <c r="I1799" s="398"/>
      <c r="J1799" s="398"/>
      <c r="K1799" s="403"/>
      <c r="L1799" s="404"/>
      <c r="M1799" s="404"/>
      <c r="N1799" s="399"/>
      <c r="O1799" s="400" t="str">
        <f t="shared" si="115"/>
        <v/>
      </c>
      <c r="P1799" s="400" t="str">
        <f t="shared" si="116"/>
        <v/>
      </c>
      <c r="Q1799" s="400">
        <f t="shared" si="118"/>
        <v>0</v>
      </c>
      <c r="R1799" s="401" t="e">
        <f ca="1">MATCH(R$2,OFFSET(Diário!O$4,R1798,0,ROW(Diário!$N$5003)-R1798,1),0)+R1798</f>
        <v>#N/A</v>
      </c>
    </row>
    <row r="1800" spans="1:18" x14ac:dyDescent="0.2">
      <c r="A1800" s="402" t="str">
        <f t="shared" ca="1" si="117"/>
        <v/>
      </c>
      <c r="B1800" s="397" t="str">
        <f ca="1">IF($A1800="","",INDEX(Diário!B$4:B$5000,MATCH(Rateio!$A1800,Diário!$A$4:$A$5000,FALSE)))</f>
        <v/>
      </c>
      <c r="C1800" s="413" t="str">
        <f ca="1">IF($A1800="","",INDEX(Diário!C$4:C$5000,MATCH(Rateio!$A1800,Diário!$A$4:$A$5000,FALSE)))</f>
        <v/>
      </c>
      <c r="D1800" s="412" t="str">
        <f ca="1">IF($A1800="","",INDEX(Diário!D$4:D$5000,MATCH(Rateio!$A1800,Diário!$A$4:$A$5000,FALSE)))</f>
        <v/>
      </c>
      <c r="E1800" s="412" t="str">
        <f ca="1">IF($A1800="","",INDEX(Diário!E$4:E$5000,MATCH(Rateio!$A1800,Diário!$A$4:$A$5000,FALSE)))</f>
        <v/>
      </c>
      <c r="F1800" s="398"/>
      <c r="G1800" s="398"/>
      <c r="H1800" s="398"/>
      <c r="I1800" s="398"/>
      <c r="J1800" s="398"/>
      <c r="K1800" s="403"/>
      <c r="L1800" s="404"/>
      <c r="M1800" s="404"/>
      <c r="N1800" s="399"/>
      <c r="O1800" s="400" t="str">
        <f t="shared" si="115"/>
        <v/>
      </c>
      <c r="P1800" s="400" t="str">
        <f t="shared" si="116"/>
        <v/>
      </c>
      <c r="Q1800" s="400">
        <f t="shared" si="118"/>
        <v>0</v>
      </c>
      <c r="R1800" s="401" t="e">
        <f ca="1">MATCH(R$2,OFFSET(Diário!O$4,R1799,0,ROW(Diário!$N$5003)-R1799,1),0)+R1799</f>
        <v>#N/A</v>
      </c>
    </row>
    <row r="1801" spans="1:18" x14ac:dyDescent="0.2">
      <c r="A1801" s="402" t="str">
        <f t="shared" ca="1" si="117"/>
        <v/>
      </c>
      <c r="B1801" s="397" t="str">
        <f ca="1">IF($A1801="","",INDEX(Diário!B$4:B$5000,MATCH(Rateio!$A1801,Diário!$A$4:$A$5000,FALSE)))</f>
        <v/>
      </c>
      <c r="C1801" s="413" t="str">
        <f ca="1">IF($A1801="","",INDEX(Diário!C$4:C$5000,MATCH(Rateio!$A1801,Diário!$A$4:$A$5000,FALSE)))</f>
        <v/>
      </c>
      <c r="D1801" s="412" t="str">
        <f ca="1">IF($A1801="","",INDEX(Diário!D$4:D$5000,MATCH(Rateio!$A1801,Diário!$A$4:$A$5000,FALSE)))</f>
        <v/>
      </c>
      <c r="E1801" s="412" t="str">
        <f ca="1">IF($A1801="","",INDEX(Diário!E$4:E$5000,MATCH(Rateio!$A1801,Diário!$A$4:$A$5000,FALSE)))</f>
        <v/>
      </c>
      <c r="F1801" s="398"/>
      <c r="G1801" s="398"/>
      <c r="H1801" s="398"/>
      <c r="I1801" s="398"/>
      <c r="J1801" s="398"/>
      <c r="K1801" s="403"/>
      <c r="L1801" s="404"/>
      <c r="M1801" s="404"/>
      <c r="N1801" s="399"/>
      <c r="O1801" s="400" t="str">
        <f t="shared" si="115"/>
        <v/>
      </c>
      <c r="P1801" s="400" t="str">
        <f t="shared" si="116"/>
        <v/>
      </c>
      <c r="Q1801" s="400">
        <f t="shared" si="118"/>
        <v>0</v>
      </c>
      <c r="R1801" s="401" t="e">
        <f ca="1">MATCH(R$2,OFFSET(Diário!O$4,R1800,0,ROW(Diário!$N$5003)-R1800,1),0)+R1800</f>
        <v>#N/A</v>
      </c>
    </row>
    <row r="1802" spans="1:18" x14ac:dyDescent="0.2">
      <c r="A1802" s="402" t="str">
        <f t="shared" ca="1" si="117"/>
        <v/>
      </c>
      <c r="B1802" s="397" t="str">
        <f ca="1">IF($A1802="","",INDEX(Diário!B$4:B$5000,MATCH(Rateio!$A1802,Diário!$A$4:$A$5000,FALSE)))</f>
        <v/>
      </c>
      <c r="C1802" s="413" t="str">
        <f ca="1">IF($A1802="","",INDEX(Diário!C$4:C$5000,MATCH(Rateio!$A1802,Diário!$A$4:$A$5000,FALSE)))</f>
        <v/>
      </c>
      <c r="D1802" s="412" t="str">
        <f ca="1">IF($A1802="","",INDEX(Diário!D$4:D$5000,MATCH(Rateio!$A1802,Diário!$A$4:$A$5000,FALSE)))</f>
        <v/>
      </c>
      <c r="E1802" s="412" t="str">
        <f ca="1">IF($A1802="","",INDEX(Diário!E$4:E$5000,MATCH(Rateio!$A1802,Diário!$A$4:$A$5000,FALSE)))</f>
        <v/>
      </c>
      <c r="F1802" s="398"/>
      <c r="G1802" s="398"/>
      <c r="H1802" s="398"/>
      <c r="I1802" s="398"/>
      <c r="J1802" s="398"/>
      <c r="K1802" s="403"/>
      <c r="L1802" s="404"/>
      <c r="M1802" s="404"/>
      <c r="N1802" s="399"/>
      <c r="O1802" s="400" t="str">
        <f t="shared" si="115"/>
        <v/>
      </c>
      <c r="P1802" s="400" t="str">
        <f t="shared" si="116"/>
        <v/>
      </c>
      <c r="Q1802" s="400">
        <f t="shared" si="118"/>
        <v>0</v>
      </c>
      <c r="R1802" s="401" t="e">
        <f ca="1">MATCH(R$2,OFFSET(Diário!O$4,R1801,0,ROW(Diário!$N$5003)-R1801,1),0)+R1801</f>
        <v>#N/A</v>
      </c>
    </row>
    <row r="1803" spans="1:18" x14ac:dyDescent="0.2">
      <c r="A1803" s="402" t="str">
        <f t="shared" ca="1" si="117"/>
        <v/>
      </c>
      <c r="B1803" s="397" t="str">
        <f ca="1">IF($A1803="","",INDEX(Diário!B$4:B$5000,MATCH(Rateio!$A1803,Diário!$A$4:$A$5000,FALSE)))</f>
        <v/>
      </c>
      <c r="C1803" s="413" t="str">
        <f ca="1">IF($A1803="","",INDEX(Diário!C$4:C$5000,MATCH(Rateio!$A1803,Diário!$A$4:$A$5000,FALSE)))</f>
        <v/>
      </c>
      <c r="D1803" s="412" t="str">
        <f ca="1">IF($A1803="","",INDEX(Diário!D$4:D$5000,MATCH(Rateio!$A1803,Diário!$A$4:$A$5000,FALSE)))</f>
        <v/>
      </c>
      <c r="E1803" s="412" t="str">
        <f ca="1">IF($A1803="","",INDEX(Diário!E$4:E$5000,MATCH(Rateio!$A1803,Diário!$A$4:$A$5000,FALSE)))</f>
        <v/>
      </c>
      <c r="F1803" s="398"/>
      <c r="G1803" s="398"/>
      <c r="H1803" s="398"/>
      <c r="I1803" s="398"/>
      <c r="J1803" s="398"/>
      <c r="K1803" s="403"/>
      <c r="L1803" s="404"/>
      <c r="M1803" s="404"/>
      <c r="N1803" s="399"/>
      <c r="O1803" s="400" t="str">
        <f t="shared" si="115"/>
        <v/>
      </c>
      <c r="P1803" s="400" t="str">
        <f t="shared" si="116"/>
        <v/>
      </c>
      <c r="Q1803" s="400">
        <f t="shared" si="118"/>
        <v>0</v>
      </c>
      <c r="R1803" s="401" t="e">
        <f ca="1">MATCH(R$2,OFFSET(Diário!O$4,R1802,0,ROW(Diário!$N$5003)-R1802,1),0)+R1802</f>
        <v>#N/A</v>
      </c>
    </row>
    <row r="1804" spans="1:18" x14ac:dyDescent="0.2">
      <c r="A1804" s="402" t="str">
        <f t="shared" ca="1" si="117"/>
        <v/>
      </c>
      <c r="B1804" s="397" t="str">
        <f ca="1">IF($A1804="","",INDEX(Diário!B$4:B$5000,MATCH(Rateio!$A1804,Diário!$A$4:$A$5000,FALSE)))</f>
        <v/>
      </c>
      <c r="C1804" s="413" t="str">
        <f ca="1">IF($A1804="","",INDEX(Diário!C$4:C$5000,MATCH(Rateio!$A1804,Diário!$A$4:$A$5000,FALSE)))</f>
        <v/>
      </c>
      <c r="D1804" s="412" t="str">
        <f ca="1">IF($A1804="","",INDEX(Diário!D$4:D$5000,MATCH(Rateio!$A1804,Diário!$A$4:$A$5000,FALSE)))</f>
        <v/>
      </c>
      <c r="E1804" s="412" t="str">
        <f ca="1">IF($A1804="","",INDEX(Diário!E$4:E$5000,MATCH(Rateio!$A1804,Diário!$A$4:$A$5000,FALSE)))</f>
        <v/>
      </c>
      <c r="F1804" s="398"/>
      <c r="G1804" s="398"/>
      <c r="H1804" s="398"/>
      <c r="I1804" s="398"/>
      <c r="J1804" s="398"/>
      <c r="K1804" s="403"/>
      <c r="L1804" s="404"/>
      <c r="M1804" s="404"/>
      <c r="N1804" s="399"/>
      <c r="O1804" s="400" t="str">
        <f t="shared" si="115"/>
        <v/>
      </c>
      <c r="P1804" s="400" t="str">
        <f t="shared" si="116"/>
        <v/>
      </c>
      <c r="Q1804" s="400">
        <f t="shared" si="118"/>
        <v>0</v>
      </c>
      <c r="R1804" s="401" t="e">
        <f ca="1">MATCH(R$2,OFFSET(Diário!O$4,R1803,0,ROW(Diário!$N$5003)-R1803,1),0)+R1803</f>
        <v>#N/A</v>
      </c>
    </row>
    <row r="1805" spans="1:18" x14ac:dyDescent="0.2">
      <c r="A1805" s="402" t="str">
        <f t="shared" ca="1" si="117"/>
        <v/>
      </c>
      <c r="B1805" s="397" t="str">
        <f ca="1">IF($A1805="","",INDEX(Diário!B$4:B$5000,MATCH(Rateio!$A1805,Diário!$A$4:$A$5000,FALSE)))</f>
        <v/>
      </c>
      <c r="C1805" s="413" t="str">
        <f ca="1">IF($A1805="","",INDEX(Diário!C$4:C$5000,MATCH(Rateio!$A1805,Diário!$A$4:$A$5000,FALSE)))</f>
        <v/>
      </c>
      <c r="D1805" s="412" t="str">
        <f ca="1">IF($A1805="","",INDEX(Diário!D$4:D$5000,MATCH(Rateio!$A1805,Diário!$A$4:$A$5000,FALSE)))</f>
        <v/>
      </c>
      <c r="E1805" s="412" t="str">
        <f ca="1">IF($A1805="","",INDEX(Diário!E$4:E$5000,MATCH(Rateio!$A1805,Diário!$A$4:$A$5000,FALSE)))</f>
        <v/>
      </c>
      <c r="F1805" s="398"/>
      <c r="G1805" s="398"/>
      <c r="H1805" s="398"/>
      <c r="I1805" s="398"/>
      <c r="J1805" s="398"/>
      <c r="K1805" s="403"/>
      <c r="L1805" s="404"/>
      <c r="M1805" s="404"/>
      <c r="N1805" s="399"/>
      <c r="O1805" s="400" t="str">
        <f t="shared" si="115"/>
        <v/>
      </c>
      <c r="P1805" s="400" t="str">
        <f t="shared" si="116"/>
        <v/>
      </c>
      <c r="Q1805" s="400">
        <f t="shared" si="118"/>
        <v>0</v>
      </c>
      <c r="R1805" s="401" t="e">
        <f ca="1">MATCH(R$2,OFFSET(Diário!O$4,R1804,0,ROW(Diário!$N$5003)-R1804,1),0)+R1804</f>
        <v>#N/A</v>
      </c>
    </row>
    <row r="1806" spans="1:18" x14ac:dyDescent="0.2">
      <c r="A1806" s="402" t="str">
        <f t="shared" ca="1" si="117"/>
        <v/>
      </c>
      <c r="B1806" s="397" t="str">
        <f ca="1">IF($A1806="","",INDEX(Diário!B$4:B$5000,MATCH(Rateio!$A1806,Diário!$A$4:$A$5000,FALSE)))</f>
        <v/>
      </c>
      <c r="C1806" s="413" t="str">
        <f ca="1">IF($A1806="","",INDEX(Diário!C$4:C$5000,MATCH(Rateio!$A1806,Diário!$A$4:$A$5000,FALSE)))</f>
        <v/>
      </c>
      <c r="D1806" s="412" t="str">
        <f ca="1">IF($A1806="","",INDEX(Diário!D$4:D$5000,MATCH(Rateio!$A1806,Diário!$A$4:$A$5000,FALSE)))</f>
        <v/>
      </c>
      <c r="E1806" s="412" t="str">
        <f ca="1">IF($A1806="","",INDEX(Diário!E$4:E$5000,MATCH(Rateio!$A1806,Diário!$A$4:$A$5000,FALSE)))</f>
        <v/>
      </c>
      <c r="F1806" s="398"/>
      <c r="G1806" s="398"/>
      <c r="H1806" s="398"/>
      <c r="I1806" s="398"/>
      <c r="J1806" s="398"/>
      <c r="K1806" s="403"/>
      <c r="L1806" s="404"/>
      <c r="M1806" s="404"/>
      <c r="N1806" s="399"/>
      <c r="O1806" s="400" t="str">
        <f t="shared" si="115"/>
        <v/>
      </c>
      <c r="P1806" s="400" t="str">
        <f t="shared" si="116"/>
        <v/>
      </c>
      <c r="Q1806" s="400">
        <f t="shared" si="118"/>
        <v>0</v>
      </c>
      <c r="R1806" s="401" t="e">
        <f ca="1">MATCH(R$2,OFFSET(Diário!O$4,R1805,0,ROW(Diário!$N$5003)-R1805,1),0)+R1805</f>
        <v>#N/A</v>
      </c>
    </row>
    <row r="1807" spans="1:18" x14ac:dyDescent="0.2">
      <c r="A1807" s="402" t="str">
        <f t="shared" ca="1" si="117"/>
        <v/>
      </c>
      <c r="B1807" s="397" t="str">
        <f ca="1">IF($A1807="","",INDEX(Diário!B$4:B$5000,MATCH(Rateio!$A1807,Diário!$A$4:$A$5000,FALSE)))</f>
        <v/>
      </c>
      <c r="C1807" s="413" t="str">
        <f ca="1">IF($A1807="","",INDEX(Diário!C$4:C$5000,MATCH(Rateio!$A1807,Diário!$A$4:$A$5000,FALSE)))</f>
        <v/>
      </c>
      <c r="D1807" s="412" t="str">
        <f ca="1">IF($A1807="","",INDEX(Diário!D$4:D$5000,MATCH(Rateio!$A1807,Diário!$A$4:$A$5000,FALSE)))</f>
        <v/>
      </c>
      <c r="E1807" s="412" t="str">
        <f ca="1">IF($A1807="","",INDEX(Diário!E$4:E$5000,MATCH(Rateio!$A1807,Diário!$A$4:$A$5000,FALSE)))</f>
        <v/>
      </c>
      <c r="F1807" s="398"/>
      <c r="G1807" s="398"/>
      <c r="H1807" s="398"/>
      <c r="I1807" s="398"/>
      <c r="J1807" s="398"/>
      <c r="K1807" s="403"/>
      <c r="L1807" s="404"/>
      <c r="M1807" s="404"/>
      <c r="N1807" s="399"/>
      <c r="O1807" s="400" t="str">
        <f t="shared" si="115"/>
        <v/>
      </c>
      <c r="P1807" s="400" t="str">
        <f t="shared" si="116"/>
        <v/>
      </c>
      <c r="Q1807" s="400">
        <f t="shared" si="118"/>
        <v>0</v>
      </c>
      <c r="R1807" s="401" t="e">
        <f ca="1">MATCH(R$2,OFFSET(Diário!O$4,R1806,0,ROW(Diário!$N$5003)-R1806,1),0)+R1806</f>
        <v>#N/A</v>
      </c>
    </row>
    <row r="1808" spans="1:18" x14ac:dyDescent="0.2">
      <c r="A1808" s="402" t="str">
        <f t="shared" ca="1" si="117"/>
        <v/>
      </c>
      <c r="B1808" s="397" t="str">
        <f ca="1">IF($A1808="","",INDEX(Diário!B$4:B$5000,MATCH(Rateio!$A1808,Diário!$A$4:$A$5000,FALSE)))</f>
        <v/>
      </c>
      <c r="C1808" s="413" t="str">
        <f ca="1">IF($A1808="","",INDEX(Diário!C$4:C$5000,MATCH(Rateio!$A1808,Diário!$A$4:$A$5000,FALSE)))</f>
        <v/>
      </c>
      <c r="D1808" s="412" t="str">
        <f ca="1">IF($A1808="","",INDEX(Diário!D$4:D$5000,MATCH(Rateio!$A1808,Diário!$A$4:$A$5000,FALSE)))</f>
        <v/>
      </c>
      <c r="E1808" s="412" t="str">
        <f ca="1">IF($A1808="","",INDEX(Diário!E$4:E$5000,MATCH(Rateio!$A1808,Diário!$A$4:$A$5000,FALSE)))</f>
        <v/>
      </c>
      <c r="F1808" s="398"/>
      <c r="G1808" s="398"/>
      <c r="H1808" s="398"/>
      <c r="I1808" s="398"/>
      <c r="J1808" s="398"/>
      <c r="K1808" s="403"/>
      <c r="L1808" s="404"/>
      <c r="M1808" s="404"/>
      <c r="N1808" s="399"/>
      <c r="O1808" s="400" t="str">
        <f t="shared" si="115"/>
        <v/>
      </c>
      <c r="P1808" s="400" t="str">
        <f t="shared" si="116"/>
        <v/>
      </c>
      <c r="Q1808" s="400">
        <f t="shared" si="118"/>
        <v>0</v>
      </c>
      <c r="R1808" s="401" t="e">
        <f ca="1">MATCH(R$2,OFFSET(Diário!O$4,R1807,0,ROW(Diário!$N$5003)-R1807,1),0)+R1807</f>
        <v>#N/A</v>
      </c>
    </row>
    <row r="1809" spans="1:18" x14ac:dyDescent="0.2">
      <c r="A1809" s="402" t="str">
        <f t="shared" ca="1" si="117"/>
        <v/>
      </c>
      <c r="B1809" s="397" t="str">
        <f ca="1">IF($A1809="","",INDEX(Diário!B$4:B$5000,MATCH(Rateio!$A1809,Diário!$A$4:$A$5000,FALSE)))</f>
        <v/>
      </c>
      <c r="C1809" s="413" t="str">
        <f ca="1">IF($A1809="","",INDEX(Diário!C$4:C$5000,MATCH(Rateio!$A1809,Diário!$A$4:$A$5000,FALSE)))</f>
        <v/>
      </c>
      <c r="D1809" s="412" t="str">
        <f ca="1">IF($A1809="","",INDEX(Diário!D$4:D$5000,MATCH(Rateio!$A1809,Diário!$A$4:$A$5000,FALSE)))</f>
        <v/>
      </c>
      <c r="E1809" s="412" t="str">
        <f ca="1">IF($A1809="","",INDEX(Diário!E$4:E$5000,MATCH(Rateio!$A1809,Diário!$A$4:$A$5000,FALSE)))</f>
        <v/>
      </c>
      <c r="F1809" s="398"/>
      <c r="G1809" s="398"/>
      <c r="H1809" s="398"/>
      <c r="I1809" s="398"/>
      <c r="J1809" s="398"/>
      <c r="K1809" s="403"/>
      <c r="L1809" s="404"/>
      <c r="M1809" s="404"/>
      <c r="N1809" s="399"/>
      <c r="O1809" s="400" t="str">
        <f t="shared" si="115"/>
        <v/>
      </c>
      <c r="P1809" s="400" t="str">
        <f t="shared" si="116"/>
        <v/>
      </c>
      <c r="Q1809" s="400">
        <f t="shared" si="118"/>
        <v>0</v>
      </c>
      <c r="R1809" s="401" t="e">
        <f ca="1">MATCH(R$2,OFFSET(Diário!O$4,R1808,0,ROW(Diário!$N$5003)-R1808,1),0)+R1808</f>
        <v>#N/A</v>
      </c>
    </row>
    <row r="1810" spans="1:18" x14ac:dyDescent="0.2">
      <c r="A1810" s="402" t="str">
        <f t="shared" ca="1" si="117"/>
        <v/>
      </c>
      <c r="B1810" s="397" t="str">
        <f ca="1">IF($A1810="","",INDEX(Diário!B$4:B$5000,MATCH(Rateio!$A1810,Diário!$A$4:$A$5000,FALSE)))</f>
        <v/>
      </c>
      <c r="C1810" s="413" t="str">
        <f ca="1">IF($A1810="","",INDEX(Diário!C$4:C$5000,MATCH(Rateio!$A1810,Diário!$A$4:$A$5000,FALSE)))</f>
        <v/>
      </c>
      <c r="D1810" s="412" t="str">
        <f ca="1">IF($A1810="","",INDEX(Diário!D$4:D$5000,MATCH(Rateio!$A1810,Diário!$A$4:$A$5000,FALSE)))</f>
        <v/>
      </c>
      <c r="E1810" s="412" t="str">
        <f ca="1">IF($A1810="","",INDEX(Diário!E$4:E$5000,MATCH(Rateio!$A1810,Diário!$A$4:$A$5000,FALSE)))</f>
        <v/>
      </c>
      <c r="F1810" s="398"/>
      <c r="G1810" s="398"/>
      <c r="H1810" s="398"/>
      <c r="I1810" s="398"/>
      <c r="J1810" s="398"/>
      <c r="K1810" s="403"/>
      <c r="L1810" s="404"/>
      <c r="M1810" s="404"/>
      <c r="N1810" s="399"/>
      <c r="O1810" s="400" t="str">
        <f t="shared" si="115"/>
        <v/>
      </c>
      <c r="P1810" s="400" t="str">
        <f t="shared" si="116"/>
        <v/>
      </c>
      <c r="Q1810" s="400">
        <f t="shared" si="118"/>
        <v>0</v>
      </c>
      <c r="R1810" s="401" t="e">
        <f ca="1">MATCH(R$2,OFFSET(Diário!O$4,R1809,0,ROW(Diário!$N$5003)-R1809,1),0)+R1809</f>
        <v>#N/A</v>
      </c>
    </row>
    <row r="1811" spans="1:18" x14ac:dyDescent="0.2">
      <c r="A1811" s="402" t="str">
        <f t="shared" ca="1" si="117"/>
        <v/>
      </c>
      <c r="B1811" s="397" t="str">
        <f ca="1">IF($A1811="","",INDEX(Diário!B$4:B$5000,MATCH(Rateio!$A1811,Diário!$A$4:$A$5000,FALSE)))</f>
        <v/>
      </c>
      <c r="C1811" s="413" t="str">
        <f ca="1">IF($A1811="","",INDEX(Diário!C$4:C$5000,MATCH(Rateio!$A1811,Diário!$A$4:$A$5000,FALSE)))</f>
        <v/>
      </c>
      <c r="D1811" s="412" t="str">
        <f ca="1">IF($A1811="","",INDEX(Diário!D$4:D$5000,MATCH(Rateio!$A1811,Diário!$A$4:$A$5000,FALSE)))</f>
        <v/>
      </c>
      <c r="E1811" s="412" t="str">
        <f ca="1">IF($A1811="","",INDEX(Diário!E$4:E$5000,MATCH(Rateio!$A1811,Diário!$A$4:$A$5000,FALSE)))</f>
        <v/>
      </c>
      <c r="F1811" s="398"/>
      <c r="G1811" s="398"/>
      <c r="H1811" s="398"/>
      <c r="I1811" s="398"/>
      <c r="J1811" s="398"/>
      <c r="K1811" s="403"/>
      <c r="L1811" s="404"/>
      <c r="M1811" s="404"/>
      <c r="N1811" s="399"/>
      <c r="O1811" s="400" t="str">
        <f t="shared" si="115"/>
        <v/>
      </c>
      <c r="P1811" s="400" t="str">
        <f t="shared" si="116"/>
        <v/>
      </c>
      <c r="Q1811" s="400">
        <f t="shared" si="118"/>
        <v>0</v>
      </c>
      <c r="R1811" s="401" t="e">
        <f ca="1">MATCH(R$2,OFFSET(Diário!O$4,R1810,0,ROW(Diário!$N$5003)-R1810,1),0)+R1810</f>
        <v>#N/A</v>
      </c>
    </row>
    <row r="1812" spans="1:18" x14ac:dyDescent="0.2">
      <c r="A1812" s="402" t="str">
        <f t="shared" ca="1" si="117"/>
        <v/>
      </c>
      <c r="B1812" s="397" t="str">
        <f ca="1">IF($A1812="","",INDEX(Diário!B$4:B$5000,MATCH(Rateio!$A1812,Diário!$A$4:$A$5000,FALSE)))</f>
        <v/>
      </c>
      <c r="C1812" s="413" t="str">
        <f ca="1">IF($A1812="","",INDEX(Diário!C$4:C$5000,MATCH(Rateio!$A1812,Diário!$A$4:$A$5000,FALSE)))</f>
        <v/>
      </c>
      <c r="D1812" s="412" t="str">
        <f ca="1">IF($A1812="","",INDEX(Diário!D$4:D$5000,MATCH(Rateio!$A1812,Diário!$A$4:$A$5000,FALSE)))</f>
        <v/>
      </c>
      <c r="E1812" s="412" t="str">
        <f ca="1">IF($A1812="","",INDEX(Diário!E$4:E$5000,MATCH(Rateio!$A1812,Diário!$A$4:$A$5000,FALSE)))</f>
        <v/>
      </c>
      <c r="F1812" s="398"/>
      <c r="G1812" s="398"/>
      <c r="H1812" s="398"/>
      <c r="I1812" s="398"/>
      <c r="J1812" s="398"/>
      <c r="K1812" s="403"/>
      <c r="L1812" s="404"/>
      <c r="M1812" s="404"/>
      <c r="N1812" s="399"/>
      <c r="O1812" s="400" t="str">
        <f t="shared" si="115"/>
        <v/>
      </c>
      <c r="P1812" s="400" t="str">
        <f t="shared" si="116"/>
        <v/>
      </c>
      <c r="Q1812" s="400">
        <f t="shared" si="118"/>
        <v>0</v>
      </c>
      <c r="R1812" s="401" t="e">
        <f ca="1">MATCH(R$2,OFFSET(Diário!O$4,R1811,0,ROW(Diário!$N$5003)-R1811,1),0)+R1811</f>
        <v>#N/A</v>
      </c>
    </row>
    <row r="1813" spans="1:18" x14ac:dyDescent="0.2">
      <c r="A1813" s="402" t="str">
        <f t="shared" ca="1" si="117"/>
        <v/>
      </c>
      <c r="B1813" s="397" t="str">
        <f ca="1">IF($A1813="","",INDEX(Diário!B$4:B$5000,MATCH(Rateio!$A1813,Diário!$A$4:$A$5000,FALSE)))</f>
        <v/>
      </c>
      <c r="C1813" s="413" t="str">
        <f ca="1">IF($A1813="","",INDEX(Diário!C$4:C$5000,MATCH(Rateio!$A1813,Diário!$A$4:$A$5000,FALSE)))</f>
        <v/>
      </c>
      <c r="D1813" s="412" t="str">
        <f ca="1">IF($A1813="","",INDEX(Diário!D$4:D$5000,MATCH(Rateio!$A1813,Diário!$A$4:$A$5000,FALSE)))</f>
        <v/>
      </c>
      <c r="E1813" s="412" t="str">
        <f ca="1">IF($A1813="","",INDEX(Diário!E$4:E$5000,MATCH(Rateio!$A1813,Diário!$A$4:$A$5000,FALSE)))</f>
        <v/>
      </c>
      <c r="F1813" s="398"/>
      <c r="G1813" s="398"/>
      <c r="H1813" s="398"/>
      <c r="I1813" s="398"/>
      <c r="J1813" s="398"/>
      <c r="K1813" s="403"/>
      <c r="L1813" s="404"/>
      <c r="M1813" s="404"/>
      <c r="N1813" s="399"/>
      <c r="O1813" s="400" t="str">
        <f t="shared" si="115"/>
        <v/>
      </c>
      <c r="P1813" s="400" t="str">
        <f t="shared" si="116"/>
        <v/>
      </c>
      <c r="Q1813" s="400">
        <f t="shared" si="118"/>
        <v>0</v>
      </c>
      <c r="R1813" s="401" t="e">
        <f ca="1">MATCH(R$2,OFFSET(Diário!O$4,R1812,0,ROW(Diário!$N$5003)-R1812,1),0)+R1812</f>
        <v>#N/A</v>
      </c>
    </row>
    <row r="1814" spans="1:18" x14ac:dyDescent="0.2">
      <c r="A1814" s="402" t="str">
        <f t="shared" ca="1" si="117"/>
        <v/>
      </c>
      <c r="B1814" s="397" t="str">
        <f ca="1">IF($A1814="","",INDEX(Diário!B$4:B$5000,MATCH(Rateio!$A1814,Diário!$A$4:$A$5000,FALSE)))</f>
        <v/>
      </c>
      <c r="C1814" s="413" t="str">
        <f ca="1">IF($A1814="","",INDEX(Diário!C$4:C$5000,MATCH(Rateio!$A1814,Diário!$A$4:$A$5000,FALSE)))</f>
        <v/>
      </c>
      <c r="D1814" s="412" t="str">
        <f ca="1">IF($A1814="","",INDEX(Diário!D$4:D$5000,MATCH(Rateio!$A1814,Diário!$A$4:$A$5000,FALSE)))</f>
        <v/>
      </c>
      <c r="E1814" s="412" t="str">
        <f ca="1">IF($A1814="","",INDEX(Diário!E$4:E$5000,MATCH(Rateio!$A1814,Diário!$A$4:$A$5000,FALSE)))</f>
        <v/>
      </c>
      <c r="F1814" s="398"/>
      <c r="G1814" s="398"/>
      <c r="H1814" s="398"/>
      <c r="I1814" s="398"/>
      <c r="J1814" s="398"/>
      <c r="K1814" s="403"/>
      <c r="L1814" s="404"/>
      <c r="M1814" s="404"/>
      <c r="N1814" s="399"/>
      <c r="O1814" s="400" t="str">
        <f t="shared" si="115"/>
        <v/>
      </c>
      <c r="P1814" s="400" t="str">
        <f t="shared" si="116"/>
        <v/>
      </c>
      <c r="Q1814" s="400">
        <f t="shared" si="118"/>
        <v>0</v>
      </c>
      <c r="R1814" s="401" t="e">
        <f ca="1">MATCH(R$2,OFFSET(Diário!O$4,R1813,0,ROW(Diário!$N$5003)-R1813,1),0)+R1813</f>
        <v>#N/A</v>
      </c>
    </row>
    <row r="1815" spans="1:18" x14ac:dyDescent="0.2">
      <c r="A1815" s="402" t="str">
        <f t="shared" ca="1" si="117"/>
        <v/>
      </c>
      <c r="B1815" s="397" t="str">
        <f ca="1">IF($A1815="","",INDEX(Diário!B$4:B$5000,MATCH(Rateio!$A1815,Diário!$A$4:$A$5000,FALSE)))</f>
        <v/>
      </c>
      <c r="C1815" s="413" t="str">
        <f ca="1">IF($A1815="","",INDEX(Diário!C$4:C$5000,MATCH(Rateio!$A1815,Diário!$A$4:$A$5000,FALSE)))</f>
        <v/>
      </c>
      <c r="D1815" s="412" t="str">
        <f ca="1">IF($A1815="","",INDEX(Diário!D$4:D$5000,MATCH(Rateio!$A1815,Diário!$A$4:$A$5000,FALSE)))</f>
        <v/>
      </c>
      <c r="E1815" s="412" t="str">
        <f ca="1">IF($A1815="","",INDEX(Diário!E$4:E$5000,MATCH(Rateio!$A1815,Diário!$A$4:$A$5000,FALSE)))</f>
        <v/>
      </c>
      <c r="F1815" s="398"/>
      <c r="G1815" s="398"/>
      <c r="H1815" s="398"/>
      <c r="I1815" s="398"/>
      <c r="J1815" s="398"/>
      <c r="K1815" s="403"/>
      <c r="L1815" s="404"/>
      <c r="M1815" s="404"/>
      <c r="N1815" s="399"/>
      <c r="O1815" s="400" t="str">
        <f t="shared" si="115"/>
        <v/>
      </c>
      <c r="P1815" s="400" t="str">
        <f t="shared" si="116"/>
        <v/>
      </c>
      <c r="Q1815" s="400">
        <f t="shared" si="118"/>
        <v>0</v>
      </c>
      <c r="R1815" s="401" t="e">
        <f ca="1">MATCH(R$2,OFFSET(Diário!O$4,R1814,0,ROW(Diário!$N$5003)-R1814,1),0)+R1814</f>
        <v>#N/A</v>
      </c>
    </row>
    <row r="1816" spans="1:18" x14ac:dyDescent="0.2">
      <c r="A1816" s="402" t="str">
        <f t="shared" ca="1" si="117"/>
        <v/>
      </c>
      <c r="B1816" s="397" t="str">
        <f ca="1">IF($A1816="","",INDEX(Diário!B$4:B$5000,MATCH(Rateio!$A1816,Diário!$A$4:$A$5000,FALSE)))</f>
        <v/>
      </c>
      <c r="C1816" s="413" t="str">
        <f ca="1">IF($A1816="","",INDEX(Diário!C$4:C$5000,MATCH(Rateio!$A1816,Diário!$A$4:$A$5000,FALSE)))</f>
        <v/>
      </c>
      <c r="D1816" s="412" t="str">
        <f ca="1">IF($A1816="","",INDEX(Diário!D$4:D$5000,MATCH(Rateio!$A1816,Diário!$A$4:$A$5000,FALSE)))</f>
        <v/>
      </c>
      <c r="E1816" s="412" t="str">
        <f ca="1">IF($A1816="","",INDEX(Diário!E$4:E$5000,MATCH(Rateio!$A1816,Diário!$A$4:$A$5000,FALSE)))</f>
        <v/>
      </c>
      <c r="F1816" s="398"/>
      <c r="G1816" s="398"/>
      <c r="H1816" s="398"/>
      <c r="I1816" s="398"/>
      <c r="J1816" s="398"/>
      <c r="K1816" s="403"/>
      <c r="L1816" s="404"/>
      <c r="M1816" s="404"/>
      <c r="N1816" s="399"/>
      <c r="O1816" s="400" t="str">
        <f t="shared" si="115"/>
        <v/>
      </c>
      <c r="P1816" s="400" t="str">
        <f t="shared" si="116"/>
        <v/>
      </c>
      <c r="Q1816" s="400">
        <f t="shared" si="118"/>
        <v>0</v>
      </c>
      <c r="R1816" s="401" t="e">
        <f ca="1">MATCH(R$2,OFFSET(Diário!O$4,R1815,0,ROW(Diário!$N$5003)-R1815,1),0)+R1815</f>
        <v>#N/A</v>
      </c>
    </row>
    <row r="1817" spans="1:18" x14ac:dyDescent="0.2">
      <c r="A1817" s="402" t="str">
        <f t="shared" ca="1" si="117"/>
        <v/>
      </c>
      <c r="B1817" s="397" t="str">
        <f ca="1">IF($A1817="","",INDEX(Diário!B$4:B$5000,MATCH(Rateio!$A1817,Diário!$A$4:$A$5000,FALSE)))</f>
        <v/>
      </c>
      <c r="C1817" s="413" t="str">
        <f ca="1">IF($A1817="","",INDEX(Diário!C$4:C$5000,MATCH(Rateio!$A1817,Diário!$A$4:$A$5000,FALSE)))</f>
        <v/>
      </c>
      <c r="D1817" s="412" t="str">
        <f ca="1">IF($A1817="","",INDEX(Diário!D$4:D$5000,MATCH(Rateio!$A1817,Diário!$A$4:$A$5000,FALSE)))</f>
        <v/>
      </c>
      <c r="E1817" s="412" t="str">
        <f ca="1">IF($A1817="","",INDEX(Diário!E$4:E$5000,MATCH(Rateio!$A1817,Diário!$A$4:$A$5000,FALSE)))</f>
        <v/>
      </c>
      <c r="F1817" s="398"/>
      <c r="G1817" s="398"/>
      <c r="H1817" s="398"/>
      <c r="I1817" s="398"/>
      <c r="J1817" s="398"/>
      <c r="K1817" s="403"/>
      <c r="L1817" s="404"/>
      <c r="M1817" s="404"/>
      <c r="N1817" s="399"/>
      <c r="O1817" s="400" t="str">
        <f t="shared" si="115"/>
        <v/>
      </c>
      <c r="P1817" s="400" t="str">
        <f t="shared" si="116"/>
        <v/>
      </c>
      <c r="Q1817" s="400">
        <f t="shared" si="118"/>
        <v>0</v>
      </c>
      <c r="R1817" s="401" t="e">
        <f ca="1">MATCH(R$2,OFFSET(Diário!O$4,R1816,0,ROW(Diário!$N$5003)-R1816,1),0)+R1816</f>
        <v>#N/A</v>
      </c>
    </row>
    <row r="1818" spans="1:18" x14ac:dyDescent="0.2">
      <c r="A1818" s="402" t="str">
        <f t="shared" ca="1" si="117"/>
        <v/>
      </c>
      <c r="B1818" s="397" t="str">
        <f ca="1">IF($A1818="","",INDEX(Diário!B$4:B$5000,MATCH(Rateio!$A1818,Diário!$A$4:$A$5000,FALSE)))</f>
        <v/>
      </c>
      <c r="C1818" s="413" t="str">
        <f ca="1">IF($A1818="","",INDEX(Diário!C$4:C$5000,MATCH(Rateio!$A1818,Diário!$A$4:$A$5000,FALSE)))</f>
        <v/>
      </c>
      <c r="D1818" s="412" t="str">
        <f ca="1">IF($A1818="","",INDEX(Diário!D$4:D$5000,MATCH(Rateio!$A1818,Diário!$A$4:$A$5000,FALSE)))</f>
        <v/>
      </c>
      <c r="E1818" s="412" t="str">
        <f ca="1">IF($A1818="","",INDEX(Diário!E$4:E$5000,MATCH(Rateio!$A1818,Diário!$A$4:$A$5000,FALSE)))</f>
        <v/>
      </c>
      <c r="F1818" s="398"/>
      <c r="G1818" s="398"/>
      <c r="H1818" s="398"/>
      <c r="I1818" s="398"/>
      <c r="J1818" s="398"/>
      <c r="K1818" s="403"/>
      <c r="L1818" s="404"/>
      <c r="M1818" s="404"/>
      <c r="N1818" s="399"/>
      <c r="O1818" s="400" t="str">
        <f t="shared" si="115"/>
        <v/>
      </c>
      <c r="P1818" s="400" t="str">
        <f t="shared" si="116"/>
        <v/>
      </c>
      <c r="Q1818" s="400">
        <f t="shared" si="118"/>
        <v>0</v>
      </c>
      <c r="R1818" s="401" t="e">
        <f ca="1">MATCH(R$2,OFFSET(Diário!O$4,R1817,0,ROW(Diário!$N$5003)-R1817,1),0)+R1817</f>
        <v>#N/A</v>
      </c>
    </row>
    <row r="1819" spans="1:18" x14ac:dyDescent="0.2">
      <c r="A1819" s="402" t="str">
        <f t="shared" ca="1" si="117"/>
        <v/>
      </c>
      <c r="B1819" s="397" t="str">
        <f ca="1">IF($A1819="","",INDEX(Diário!B$4:B$5000,MATCH(Rateio!$A1819,Diário!$A$4:$A$5000,FALSE)))</f>
        <v/>
      </c>
      <c r="C1819" s="413" t="str">
        <f ca="1">IF($A1819="","",INDEX(Diário!C$4:C$5000,MATCH(Rateio!$A1819,Diário!$A$4:$A$5000,FALSE)))</f>
        <v/>
      </c>
      <c r="D1819" s="412" t="str">
        <f ca="1">IF($A1819="","",INDEX(Diário!D$4:D$5000,MATCH(Rateio!$A1819,Diário!$A$4:$A$5000,FALSE)))</f>
        <v/>
      </c>
      <c r="E1819" s="412" t="str">
        <f ca="1">IF($A1819="","",INDEX(Diário!E$4:E$5000,MATCH(Rateio!$A1819,Diário!$A$4:$A$5000,FALSE)))</f>
        <v/>
      </c>
      <c r="F1819" s="398"/>
      <c r="G1819" s="398"/>
      <c r="H1819" s="398"/>
      <c r="I1819" s="398"/>
      <c r="J1819" s="398"/>
      <c r="K1819" s="403"/>
      <c r="L1819" s="404"/>
      <c r="M1819" s="404"/>
      <c r="N1819" s="399"/>
      <c r="O1819" s="400" t="str">
        <f t="shared" si="115"/>
        <v/>
      </c>
      <c r="P1819" s="400" t="str">
        <f t="shared" si="116"/>
        <v/>
      </c>
      <c r="Q1819" s="400">
        <f t="shared" si="118"/>
        <v>0</v>
      </c>
      <c r="R1819" s="401" t="e">
        <f ca="1">MATCH(R$2,OFFSET(Diário!O$4,R1818,0,ROW(Diário!$N$5003)-R1818,1),0)+R1818</f>
        <v>#N/A</v>
      </c>
    </row>
    <row r="1820" spans="1:18" x14ac:dyDescent="0.2">
      <c r="A1820" s="402" t="str">
        <f t="shared" ca="1" si="117"/>
        <v/>
      </c>
      <c r="B1820" s="397" t="str">
        <f ca="1">IF($A1820="","",INDEX(Diário!B$4:B$5000,MATCH(Rateio!$A1820,Diário!$A$4:$A$5000,FALSE)))</f>
        <v/>
      </c>
      <c r="C1820" s="413" t="str">
        <f ca="1">IF($A1820="","",INDEX(Diário!C$4:C$5000,MATCH(Rateio!$A1820,Diário!$A$4:$A$5000,FALSE)))</f>
        <v/>
      </c>
      <c r="D1820" s="412" t="str">
        <f ca="1">IF($A1820="","",INDEX(Diário!D$4:D$5000,MATCH(Rateio!$A1820,Diário!$A$4:$A$5000,FALSE)))</f>
        <v/>
      </c>
      <c r="E1820" s="412" t="str">
        <f ca="1">IF($A1820="","",INDEX(Diário!E$4:E$5000,MATCH(Rateio!$A1820,Diário!$A$4:$A$5000,FALSE)))</f>
        <v/>
      </c>
      <c r="F1820" s="398"/>
      <c r="G1820" s="398"/>
      <c r="H1820" s="398"/>
      <c r="I1820" s="398"/>
      <c r="J1820" s="398"/>
      <c r="K1820" s="403"/>
      <c r="L1820" s="404"/>
      <c r="M1820" s="404"/>
      <c r="N1820" s="399"/>
      <c r="O1820" s="400" t="str">
        <f t="shared" si="115"/>
        <v/>
      </c>
      <c r="P1820" s="400" t="str">
        <f t="shared" si="116"/>
        <v/>
      </c>
      <c r="Q1820" s="400">
        <f t="shared" si="118"/>
        <v>0</v>
      </c>
      <c r="R1820" s="401" t="e">
        <f ca="1">MATCH(R$2,OFFSET(Diário!O$4,R1819,0,ROW(Diário!$N$5003)-R1819,1),0)+R1819</f>
        <v>#N/A</v>
      </c>
    </row>
    <row r="1821" spans="1:18" x14ac:dyDescent="0.2">
      <c r="A1821" s="402" t="str">
        <f t="shared" ca="1" si="117"/>
        <v/>
      </c>
      <c r="B1821" s="397" t="str">
        <f ca="1">IF($A1821="","",INDEX(Diário!B$4:B$5000,MATCH(Rateio!$A1821,Diário!$A$4:$A$5000,FALSE)))</f>
        <v/>
      </c>
      <c r="C1821" s="413" t="str">
        <f ca="1">IF($A1821="","",INDEX(Diário!C$4:C$5000,MATCH(Rateio!$A1821,Diário!$A$4:$A$5000,FALSE)))</f>
        <v/>
      </c>
      <c r="D1821" s="412" t="str">
        <f ca="1">IF($A1821="","",INDEX(Diário!D$4:D$5000,MATCH(Rateio!$A1821,Diário!$A$4:$A$5000,FALSE)))</f>
        <v/>
      </c>
      <c r="E1821" s="412" t="str">
        <f ca="1">IF($A1821="","",INDEX(Diário!E$4:E$5000,MATCH(Rateio!$A1821,Diário!$A$4:$A$5000,FALSE)))</f>
        <v/>
      </c>
      <c r="F1821" s="398"/>
      <c r="G1821" s="398"/>
      <c r="H1821" s="398"/>
      <c r="I1821" s="398"/>
      <c r="J1821" s="398"/>
      <c r="K1821" s="403"/>
      <c r="L1821" s="404"/>
      <c r="M1821" s="404"/>
      <c r="N1821" s="399"/>
      <c r="O1821" s="400" t="str">
        <f t="shared" si="115"/>
        <v/>
      </c>
      <c r="P1821" s="400" t="str">
        <f t="shared" si="116"/>
        <v/>
      </c>
      <c r="Q1821" s="400">
        <f t="shared" si="118"/>
        <v>0</v>
      </c>
      <c r="R1821" s="401" t="e">
        <f ca="1">MATCH(R$2,OFFSET(Diário!O$4,R1820,0,ROW(Diário!$N$5003)-R1820,1),0)+R1820</f>
        <v>#N/A</v>
      </c>
    </row>
    <row r="1822" spans="1:18" x14ac:dyDescent="0.2">
      <c r="A1822" s="402" t="str">
        <f t="shared" ca="1" si="117"/>
        <v/>
      </c>
      <c r="B1822" s="397" t="str">
        <f ca="1">IF($A1822="","",INDEX(Diário!B$4:B$5000,MATCH(Rateio!$A1822,Diário!$A$4:$A$5000,FALSE)))</f>
        <v/>
      </c>
      <c r="C1822" s="413" t="str">
        <f ca="1">IF($A1822="","",INDEX(Diário!C$4:C$5000,MATCH(Rateio!$A1822,Diário!$A$4:$A$5000,FALSE)))</f>
        <v/>
      </c>
      <c r="D1822" s="412" t="str">
        <f ca="1">IF($A1822="","",INDEX(Diário!D$4:D$5000,MATCH(Rateio!$A1822,Diário!$A$4:$A$5000,FALSE)))</f>
        <v/>
      </c>
      <c r="E1822" s="412" t="str">
        <f ca="1">IF($A1822="","",INDEX(Diário!E$4:E$5000,MATCH(Rateio!$A1822,Diário!$A$4:$A$5000,FALSE)))</f>
        <v/>
      </c>
      <c r="F1822" s="398"/>
      <c r="G1822" s="398"/>
      <c r="H1822" s="398"/>
      <c r="I1822" s="398"/>
      <c r="J1822" s="398"/>
      <c r="K1822" s="403"/>
      <c r="L1822" s="404"/>
      <c r="M1822" s="404"/>
      <c r="N1822" s="399"/>
      <c r="O1822" s="400" t="str">
        <f t="shared" si="115"/>
        <v/>
      </c>
      <c r="P1822" s="400" t="str">
        <f t="shared" si="116"/>
        <v/>
      </c>
      <c r="Q1822" s="400">
        <f t="shared" si="118"/>
        <v>0</v>
      </c>
      <c r="R1822" s="401" t="e">
        <f ca="1">MATCH(R$2,OFFSET(Diário!O$4,R1821,0,ROW(Diário!$N$5003)-R1821,1),0)+R1821</f>
        <v>#N/A</v>
      </c>
    </row>
    <row r="1823" spans="1:18" x14ac:dyDescent="0.2">
      <c r="A1823" s="402" t="str">
        <f t="shared" ca="1" si="117"/>
        <v/>
      </c>
      <c r="B1823" s="397" t="str">
        <f ca="1">IF($A1823="","",INDEX(Diário!B$4:B$5000,MATCH(Rateio!$A1823,Diário!$A$4:$A$5000,FALSE)))</f>
        <v/>
      </c>
      <c r="C1823" s="413" t="str">
        <f ca="1">IF($A1823="","",INDEX(Diário!C$4:C$5000,MATCH(Rateio!$A1823,Diário!$A$4:$A$5000,FALSE)))</f>
        <v/>
      </c>
      <c r="D1823" s="412" t="str">
        <f ca="1">IF($A1823="","",INDEX(Diário!D$4:D$5000,MATCH(Rateio!$A1823,Diário!$A$4:$A$5000,FALSE)))</f>
        <v/>
      </c>
      <c r="E1823" s="412" t="str">
        <f ca="1">IF($A1823="","",INDEX(Diário!E$4:E$5000,MATCH(Rateio!$A1823,Diário!$A$4:$A$5000,FALSE)))</f>
        <v/>
      </c>
      <c r="F1823" s="398"/>
      <c r="G1823" s="398"/>
      <c r="H1823" s="398"/>
      <c r="I1823" s="398"/>
      <c r="J1823" s="398"/>
      <c r="K1823" s="403"/>
      <c r="L1823" s="404"/>
      <c r="M1823" s="404"/>
      <c r="N1823" s="399"/>
      <c r="O1823" s="400" t="str">
        <f t="shared" si="115"/>
        <v/>
      </c>
      <c r="P1823" s="400" t="str">
        <f t="shared" si="116"/>
        <v/>
      </c>
      <c r="Q1823" s="400">
        <f t="shared" si="118"/>
        <v>0</v>
      </c>
      <c r="R1823" s="401" t="e">
        <f ca="1">MATCH(R$2,OFFSET(Diário!O$4,R1822,0,ROW(Diário!$N$5003)-R1822,1),0)+R1822</f>
        <v>#N/A</v>
      </c>
    </row>
    <row r="1824" spans="1:18" x14ac:dyDescent="0.2">
      <c r="A1824" s="402" t="str">
        <f t="shared" ca="1" si="117"/>
        <v/>
      </c>
      <c r="B1824" s="397" t="str">
        <f ca="1">IF($A1824="","",INDEX(Diário!B$4:B$5000,MATCH(Rateio!$A1824,Diário!$A$4:$A$5000,FALSE)))</f>
        <v/>
      </c>
      <c r="C1824" s="413" t="str">
        <f ca="1">IF($A1824="","",INDEX(Diário!C$4:C$5000,MATCH(Rateio!$A1824,Diário!$A$4:$A$5000,FALSE)))</f>
        <v/>
      </c>
      <c r="D1824" s="412" t="str">
        <f ca="1">IF($A1824="","",INDEX(Diário!D$4:D$5000,MATCH(Rateio!$A1824,Diário!$A$4:$A$5000,FALSE)))</f>
        <v/>
      </c>
      <c r="E1824" s="412" t="str">
        <f ca="1">IF($A1824="","",INDEX(Diário!E$4:E$5000,MATCH(Rateio!$A1824,Diário!$A$4:$A$5000,FALSE)))</f>
        <v/>
      </c>
      <c r="F1824" s="398"/>
      <c r="G1824" s="398"/>
      <c r="H1824" s="398"/>
      <c r="I1824" s="398"/>
      <c r="J1824" s="398"/>
      <c r="K1824" s="403"/>
      <c r="L1824" s="404"/>
      <c r="M1824" s="404"/>
      <c r="N1824" s="399"/>
      <c r="O1824" s="400" t="str">
        <f t="shared" si="115"/>
        <v/>
      </c>
      <c r="P1824" s="400" t="str">
        <f t="shared" si="116"/>
        <v/>
      </c>
      <c r="Q1824" s="400">
        <f t="shared" si="118"/>
        <v>0</v>
      </c>
      <c r="R1824" s="401" t="e">
        <f ca="1">MATCH(R$2,OFFSET(Diário!O$4,R1823,0,ROW(Diário!$N$5003)-R1823,1),0)+R1823</f>
        <v>#N/A</v>
      </c>
    </row>
    <row r="1825" spans="1:18" x14ac:dyDescent="0.2">
      <c r="A1825" s="402" t="str">
        <f t="shared" ca="1" si="117"/>
        <v/>
      </c>
      <c r="B1825" s="397" t="str">
        <f ca="1">IF($A1825="","",INDEX(Diário!B$4:B$5000,MATCH(Rateio!$A1825,Diário!$A$4:$A$5000,FALSE)))</f>
        <v/>
      </c>
      <c r="C1825" s="413" t="str">
        <f ca="1">IF($A1825="","",INDEX(Diário!C$4:C$5000,MATCH(Rateio!$A1825,Diário!$A$4:$A$5000,FALSE)))</f>
        <v/>
      </c>
      <c r="D1825" s="412" t="str">
        <f ca="1">IF($A1825="","",INDEX(Diário!D$4:D$5000,MATCH(Rateio!$A1825,Diário!$A$4:$A$5000,FALSE)))</f>
        <v/>
      </c>
      <c r="E1825" s="412" t="str">
        <f ca="1">IF($A1825="","",INDEX(Diário!E$4:E$5000,MATCH(Rateio!$A1825,Diário!$A$4:$A$5000,FALSE)))</f>
        <v/>
      </c>
      <c r="F1825" s="398"/>
      <c r="G1825" s="398"/>
      <c r="H1825" s="398"/>
      <c r="I1825" s="398"/>
      <c r="J1825" s="398"/>
      <c r="K1825" s="403"/>
      <c r="L1825" s="404"/>
      <c r="M1825" s="404"/>
      <c r="N1825" s="399"/>
      <c r="O1825" s="400" t="str">
        <f t="shared" si="115"/>
        <v/>
      </c>
      <c r="P1825" s="400" t="str">
        <f t="shared" si="116"/>
        <v/>
      </c>
      <c r="Q1825" s="400">
        <f t="shared" si="118"/>
        <v>0</v>
      </c>
      <c r="R1825" s="401" t="e">
        <f ca="1">MATCH(R$2,OFFSET(Diário!O$4,R1824,0,ROW(Diário!$N$5003)-R1824,1),0)+R1824</f>
        <v>#N/A</v>
      </c>
    </row>
    <row r="1826" spans="1:18" x14ac:dyDescent="0.2">
      <c r="A1826" s="402" t="str">
        <f t="shared" ca="1" si="117"/>
        <v/>
      </c>
      <c r="B1826" s="397" t="str">
        <f ca="1">IF($A1826="","",INDEX(Diário!B$4:B$5000,MATCH(Rateio!$A1826,Diário!$A$4:$A$5000,FALSE)))</f>
        <v/>
      </c>
      <c r="C1826" s="413" t="str">
        <f ca="1">IF($A1826="","",INDEX(Diário!C$4:C$5000,MATCH(Rateio!$A1826,Diário!$A$4:$A$5000,FALSE)))</f>
        <v/>
      </c>
      <c r="D1826" s="412" t="str">
        <f ca="1">IF($A1826="","",INDEX(Diário!D$4:D$5000,MATCH(Rateio!$A1826,Diário!$A$4:$A$5000,FALSE)))</f>
        <v/>
      </c>
      <c r="E1826" s="412" t="str">
        <f ca="1">IF($A1826="","",INDEX(Diário!E$4:E$5000,MATCH(Rateio!$A1826,Diário!$A$4:$A$5000,FALSE)))</f>
        <v/>
      </c>
      <c r="F1826" s="398"/>
      <c r="G1826" s="398"/>
      <c r="H1826" s="398"/>
      <c r="I1826" s="398"/>
      <c r="J1826" s="398"/>
      <c r="K1826" s="403"/>
      <c r="L1826" s="404"/>
      <c r="M1826" s="404"/>
      <c r="N1826" s="399"/>
      <c r="O1826" s="400" t="str">
        <f t="shared" si="115"/>
        <v/>
      </c>
      <c r="P1826" s="400" t="str">
        <f t="shared" si="116"/>
        <v/>
      </c>
      <c r="Q1826" s="400">
        <f t="shared" si="118"/>
        <v>0</v>
      </c>
      <c r="R1826" s="401" t="e">
        <f ca="1">MATCH(R$2,OFFSET(Diário!O$4,R1825,0,ROW(Diário!$N$5003)-R1825,1),0)+R1825</f>
        <v>#N/A</v>
      </c>
    </row>
    <row r="1827" spans="1:18" x14ac:dyDescent="0.2">
      <c r="A1827" s="402" t="str">
        <f t="shared" ca="1" si="117"/>
        <v/>
      </c>
      <c r="B1827" s="397" t="str">
        <f ca="1">IF($A1827="","",INDEX(Diário!B$4:B$5000,MATCH(Rateio!$A1827,Diário!$A$4:$A$5000,FALSE)))</f>
        <v/>
      </c>
      <c r="C1827" s="413" t="str">
        <f ca="1">IF($A1827="","",INDEX(Diário!C$4:C$5000,MATCH(Rateio!$A1827,Diário!$A$4:$A$5000,FALSE)))</f>
        <v/>
      </c>
      <c r="D1827" s="412" t="str">
        <f ca="1">IF($A1827="","",INDEX(Diário!D$4:D$5000,MATCH(Rateio!$A1827,Diário!$A$4:$A$5000,FALSE)))</f>
        <v/>
      </c>
      <c r="E1827" s="412" t="str">
        <f ca="1">IF($A1827="","",INDEX(Diário!E$4:E$5000,MATCH(Rateio!$A1827,Diário!$A$4:$A$5000,FALSE)))</f>
        <v/>
      </c>
      <c r="F1827" s="398"/>
      <c r="G1827" s="398"/>
      <c r="H1827" s="398"/>
      <c r="I1827" s="398"/>
      <c r="J1827" s="398"/>
      <c r="K1827" s="403"/>
      <c r="L1827" s="404"/>
      <c r="M1827" s="404"/>
      <c r="N1827" s="399"/>
      <c r="O1827" s="400" t="str">
        <f t="shared" si="115"/>
        <v/>
      </c>
      <c r="P1827" s="400" t="str">
        <f t="shared" si="116"/>
        <v/>
      </c>
      <c r="Q1827" s="400">
        <f t="shared" si="118"/>
        <v>0</v>
      </c>
      <c r="R1827" s="401" t="e">
        <f ca="1">MATCH(R$2,OFFSET(Diário!O$4,R1826,0,ROW(Diário!$N$5003)-R1826,1),0)+R1826</f>
        <v>#N/A</v>
      </c>
    </row>
    <row r="1828" spans="1:18" x14ac:dyDescent="0.2">
      <c r="A1828" s="402" t="str">
        <f t="shared" ca="1" si="117"/>
        <v/>
      </c>
      <c r="B1828" s="397" t="str">
        <f ca="1">IF($A1828="","",INDEX(Diário!B$4:B$5000,MATCH(Rateio!$A1828,Diário!$A$4:$A$5000,FALSE)))</f>
        <v/>
      </c>
      <c r="C1828" s="413" t="str">
        <f ca="1">IF($A1828="","",INDEX(Diário!C$4:C$5000,MATCH(Rateio!$A1828,Diário!$A$4:$A$5000,FALSE)))</f>
        <v/>
      </c>
      <c r="D1828" s="412" t="str">
        <f ca="1">IF($A1828="","",INDEX(Diário!D$4:D$5000,MATCH(Rateio!$A1828,Diário!$A$4:$A$5000,FALSE)))</f>
        <v/>
      </c>
      <c r="E1828" s="412" t="str">
        <f ca="1">IF($A1828="","",INDEX(Diário!E$4:E$5000,MATCH(Rateio!$A1828,Diário!$A$4:$A$5000,FALSE)))</f>
        <v/>
      </c>
      <c r="F1828" s="398"/>
      <c r="G1828" s="398"/>
      <c r="H1828" s="398"/>
      <c r="I1828" s="398"/>
      <c r="J1828" s="398"/>
      <c r="K1828" s="403"/>
      <c r="L1828" s="404"/>
      <c r="M1828" s="404"/>
      <c r="N1828" s="399"/>
      <c r="O1828" s="400" t="str">
        <f t="shared" si="115"/>
        <v/>
      </c>
      <c r="P1828" s="400" t="str">
        <f t="shared" si="116"/>
        <v/>
      </c>
      <c r="Q1828" s="400">
        <f t="shared" si="118"/>
        <v>0</v>
      </c>
      <c r="R1828" s="401" t="e">
        <f ca="1">MATCH(R$2,OFFSET(Diário!O$4,R1827,0,ROW(Diário!$N$5003)-R1827,1),0)+R1827</f>
        <v>#N/A</v>
      </c>
    </row>
    <row r="1829" spans="1:18" x14ac:dyDescent="0.2">
      <c r="A1829" s="402" t="str">
        <f t="shared" ca="1" si="117"/>
        <v/>
      </c>
      <c r="B1829" s="397" t="str">
        <f ca="1">IF($A1829="","",INDEX(Diário!B$4:B$5000,MATCH(Rateio!$A1829,Diário!$A$4:$A$5000,FALSE)))</f>
        <v/>
      </c>
      <c r="C1829" s="413" t="str">
        <f ca="1">IF($A1829="","",INDEX(Diário!C$4:C$5000,MATCH(Rateio!$A1829,Diário!$A$4:$A$5000,FALSE)))</f>
        <v/>
      </c>
      <c r="D1829" s="412" t="str">
        <f ca="1">IF($A1829="","",INDEX(Diário!D$4:D$5000,MATCH(Rateio!$A1829,Diário!$A$4:$A$5000,FALSE)))</f>
        <v/>
      </c>
      <c r="E1829" s="412" t="str">
        <f ca="1">IF($A1829="","",INDEX(Diário!E$4:E$5000,MATCH(Rateio!$A1829,Diário!$A$4:$A$5000,FALSE)))</f>
        <v/>
      </c>
      <c r="F1829" s="398"/>
      <c r="G1829" s="398"/>
      <c r="H1829" s="398"/>
      <c r="I1829" s="398"/>
      <c r="J1829" s="398"/>
      <c r="K1829" s="403"/>
      <c r="L1829" s="404"/>
      <c r="M1829" s="404"/>
      <c r="N1829" s="399"/>
      <c r="O1829" s="400" t="str">
        <f t="shared" si="115"/>
        <v/>
      </c>
      <c r="P1829" s="400" t="str">
        <f t="shared" si="116"/>
        <v/>
      </c>
      <c r="Q1829" s="400">
        <f t="shared" si="118"/>
        <v>0</v>
      </c>
      <c r="R1829" s="401" t="e">
        <f ca="1">MATCH(R$2,OFFSET(Diário!O$4,R1828,0,ROW(Diário!$N$5003)-R1828,1),0)+R1828</f>
        <v>#N/A</v>
      </c>
    </row>
    <row r="1830" spans="1:18" x14ac:dyDescent="0.2">
      <c r="A1830" s="402" t="str">
        <f t="shared" ca="1" si="117"/>
        <v/>
      </c>
      <c r="B1830" s="397" t="str">
        <f ca="1">IF($A1830="","",INDEX(Diário!B$4:B$5000,MATCH(Rateio!$A1830,Diário!$A$4:$A$5000,FALSE)))</f>
        <v/>
      </c>
      <c r="C1830" s="413" t="str">
        <f ca="1">IF($A1830="","",INDEX(Diário!C$4:C$5000,MATCH(Rateio!$A1830,Diário!$A$4:$A$5000,FALSE)))</f>
        <v/>
      </c>
      <c r="D1830" s="412" t="str">
        <f ca="1">IF($A1830="","",INDEX(Diário!D$4:D$5000,MATCH(Rateio!$A1830,Diário!$A$4:$A$5000,FALSE)))</f>
        <v/>
      </c>
      <c r="E1830" s="412" t="str">
        <f ca="1">IF($A1830="","",INDEX(Diário!E$4:E$5000,MATCH(Rateio!$A1830,Diário!$A$4:$A$5000,FALSE)))</f>
        <v/>
      </c>
      <c r="F1830" s="398"/>
      <c r="G1830" s="398"/>
      <c r="H1830" s="398"/>
      <c r="I1830" s="398"/>
      <c r="J1830" s="398"/>
      <c r="K1830" s="403"/>
      <c r="L1830" s="404"/>
      <c r="M1830" s="404"/>
      <c r="N1830" s="399"/>
      <c r="O1830" s="400" t="str">
        <f t="shared" si="115"/>
        <v/>
      </c>
      <c r="P1830" s="400" t="str">
        <f t="shared" si="116"/>
        <v/>
      </c>
      <c r="Q1830" s="400">
        <f t="shared" si="118"/>
        <v>0</v>
      </c>
      <c r="R1830" s="401" t="e">
        <f ca="1">MATCH(R$2,OFFSET(Diário!O$4,R1829,0,ROW(Diário!$N$5003)-R1829,1),0)+R1829</f>
        <v>#N/A</v>
      </c>
    </row>
    <row r="1831" spans="1:18" x14ac:dyDescent="0.2">
      <c r="A1831" s="402" t="str">
        <f t="shared" ca="1" si="117"/>
        <v/>
      </c>
      <c r="B1831" s="397" t="str">
        <f ca="1">IF($A1831="","",INDEX(Diário!B$4:B$5000,MATCH(Rateio!$A1831,Diário!$A$4:$A$5000,FALSE)))</f>
        <v/>
      </c>
      <c r="C1831" s="413" t="str">
        <f ca="1">IF($A1831="","",INDEX(Diário!C$4:C$5000,MATCH(Rateio!$A1831,Diário!$A$4:$A$5000,FALSE)))</f>
        <v/>
      </c>
      <c r="D1831" s="412" t="str">
        <f ca="1">IF($A1831="","",INDEX(Diário!D$4:D$5000,MATCH(Rateio!$A1831,Diário!$A$4:$A$5000,FALSE)))</f>
        <v/>
      </c>
      <c r="E1831" s="412" t="str">
        <f ca="1">IF($A1831="","",INDEX(Diário!E$4:E$5000,MATCH(Rateio!$A1831,Diário!$A$4:$A$5000,FALSE)))</f>
        <v/>
      </c>
      <c r="F1831" s="398"/>
      <c r="G1831" s="398"/>
      <c r="H1831" s="398"/>
      <c r="I1831" s="398"/>
      <c r="J1831" s="398"/>
      <c r="K1831" s="403"/>
      <c r="L1831" s="404"/>
      <c r="M1831" s="404"/>
      <c r="N1831" s="399"/>
      <c r="O1831" s="400" t="str">
        <f t="shared" si="115"/>
        <v/>
      </c>
      <c r="P1831" s="400" t="str">
        <f t="shared" si="116"/>
        <v/>
      </c>
      <c r="Q1831" s="400">
        <f t="shared" si="118"/>
        <v>0</v>
      </c>
      <c r="R1831" s="401" t="e">
        <f ca="1">MATCH(R$2,OFFSET(Diário!O$4,R1830,0,ROW(Diário!$N$5003)-R1830,1),0)+R1830</f>
        <v>#N/A</v>
      </c>
    </row>
    <row r="1832" spans="1:18" x14ac:dyDescent="0.2">
      <c r="A1832" s="402" t="str">
        <f t="shared" ca="1" si="117"/>
        <v/>
      </c>
      <c r="B1832" s="397" t="str">
        <f ca="1">IF($A1832="","",INDEX(Diário!B$4:B$5000,MATCH(Rateio!$A1832,Diário!$A$4:$A$5000,FALSE)))</f>
        <v/>
      </c>
      <c r="C1832" s="413" t="str">
        <f ca="1">IF($A1832="","",INDEX(Diário!C$4:C$5000,MATCH(Rateio!$A1832,Diário!$A$4:$A$5000,FALSE)))</f>
        <v/>
      </c>
      <c r="D1832" s="412" t="str">
        <f ca="1">IF($A1832="","",INDEX(Diário!D$4:D$5000,MATCH(Rateio!$A1832,Diário!$A$4:$A$5000,FALSE)))</f>
        <v/>
      </c>
      <c r="E1832" s="412" t="str">
        <f ca="1">IF($A1832="","",INDEX(Diário!E$4:E$5000,MATCH(Rateio!$A1832,Diário!$A$4:$A$5000,FALSE)))</f>
        <v/>
      </c>
      <c r="F1832" s="398"/>
      <c r="G1832" s="398"/>
      <c r="H1832" s="398"/>
      <c r="I1832" s="398"/>
      <c r="J1832" s="398"/>
      <c r="K1832" s="403"/>
      <c r="L1832" s="404"/>
      <c r="M1832" s="404"/>
      <c r="N1832" s="399"/>
      <c r="O1832" s="400" t="str">
        <f t="shared" si="115"/>
        <v/>
      </c>
      <c r="P1832" s="400" t="str">
        <f t="shared" si="116"/>
        <v/>
      </c>
      <c r="Q1832" s="400">
        <f t="shared" si="118"/>
        <v>0</v>
      </c>
      <c r="R1832" s="401" t="e">
        <f ca="1">MATCH(R$2,OFFSET(Diário!O$4,R1831,0,ROW(Diário!$N$5003)-R1831,1),0)+R1831</f>
        <v>#N/A</v>
      </c>
    </row>
    <row r="1833" spans="1:18" x14ac:dyDescent="0.2">
      <c r="A1833" s="402" t="str">
        <f t="shared" ca="1" si="117"/>
        <v/>
      </c>
      <c r="B1833" s="397" t="str">
        <f ca="1">IF($A1833="","",INDEX(Diário!B$4:B$5000,MATCH(Rateio!$A1833,Diário!$A$4:$A$5000,FALSE)))</f>
        <v/>
      </c>
      <c r="C1833" s="413" t="str">
        <f ca="1">IF($A1833="","",INDEX(Diário!C$4:C$5000,MATCH(Rateio!$A1833,Diário!$A$4:$A$5000,FALSE)))</f>
        <v/>
      </c>
      <c r="D1833" s="412" t="str">
        <f ca="1">IF($A1833="","",INDEX(Diário!D$4:D$5000,MATCH(Rateio!$A1833,Diário!$A$4:$A$5000,FALSE)))</f>
        <v/>
      </c>
      <c r="E1833" s="412" t="str">
        <f ca="1">IF($A1833="","",INDEX(Diário!E$4:E$5000,MATCH(Rateio!$A1833,Diário!$A$4:$A$5000,FALSE)))</f>
        <v/>
      </c>
      <c r="F1833" s="398"/>
      <c r="G1833" s="398"/>
      <c r="H1833" s="398"/>
      <c r="I1833" s="398"/>
      <c r="J1833" s="398"/>
      <c r="K1833" s="403"/>
      <c r="L1833" s="404"/>
      <c r="M1833" s="404"/>
      <c r="N1833" s="399"/>
      <c r="O1833" s="400" t="str">
        <f t="shared" si="115"/>
        <v/>
      </c>
      <c r="P1833" s="400" t="str">
        <f t="shared" si="116"/>
        <v/>
      </c>
      <c r="Q1833" s="400">
        <f t="shared" si="118"/>
        <v>0</v>
      </c>
      <c r="R1833" s="401" t="e">
        <f ca="1">MATCH(R$2,OFFSET(Diário!O$4,R1832,0,ROW(Diário!$N$5003)-R1832,1),0)+R1832</f>
        <v>#N/A</v>
      </c>
    </row>
    <row r="1834" spans="1:18" x14ac:dyDescent="0.2">
      <c r="A1834" s="402" t="str">
        <f t="shared" ca="1" si="117"/>
        <v/>
      </c>
      <c r="B1834" s="397" t="str">
        <f ca="1">IF($A1834="","",INDEX(Diário!B$4:B$5000,MATCH(Rateio!$A1834,Diário!$A$4:$A$5000,FALSE)))</f>
        <v/>
      </c>
      <c r="C1834" s="413" t="str">
        <f ca="1">IF($A1834="","",INDEX(Diário!C$4:C$5000,MATCH(Rateio!$A1834,Diário!$A$4:$A$5000,FALSE)))</f>
        <v/>
      </c>
      <c r="D1834" s="412" t="str">
        <f ca="1">IF($A1834="","",INDEX(Diário!D$4:D$5000,MATCH(Rateio!$A1834,Diário!$A$4:$A$5000,FALSE)))</f>
        <v/>
      </c>
      <c r="E1834" s="412" t="str">
        <f ca="1">IF($A1834="","",INDEX(Diário!E$4:E$5000,MATCH(Rateio!$A1834,Diário!$A$4:$A$5000,FALSE)))</f>
        <v/>
      </c>
      <c r="F1834" s="398"/>
      <c r="G1834" s="398"/>
      <c r="H1834" s="398"/>
      <c r="I1834" s="398"/>
      <c r="J1834" s="398"/>
      <c r="K1834" s="403"/>
      <c r="L1834" s="404"/>
      <c r="M1834" s="404"/>
      <c r="N1834" s="399"/>
      <c r="O1834" s="400" t="str">
        <f t="shared" si="115"/>
        <v/>
      </c>
      <c r="P1834" s="400" t="str">
        <f t="shared" si="116"/>
        <v/>
      </c>
      <c r="Q1834" s="400">
        <f t="shared" si="118"/>
        <v>0</v>
      </c>
      <c r="R1834" s="401" t="e">
        <f ca="1">MATCH(R$2,OFFSET(Diário!O$4,R1833,0,ROW(Diário!$N$5003)-R1833,1),0)+R1833</f>
        <v>#N/A</v>
      </c>
    </row>
    <row r="1835" spans="1:18" x14ac:dyDescent="0.2">
      <c r="A1835" s="402" t="str">
        <f t="shared" ca="1" si="117"/>
        <v/>
      </c>
      <c r="B1835" s="397" t="str">
        <f ca="1">IF($A1835="","",INDEX(Diário!B$4:B$5000,MATCH(Rateio!$A1835,Diário!$A$4:$A$5000,FALSE)))</f>
        <v/>
      </c>
      <c r="C1835" s="413" t="str">
        <f ca="1">IF($A1835="","",INDEX(Diário!C$4:C$5000,MATCH(Rateio!$A1835,Diário!$A$4:$A$5000,FALSE)))</f>
        <v/>
      </c>
      <c r="D1835" s="412" t="str">
        <f ca="1">IF($A1835="","",INDEX(Diário!D$4:D$5000,MATCH(Rateio!$A1835,Diário!$A$4:$A$5000,FALSE)))</f>
        <v/>
      </c>
      <c r="E1835" s="412" t="str">
        <f ca="1">IF($A1835="","",INDEX(Diário!E$4:E$5000,MATCH(Rateio!$A1835,Diário!$A$4:$A$5000,FALSE)))</f>
        <v/>
      </c>
      <c r="F1835" s="398"/>
      <c r="G1835" s="398"/>
      <c r="H1835" s="398"/>
      <c r="I1835" s="398"/>
      <c r="J1835" s="398"/>
      <c r="K1835" s="403"/>
      <c r="L1835" s="404"/>
      <c r="M1835" s="404"/>
      <c r="N1835" s="399"/>
      <c r="O1835" s="400" t="str">
        <f t="shared" si="115"/>
        <v/>
      </c>
      <c r="P1835" s="400" t="str">
        <f t="shared" si="116"/>
        <v/>
      </c>
      <c r="Q1835" s="400">
        <f t="shared" si="118"/>
        <v>0</v>
      </c>
      <c r="R1835" s="401" t="e">
        <f ca="1">MATCH(R$2,OFFSET(Diário!O$4,R1834,0,ROW(Diário!$N$5003)-R1834,1),0)+R1834</f>
        <v>#N/A</v>
      </c>
    </row>
    <row r="1836" spans="1:18" x14ac:dyDescent="0.2">
      <c r="A1836" s="402" t="str">
        <f t="shared" ca="1" si="117"/>
        <v/>
      </c>
      <c r="B1836" s="397" t="str">
        <f ca="1">IF($A1836="","",INDEX(Diário!B$4:B$5000,MATCH(Rateio!$A1836,Diário!$A$4:$A$5000,FALSE)))</f>
        <v/>
      </c>
      <c r="C1836" s="413" t="str">
        <f ca="1">IF($A1836="","",INDEX(Diário!C$4:C$5000,MATCH(Rateio!$A1836,Diário!$A$4:$A$5000,FALSE)))</f>
        <v/>
      </c>
      <c r="D1836" s="412" t="str">
        <f ca="1">IF($A1836="","",INDEX(Diário!D$4:D$5000,MATCH(Rateio!$A1836,Diário!$A$4:$A$5000,FALSE)))</f>
        <v/>
      </c>
      <c r="E1836" s="412" t="str">
        <f ca="1">IF($A1836="","",INDEX(Diário!E$4:E$5000,MATCH(Rateio!$A1836,Diário!$A$4:$A$5000,FALSE)))</f>
        <v/>
      </c>
      <c r="F1836" s="398"/>
      <c r="G1836" s="398"/>
      <c r="H1836" s="398"/>
      <c r="I1836" s="398"/>
      <c r="J1836" s="398"/>
      <c r="K1836" s="403"/>
      <c r="L1836" s="404"/>
      <c r="M1836" s="404"/>
      <c r="N1836" s="399"/>
      <c r="O1836" s="400" t="str">
        <f t="shared" si="115"/>
        <v/>
      </c>
      <c r="P1836" s="400" t="str">
        <f t="shared" si="116"/>
        <v/>
      </c>
      <c r="Q1836" s="400">
        <f t="shared" si="118"/>
        <v>0</v>
      </c>
      <c r="R1836" s="401" t="e">
        <f ca="1">MATCH(R$2,OFFSET(Diário!O$4,R1835,0,ROW(Diário!$N$5003)-R1835,1),0)+R1835</f>
        <v>#N/A</v>
      </c>
    </row>
    <row r="1837" spans="1:18" x14ac:dyDescent="0.2">
      <c r="A1837" s="402" t="str">
        <f t="shared" ca="1" si="117"/>
        <v/>
      </c>
      <c r="B1837" s="397" t="str">
        <f ca="1">IF($A1837="","",INDEX(Diário!B$4:B$5000,MATCH(Rateio!$A1837,Diário!$A$4:$A$5000,FALSE)))</f>
        <v/>
      </c>
      <c r="C1837" s="413" t="str">
        <f ca="1">IF($A1837="","",INDEX(Diário!C$4:C$5000,MATCH(Rateio!$A1837,Diário!$A$4:$A$5000,FALSE)))</f>
        <v/>
      </c>
      <c r="D1837" s="412" t="str">
        <f ca="1">IF($A1837="","",INDEX(Diário!D$4:D$5000,MATCH(Rateio!$A1837,Diário!$A$4:$A$5000,FALSE)))</f>
        <v/>
      </c>
      <c r="E1837" s="412" t="str">
        <f ca="1">IF($A1837="","",INDEX(Diário!E$4:E$5000,MATCH(Rateio!$A1837,Diário!$A$4:$A$5000,FALSE)))</f>
        <v/>
      </c>
      <c r="F1837" s="398"/>
      <c r="G1837" s="398"/>
      <c r="H1837" s="398"/>
      <c r="I1837" s="398"/>
      <c r="J1837" s="398"/>
      <c r="K1837" s="403"/>
      <c r="L1837" s="404"/>
      <c r="M1837" s="404"/>
      <c r="N1837" s="399"/>
      <c r="O1837" s="400" t="str">
        <f t="shared" si="115"/>
        <v/>
      </c>
      <c r="P1837" s="400" t="str">
        <f t="shared" si="116"/>
        <v/>
      </c>
      <c r="Q1837" s="400">
        <f t="shared" si="118"/>
        <v>0</v>
      </c>
      <c r="R1837" s="401" t="e">
        <f ca="1">MATCH(R$2,OFFSET(Diário!O$4,R1836,0,ROW(Diário!$N$5003)-R1836,1),0)+R1836</f>
        <v>#N/A</v>
      </c>
    </row>
    <row r="1838" spans="1:18" x14ac:dyDescent="0.2">
      <c r="A1838" s="402" t="str">
        <f t="shared" ca="1" si="117"/>
        <v/>
      </c>
      <c r="B1838" s="397" t="str">
        <f ca="1">IF($A1838="","",INDEX(Diário!B$4:B$5000,MATCH(Rateio!$A1838,Diário!$A$4:$A$5000,FALSE)))</f>
        <v/>
      </c>
      <c r="C1838" s="413" t="str">
        <f ca="1">IF($A1838="","",INDEX(Diário!C$4:C$5000,MATCH(Rateio!$A1838,Diário!$A$4:$A$5000,FALSE)))</f>
        <v/>
      </c>
      <c r="D1838" s="412" t="str">
        <f ca="1">IF($A1838="","",INDEX(Diário!D$4:D$5000,MATCH(Rateio!$A1838,Diário!$A$4:$A$5000,FALSE)))</f>
        <v/>
      </c>
      <c r="E1838" s="412" t="str">
        <f ca="1">IF($A1838="","",INDEX(Diário!E$4:E$5000,MATCH(Rateio!$A1838,Diário!$A$4:$A$5000,FALSE)))</f>
        <v/>
      </c>
      <c r="F1838" s="398"/>
      <c r="G1838" s="398"/>
      <c r="H1838" s="398"/>
      <c r="I1838" s="398"/>
      <c r="J1838" s="398"/>
      <c r="K1838" s="403"/>
      <c r="L1838" s="404"/>
      <c r="M1838" s="404"/>
      <c r="N1838" s="399"/>
      <c r="O1838" s="400" t="str">
        <f t="shared" si="115"/>
        <v/>
      </c>
      <c r="P1838" s="400" t="str">
        <f t="shared" si="116"/>
        <v/>
      </c>
      <c r="Q1838" s="400">
        <f t="shared" si="118"/>
        <v>0</v>
      </c>
      <c r="R1838" s="401" t="e">
        <f ca="1">MATCH(R$2,OFFSET(Diário!O$4,R1837,0,ROW(Diário!$N$5003)-R1837,1),0)+R1837</f>
        <v>#N/A</v>
      </c>
    </row>
    <row r="1839" spans="1:18" x14ac:dyDescent="0.2">
      <c r="A1839" s="402" t="str">
        <f t="shared" ca="1" si="117"/>
        <v/>
      </c>
      <c r="B1839" s="397" t="str">
        <f ca="1">IF($A1839="","",INDEX(Diário!B$4:B$5000,MATCH(Rateio!$A1839,Diário!$A$4:$A$5000,FALSE)))</f>
        <v/>
      </c>
      <c r="C1839" s="413" t="str">
        <f ca="1">IF($A1839="","",INDEX(Diário!C$4:C$5000,MATCH(Rateio!$A1839,Diário!$A$4:$A$5000,FALSE)))</f>
        <v/>
      </c>
      <c r="D1839" s="412" t="str">
        <f ca="1">IF($A1839="","",INDEX(Diário!D$4:D$5000,MATCH(Rateio!$A1839,Diário!$A$4:$A$5000,FALSE)))</f>
        <v/>
      </c>
      <c r="E1839" s="412" t="str">
        <f ca="1">IF($A1839="","",INDEX(Diário!E$4:E$5000,MATCH(Rateio!$A1839,Diário!$A$4:$A$5000,FALSE)))</f>
        <v/>
      </c>
      <c r="F1839" s="398"/>
      <c r="G1839" s="398"/>
      <c r="H1839" s="398"/>
      <c r="I1839" s="398"/>
      <c r="J1839" s="398"/>
      <c r="K1839" s="403"/>
      <c r="L1839" s="404"/>
      <c r="M1839" s="404"/>
      <c r="N1839" s="399"/>
      <c r="O1839" s="400" t="str">
        <f t="shared" si="115"/>
        <v/>
      </c>
      <c r="P1839" s="400" t="str">
        <f t="shared" si="116"/>
        <v/>
      </c>
      <c r="Q1839" s="400">
        <f t="shared" si="118"/>
        <v>0</v>
      </c>
      <c r="R1839" s="401" t="e">
        <f ca="1">MATCH(R$2,OFFSET(Diário!O$4,R1838,0,ROW(Diário!$N$5003)-R1838,1),0)+R1838</f>
        <v>#N/A</v>
      </c>
    </row>
    <row r="1840" spans="1:18" x14ac:dyDescent="0.2">
      <c r="A1840" s="402" t="str">
        <f t="shared" ca="1" si="117"/>
        <v/>
      </c>
      <c r="B1840" s="397" t="str">
        <f ca="1">IF($A1840="","",INDEX(Diário!B$4:B$5000,MATCH(Rateio!$A1840,Diário!$A$4:$A$5000,FALSE)))</f>
        <v/>
      </c>
      <c r="C1840" s="413" t="str">
        <f ca="1">IF($A1840="","",INDEX(Diário!C$4:C$5000,MATCH(Rateio!$A1840,Diário!$A$4:$A$5000,FALSE)))</f>
        <v/>
      </c>
      <c r="D1840" s="412" t="str">
        <f ca="1">IF($A1840="","",INDEX(Diário!D$4:D$5000,MATCH(Rateio!$A1840,Diário!$A$4:$A$5000,FALSE)))</f>
        <v/>
      </c>
      <c r="E1840" s="412" t="str">
        <f ca="1">IF($A1840="","",INDEX(Diário!E$4:E$5000,MATCH(Rateio!$A1840,Diário!$A$4:$A$5000,FALSE)))</f>
        <v/>
      </c>
      <c r="F1840" s="398"/>
      <c r="G1840" s="398"/>
      <c r="H1840" s="398"/>
      <c r="I1840" s="398"/>
      <c r="J1840" s="398"/>
      <c r="K1840" s="403"/>
      <c r="L1840" s="404"/>
      <c r="M1840" s="404"/>
      <c r="N1840" s="399"/>
      <c r="O1840" s="400" t="str">
        <f t="shared" si="115"/>
        <v/>
      </c>
      <c r="P1840" s="400" t="str">
        <f t="shared" si="116"/>
        <v/>
      </c>
      <c r="Q1840" s="400">
        <f t="shared" si="118"/>
        <v>0</v>
      </c>
      <c r="R1840" s="401" t="e">
        <f ca="1">MATCH(R$2,OFFSET(Diário!O$4,R1839,0,ROW(Diário!$N$5003)-R1839,1),0)+R1839</f>
        <v>#N/A</v>
      </c>
    </row>
    <row r="1841" spans="1:18" x14ac:dyDescent="0.2">
      <c r="A1841" s="402" t="str">
        <f t="shared" ca="1" si="117"/>
        <v/>
      </c>
      <c r="B1841" s="397" t="str">
        <f ca="1">IF($A1841="","",INDEX(Diário!B$4:B$5000,MATCH(Rateio!$A1841,Diário!$A$4:$A$5000,FALSE)))</f>
        <v/>
      </c>
      <c r="C1841" s="413" t="str">
        <f ca="1">IF($A1841="","",INDEX(Diário!C$4:C$5000,MATCH(Rateio!$A1841,Diário!$A$4:$A$5000,FALSE)))</f>
        <v/>
      </c>
      <c r="D1841" s="412" t="str">
        <f ca="1">IF($A1841="","",INDEX(Diário!D$4:D$5000,MATCH(Rateio!$A1841,Diário!$A$4:$A$5000,FALSE)))</f>
        <v/>
      </c>
      <c r="E1841" s="412" t="str">
        <f ca="1">IF($A1841="","",INDEX(Diário!E$4:E$5000,MATCH(Rateio!$A1841,Diário!$A$4:$A$5000,FALSE)))</f>
        <v/>
      </c>
      <c r="F1841" s="398"/>
      <c r="G1841" s="398"/>
      <c r="H1841" s="398"/>
      <c r="I1841" s="398"/>
      <c r="J1841" s="398"/>
      <c r="K1841" s="403"/>
      <c r="L1841" s="404"/>
      <c r="M1841" s="404"/>
      <c r="N1841" s="399"/>
      <c r="O1841" s="400" t="str">
        <f t="shared" si="115"/>
        <v/>
      </c>
      <c r="P1841" s="400" t="str">
        <f t="shared" si="116"/>
        <v/>
      </c>
      <c r="Q1841" s="400">
        <f t="shared" si="118"/>
        <v>0</v>
      </c>
      <c r="R1841" s="401" t="e">
        <f ca="1">MATCH(R$2,OFFSET(Diário!O$4,R1840,0,ROW(Diário!$N$5003)-R1840,1),0)+R1840</f>
        <v>#N/A</v>
      </c>
    </row>
    <row r="1842" spans="1:18" x14ac:dyDescent="0.2">
      <c r="A1842" s="402" t="str">
        <f t="shared" ca="1" si="117"/>
        <v/>
      </c>
      <c r="B1842" s="397" t="str">
        <f ca="1">IF($A1842="","",INDEX(Diário!B$4:B$5000,MATCH(Rateio!$A1842,Diário!$A$4:$A$5000,FALSE)))</f>
        <v/>
      </c>
      <c r="C1842" s="413" t="str">
        <f ca="1">IF($A1842="","",INDEX(Diário!C$4:C$5000,MATCH(Rateio!$A1842,Diário!$A$4:$A$5000,FALSE)))</f>
        <v/>
      </c>
      <c r="D1842" s="412" t="str">
        <f ca="1">IF($A1842="","",INDEX(Diário!D$4:D$5000,MATCH(Rateio!$A1842,Diário!$A$4:$A$5000,FALSE)))</f>
        <v/>
      </c>
      <c r="E1842" s="412" t="str">
        <f ca="1">IF($A1842="","",INDEX(Diário!E$4:E$5000,MATCH(Rateio!$A1842,Diário!$A$4:$A$5000,FALSE)))</f>
        <v/>
      </c>
      <c r="F1842" s="398"/>
      <c r="G1842" s="398"/>
      <c r="H1842" s="398"/>
      <c r="I1842" s="398"/>
      <c r="J1842" s="398"/>
      <c r="K1842" s="403"/>
      <c r="L1842" s="404"/>
      <c r="M1842" s="404"/>
      <c r="N1842" s="399"/>
      <c r="O1842" s="400" t="str">
        <f t="shared" si="115"/>
        <v/>
      </c>
      <c r="P1842" s="400" t="str">
        <f t="shared" si="116"/>
        <v/>
      </c>
      <c r="Q1842" s="400">
        <f t="shared" si="118"/>
        <v>0</v>
      </c>
      <c r="R1842" s="401" t="e">
        <f ca="1">MATCH(R$2,OFFSET(Diário!O$4,R1841,0,ROW(Diário!$N$5003)-R1841,1),0)+R1841</f>
        <v>#N/A</v>
      </c>
    </row>
    <row r="1843" spans="1:18" x14ac:dyDescent="0.2">
      <c r="A1843" s="402" t="str">
        <f t="shared" ca="1" si="117"/>
        <v/>
      </c>
      <c r="B1843" s="397" t="str">
        <f ca="1">IF($A1843="","",INDEX(Diário!B$4:B$5000,MATCH(Rateio!$A1843,Diário!$A$4:$A$5000,FALSE)))</f>
        <v/>
      </c>
      <c r="C1843" s="413" t="str">
        <f ca="1">IF($A1843="","",INDEX(Diário!C$4:C$5000,MATCH(Rateio!$A1843,Diário!$A$4:$A$5000,FALSE)))</f>
        <v/>
      </c>
      <c r="D1843" s="412" t="str">
        <f ca="1">IF($A1843="","",INDEX(Diário!D$4:D$5000,MATCH(Rateio!$A1843,Diário!$A$4:$A$5000,FALSE)))</f>
        <v/>
      </c>
      <c r="E1843" s="412" t="str">
        <f ca="1">IF($A1843="","",INDEX(Diário!E$4:E$5000,MATCH(Rateio!$A1843,Diário!$A$4:$A$5000,FALSE)))</f>
        <v/>
      </c>
      <c r="F1843" s="398"/>
      <c r="G1843" s="398"/>
      <c r="H1843" s="398"/>
      <c r="I1843" s="398"/>
      <c r="J1843" s="398"/>
      <c r="K1843" s="403"/>
      <c r="L1843" s="404"/>
      <c r="M1843" s="404"/>
      <c r="N1843" s="399"/>
      <c r="O1843" s="400" t="str">
        <f t="shared" si="115"/>
        <v/>
      </c>
      <c r="P1843" s="400" t="str">
        <f t="shared" si="116"/>
        <v/>
      </c>
      <c r="Q1843" s="400">
        <f t="shared" si="118"/>
        <v>0</v>
      </c>
      <c r="R1843" s="401" t="e">
        <f ca="1">MATCH(R$2,OFFSET(Diário!O$4,R1842,0,ROW(Diário!$N$5003)-R1842,1),0)+R1842</f>
        <v>#N/A</v>
      </c>
    </row>
    <row r="1844" spans="1:18" x14ac:dyDescent="0.2">
      <c r="A1844" s="402" t="str">
        <f t="shared" ca="1" si="117"/>
        <v/>
      </c>
      <c r="B1844" s="397" t="str">
        <f ca="1">IF($A1844="","",INDEX(Diário!B$4:B$5000,MATCH(Rateio!$A1844,Diário!$A$4:$A$5000,FALSE)))</f>
        <v/>
      </c>
      <c r="C1844" s="413" t="str">
        <f ca="1">IF($A1844="","",INDEX(Diário!C$4:C$5000,MATCH(Rateio!$A1844,Diário!$A$4:$A$5000,FALSE)))</f>
        <v/>
      </c>
      <c r="D1844" s="412" t="str">
        <f ca="1">IF($A1844="","",INDEX(Diário!D$4:D$5000,MATCH(Rateio!$A1844,Diário!$A$4:$A$5000,FALSE)))</f>
        <v/>
      </c>
      <c r="E1844" s="412" t="str">
        <f ca="1">IF($A1844="","",INDEX(Diário!E$4:E$5000,MATCH(Rateio!$A1844,Diário!$A$4:$A$5000,FALSE)))</f>
        <v/>
      </c>
      <c r="F1844" s="398"/>
      <c r="G1844" s="398"/>
      <c r="H1844" s="398"/>
      <c r="I1844" s="398"/>
      <c r="J1844" s="398"/>
      <c r="K1844" s="403"/>
      <c r="L1844" s="404"/>
      <c r="M1844" s="404"/>
      <c r="N1844" s="399"/>
      <c r="O1844" s="400" t="str">
        <f t="shared" si="115"/>
        <v/>
      </c>
      <c r="P1844" s="400" t="str">
        <f t="shared" si="116"/>
        <v/>
      </c>
      <c r="Q1844" s="400">
        <f t="shared" si="118"/>
        <v>0</v>
      </c>
      <c r="R1844" s="401" t="e">
        <f ca="1">MATCH(R$2,OFFSET(Diário!O$4,R1843,0,ROW(Diário!$N$5003)-R1843,1),0)+R1843</f>
        <v>#N/A</v>
      </c>
    </row>
    <row r="1845" spans="1:18" x14ac:dyDescent="0.2">
      <c r="A1845" s="402" t="str">
        <f t="shared" ca="1" si="117"/>
        <v/>
      </c>
      <c r="B1845" s="397" t="str">
        <f ca="1">IF($A1845="","",INDEX(Diário!B$4:B$5000,MATCH(Rateio!$A1845,Diário!$A$4:$A$5000,FALSE)))</f>
        <v/>
      </c>
      <c r="C1845" s="413" t="str">
        <f ca="1">IF($A1845="","",INDEX(Diário!C$4:C$5000,MATCH(Rateio!$A1845,Diário!$A$4:$A$5000,FALSE)))</f>
        <v/>
      </c>
      <c r="D1845" s="412" t="str">
        <f ca="1">IF($A1845="","",INDEX(Diário!D$4:D$5000,MATCH(Rateio!$A1845,Diário!$A$4:$A$5000,FALSE)))</f>
        <v/>
      </c>
      <c r="E1845" s="412" t="str">
        <f ca="1">IF($A1845="","",INDEX(Diário!E$4:E$5000,MATCH(Rateio!$A1845,Diário!$A$4:$A$5000,FALSE)))</f>
        <v/>
      </c>
      <c r="F1845" s="398"/>
      <c r="G1845" s="398"/>
      <c r="H1845" s="398"/>
      <c r="I1845" s="398"/>
      <c r="J1845" s="398"/>
      <c r="K1845" s="403"/>
      <c r="L1845" s="404"/>
      <c r="M1845" s="404"/>
      <c r="N1845" s="399"/>
      <c r="O1845" s="400" t="str">
        <f t="shared" si="115"/>
        <v/>
      </c>
      <c r="P1845" s="400" t="str">
        <f t="shared" si="116"/>
        <v/>
      </c>
      <c r="Q1845" s="400">
        <f t="shared" si="118"/>
        <v>0</v>
      </c>
      <c r="R1845" s="401" t="e">
        <f ca="1">MATCH(R$2,OFFSET(Diário!O$4,R1844,0,ROW(Diário!$N$5003)-R1844,1),0)+R1844</f>
        <v>#N/A</v>
      </c>
    </row>
    <row r="1846" spans="1:18" x14ac:dyDescent="0.2">
      <c r="A1846" s="402" t="str">
        <f t="shared" ca="1" si="117"/>
        <v/>
      </c>
      <c r="B1846" s="397" t="str">
        <f ca="1">IF($A1846="","",INDEX(Diário!B$4:B$5000,MATCH(Rateio!$A1846,Diário!$A$4:$A$5000,FALSE)))</f>
        <v/>
      </c>
      <c r="C1846" s="413" t="str">
        <f ca="1">IF($A1846="","",INDEX(Diário!C$4:C$5000,MATCH(Rateio!$A1846,Diário!$A$4:$A$5000,FALSE)))</f>
        <v/>
      </c>
      <c r="D1846" s="412" t="str">
        <f ca="1">IF($A1846="","",INDEX(Diário!D$4:D$5000,MATCH(Rateio!$A1846,Diário!$A$4:$A$5000,FALSE)))</f>
        <v/>
      </c>
      <c r="E1846" s="412" t="str">
        <f ca="1">IF($A1846="","",INDEX(Diário!E$4:E$5000,MATCH(Rateio!$A1846,Diário!$A$4:$A$5000,FALSE)))</f>
        <v/>
      </c>
      <c r="F1846" s="398"/>
      <c r="G1846" s="398"/>
      <c r="H1846" s="398"/>
      <c r="I1846" s="398"/>
      <c r="J1846" s="398"/>
      <c r="K1846" s="403"/>
      <c r="L1846" s="404"/>
      <c r="M1846" s="404"/>
      <c r="N1846" s="399"/>
      <c r="O1846" s="400" t="str">
        <f t="shared" si="115"/>
        <v/>
      </c>
      <c r="P1846" s="400" t="str">
        <f t="shared" si="116"/>
        <v/>
      </c>
      <c r="Q1846" s="400">
        <f t="shared" si="118"/>
        <v>0</v>
      </c>
      <c r="R1846" s="401" t="e">
        <f ca="1">MATCH(R$2,OFFSET(Diário!O$4,R1845,0,ROW(Diário!$N$5003)-R1845,1),0)+R1845</f>
        <v>#N/A</v>
      </c>
    </row>
    <row r="1847" spans="1:18" x14ac:dyDescent="0.2">
      <c r="A1847" s="402" t="str">
        <f t="shared" ca="1" si="117"/>
        <v/>
      </c>
      <c r="B1847" s="397" t="str">
        <f ca="1">IF($A1847="","",INDEX(Diário!B$4:B$5000,MATCH(Rateio!$A1847,Diário!$A$4:$A$5000,FALSE)))</f>
        <v/>
      </c>
      <c r="C1847" s="413" t="str">
        <f ca="1">IF($A1847="","",INDEX(Diário!C$4:C$5000,MATCH(Rateio!$A1847,Diário!$A$4:$A$5000,FALSE)))</f>
        <v/>
      </c>
      <c r="D1847" s="412" t="str">
        <f ca="1">IF($A1847="","",INDEX(Diário!D$4:D$5000,MATCH(Rateio!$A1847,Diário!$A$4:$A$5000,FALSE)))</f>
        <v/>
      </c>
      <c r="E1847" s="412" t="str">
        <f ca="1">IF($A1847="","",INDEX(Diário!E$4:E$5000,MATCH(Rateio!$A1847,Diário!$A$4:$A$5000,FALSE)))</f>
        <v/>
      </c>
      <c r="F1847" s="398"/>
      <c r="G1847" s="398"/>
      <c r="H1847" s="398"/>
      <c r="I1847" s="398"/>
      <c r="J1847" s="398"/>
      <c r="K1847" s="403"/>
      <c r="L1847" s="404"/>
      <c r="M1847" s="404"/>
      <c r="N1847" s="399"/>
      <c r="O1847" s="400" t="str">
        <f t="shared" si="115"/>
        <v/>
      </c>
      <c r="P1847" s="400" t="str">
        <f t="shared" si="116"/>
        <v/>
      </c>
      <c r="Q1847" s="400">
        <f t="shared" si="118"/>
        <v>0</v>
      </c>
      <c r="R1847" s="401" t="e">
        <f ca="1">MATCH(R$2,OFFSET(Diário!O$4,R1846,0,ROW(Diário!$N$5003)-R1846,1),0)+R1846</f>
        <v>#N/A</v>
      </c>
    </row>
    <row r="1848" spans="1:18" x14ac:dyDescent="0.2">
      <c r="A1848" s="402" t="str">
        <f t="shared" ca="1" si="117"/>
        <v/>
      </c>
      <c r="B1848" s="397" t="str">
        <f ca="1">IF($A1848="","",INDEX(Diário!B$4:B$5000,MATCH(Rateio!$A1848,Diário!$A$4:$A$5000,FALSE)))</f>
        <v/>
      </c>
      <c r="C1848" s="413" t="str">
        <f ca="1">IF($A1848="","",INDEX(Diário!C$4:C$5000,MATCH(Rateio!$A1848,Diário!$A$4:$A$5000,FALSE)))</f>
        <v/>
      </c>
      <c r="D1848" s="412" t="str">
        <f ca="1">IF($A1848="","",INDEX(Diário!D$4:D$5000,MATCH(Rateio!$A1848,Diário!$A$4:$A$5000,FALSE)))</f>
        <v/>
      </c>
      <c r="E1848" s="412" t="str">
        <f ca="1">IF($A1848="","",INDEX(Diário!E$4:E$5000,MATCH(Rateio!$A1848,Diário!$A$4:$A$5000,FALSE)))</f>
        <v/>
      </c>
      <c r="F1848" s="398"/>
      <c r="G1848" s="398"/>
      <c r="H1848" s="398"/>
      <c r="I1848" s="398"/>
      <c r="J1848" s="398"/>
      <c r="K1848" s="403"/>
      <c r="L1848" s="404"/>
      <c r="M1848" s="404"/>
      <c r="N1848" s="399"/>
      <c r="O1848" s="400" t="str">
        <f t="shared" si="115"/>
        <v/>
      </c>
      <c r="P1848" s="400" t="str">
        <f t="shared" si="116"/>
        <v/>
      </c>
      <c r="Q1848" s="400">
        <f t="shared" si="118"/>
        <v>0</v>
      </c>
      <c r="R1848" s="401" t="e">
        <f ca="1">MATCH(R$2,OFFSET(Diário!O$4,R1847,0,ROW(Diário!$N$5003)-R1847,1),0)+R1847</f>
        <v>#N/A</v>
      </c>
    </row>
    <row r="1849" spans="1:18" x14ac:dyDescent="0.2">
      <c r="A1849" s="402" t="str">
        <f t="shared" ca="1" si="117"/>
        <v/>
      </c>
      <c r="B1849" s="397" t="str">
        <f ca="1">IF($A1849="","",INDEX(Diário!B$4:B$5000,MATCH(Rateio!$A1849,Diário!$A$4:$A$5000,FALSE)))</f>
        <v/>
      </c>
      <c r="C1849" s="413" t="str">
        <f ca="1">IF($A1849="","",INDEX(Diário!C$4:C$5000,MATCH(Rateio!$A1849,Diário!$A$4:$A$5000,FALSE)))</f>
        <v/>
      </c>
      <c r="D1849" s="412" t="str">
        <f ca="1">IF($A1849="","",INDEX(Diário!D$4:D$5000,MATCH(Rateio!$A1849,Diário!$A$4:$A$5000,FALSE)))</f>
        <v/>
      </c>
      <c r="E1849" s="412" t="str">
        <f ca="1">IF($A1849="","",INDEX(Diário!E$4:E$5000,MATCH(Rateio!$A1849,Diário!$A$4:$A$5000,FALSE)))</f>
        <v/>
      </c>
      <c r="F1849" s="398"/>
      <c r="G1849" s="398"/>
      <c r="H1849" s="398"/>
      <c r="I1849" s="398"/>
      <c r="J1849" s="398"/>
      <c r="K1849" s="403"/>
      <c r="L1849" s="404"/>
      <c r="M1849" s="404"/>
      <c r="N1849" s="399"/>
      <c r="O1849" s="400" t="str">
        <f t="shared" si="115"/>
        <v/>
      </c>
      <c r="P1849" s="400" t="str">
        <f t="shared" si="116"/>
        <v/>
      </c>
      <c r="Q1849" s="400">
        <f t="shared" si="118"/>
        <v>0</v>
      </c>
      <c r="R1849" s="401" t="e">
        <f ca="1">MATCH(R$2,OFFSET(Diário!O$4,R1848,0,ROW(Diário!$N$5003)-R1848,1),0)+R1848</f>
        <v>#N/A</v>
      </c>
    </row>
    <row r="1850" spans="1:18" x14ac:dyDescent="0.2">
      <c r="A1850" s="402" t="str">
        <f t="shared" ca="1" si="117"/>
        <v/>
      </c>
      <c r="B1850" s="397" t="str">
        <f ca="1">IF($A1850="","",INDEX(Diário!B$4:B$5000,MATCH(Rateio!$A1850,Diário!$A$4:$A$5000,FALSE)))</f>
        <v/>
      </c>
      <c r="C1850" s="413" t="str">
        <f ca="1">IF($A1850="","",INDEX(Diário!C$4:C$5000,MATCH(Rateio!$A1850,Diário!$A$4:$A$5000,FALSE)))</f>
        <v/>
      </c>
      <c r="D1850" s="412" t="str">
        <f ca="1">IF($A1850="","",INDEX(Diário!D$4:D$5000,MATCH(Rateio!$A1850,Diário!$A$4:$A$5000,FALSE)))</f>
        <v/>
      </c>
      <c r="E1850" s="412" t="str">
        <f ca="1">IF($A1850="","",INDEX(Diário!E$4:E$5000,MATCH(Rateio!$A1850,Diário!$A$4:$A$5000,FALSE)))</f>
        <v/>
      </c>
      <c r="F1850" s="398"/>
      <c r="G1850" s="398"/>
      <c r="H1850" s="398"/>
      <c r="I1850" s="398"/>
      <c r="J1850" s="398"/>
      <c r="K1850" s="403"/>
      <c r="L1850" s="404"/>
      <c r="M1850" s="404"/>
      <c r="N1850" s="399"/>
      <c r="O1850" s="400" t="str">
        <f t="shared" si="115"/>
        <v/>
      </c>
      <c r="P1850" s="400" t="str">
        <f t="shared" si="116"/>
        <v/>
      </c>
      <c r="Q1850" s="400">
        <f t="shared" si="118"/>
        <v>0</v>
      </c>
      <c r="R1850" s="401" t="e">
        <f ca="1">MATCH(R$2,OFFSET(Diário!O$4,R1849,0,ROW(Diário!$N$5003)-R1849,1),0)+R1849</f>
        <v>#N/A</v>
      </c>
    </row>
    <row r="1851" spans="1:18" x14ac:dyDescent="0.2">
      <c r="A1851" s="402" t="str">
        <f t="shared" ca="1" si="117"/>
        <v/>
      </c>
      <c r="B1851" s="397" t="str">
        <f ca="1">IF($A1851="","",INDEX(Diário!B$4:B$5000,MATCH(Rateio!$A1851,Diário!$A$4:$A$5000,FALSE)))</f>
        <v/>
      </c>
      <c r="C1851" s="413" t="str">
        <f ca="1">IF($A1851="","",INDEX(Diário!C$4:C$5000,MATCH(Rateio!$A1851,Diário!$A$4:$A$5000,FALSE)))</f>
        <v/>
      </c>
      <c r="D1851" s="412" t="str">
        <f ca="1">IF($A1851="","",INDEX(Diário!D$4:D$5000,MATCH(Rateio!$A1851,Diário!$A$4:$A$5000,FALSE)))</f>
        <v/>
      </c>
      <c r="E1851" s="412" t="str">
        <f ca="1">IF($A1851="","",INDEX(Diário!E$4:E$5000,MATCH(Rateio!$A1851,Diário!$A$4:$A$5000,FALSE)))</f>
        <v/>
      </c>
      <c r="F1851" s="398"/>
      <c r="G1851" s="398"/>
      <c r="H1851" s="398"/>
      <c r="I1851" s="398"/>
      <c r="J1851" s="398"/>
      <c r="K1851" s="403"/>
      <c r="L1851" s="404"/>
      <c r="M1851" s="404"/>
      <c r="N1851" s="399"/>
      <c r="O1851" s="400" t="str">
        <f t="shared" si="115"/>
        <v/>
      </c>
      <c r="P1851" s="400" t="str">
        <f t="shared" si="116"/>
        <v/>
      </c>
      <c r="Q1851" s="400">
        <f t="shared" si="118"/>
        <v>0</v>
      </c>
      <c r="R1851" s="401" t="e">
        <f ca="1">MATCH(R$2,OFFSET(Diário!O$4,R1850,0,ROW(Diário!$N$5003)-R1850,1),0)+R1850</f>
        <v>#N/A</v>
      </c>
    </row>
    <row r="1852" spans="1:18" x14ac:dyDescent="0.2">
      <c r="A1852" s="402" t="str">
        <f t="shared" ca="1" si="117"/>
        <v/>
      </c>
      <c r="B1852" s="397" t="str">
        <f ca="1">IF($A1852="","",INDEX(Diário!B$4:B$5000,MATCH(Rateio!$A1852,Diário!$A$4:$A$5000,FALSE)))</f>
        <v/>
      </c>
      <c r="C1852" s="413" t="str">
        <f ca="1">IF($A1852="","",INDEX(Diário!C$4:C$5000,MATCH(Rateio!$A1852,Diário!$A$4:$A$5000,FALSE)))</f>
        <v/>
      </c>
      <c r="D1852" s="412" t="str">
        <f ca="1">IF($A1852="","",INDEX(Diário!D$4:D$5000,MATCH(Rateio!$A1852,Diário!$A$4:$A$5000,FALSE)))</f>
        <v/>
      </c>
      <c r="E1852" s="412" t="str">
        <f ca="1">IF($A1852="","",INDEX(Diário!E$4:E$5000,MATCH(Rateio!$A1852,Diário!$A$4:$A$5000,FALSE)))</f>
        <v/>
      </c>
      <c r="F1852" s="398"/>
      <c r="G1852" s="398"/>
      <c r="H1852" s="398"/>
      <c r="I1852" s="398"/>
      <c r="J1852" s="398"/>
      <c r="K1852" s="403"/>
      <c r="L1852" s="404"/>
      <c r="M1852" s="404"/>
      <c r="N1852" s="399"/>
      <c r="O1852" s="400" t="str">
        <f t="shared" si="115"/>
        <v/>
      </c>
      <c r="P1852" s="400" t="str">
        <f t="shared" si="116"/>
        <v/>
      </c>
      <c r="Q1852" s="400">
        <f t="shared" si="118"/>
        <v>0</v>
      </c>
      <c r="R1852" s="401" t="e">
        <f ca="1">MATCH(R$2,OFFSET(Diário!O$4,R1851,0,ROW(Diário!$N$5003)-R1851,1),0)+R1851</f>
        <v>#N/A</v>
      </c>
    </row>
    <row r="1853" spans="1:18" x14ac:dyDescent="0.2">
      <c r="A1853" s="402" t="str">
        <f t="shared" ca="1" si="117"/>
        <v/>
      </c>
      <c r="B1853" s="397" t="str">
        <f ca="1">IF($A1853="","",INDEX(Diário!B$4:B$5000,MATCH(Rateio!$A1853,Diário!$A$4:$A$5000,FALSE)))</f>
        <v/>
      </c>
      <c r="C1853" s="413" t="str">
        <f ca="1">IF($A1853="","",INDEX(Diário!C$4:C$5000,MATCH(Rateio!$A1853,Diário!$A$4:$A$5000,FALSE)))</f>
        <v/>
      </c>
      <c r="D1853" s="412" t="str">
        <f ca="1">IF($A1853="","",INDEX(Diário!D$4:D$5000,MATCH(Rateio!$A1853,Diário!$A$4:$A$5000,FALSE)))</f>
        <v/>
      </c>
      <c r="E1853" s="412" t="str">
        <f ca="1">IF($A1853="","",INDEX(Diário!E$4:E$5000,MATCH(Rateio!$A1853,Diário!$A$4:$A$5000,FALSE)))</f>
        <v/>
      </c>
      <c r="F1853" s="398"/>
      <c r="G1853" s="398"/>
      <c r="H1853" s="398"/>
      <c r="I1853" s="398"/>
      <c r="J1853" s="398"/>
      <c r="K1853" s="403"/>
      <c r="L1853" s="404"/>
      <c r="M1853" s="404"/>
      <c r="N1853" s="399"/>
      <c r="O1853" s="400" t="str">
        <f t="shared" si="115"/>
        <v/>
      </c>
      <c r="P1853" s="400" t="str">
        <f t="shared" si="116"/>
        <v/>
      </c>
      <c r="Q1853" s="400">
        <f t="shared" si="118"/>
        <v>0</v>
      </c>
      <c r="R1853" s="401" t="e">
        <f ca="1">MATCH(R$2,OFFSET(Diário!O$4,R1852,0,ROW(Diário!$N$5003)-R1852,1),0)+R1852</f>
        <v>#N/A</v>
      </c>
    </row>
    <row r="1854" spans="1:18" x14ac:dyDescent="0.2">
      <c r="A1854" s="402" t="str">
        <f t="shared" ca="1" si="117"/>
        <v/>
      </c>
      <c r="B1854" s="397" t="str">
        <f ca="1">IF($A1854="","",INDEX(Diário!B$4:B$5000,MATCH(Rateio!$A1854,Diário!$A$4:$A$5000,FALSE)))</f>
        <v/>
      </c>
      <c r="C1854" s="413" t="str">
        <f ca="1">IF($A1854="","",INDEX(Diário!C$4:C$5000,MATCH(Rateio!$A1854,Diário!$A$4:$A$5000,FALSE)))</f>
        <v/>
      </c>
      <c r="D1854" s="412" t="str">
        <f ca="1">IF($A1854="","",INDEX(Diário!D$4:D$5000,MATCH(Rateio!$A1854,Diário!$A$4:$A$5000,FALSE)))</f>
        <v/>
      </c>
      <c r="E1854" s="412" t="str">
        <f ca="1">IF($A1854="","",INDEX(Diário!E$4:E$5000,MATCH(Rateio!$A1854,Diário!$A$4:$A$5000,FALSE)))</f>
        <v/>
      </c>
      <c r="F1854" s="398"/>
      <c r="G1854" s="398"/>
      <c r="H1854" s="398"/>
      <c r="I1854" s="398"/>
      <c r="J1854" s="398"/>
      <c r="K1854" s="403"/>
      <c r="L1854" s="404"/>
      <c r="M1854" s="404"/>
      <c r="N1854" s="399"/>
      <c r="O1854" s="400" t="str">
        <f t="shared" si="115"/>
        <v/>
      </c>
      <c r="P1854" s="400" t="str">
        <f t="shared" si="116"/>
        <v/>
      </c>
      <c r="Q1854" s="400">
        <f t="shared" si="118"/>
        <v>0</v>
      </c>
      <c r="R1854" s="401" t="e">
        <f ca="1">MATCH(R$2,OFFSET(Diário!O$4,R1853,0,ROW(Diário!$N$5003)-R1853,1),0)+R1853</f>
        <v>#N/A</v>
      </c>
    </row>
    <row r="1855" spans="1:18" x14ac:dyDescent="0.2">
      <c r="A1855" s="402" t="str">
        <f t="shared" ca="1" si="117"/>
        <v/>
      </c>
      <c r="B1855" s="397" t="str">
        <f ca="1">IF($A1855="","",INDEX(Diário!B$4:B$5000,MATCH(Rateio!$A1855,Diário!$A$4:$A$5000,FALSE)))</f>
        <v/>
      </c>
      <c r="C1855" s="413" t="str">
        <f ca="1">IF($A1855="","",INDEX(Diário!C$4:C$5000,MATCH(Rateio!$A1855,Diário!$A$4:$A$5000,FALSE)))</f>
        <v/>
      </c>
      <c r="D1855" s="412" t="str">
        <f ca="1">IF($A1855="","",INDEX(Diário!D$4:D$5000,MATCH(Rateio!$A1855,Diário!$A$4:$A$5000,FALSE)))</f>
        <v/>
      </c>
      <c r="E1855" s="412" t="str">
        <f ca="1">IF($A1855="","",INDEX(Diário!E$4:E$5000,MATCH(Rateio!$A1855,Diário!$A$4:$A$5000,FALSE)))</f>
        <v/>
      </c>
      <c r="F1855" s="398"/>
      <c r="G1855" s="398"/>
      <c r="H1855" s="398"/>
      <c r="I1855" s="398"/>
      <c r="J1855" s="398"/>
      <c r="K1855" s="403"/>
      <c r="L1855" s="404"/>
      <c r="M1855" s="404"/>
      <c r="N1855" s="399"/>
      <c r="O1855" s="400" t="str">
        <f t="shared" si="115"/>
        <v/>
      </c>
      <c r="P1855" s="400" t="str">
        <f t="shared" si="116"/>
        <v/>
      </c>
      <c r="Q1855" s="400">
        <f t="shared" si="118"/>
        <v>0</v>
      </c>
      <c r="R1855" s="401" t="e">
        <f ca="1">MATCH(R$2,OFFSET(Diário!O$4,R1854,0,ROW(Diário!$N$5003)-R1854,1),0)+R1854</f>
        <v>#N/A</v>
      </c>
    </row>
    <row r="1856" spans="1:18" x14ac:dyDescent="0.2">
      <c r="A1856" s="402" t="str">
        <f t="shared" ca="1" si="117"/>
        <v/>
      </c>
      <c r="B1856" s="397" t="str">
        <f ca="1">IF($A1856="","",INDEX(Diário!B$4:B$5000,MATCH(Rateio!$A1856,Diário!$A$4:$A$5000,FALSE)))</f>
        <v/>
      </c>
      <c r="C1856" s="413" t="str">
        <f ca="1">IF($A1856="","",INDEX(Diário!C$4:C$5000,MATCH(Rateio!$A1856,Diário!$A$4:$A$5000,FALSE)))</f>
        <v/>
      </c>
      <c r="D1856" s="412" t="str">
        <f ca="1">IF($A1856="","",INDEX(Diário!D$4:D$5000,MATCH(Rateio!$A1856,Diário!$A$4:$A$5000,FALSE)))</f>
        <v/>
      </c>
      <c r="E1856" s="412" t="str">
        <f ca="1">IF($A1856="","",INDEX(Diário!E$4:E$5000,MATCH(Rateio!$A1856,Diário!$A$4:$A$5000,FALSE)))</f>
        <v/>
      </c>
      <c r="F1856" s="398"/>
      <c r="G1856" s="398"/>
      <c r="H1856" s="398"/>
      <c r="I1856" s="398"/>
      <c r="J1856" s="398"/>
      <c r="K1856" s="403"/>
      <c r="L1856" s="404"/>
      <c r="M1856" s="404"/>
      <c r="N1856" s="399"/>
      <c r="O1856" s="400" t="str">
        <f t="shared" si="115"/>
        <v/>
      </c>
      <c r="P1856" s="400" t="str">
        <f t="shared" si="116"/>
        <v/>
      </c>
      <c r="Q1856" s="400">
        <f t="shared" si="118"/>
        <v>0</v>
      </c>
      <c r="R1856" s="401" t="e">
        <f ca="1">MATCH(R$2,OFFSET(Diário!O$4,R1855,0,ROW(Diário!$N$5003)-R1855,1),0)+R1855</f>
        <v>#N/A</v>
      </c>
    </row>
    <row r="1857" spans="1:18" x14ac:dyDescent="0.2">
      <c r="A1857" s="402" t="str">
        <f t="shared" ca="1" si="117"/>
        <v/>
      </c>
      <c r="B1857" s="397" t="str">
        <f ca="1">IF($A1857="","",INDEX(Diário!B$4:B$5000,MATCH(Rateio!$A1857,Diário!$A$4:$A$5000,FALSE)))</f>
        <v/>
      </c>
      <c r="C1857" s="413" t="str">
        <f ca="1">IF($A1857="","",INDEX(Diário!C$4:C$5000,MATCH(Rateio!$A1857,Diário!$A$4:$A$5000,FALSE)))</f>
        <v/>
      </c>
      <c r="D1857" s="412" t="str">
        <f ca="1">IF($A1857="","",INDEX(Diário!D$4:D$5000,MATCH(Rateio!$A1857,Diário!$A$4:$A$5000,FALSE)))</f>
        <v/>
      </c>
      <c r="E1857" s="412" t="str">
        <f ca="1">IF($A1857="","",INDEX(Diário!E$4:E$5000,MATCH(Rateio!$A1857,Diário!$A$4:$A$5000,FALSE)))</f>
        <v/>
      </c>
      <c r="F1857" s="398"/>
      <c r="G1857" s="398"/>
      <c r="H1857" s="398"/>
      <c r="I1857" s="398"/>
      <c r="J1857" s="398"/>
      <c r="K1857" s="403"/>
      <c r="L1857" s="404"/>
      <c r="M1857" s="404"/>
      <c r="N1857" s="399"/>
      <c r="O1857" s="400" t="str">
        <f t="shared" si="115"/>
        <v/>
      </c>
      <c r="P1857" s="400" t="str">
        <f t="shared" si="116"/>
        <v/>
      </c>
      <c r="Q1857" s="400">
        <f t="shared" si="118"/>
        <v>0</v>
      </c>
      <c r="R1857" s="401" t="e">
        <f ca="1">MATCH(R$2,OFFSET(Diário!O$4,R1856,0,ROW(Diário!$N$5003)-R1856,1),0)+R1856</f>
        <v>#N/A</v>
      </c>
    </row>
    <row r="1858" spans="1:18" x14ac:dyDescent="0.2">
      <c r="A1858" s="402" t="str">
        <f t="shared" ca="1" si="117"/>
        <v/>
      </c>
      <c r="B1858" s="397" t="str">
        <f ca="1">IF($A1858="","",INDEX(Diário!B$4:B$5000,MATCH(Rateio!$A1858,Diário!$A$4:$A$5000,FALSE)))</f>
        <v/>
      </c>
      <c r="C1858" s="413" t="str">
        <f ca="1">IF($A1858="","",INDEX(Diário!C$4:C$5000,MATCH(Rateio!$A1858,Diário!$A$4:$A$5000,FALSE)))</f>
        <v/>
      </c>
      <c r="D1858" s="412" t="str">
        <f ca="1">IF($A1858="","",INDEX(Diário!D$4:D$5000,MATCH(Rateio!$A1858,Diário!$A$4:$A$5000,FALSE)))</f>
        <v/>
      </c>
      <c r="E1858" s="412" t="str">
        <f ca="1">IF($A1858="","",INDEX(Diário!E$4:E$5000,MATCH(Rateio!$A1858,Diário!$A$4:$A$5000,FALSE)))</f>
        <v/>
      </c>
      <c r="F1858" s="398"/>
      <c r="G1858" s="398"/>
      <c r="H1858" s="398"/>
      <c r="I1858" s="398"/>
      <c r="J1858" s="398"/>
      <c r="K1858" s="403"/>
      <c r="L1858" s="404"/>
      <c r="M1858" s="404"/>
      <c r="N1858" s="399"/>
      <c r="O1858" s="400" t="str">
        <f t="shared" si="115"/>
        <v/>
      </c>
      <c r="P1858" s="400" t="str">
        <f t="shared" si="116"/>
        <v/>
      </c>
      <c r="Q1858" s="400">
        <f t="shared" si="118"/>
        <v>0</v>
      </c>
      <c r="R1858" s="401" t="e">
        <f ca="1">MATCH(R$2,OFFSET(Diário!O$4,R1857,0,ROW(Diário!$N$5003)-R1857,1),0)+R1857</f>
        <v>#N/A</v>
      </c>
    </row>
    <row r="1859" spans="1:18" x14ac:dyDescent="0.2">
      <c r="A1859" s="402" t="str">
        <f t="shared" ca="1" si="117"/>
        <v/>
      </c>
      <c r="B1859" s="397" t="str">
        <f ca="1">IF($A1859="","",INDEX(Diário!B$4:B$5000,MATCH(Rateio!$A1859,Diário!$A$4:$A$5000,FALSE)))</f>
        <v/>
      </c>
      <c r="C1859" s="413" t="str">
        <f ca="1">IF($A1859="","",INDEX(Diário!C$4:C$5000,MATCH(Rateio!$A1859,Diário!$A$4:$A$5000,FALSE)))</f>
        <v/>
      </c>
      <c r="D1859" s="412" t="str">
        <f ca="1">IF($A1859="","",INDEX(Diário!D$4:D$5000,MATCH(Rateio!$A1859,Diário!$A$4:$A$5000,FALSE)))</f>
        <v/>
      </c>
      <c r="E1859" s="412" t="str">
        <f ca="1">IF($A1859="","",INDEX(Diário!E$4:E$5000,MATCH(Rateio!$A1859,Diário!$A$4:$A$5000,FALSE)))</f>
        <v/>
      </c>
      <c r="F1859" s="398"/>
      <c r="G1859" s="398"/>
      <c r="H1859" s="398"/>
      <c r="I1859" s="398"/>
      <c r="J1859" s="398"/>
      <c r="K1859" s="403"/>
      <c r="L1859" s="404"/>
      <c r="M1859" s="404"/>
      <c r="N1859" s="399"/>
      <c r="O1859" s="400" t="str">
        <f t="shared" si="115"/>
        <v/>
      </c>
      <c r="P1859" s="400" t="str">
        <f t="shared" si="116"/>
        <v/>
      </c>
      <c r="Q1859" s="400">
        <f t="shared" si="118"/>
        <v>0</v>
      </c>
      <c r="R1859" s="401" t="e">
        <f ca="1">MATCH(R$2,OFFSET(Diário!O$4,R1858,0,ROW(Diário!$N$5003)-R1858,1),0)+R1858</f>
        <v>#N/A</v>
      </c>
    </row>
    <row r="1860" spans="1:18" x14ac:dyDescent="0.2">
      <c r="A1860" s="402" t="str">
        <f t="shared" ca="1" si="117"/>
        <v/>
      </c>
      <c r="B1860" s="397" t="str">
        <f ca="1">IF($A1860="","",INDEX(Diário!B$4:B$5000,MATCH(Rateio!$A1860,Diário!$A$4:$A$5000,FALSE)))</f>
        <v/>
      </c>
      <c r="C1860" s="413" t="str">
        <f ca="1">IF($A1860="","",INDEX(Diário!C$4:C$5000,MATCH(Rateio!$A1860,Diário!$A$4:$A$5000,FALSE)))</f>
        <v/>
      </c>
      <c r="D1860" s="412" t="str">
        <f ca="1">IF($A1860="","",INDEX(Diário!D$4:D$5000,MATCH(Rateio!$A1860,Diário!$A$4:$A$5000,FALSE)))</f>
        <v/>
      </c>
      <c r="E1860" s="412" t="str">
        <f ca="1">IF($A1860="","",INDEX(Diário!E$4:E$5000,MATCH(Rateio!$A1860,Diário!$A$4:$A$5000,FALSE)))</f>
        <v/>
      </c>
      <c r="F1860" s="398"/>
      <c r="G1860" s="398"/>
      <c r="H1860" s="398"/>
      <c r="I1860" s="398"/>
      <c r="J1860" s="398"/>
      <c r="K1860" s="403"/>
      <c r="L1860" s="404"/>
      <c r="M1860" s="404"/>
      <c r="N1860" s="399"/>
      <c r="O1860" s="400" t="str">
        <f t="shared" si="115"/>
        <v/>
      </c>
      <c r="P1860" s="400" t="str">
        <f t="shared" si="116"/>
        <v/>
      </c>
      <c r="Q1860" s="400">
        <f t="shared" si="118"/>
        <v>0</v>
      </c>
      <c r="R1860" s="401" t="e">
        <f ca="1">MATCH(R$2,OFFSET(Diário!O$4,R1859,0,ROW(Diário!$N$5003)-R1859,1),0)+R1859</f>
        <v>#N/A</v>
      </c>
    </row>
    <row r="1861" spans="1:18" x14ac:dyDescent="0.2">
      <c r="A1861" s="402" t="str">
        <f t="shared" ca="1" si="117"/>
        <v/>
      </c>
      <c r="B1861" s="397" t="str">
        <f ca="1">IF($A1861="","",INDEX(Diário!B$4:B$5000,MATCH(Rateio!$A1861,Diário!$A$4:$A$5000,FALSE)))</f>
        <v/>
      </c>
      <c r="C1861" s="413" t="str">
        <f ca="1">IF($A1861="","",INDEX(Diário!C$4:C$5000,MATCH(Rateio!$A1861,Diário!$A$4:$A$5000,FALSE)))</f>
        <v/>
      </c>
      <c r="D1861" s="412" t="str">
        <f ca="1">IF($A1861="","",INDEX(Diário!D$4:D$5000,MATCH(Rateio!$A1861,Diário!$A$4:$A$5000,FALSE)))</f>
        <v/>
      </c>
      <c r="E1861" s="412" t="str">
        <f ca="1">IF($A1861="","",INDEX(Diário!E$4:E$5000,MATCH(Rateio!$A1861,Diário!$A$4:$A$5000,FALSE)))</f>
        <v/>
      </c>
      <c r="F1861" s="398"/>
      <c r="G1861" s="398"/>
      <c r="H1861" s="398"/>
      <c r="I1861" s="398"/>
      <c r="J1861" s="398"/>
      <c r="K1861" s="403"/>
      <c r="L1861" s="404"/>
      <c r="M1861" s="404"/>
      <c r="N1861" s="399"/>
      <c r="O1861" s="400" t="str">
        <f t="shared" ref="O1861:O1924" si="119">IFERROR(M1861/L1861,"")</f>
        <v/>
      </c>
      <c r="P1861" s="400" t="str">
        <f t="shared" ref="P1861:P1924" si="120">IFERROR(N1861/L1861,"")</f>
        <v/>
      </c>
      <c r="Q1861" s="400">
        <f t="shared" si="118"/>
        <v>0</v>
      </c>
      <c r="R1861" s="401" t="e">
        <f ca="1">MATCH(R$2,OFFSET(Diário!O$4,R1860,0,ROW(Diário!$N$5003)-R1860,1),0)+R1860</f>
        <v>#N/A</v>
      </c>
    </row>
    <row r="1862" spans="1:18" x14ac:dyDescent="0.2">
      <c r="A1862" s="402" t="str">
        <f t="shared" ref="A1862:A1925" ca="1" si="121">IF(ISNA(R1862),"",R1862)</f>
        <v/>
      </c>
      <c r="B1862" s="397" t="str">
        <f ca="1">IF($A1862="","",INDEX(Diário!B$4:B$5000,MATCH(Rateio!$A1862,Diário!$A$4:$A$5000,FALSE)))</f>
        <v/>
      </c>
      <c r="C1862" s="413" t="str">
        <f ca="1">IF($A1862="","",INDEX(Diário!C$4:C$5000,MATCH(Rateio!$A1862,Diário!$A$4:$A$5000,FALSE)))</f>
        <v/>
      </c>
      <c r="D1862" s="412" t="str">
        <f ca="1">IF($A1862="","",INDEX(Diário!D$4:D$5000,MATCH(Rateio!$A1862,Diário!$A$4:$A$5000,FALSE)))</f>
        <v/>
      </c>
      <c r="E1862" s="412" t="str">
        <f ca="1">IF($A1862="","",INDEX(Diário!E$4:E$5000,MATCH(Rateio!$A1862,Diário!$A$4:$A$5000,FALSE)))</f>
        <v/>
      </c>
      <c r="F1862" s="398"/>
      <c r="G1862" s="398"/>
      <c r="H1862" s="398"/>
      <c r="I1862" s="398"/>
      <c r="J1862" s="398"/>
      <c r="K1862" s="403"/>
      <c r="L1862" s="404"/>
      <c r="M1862" s="404"/>
      <c r="N1862" s="399"/>
      <c r="O1862" s="400" t="str">
        <f t="shared" si="119"/>
        <v/>
      </c>
      <c r="P1862" s="400" t="str">
        <f t="shared" si="120"/>
        <v/>
      </c>
      <c r="Q1862" s="400">
        <f t="shared" ref="Q1862:Q1925" si="122">SUM(O1862:P1862)</f>
        <v>0</v>
      </c>
      <c r="R1862" s="401" t="e">
        <f ca="1">MATCH(R$2,OFFSET(Diário!O$4,R1861,0,ROW(Diário!$N$5003)-R1861,1),0)+R1861</f>
        <v>#N/A</v>
      </c>
    </row>
    <row r="1863" spans="1:18" x14ac:dyDescent="0.2">
      <c r="A1863" s="402" t="str">
        <f t="shared" ca="1" si="121"/>
        <v/>
      </c>
      <c r="B1863" s="397" t="str">
        <f ca="1">IF($A1863="","",INDEX(Diário!B$4:B$5000,MATCH(Rateio!$A1863,Diário!$A$4:$A$5000,FALSE)))</f>
        <v/>
      </c>
      <c r="C1863" s="413" t="str">
        <f ca="1">IF($A1863="","",INDEX(Diário!C$4:C$5000,MATCH(Rateio!$A1863,Diário!$A$4:$A$5000,FALSE)))</f>
        <v/>
      </c>
      <c r="D1863" s="412" t="str">
        <f ca="1">IF($A1863="","",INDEX(Diário!D$4:D$5000,MATCH(Rateio!$A1863,Diário!$A$4:$A$5000,FALSE)))</f>
        <v/>
      </c>
      <c r="E1863" s="412" t="str">
        <f ca="1">IF($A1863="","",INDEX(Diário!E$4:E$5000,MATCH(Rateio!$A1863,Diário!$A$4:$A$5000,FALSE)))</f>
        <v/>
      </c>
      <c r="F1863" s="398"/>
      <c r="G1863" s="398"/>
      <c r="H1863" s="398"/>
      <c r="I1863" s="398"/>
      <c r="J1863" s="398"/>
      <c r="K1863" s="403"/>
      <c r="L1863" s="404"/>
      <c r="M1863" s="404"/>
      <c r="N1863" s="399"/>
      <c r="O1863" s="400" t="str">
        <f t="shared" si="119"/>
        <v/>
      </c>
      <c r="P1863" s="400" t="str">
        <f t="shared" si="120"/>
        <v/>
      </c>
      <c r="Q1863" s="400">
        <f t="shared" si="122"/>
        <v>0</v>
      </c>
      <c r="R1863" s="401" t="e">
        <f ca="1">MATCH(R$2,OFFSET(Diário!O$4,R1862,0,ROW(Diário!$N$5003)-R1862,1),0)+R1862</f>
        <v>#N/A</v>
      </c>
    </row>
    <row r="1864" spans="1:18" x14ac:dyDescent="0.2">
      <c r="A1864" s="402" t="str">
        <f t="shared" ca="1" si="121"/>
        <v/>
      </c>
      <c r="B1864" s="397" t="str">
        <f ca="1">IF($A1864="","",INDEX(Diário!B$4:B$5000,MATCH(Rateio!$A1864,Diário!$A$4:$A$5000,FALSE)))</f>
        <v/>
      </c>
      <c r="C1864" s="413" t="str">
        <f ca="1">IF($A1864="","",INDEX(Diário!C$4:C$5000,MATCH(Rateio!$A1864,Diário!$A$4:$A$5000,FALSE)))</f>
        <v/>
      </c>
      <c r="D1864" s="412" t="str">
        <f ca="1">IF($A1864="","",INDEX(Diário!D$4:D$5000,MATCH(Rateio!$A1864,Diário!$A$4:$A$5000,FALSE)))</f>
        <v/>
      </c>
      <c r="E1864" s="412" t="str">
        <f ca="1">IF($A1864="","",INDEX(Diário!E$4:E$5000,MATCH(Rateio!$A1864,Diário!$A$4:$A$5000,FALSE)))</f>
        <v/>
      </c>
      <c r="F1864" s="398"/>
      <c r="G1864" s="398"/>
      <c r="H1864" s="398"/>
      <c r="I1864" s="398"/>
      <c r="J1864" s="398"/>
      <c r="K1864" s="403"/>
      <c r="L1864" s="404"/>
      <c r="M1864" s="404"/>
      <c r="N1864" s="399"/>
      <c r="O1864" s="400" t="str">
        <f t="shared" si="119"/>
        <v/>
      </c>
      <c r="P1864" s="400" t="str">
        <f t="shared" si="120"/>
        <v/>
      </c>
      <c r="Q1864" s="400">
        <f t="shared" si="122"/>
        <v>0</v>
      </c>
      <c r="R1864" s="401" t="e">
        <f ca="1">MATCH(R$2,OFFSET(Diário!O$4,R1863,0,ROW(Diário!$N$5003)-R1863,1),0)+R1863</f>
        <v>#N/A</v>
      </c>
    </row>
    <row r="1865" spans="1:18" x14ac:dyDescent="0.2">
      <c r="A1865" s="402" t="str">
        <f t="shared" ca="1" si="121"/>
        <v/>
      </c>
      <c r="B1865" s="397" t="str">
        <f ca="1">IF($A1865="","",INDEX(Diário!B$4:B$5000,MATCH(Rateio!$A1865,Diário!$A$4:$A$5000,FALSE)))</f>
        <v/>
      </c>
      <c r="C1865" s="413" t="str">
        <f ca="1">IF($A1865="","",INDEX(Diário!C$4:C$5000,MATCH(Rateio!$A1865,Diário!$A$4:$A$5000,FALSE)))</f>
        <v/>
      </c>
      <c r="D1865" s="412" t="str">
        <f ca="1">IF($A1865="","",INDEX(Diário!D$4:D$5000,MATCH(Rateio!$A1865,Diário!$A$4:$A$5000,FALSE)))</f>
        <v/>
      </c>
      <c r="E1865" s="412" t="str">
        <f ca="1">IF($A1865="","",INDEX(Diário!E$4:E$5000,MATCH(Rateio!$A1865,Diário!$A$4:$A$5000,FALSE)))</f>
        <v/>
      </c>
      <c r="F1865" s="398"/>
      <c r="G1865" s="398"/>
      <c r="H1865" s="398"/>
      <c r="I1865" s="398"/>
      <c r="J1865" s="398"/>
      <c r="K1865" s="403"/>
      <c r="L1865" s="404"/>
      <c r="M1865" s="404"/>
      <c r="N1865" s="399"/>
      <c r="O1865" s="400" t="str">
        <f t="shared" si="119"/>
        <v/>
      </c>
      <c r="P1865" s="400" t="str">
        <f t="shared" si="120"/>
        <v/>
      </c>
      <c r="Q1865" s="400">
        <f t="shared" si="122"/>
        <v>0</v>
      </c>
      <c r="R1865" s="401" t="e">
        <f ca="1">MATCH(R$2,OFFSET(Diário!O$4,R1864,0,ROW(Diário!$N$5003)-R1864,1),0)+R1864</f>
        <v>#N/A</v>
      </c>
    </row>
    <row r="1866" spans="1:18" x14ac:dyDescent="0.2">
      <c r="A1866" s="402" t="str">
        <f t="shared" ca="1" si="121"/>
        <v/>
      </c>
      <c r="B1866" s="397" t="str">
        <f ca="1">IF($A1866="","",INDEX(Diário!B$4:B$5000,MATCH(Rateio!$A1866,Diário!$A$4:$A$5000,FALSE)))</f>
        <v/>
      </c>
      <c r="C1866" s="413" t="str">
        <f ca="1">IF($A1866="","",INDEX(Diário!C$4:C$5000,MATCH(Rateio!$A1866,Diário!$A$4:$A$5000,FALSE)))</f>
        <v/>
      </c>
      <c r="D1866" s="412" t="str">
        <f ca="1">IF($A1866="","",INDEX(Diário!D$4:D$5000,MATCH(Rateio!$A1866,Diário!$A$4:$A$5000,FALSE)))</f>
        <v/>
      </c>
      <c r="E1866" s="412" t="str">
        <f ca="1">IF($A1866="","",INDEX(Diário!E$4:E$5000,MATCH(Rateio!$A1866,Diário!$A$4:$A$5000,FALSE)))</f>
        <v/>
      </c>
      <c r="F1866" s="398"/>
      <c r="G1866" s="398"/>
      <c r="H1866" s="398"/>
      <c r="I1866" s="398"/>
      <c r="J1866" s="398"/>
      <c r="K1866" s="403"/>
      <c r="L1866" s="404"/>
      <c r="M1866" s="404"/>
      <c r="N1866" s="399"/>
      <c r="O1866" s="400" t="str">
        <f t="shared" si="119"/>
        <v/>
      </c>
      <c r="P1866" s="400" t="str">
        <f t="shared" si="120"/>
        <v/>
      </c>
      <c r="Q1866" s="400">
        <f t="shared" si="122"/>
        <v>0</v>
      </c>
      <c r="R1866" s="401" t="e">
        <f ca="1">MATCH(R$2,OFFSET(Diário!O$4,R1865,0,ROW(Diário!$N$5003)-R1865,1),0)+R1865</f>
        <v>#N/A</v>
      </c>
    </row>
    <row r="1867" spans="1:18" x14ac:dyDescent="0.2">
      <c r="A1867" s="402" t="str">
        <f t="shared" ca="1" si="121"/>
        <v/>
      </c>
      <c r="B1867" s="397" t="str">
        <f ca="1">IF($A1867="","",INDEX(Diário!B$4:B$5000,MATCH(Rateio!$A1867,Diário!$A$4:$A$5000,FALSE)))</f>
        <v/>
      </c>
      <c r="C1867" s="413" t="str">
        <f ca="1">IF($A1867="","",INDEX(Diário!C$4:C$5000,MATCH(Rateio!$A1867,Diário!$A$4:$A$5000,FALSE)))</f>
        <v/>
      </c>
      <c r="D1867" s="412" t="str">
        <f ca="1">IF($A1867="","",INDEX(Diário!D$4:D$5000,MATCH(Rateio!$A1867,Diário!$A$4:$A$5000,FALSE)))</f>
        <v/>
      </c>
      <c r="E1867" s="412" t="str">
        <f ca="1">IF($A1867="","",INDEX(Diário!E$4:E$5000,MATCH(Rateio!$A1867,Diário!$A$4:$A$5000,FALSE)))</f>
        <v/>
      </c>
      <c r="F1867" s="398"/>
      <c r="G1867" s="398"/>
      <c r="H1867" s="398"/>
      <c r="I1867" s="398"/>
      <c r="J1867" s="398"/>
      <c r="K1867" s="403"/>
      <c r="L1867" s="404"/>
      <c r="M1867" s="404"/>
      <c r="N1867" s="399"/>
      <c r="O1867" s="400" t="str">
        <f t="shared" si="119"/>
        <v/>
      </c>
      <c r="P1867" s="400" t="str">
        <f t="shared" si="120"/>
        <v/>
      </c>
      <c r="Q1867" s="400">
        <f t="shared" si="122"/>
        <v>0</v>
      </c>
      <c r="R1867" s="401" t="e">
        <f ca="1">MATCH(R$2,OFFSET(Diário!O$4,R1866,0,ROW(Diário!$N$5003)-R1866,1),0)+R1866</f>
        <v>#N/A</v>
      </c>
    </row>
    <row r="1868" spans="1:18" x14ac:dyDescent="0.2">
      <c r="A1868" s="402" t="str">
        <f t="shared" ca="1" si="121"/>
        <v/>
      </c>
      <c r="B1868" s="397" t="str">
        <f ca="1">IF($A1868="","",INDEX(Diário!B$4:B$5000,MATCH(Rateio!$A1868,Diário!$A$4:$A$5000,FALSE)))</f>
        <v/>
      </c>
      <c r="C1868" s="413" t="str">
        <f ca="1">IF($A1868="","",INDEX(Diário!C$4:C$5000,MATCH(Rateio!$A1868,Diário!$A$4:$A$5000,FALSE)))</f>
        <v/>
      </c>
      <c r="D1868" s="412" t="str">
        <f ca="1">IF($A1868="","",INDEX(Diário!D$4:D$5000,MATCH(Rateio!$A1868,Diário!$A$4:$A$5000,FALSE)))</f>
        <v/>
      </c>
      <c r="E1868" s="412" t="str">
        <f ca="1">IF($A1868="","",INDEX(Diário!E$4:E$5000,MATCH(Rateio!$A1868,Diário!$A$4:$A$5000,FALSE)))</f>
        <v/>
      </c>
      <c r="F1868" s="398"/>
      <c r="G1868" s="398"/>
      <c r="H1868" s="398"/>
      <c r="I1868" s="398"/>
      <c r="J1868" s="398"/>
      <c r="K1868" s="403"/>
      <c r="L1868" s="404"/>
      <c r="M1868" s="404"/>
      <c r="N1868" s="399"/>
      <c r="O1868" s="400" t="str">
        <f t="shared" si="119"/>
        <v/>
      </c>
      <c r="P1868" s="400" t="str">
        <f t="shared" si="120"/>
        <v/>
      </c>
      <c r="Q1868" s="400">
        <f t="shared" si="122"/>
        <v>0</v>
      </c>
      <c r="R1868" s="401" t="e">
        <f ca="1">MATCH(R$2,OFFSET(Diário!O$4,R1867,0,ROW(Diário!$N$5003)-R1867,1),0)+R1867</f>
        <v>#N/A</v>
      </c>
    </row>
    <row r="1869" spans="1:18" x14ac:dyDescent="0.2">
      <c r="A1869" s="402" t="str">
        <f t="shared" ca="1" si="121"/>
        <v/>
      </c>
      <c r="B1869" s="397" t="str">
        <f ca="1">IF($A1869="","",INDEX(Diário!B$4:B$5000,MATCH(Rateio!$A1869,Diário!$A$4:$A$5000,FALSE)))</f>
        <v/>
      </c>
      <c r="C1869" s="413" t="str">
        <f ca="1">IF($A1869="","",INDEX(Diário!C$4:C$5000,MATCH(Rateio!$A1869,Diário!$A$4:$A$5000,FALSE)))</f>
        <v/>
      </c>
      <c r="D1869" s="412" t="str">
        <f ca="1">IF($A1869="","",INDEX(Diário!D$4:D$5000,MATCH(Rateio!$A1869,Diário!$A$4:$A$5000,FALSE)))</f>
        <v/>
      </c>
      <c r="E1869" s="412" t="str">
        <f ca="1">IF($A1869="","",INDEX(Diário!E$4:E$5000,MATCH(Rateio!$A1869,Diário!$A$4:$A$5000,FALSE)))</f>
        <v/>
      </c>
      <c r="F1869" s="398"/>
      <c r="G1869" s="398"/>
      <c r="H1869" s="398"/>
      <c r="I1869" s="398"/>
      <c r="J1869" s="398"/>
      <c r="K1869" s="403"/>
      <c r="L1869" s="404"/>
      <c r="M1869" s="404"/>
      <c r="N1869" s="399"/>
      <c r="O1869" s="400" t="str">
        <f t="shared" si="119"/>
        <v/>
      </c>
      <c r="P1869" s="400" t="str">
        <f t="shared" si="120"/>
        <v/>
      </c>
      <c r="Q1869" s="400">
        <f t="shared" si="122"/>
        <v>0</v>
      </c>
      <c r="R1869" s="401" t="e">
        <f ca="1">MATCH(R$2,OFFSET(Diário!O$4,R1868,0,ROW(Diário!$N$5003)-R1868,1),0)+R1868</f>
        <v>#N/A</v>
      </c>
    </row>
    <row r="1870" spans="1:18" x14ac:dyDescent="0.2">
      <c r="A1870" s="402" t="str">
        <f t="shared" ca="1" si="121"/>
        <v/>
      </c>
      <c r="B1870" s="397" t="str">
        <f ca="1">IF($A1870="","",INDEX(Diário!B$4:B$5000,MATCH(Rateio!$A1870,Diário!$A$4:$A$5000,FALSE)))</f>
        <v/>
      </c>
      <c r="C1870" s="413" t="str">
        <f ca="1">IF($A1870="","",INDEX(Diário!C$4:C$5000,MATCH(Rateio!$A1870,Diário!$A$4:$A$5000,FALSE)))</f>
        <v/>
      </c>
      <c r="D1870" s="412" t="str">
        <f ca="1">IF($A1870="","",INDEX(Diário!D$4:D$5000,MATCH(Rateio!$A1870,Diário!$A$4:$A$5000,FALSE)))</f>
        <v/>
      </c>
      <c r="E1870" s="412" t="str">
        <f ca="1">IF($A1870="","",INDEX(Diário!E$4:E$5000,MATCH(Rateio!$A1870,Diário!$A$4:$A$5000,FALSE)))</f>
        <v/>
      </c>
      <c r="F1870" s="398"/>
      <c r="G1870" s="398"/>
      <c r="H1870" s="398"/>
      <c r="I1870" s="398"/>
      <c r="J1870" s="398"/>
      <c r="K1870" s="403"/>
      <c r="L1870" s="404"/>
      <c r="M1870" s="404"/>
      <c r="N1870" s="399"/>
      <c r="O1870" s="400" t="str">
        <f t="shared" si="119"/>
        <v/>
      </c>
      <c r="P1870" s="400" t="str">
        <f t="shared" si="120"/>
        <v/>
      </c>
      <c r="Q1870" s="400">
        <f t="shared" si="122"/>
        <v>0</v>
      </c>
      <c r="R1870" s="401" t="e">
        <f ca="1">MATCH(R$2,OFFSET(Diário!O$4,R1869,0,ROW(Diário!$N$5003)-R1869,1),0)+R1869</f>
        <v>#N/A</v>
      </c>
    </row>
    <row r="1871" spans="1:18" x14ac:dyDescent="0.2">
      <c r="A1871" s="402" t="str">
        <f t="shared" ca="1" si="121"/>
        <v/>
      </c>
      <c r="B1871" s="397" t="str">
        <f ca="1">IF($A1871="","",INDEX(Diário!B$4:B$5000,MATCH(Rateio!$A1871,Diário!$A$4:$A$5000,FALSE)))</f>
        <v/>
      </c>
      <c r="C1871" s="413" t="str">
        <f ca="1">IF($A1871="","",INDEX(Diário!C$4:C$5000,MATCH(Rateio!$A1871,Diário!$A$4:$A$5000,FALSE)))</f>
        <v/>
      </c>
      <c r="D1871" s="412" t="str">
        <f ca="1">IF($A1871="","",INDEX(Diário!D$4:D$5000,MATCH(Rateio!$A1871,Diário!$A$4:$A$5000,FALSE)))</f>
        <v/>
      </c>
      <c r="E1871" s="412" t="str">
        <f ca="1">IF($A1871="","",INDEX(Diário!E$4:E$5000,MATCH(Rateio!$A1871,Diário!$A$4:$A$5000,FALSE)))</f>
        <v/>
      </c>
      <c r="F1871" s="398"/>
      <c r="G1871" s="398"/>
      <c r="H1871" s="398"/>
      <c r="I1871" s="398"/>
      <c r="J1871" s="398"/>
      <c r="K1871" s="403"/>
      <c r="L1871" s="404"/>
      <c r="M1871" s="404"/>
      <c r="N1871" s="399"/>
      <c r="O1871" s="400" t="str">
        <f t="shared" si="119"/>
        <v/>
      </c>
      <c r="P1871" s="400" t="str">
        <f t="shared" si="120"/>
        <v/>
      </c>
      <c r="Q1871" s="400">
        <f t="shared" si="122"/>
        <v>0</v>
      </c>
      <c r="R1871" s="401" t="e">
        <f ca="1">MATCH(R$2,OFFSET(Diário!O$4,R1870,0,ROW(Diário!$N$5003)-R1870,1),0)+R1870</f>
        <v>#N/A</v>
      </c>
    </row>
    <row r="1872" spans="1:18" x14ac:dyDescent="0.2">
      <c r="A1872" s="402" t="str">
        <f t="shared" ca="1" si="121"/>
        <v/>
      </c>
      <c r="B1872" s="397" t="str">
        <f ca="1">IF($A1872="","",INDEX(Diário!B$4:B$5000,MATCH(Rateio!$A1872,Diário!$A$4:$A$5000,FALSE)))</f>
        <v/>
      </c>
      <c r="C1872" s="413" t="str">
        <f ca="1">IF($A1872="","",INDEX(Diário!C$4:C$5000,MATCH(Rateio!$A1872,Diário!$A$4:$A$5000,FALSE)))</f>
        <v/>
      </c>
      <c r="D1872" s="412" t="str">
        <f ca="1">IF($A1872="","",INDEX(Diário!D$4:D$5000,MATCH(Rateio!$A1872,Diário!$A$4:$A$5000,FALSE)))</f>
        <v/>
      </c>
      <c r="E1872" s="412" t="str">
        <f ca="1">IF($A1872="","",INDEX(Diário!E$4:E$5000,MATCH(Rateio!$A1872,Diário!$A$4:$A$5000,FALSE)))</f>
        <v/>
      </c>
      <c r="F1872" s="398"/>
      <c r="G1872" s="398"/>
      <c r="H1872" s="398"/>
      <c r="I1872" s="398"/>
      <c r="J1872" s="398"/>
      <c r="K1872" s="403"/>
      <c r="L1872" s="404"/>
      <c r="M1872" s="404"/>
      <c r="N1872" s="399"/>
      <c r="O1872" s="400" t="str">
        <f t="shared" si="119"/>
        <v/>
      </c>
      <c r="P1872" s="400" t="str">
        <f t="shared" si="120"/>
        <v/>
      </c>
      <c r="Q1872" s="400">
        <f t="shared" si="122"/>
        <v>0</v>
      </c>
      <c r="R1872" s="401" t="e">
        <f ca="1">MATCH(R$2,OFFSET(Diário!O$4,R1871,0,ROW(Diário!$N$5003)-R1871,1),0)+R1871</f>
        <v>#N/A</v>
      </c>
    </row>
    <row r="1873" spans="1:18" x14ac:dyDescent="0.2">
      <c r="A1873" s="402" t="str">
        <f t="shared" ca="1" si="121"/>
        <v/>
      </c>
      <c r="B1873" s="397" t="str">
        <f ca="1">IF($A1873="","",INDEX(Diário!B$4:B$5000,MATCH(Rateio!$A1873,Diário!$A$4:$A$5000,FALSE)))</f>
        <v/>
      </c>
      <c r="C1873" s="413" t="str">
        <f ca="1">IF($A1873="","",INDEX(Diário!C$4:C$5000,MATCH(Rateio!$A1873,Diário!$A$4:$A$5000,FALSE)))</f>
        <v/>
      </c>
      <c r="D1873" s="412" t="str">
        <f ca="1">IF($A1873="","",INDEX(Diário!D$4:D$5000,MATCH(Rateio!$A1873,Diário!$A$4:$A$5000,FALSE)))</f>
        <v/>
      </c>
      <c r="E1873" s="412" t="str">
        <f ca="1">IF($A1873="","",INDEX(Diário!E$4:E$5000,MATCH(Rateio!$A1873,Diário!$A$4:$A$5000,FALSE)))</f>
        <v/>
      </c>
      <c r="F1873" s="398"/>
      <c r="G1873" s="398"/>
      <c r="H1873" s="398"/>
      <c r="I1873" s="398"/>
      <c r="J1873" s="398"/>
      <c r="K1873" s="403"/>
      <c r="L1873" s="404"/>
      <c r="M1873" s="404"/>
      <c r="N1873" s="399"/>
      <c r="O1873" s="400" t="str">
        <f t="shared" si="119"/>
        <v/>
      </c>
      <c r="P1873" s="400" t="str">
        <f t="shared" si="120"/>
        <v/>
      </c>
      <c r="Q1873" s="400">
        <f t="shared" si="122"/>
        <v>0</v>
      </c>
      <c r="R1873" s="401" t="e">
        <f ca="1">MATCH(R$2,OFFSET(Diário!O$4,R1872,0,ROW(Diário!$N$5003)-R1872,1),0)+R1872</f>
        <v>#N/A</v>
      </c>
    </row>
    <row r="1874" spans="1:18" x14ac:dyDescent="0.2">
      <c r="A1874" s="402" t="str">
        <f t="shared" ca="1" si="121"/>
        <v/>
      </c>
      <c r="B1874" s="397" t="str">
        <f ca="1">IF($A1874="","",INDEX(Diário!B$4:B$5000,MATCH(Rateio!$A1874,Diário!$A$4:$A$5000,FALSE)))</f>
        <v/>
      </c>
      <c r="C1874" s="413" t="str">
        <f ca="1">IF($A1874="","",INDEX(Diário!C$4:C$5000,MATCH(Rateio!$A1874,Diário!$A$4:$A$5000,FALSE)))</f>
        <v/>
      </c>
      <c r="D1874" s="412" t="str">
        <f ca="1">IF($A1874="","",INDEX(Diário!D$4:D$5000,MATCH(Rateio!$A1874,Diário!$A$4:$A$5000,FALSE)))</f>
        <v/>
      </c>
      <c r="E1874" s="412" t="str">
        <f ca="1">IF($A1874="","",INDEX(Diário!E$4:E$5000,MATCH(Rateio!$A1874,Diário!$A$4:$A$5000,FALSE)))</f>
        <v/>
      </c>
      <c r="F1874" s="398"/>
      <c r="G1874" s="398"/>
      <c r="H1874" s="398"/>
      <c r="I1874" s="398"/>
      <c r="J1874" s="398"/>
      <c r="K1874" s="403"/>
      <c r="L1874" s="404"/>
      <c r="M1874" s="404"/>
      <c r="N1874" s="399"/>
      <c r="O1874" s="400" t="str">
        <f t="shared" si="119"/>
        <v/>
      </c>
      <c r="P1874" s="400" t="str">
        <f t="shared" si="120"/>
        <v/>
      </c>
      <c r="Q1874" s="400">
        <f t="shared" si="122"/>
        <v>0</v>
      </c>
      <c r="R1874" s="401" t="e">
        <f ca="1">MATCH(R$2,OFFSET(Diário!O$4,R1873,0,ROW(Diário!$N$5003)-R1873,1),0)+R1873</f>
        <v>#N/A</v>
      </c>
    </row>
    <row r="1875" spans="1:18" x14ac:dyDescent="0.2">
      <c r="A1875" s="402" t="str">
        <f t="shared" ca="1" si="121"/>
        <v/>
      </c>
      <c r="B1875" s="397" t="str">
        <f ca="1">IF($A1875="","",INDEX(Diário!B$4:B$5000,MATCH(Rateio!$A1875,Diário!$A$4:$A$5000,FALSE)))</f>
        <v/>
      </c>
      <c r="C1875" s="413" t="str">
        <f ca="1">IF($A1875="","",INDEX(Diário!C$4:C$5000,MATCH(Rateio!$A1875,Diário!$A$4:$A$5000,FALSE)))</f>
        <v/>
      </c>
      <c r="D1875" s="412" t="str">
        <f ca="1">IF($A1875="","",INDEX(Diário!D$4:D$5000,MATCH(Rateio!$A1875,Diário!$A$4:$A$5000,FALSE)))</f>
        <v/>
      </c>
      <c r="E1875" s="412" t="str">
        <f ca="1">IF($A1875="","",INDEX(Diário!E$4:E$5000,MATCH(Rateio!$A1875,Diário!$A$4:$A$5000,FALSE)))</f>
        <v/>
      </c>
      <c r="F1875" s="398"/>
      <c r="G1875" s="398"/>
      <c r="H1875" s="398"/>
      <c r="I1875" s="398"/>
      <c r="J1875" s="398"/>
      <c r="K1875" s="403"/>
      <c r="L1875" s="404"/>
      <c r="M1875" s="404"/>
      <c r="N1875" s="399"/>
      <c r="O1875" s="400" t="str">
        <f t="shared" si="119"/>
        <v/>
      </c>
      <c r="P1875" s="400" t="str">
        <f t="shared" si="120"/>
        <v/>
      </c>
      <c r="Q1875" s="400">
        <f t="shared" si="122"/>
        <v>0</v>
      </c>
      <c r="R1875" s="401" t="e">
        <f ca="1">MATCH(R$2,OFFSET(Diário!O$4,R1874,0,ROW(Diário!$N$5003)-R1874,1),0)+R1874</f>
        <v>#N/A</v>
      </c>
    </row>
    <row r="1876" spans="1:18" x14ac:dyDescent="0.2">
      <c r="A1876" s="402" t="str">
        <f t="shared" ca="1" si="121"/>
        <v/>
      </c>
      <c r="B1876" s="397" t="str">
        <f ca="1">IF($A1876="","",INDEX(Diário!B$4:B$5000,MATCH(Rateio!$A1876,Diário!$A$4:$A$5000,FALSE)))</f>
        <v/>
      </c>
      <c r="C1876" s="413" t="str">
        <f ca="1">IF($A1876="","",INDEX(Diário!C$4:C$5000,MATCH(Rateio!$A1876,Diário!$A$4:$A$5000,FALSE)))</f>
        <v/>
      </c>
      <c r="D1876" s="412" t="str">
        <f ca="1">IF($A1876="","",INDEX(Diário!D$4:D$5000,MATCH(Rateio!$A1876,Diário!$A$4:$A$5000,FALSE)))</f>
        <v/>
      </c>
      <c r="E1876" s="412" t="str">
        <f ca="1">IF($A1876="","",INDEX(Diário!E$4:E$5000,MATCH(Rateio!$A1876,Diário!$A$4:$A$5000,FALSE)))</f>
        <v/>
      </c>
      <c r="F1876" s="398"/>
      <c r="G1876" s="398"/>
      <c r="H1876" s="398"/>
      <c r="I1876" s="398"/>
      <c r="J1876" s="398"/>
      <c r="K1876" s="403"/>
      <c r="L1876" s="404"/>
      <c r="M1876" s="404"/>
      <c r="N1876" s="399"/>
      <c r="O1876" s="400" t="str">
        <f t="shared" si="119"/>
        <v/>
      </c>
      <c r="P1876" s="400" t="str">
        <f t="shared" si="120"/>
        <v/>
      </c>
      <c r="Q1876" s="400">
        <f t="shared" si="122"/>
        <v>0</v>
      </c>
      <c r="R1876" s="401" t="e">
        <f ca="1">MATCH(R$2,OFFSET(Diário!O$4,R1875,0,ROW(Diário!$N$5003)-R1875,1),0)+R1875</f>
        <v>#N/A</v>
      </c>
    </row>
    <row r="1877" spans="1:18" x14ac:dyDescent="0.2">
      <c r="A1877" s="402" t="str">
        <f t="shared" ca="1" si="121"/>
        <v/>
      </c>
      <c r="B1877" s="397" t="str">
        <f ca="1">IF($A1877="","",INDEX(Diário!B$4:B$5000,MATCH(Rateio!$A1877,Diário!$A$4:$A$5000,FALSE)))</f>
        <v/>
      </c>
      <c r="C1877" s="413" t="str">
        <f ca="1">IF($A1877="","",INDEX(Diário!C$4:C$5000,MATCH(Rateio!$A1877,Diário!$A$4:$A$5000,FALSE)))</f>
        <v/>
      </c>
      <c r="D1877" s="412" t="str">
        <f ca="1">IF($A1877="","",INDEX(Diário!D$4:D$5000,MATCH(Rateio!$A1877,Diário!$A$4:$A$5000,FALSE)))</f>
        <v/>
      </c>
      <c r="E1877" s="412" t="str">
        <f ca="1">IF($A1877="","",INDEX(Diário!E$4:E$5000,MATCH(Rateio!$A1877,Diário!$A$4:$A$5000,FALSE)))</f>
        <v/>
      </c>
      <c r="F1877" s="398"/>
      <c r="G1877" s="398"/>
      <c r="H1877" s="398"/>
      <c r="I1877" s="398"/>
      <c r="J1877" s="398"/>
      <c r="K1877" s="403"/>
      <c r="L1877" s="404"/>
      <c r="M1877" s="404"/>
      <c r="N1877" s="399"/>
      <c r="O1877" s="400" t="str">
        <f t="shared" si="119"/>
        <v/>
      </c>
      <c r="P1877" s="400" t="str">
        <f t="shared" si="120"/>
        <v/>
      </c>
      <c r="Q1877" s="400">
        <f t="shared" si="122"/>
        <v>0</v>
      </c>
      <c r="R1877" s="401" t="e">
        <f ca="1">MATCH(R$2,OFFSET(Diário!O$4,R1876,0,ROW(Diário!$N$5003)-R1876,1),0)+R1876</f>
        <v>#N/A</v>
      </c>
    </row>
    <row r="1878" spans="1:18" x14ac:dyDescent="0.2">
      <c r="A1878" s="402" t="str">
        <f t="shared" ca="1" si="121"/>
        <v/>
      </c>
      <c r="B1878" s="397" t="str">
        <f ca="1">IF($A1878="","",INDEX(Diário!B$4:B$5000,MATCH(Rateio!$A1878,Diário!$A$4:$A$5000,FALSE)))</f>
        <v/>
      </c>
      <c r="C1878" s="413" t="str">
        <f ca="1">IF($A1878="","",INDEX(Diário!C$4:C$5000,MATCH(Rateio!$A1878,Diário!$A$4:$A$5000,FALSE)))</f>
        <v/>
      </c>
      <c r="D1878" s="412" t="str">
        <f ca="1">IF($A1878="","",INDEX(Diário!D$4:D$5000,MATCH(Rateio!$A1878,Diário!$A$4:$A$5000,FALSE)))</f>
        <v/>
      </c>
      <c r="E1878" s="412" t="str">
        <f ca="1">IF($A1878="","",INDEX(Diário!E$4:E$5000,MATCH(Rateio!$A1878,Diário!$A$4:$A$5000,FALSE)))</f>
        <v/>
      </c>
      <c r="F1878" s="398"/>
      <c r="G1878" s="398"/>
      <c r="H1878" s="398"/>
      <c r="I1878" s="398"/>
      <c r="J1878" s="398"/>
      <c r="K1878" s="403"/>
      <c r="L1878" s="404"/>
      <c r="M1878" s="404"/>
      <c r="N1878" s="399"/>
      <c r="O1878" s="400" t="str">
        <f t="shared" si="119"/>
        <v/>
      </c>
      <c r="P1878" s="400" t="str">
        <f t="shared" si="120"/>
        <v/>
      </c>
      <c r="Q1878" s="400">
        <f t="shared" si="122"/>
        <v>0</v>
      </c>
      <c r="R1878" s="401" t="e">
        <f ca="1">MATCH(R$2,OFFSET(Diário!O$4,R1877,0,ROW(Diário!$N$5003)-R1877,1),0)+R1877</f>
        <v>#N/A</v>
      </c>
    </row>
    <row r="1879" spans="1:18" x14ac:dyDescent="0.2">
      <c r="A1879" s="402" t="str">
        <f t="shared" ca="1" si="121"/>
        <v/>
      </c>
      <c r="B1879" s="397" t="str">
        <f ca="1">IF($A1879="","",INDEX(Diário!B$4:B$5000,MATCH(Rateio!$A1879,Diário!$A$4:$A$5000,FALSE)))</f>
        <v/>
      </c>
      <c r="C1879" s="413" t="str">
        <f ca="1">IF($A1879="","",INDEX(Diário!C$4:C$5000,MATCH(Rateio!$A1879,Diário!$A$4:$A$5000,FALSE)))</f>
        <v/>
      </c>
      <c r="D1879" s="412" t="str">
        <f ca="1">IF($A1879="","",INDEX(Diário!D$4:D$5000,MATCH(Rateio!$A1879,Diário!$A$4:$A$5000,FALSE)))</f>
        <v/>
      </c>
      <c r="E1879" s="412" t="str">
        <f ca="1">IF($A1879="","",INDEX(Diário!E$4:E$5000,MATCH(Rateio!$A1879,Diário!$A$4:$A$5000,FALSE)))</f>
        <v/>
      </c>
      <c r="F1879" s="398"/>
      <c r="G1879" s="398"/>
      <c r="H1879" s="398"/>
      <c r="I1879" s="398"/>
      <c r="J1879" s="398"/>
      <c r="K1879" s="403"/>
      <c r="L1879" s="404"/>
      <c r="M1879" s="404"/>
      <c r="N1879" s="399"/>
      <c r="O1879" s="400" t="str">
        <f t="shared" si="119"/>
        <v/>
      </c>
      <c r="P1879" s="400" t="str">
        <f t="shared" si="120"/>
        <v/>
      </c>
      <c r="Q1879" s="400">
        <f t="shared" si="122"/>
        <v>0</v>
      </c>
      <c r="R1879" s="401" t="e">
        <f ca="1">MATCH(R$2,OFFSET(Diário!O$4,R1878,0,ROW(Diário!$N$5003)-R1878,1),0)+R1878</f>
        <v>#N/A</v>
      </c>
    </row>
    <row r="1880" spans="1:18" x14ac:dyDescent="0.2">
      <c r="A1880" s="402" t="str">
        <f t="shared" ca="1" si="121"/>
        <v/>
      </c>
      <c r="B1880" s="397" t="str">
        <f ca="1">IF($A1880="","",INDEX(Diário!B$4:B$5000,MATCH(Rateio!$A1880,Diário!$A$4:$A$5000,FALSE)))</f>
        <v/>
      </c>
      <c r="C1880" s="413" t="str">
        <f ca="1">IF($A1880="","",INDEX(Diário!C$4:C$5000,MATCH(Rateio!$A1880,Diário!$A$4:$A$5000,FALSE)))</f>
        <v/>
      </c>
      <c r="D1880" s="412" t="str">
        <f ca="1">IF($A1880="","",INDEX(Diário!D$4:D$5000,MATCH(Rateio!$A1880,Diário!$A$4:$A$5000,FALSE)))</f>
        <v/>
      </c>
      <c r="E1880" s="412" t="str">
        <f ca="1">IF($A1880="","",INDEX(Diário!E$4:E$5000,MATCH(Rateio!$A1880,Diário!$A$4:$A$5000,FALSE)))</f>
        <v/>
      </c>
      <c r="F1880" s="398"/>
      <c r="G1880" s="398"/>
      <c r="H1880" s="398"/>
      <c r="I1880" s="398"/>
      <c r="J1880" s="398"/>
      <c r="K1880" s="403"/>
      <c r="L1880" s="404"/>
      <c r="M1880" s="404"/>
      <c r="N1880" s="399"/>
      <c r="O1880" s="400" t="str">
        <f t="shared" si="119"/>
        <v/>
      </c>
      <c r="P1880" s="400" t="str">
        <f t="shared" si="120"/>
        <v/>
      </c>
      <c r="Q1880" s="400">
        <f t="shared" si="122"/>
        <v>0</v>
      </c>
      <c r="R1880" s="401" t="e">
        <f ca="1">MATCH(R$2,OFFSET(Diário!O$4,R1879,0,ROW(Diário!$N$5003)-R1879,1),0)+R1879</f>
        <v>#N/A</v>
      </c>
    </row>
    <row r="1881" spans="1:18" x14ac:dyDescent="0.2">
      <c r="A1881" s="402" t="str">
        <f t="shared" ca="1" si="121"/>
        <v/>
      </c>
      <c r="B1881" s="397" t="str">
        <f ca="1">IF($A1881="","",INDEX(Diário!B$4:B$5000,MATCH(Rateio!$A1881,Diário!$A$4:$A$5000,FALSE)))</f>
        <v/>
      </c>
      <c r="C1881" s="413" t="str">
        <f ca="1">IF($A1881="","",INDEX(Diário!C$4:C$5000,MATCH(Rateio!$A1881,Diário!$A$4:$A$5000,FALSE)))</f>
        <v/>
      </c>
      <c r="D1881" s="412" t="str">
        <f ca="1">IF($A1881="","",INDEX(Diário!D$4:D$5000,MATCH(Rateio!$A1881,Diário!$A$4:$A$5000,FALSE)))</f>
        <v/>
      </c>
      <c r="E1881" s="412" t="str">
        <f ca="1">IF($A1881="","",INDEX(Diário!E$4:E$5000,MATCH(Rateio!$A1881,Diário!$A$4:$A$5000,FALSE)))</f>
        <v/>
      </c>
      <c r="F1881" s="398"/>
      <c r="G1881" s="398"/>
      <c r="H1881" s="398"/>
      <c r="I1881" s="398"/>
      <c r="J1881" s="398"/>
      <c r="K1881" s="403"/>
      <c r="L1881" s="404"/>
      <c r="M1881" s="404"/>
      <c r="N1881" s="399"/>
      <c r="O1881" s="400" t="str">
        <f t="shared" si="119"/>
        <v/>
      </c>
      <c r="P1881" s="400" t="str">
        <f t="shared" si="120"/>
        <v/>
      </c>
      <c r="Q1881" s="400">
        <f t="shared" si="122"/>
        <v>0</v>
      </c>
      <c r="R1881" s="401" t="e">
        <f ca="1">MATCH(R$2,OFFSET(Diário!O$4,R1880,0,ROW(Diário!$N$5003)-R1880,1),0)+R1880</f>
        <v>#N/A</v>
      </c>
    </row>
    <row r="1882" spans="1:18" x14ac:dyDescent="0.2">
      <c r="A1882" s="402" t="str">
        <f t="shared" ca="1" si="121"/>
        <v/>
      </c>
      <c r="B1882" s="397" t="str">
        <f ca="1">IF($A1882="","",INDEX(Diário!B$4:B$5000,MATCH(Rateio!$A1882,Diário!$A$4:$A$5000,FALSE)))</f>
        <v/>
      </c>
      <c r="C1882" s="413" t="str">
        <f ca="1">IF($A1882="","",INDEX(Diário!C$4:C$5000,MATCH(Rateio!$A1882,Diário!$A$4:$A$5000,FALSE)))</f>
        <v/>
      </c>
      <c r="D1882" s="412" t="str">
        <f ca="1">IF($A1882="","",INDEX(Diário!D$4:D$5000,MATCH(Rateio!$A1882,Diário!$A$4:$A$5000,FALSE)))</f>
        <v/>
      </c>
      <c r="E1882" s="412" t="str">
        <f ca="1">IF($A1882="","",INDEX(Diário!E$4:E$5000,MATCH(Rateio!$A1882,Diário!$A$4:$A$5000,FALSE)))</f>
        <v/>
      </c>
      <c r="F1882" s="398"/>
      <c r="G1882" s="398"/>
      <c r="H1882" s="398"/>
      <c r="I1882" s="398"/>
      <c r="J1882" s="398"/>
      <c r="K1882" s="403"/>
      <c r="L1882" s="404"/>
      <c r="M1882" s="404"/>
      <c r="N1882" s="399"/>
      <c r="O1882" s="400" t="str">
        <f t="shared" si="119"/>
        <v/>
      </c>
      <c r="P1882" s="400" t="str">
        <f t="shared" si="120"/>
        <v/>
      </c>
      <c r="Q1882" s="400">
        <f t="shared" si="122"/>
        <v>0</v>
      </c>
      <c r="R1882" s="401" t="e">
        <f ca="1">MATCH(R$2,OFFSET(Diário!O$4,R1881,0,ROW(Diário!$N$5003)-R1881,1),0)+R1881</f>
        <v>#N/A</v>
      </c>
    </row>
    <row r="1883" spans="1:18" x14ac:dyDescent="0.2">
      <c r="A1883" s="402" t="str">
        <f t="shared" ca="1" si="121"/>
        <v/>
      </c>
      <c r="B1883" s="397" t="str">
        <f ca="1">IF($A1883="","",INDEX(Diário!B$4:B$5000,MATCH(Rateio!$A1883,Diário!$A$4:$A$5000,FALSE)))</f>
        <v/>
      </c>
      <c r="C1883" s="413" t="str">
        <f ca="1">IF($A1883="","",INDEX(Diário!C$4:C$5000,MATCH(Rateio!$A1883,Diário!$A$4:$A$5000,FALSE)))</f>
        <v/>
      </c>
      <c r="D1883" s="412" t="str">
        <f ca="1">IF($A1883="","",INDEX(Diário!D$4:D$5000,MATCH(Rateio!$A1883,Diário!$A$4:$A$5000,FALSE)))</f>
        <v/>
      </c>
      <c r="E1883" s="412" t="str">
        <f ca="1">IF($A1883="","",INDEX(Diário!E$4:E$5000,MATCH(Rateio!$A1883,Diário!$A$4:$A$5000,FALSE)))</f>
        <v/>
      </c>
      <c r="F1883" s="398"/>
      <c r="G1883" s="398"/>
      <c r="H1883" s="398"/>
      <c r="I1883" s="398"/>
      <c r="J1883" s="398"/>
      <c r="K1883" s="403"/>
      <c r="L1883" s="404"/>
      <c r="M1883" s="404"/>
      <c r="N1883" s="399"/>
      <c r="O1883" s="400" t="str">
        <f t="shared" si="119"/>
        <v/>
      </c>
      <c r="P1883" s="400" t="str">
        <f t="shared" si="120"/>
        <v/>
      </c>
      <c r="Q1883" s="400">
        <f t="shared" si="122"/>
        <v>0</v>
      </c>
      <c r="R1883" s="401" t="e">
        <f ca="1">MATCH(R$2,OFFSET(Diário!O$4,R1882,0,ROW(Diário!$N$5003)-R1882,1),0)+R1882</f>
        <v>#N/A</v>
      </c>
    </row>
    <row r="1884" spans="1:18" x14ac:dyDescent="0.2">
      <c r="A1884" s="402" t="str">
        <f t="shared" ca="1" si="121"/>
        <v/>
      </c>
      <c r="B1884" s="397" t="str">
        <f ca="1">IF($A1884="","",INDEX(Diário!B$4:B$5000,MATCH(Rateio!$A1884,Diário!$A$4:$A$5000,FALSE)))</f>
        <v/>
      </c>
      <c r="C1884" s="413" t="str">
        <f ca="1">IF($A1884="","",INDEX(Diário!C$4:C$5000,MATCH(Rateio!$A1884,Diário!$A$4:$A$5000,FALSE)))</f>
        <v/>
      </c>
      <c r="D1884" s="412" t="str">
        <f ca="1">IF($A1884="","",INDEX(Diário!D$4:D$5000,MATCH(Rateio!$A1884,Diário!$A$4:$A$5000,FALSE)))</f>
        <v/>
      </c>
      <c r="E1884" s="412" t="str">
        <f ca="1">IF($A1884="","",INDEX(Diário!E$4:E$5000,MATCH(Rateio!$A1884,Diário!$A$4:$A$5000,FALSE)))</f>
        <v/>
      </c>
      <c r="F1884" s="398"/>
      <c r="G1884" s="398"/>
      <c r="H1884" s="398"/>
      <c r="I1884" s="398"/>
      <c r="J1884" s="398"/>
      <c r="K1884" s="403"/>
      <c r="L1884" s="404"/>
      <c r="M1884" s="404"/>
      <c r="N1884" s="399"/>
      <c r="O1884" s="400" t="str">
        <f t="shared" si="119"/>
        <v/>
      </c>
      <c r="P1884" s="400" t="str">
        <f t="shared" si="120"/>
        <v/>
      </c>
      <c r="Q1884" s="400">
        <f t="shared" si="122"/>
        <v>0</v>
      </c>
      <c r="R1884" s="401" t="e">
        <f ca="1">MATCH(R$2,OFFSET(Diário!O$4,R1883,0,ROW(Diário!$N$5003)-R1883,1),0)+R1883</f>
        <v>#N/A</v>
      </c>
    </row>
    <row r="1885" spans="1:18" x14ac:dyDescent="0.2">
      <c r="A1885" s="402" t="str">
        <f t="shared" ca="1" si="121"/>
        <v/>
      </c>
      <c r="B1885" s="397" t="str">
        <f ca="1">IF($A1885="","",INDEX(Diário!B$4:B$5000,MATCH(Rateio!$A1885,Diário!$A$4:$A$5000,FALSE)))</f>
        <v/>
      </c>
      <c r="C1885" s="413" t="str">
        <f ca="1">IF($A1885="","",INDEX(Diário!C$4:C$5000,MATCH(Rateio!$A1885,Diário!$A$4:$A$5000,FALSE)))</f>
        <v/>
      </c>
      <c r="D1885" s="412" t="str">
        <f ca="1">IF($A1885="","",INDEX(Diário!D$4:D$5000,MATCH(Rateio!$A1885,Diário!$A$4:$A$5000,FALSE)))</f>
        <v/>
      </c>
      <c r="E1885" s="412" t="str">
        <f ca="1">IF($A1885="","",INDEX(Diário!E$4:E$5000,MATCH(Rateio!$A1885,Diário!$A$4:$A$5000,FALSE)))</f>
        <v/>
      </c>
      <c r="F1885" s="398"/>
      <c r="G1885" s="398"/>
      <c r="H1885" s="398"/>
      <c r="I1885" s="398"/>
      <c r="J1885" s="398"/>
      <c r="K1885" s="403"/>
      <c r="L1885" s="404"/>
      <c r="M1885" s="404"/>
      <c r="N1885" s="399"/>
      <c r="O1885" s="400" t="str">
        <f t="shared" si="119"/>
        <v/>
      </c>
      <c r="P1885" s="400" t="str">
        <f t="shared" si="120"/>
        <v/>
      </c>
      <c r="Q1885" s="400">
        <f t="shared" si="122"/>
        <v>0</v>
      </c>
      <c r="R1885" s="401" t="e">
        <f ca="1">MATCH(R$2,OFFSET(Diário!O$4,R1884,0,ROW(Diário!$N$5003)-R1884,1),0)+R1884</f>
        <v>#N/A</v>
      </c>
    </row>
    <row r="1886" spans="1:18" x14ac:dyDescent="0.2">
      <c r="A1886" s="402" t="str">
        <f t="shared" ca="1" si="121"/>
        <v/>
      </c>
      <c r="B1886" s="397" t="str">
        <f ca="1">IF($A1886="","",INDEX(Diário!B$4:B$5000,MATCH(Rateio!$A1886,Diário!$A$4:$A$5000,FALSE)))</f>
        <v/>
      </c>
      <c r="C1886" s="413" t="str">
        <f ca="1">IF($A1886="","",INDEX(Diário!C$4:C$5000,MATCH(Rateio!$A1886,Diário!$A$4:$A$5000,FALSE)))</f>
        <v/>
      </c>
      <c r="D1886" s="412" t="str">
        <f ca="1">IF($A1886="","",INDEX(Diário!D$4:D$5000,MATCH(Rateio!$A1886,Diário!$A$4:$A$5000,FALSE)))</f>
        <v/>
      </c>
      <c r="E1886" s="412" t="str">
        <f ca="1">IF($A1886="","",INDEX(Diário!E$4:E$5000,MATCH(Rateio!$A1886,Diário!$A$4:$A$5000,FALSE)))</f>
        <v/>
      </c>
      <c r="F1886" s="398"/>
      <c r="G1886" s="398"/>
      <c r="H1886" s="398"/>
      <c r="I1886" s="398"/>
      <c r="J1886" s="398"/>
      <c r="K1886" s="403"/>
      <c r="L1886" s="404"/>
      <c r="M1886" s="404"/>
      <c r="N1886" s="399"/>
      <c r="O1886" s="400" t="str">
        <f t="shared" si="119"/>
        <v/>
      </c>
      <c r="P1886" s="400" t="str">
        <f t="shared" si="120"/>
        <v/>
      </c>
      <c r="Q1886" s="400">
        <f t="shared" si="122"/>
        <v>0</v>
      </c>
      <c r="R1886" s="401" t="e">
        <f ca="1">MATCH(R$2,OFFSET(Diário!O$4,R1885,0,ROW(Diário!$N$5003)-R1885,1),0)+R1885</f>
        <v>#N/A</v>
      </c>
    </row>
    <row r="1887" spans="1:18" x14ac:dyDescent="0.2">
      <c r="A1887" s="402" t="str">
        <f t="shared" ca="1" si="121"/>
        <v/>
      </c>
      <c r="B1887" s="397" t="str">
        <f ca="1">IF($A1887="","",INDEX(Diário!B$4:B$5000,MATCH(Rateio!$A1887,Diário!$A$4:$A$5000,FALSE)))</f>
        <v/>
      </c>
      <c r="C1887" s="413" t="str">
        <f ca="1">IF($A1887="","",INDEX(Diário!C$4:C$5000,MATCH(Rateio!$A1887,Diário!$A$4:$A$5000,FALSE)))</f>
        <v/>
      </c>
      <c r="D1887" s="412" t="str">
        <f ca="1">IF($A1887="","",INDEX(Diário!D$4:D$5000,MATCH(Rateio!$A1887,Diário!$A$4:$A$5000,FALSE)))</f>
        <v/>
      </c>
      <c r="E1887" s="412" t="str">
        <f ca="1">IF($A1887="","",INDEX(Diário!E$4:E$5000,MATCH(Rateio!$A1887,Diário!$A$4:$A$5000,FALSE)))</f>
        <v/>
      </c>
      <c r="F1887" s="398"/>
      <c r="G1887" s="398"/>
      <c r="H1887" s="398"/>
      <c r="I1887" s="398"/>
      <c r="J1887" s="398"/>
      <c r="K1887" s="403"/>
      <c r="L1887" s="404"/>
      <c r="M1887" s="404"/>
      <c r="N1887" s="399"/>
      <c r="O1887" s="400" t="str">
        <f t="shared" si="119"/>
        <v/>
      </c>
      <c r="P1887" s="400" t="str">
        <f t="shared" si="120"/>
        <v/>
      </c>
      <c r="Q1887" s="400">
        <f t="shared" si="122"/>
        <v>0</v>
      </c>
      <c r="R1887" s="401" t="e">
        <f ca="1">MATCH(R$2,OFFSET(Diário!O$4,R1886,0,ROW(Diário!$N$5003)-R1886,1),0)+R1886</f>
        <v>#N/A</v>
      </c>
    </row>
    <row r="1888" spans="1:18" x14ac:dyDescent="0.2">
      <c r="A1888" s="402" t="str">
        <f t="shared" ca="1" si="121"/>
        <v/>
      </c>
      <c r="B1888" s="397" t="str">
        <f ca="1">IF($A1888="","",INDEX(Diário!B$4:B$5000,MATCH(Rateio!$A1888,Diário!$A$4:$A$5000,FALSE)))</f>
        <v/>
      </c>
      <c r="C1888" s="413" t="str">
        <f ca="1">IF($A1888="","",INDEX(Diário!C$4:C$5000,MATCH(Rateio!$A1888,Diário!$A$4:$A$5000,FALSE)))</f>
        <v/>
      </c>
      <c r="D1888" s="412" t="str">
        <f ca="1">IF($A1888="","",INDEX(Diário!D$4:D$5000,MATCH(Rateio!$A1888,Diário!$A$4:$A$5000,FALSE)))</f>
        <v/>
      </c>
      <c r="E1888" s="412" t="str">
        <f ca="1">IF($A1888="","",INDEX(Diário!E$4:E$5000,MATCH(Rateio!$A1888,Diário!$A$4:$A$5000,FALSE)))</f>
        <v/>
      </c>
      <c r="F1888" s="398"/>
      <c r="G1888" s="398"/>
      <c r="H1888" s="398"/>
      <c r="I1888" s="398"/>
      <c r="J1888" s="398"/>
      <c r="K1888" s="403"/>
      <c r="L1888" s="404"/>
      <c r="M1888" s="404"/>
      <c r="N1888" s="399"/>
      <c r="O1888" s="400" t="str">
        <f t="shared" si="119"/>
        <v/>
      </c>
      <c r="P1888" s="400" t="str">
        <f t="shared" si="120"/>
        <v/>
      </c>
      <c r="Q1888" s="400">
        <f t="shared" si="122"/>
        <v>0</v>
      </c>
      <c r="R1888" s="401" t="e">
        <f ca="1">MATCH(R$2,OFFSET(Diário!O$4,R1887,0,ROW(Diário!$N$5003)-R1887,1),0)+R1887</f>
        <v>#N/A</v>
      </c>
    </row>
    <row r="1889" spans="1:18" x14ac:dyDescent="0.2">
      <c r="A1889" s="402" t="str">
        <f t="shared" ca="1" si="121"/>
        <v/>
      </c>
      <c r="B1889" s="397" t="str">
        <f ca="1">IF($A1889="","",INDEX(Diário!B$4:B$5000,MATCH(Rateio!$A1889,Diário!$A$4:$A$5000,FALSE)))</f>
        <v/>
      </c>
      <c r="C1889" s="413" t="str">
        <f ca="1">IF($A1889="","",INDEX(Diário!C$4:C$5000,MATCH(Rateio!$A1889,Diário!$A$4:$A$5000,FALSE)))</f>
        <v/>
      </c>
      <c r="D1889" s="412" t="str">
        <f ca="1">IF($A1889="","",INDEX(Diário!D$4:D$5000,MATCH(Rateio!$A1889,Diário!$A$4:$A$5000,FALSE)))</f>
        <v/>
      </c>
      <c r="E1889" s="412" t="str">
        <f ca="1">IF($A1889="","",INDEX(Diário!E$4:E$5000,MATCH(Rateio!$A1889,Diário!$A$4:$A$5000,FALSE)))</f>
        <v/>
      </c>
      <c r="F1889" s="398"/>
      <c r="G1889" s="398"/>
      <c r="H1889" s="398"/>
      <c r="I1889" s="398"/>
      <c r="J1889" s="398"/>
      <c r="K1889" s="403"/>
      <c r="L1889" s="404"/>
      <c r="M1889" s="404"/>
      <c r="N1889" s="399"/>
      <c r="O1889" s="400" t="str">
        <f t="shared" si="119"/>
        <v/>
      </c>
      <c r="P1889" s="400" t="str">
        <f t="shared" si="120"/>
        <v/>
      </c>
      <c r="Q1889" s="400">
        <f t="shared" si="122"/>
        <v>0</v>
      </c>
      <c r="R1889" s="401" t="e">
        <f ca="1">MATCH(R$2,OFFSET(Diário!O$4,R1888,0,ROW(Diário!$N$5003)-R1888,1),0)+R1888</f>
        <v>#N/A</v>
      </c>
    </row>
    <row r="1890" spans="1:18" x14ac:dyDescent="0.2">
      <c r="A1890" s="402" t="str">
        <f t="shared" ca="1" si="121"/>
        <v/>
      </c>
      <c r="B1890" s="397" t="str">
        <f ca="1">IF($A1890="","",INDEX(Diário!B$4:B$5000,MATCH(Rateio!$A1890,Diário!$A$4:$A$5000,FALSE)))</f>
        <v/>
      </c>
      <c r="C1890" s="413" t="str">
        <f ca="1">IF($A1890="","",INDEX(Diário!C$4:C$5000,MATCH(Rateio!$A1890,Diário!$A$4:$A$5000,FALSE)))</f>
        <v/>
      </c>
      <c r="D1890" s="412" t="str">
        <f ca="1">IF($A1890="","",INDEX(Diário!D$4:D$5000,MATCH(Rateio!$A1890,Diário!$A$4:$A$5000,FALSE)))</f>
        <v/>
      </c>
      <c r="E1890" s="412" t="str">
        <f ca="1">IF($A1890="","",INDEX(Diário!E$4:E$5000,MATCH(Rateio!$A1890,Diário!$A$4:$A$5000,FALSE)))</f>
        <v/>
      </c>
      <c r="F1890" s="398"/>
      <c r="G1890" s="398"/>
      <c r="H1890" s="398"/>
      <c r="I1890" s="398"/>
      <c r="J1890" s="398"/>
      <c r="K1890" s="403"/>
      <c r="L1890" s="404"/>
      <c r="M1890" s="404"/>
      <c r="N1890" s="399"/>
      <c r="O1890" s="400" t="str">
        <f t="shared" si="119"/>
        <v/>
      </c>
      <c r="P1890" s="400" t="str">
        <f t="shared" si="120"/>
        <v/>
      </c>
      <c r="Q1890" s="400">
        <f t="shared" si="122"/>
        <v>0</v>
      </c>
      <c r="R1890" s="401" t="e">
        <f ca="1">MATCH(R$2,OFFSET(Diário!O$4,R1889,0,ROW(Diário!$N$5003)-R1889,1),0)+R1889</f>
        <v>#N/A</v>
      </c>
    </row>
    <row r="1891" spans="1:18" x14ac:dyDescent="0.2">
      <c r="A1891" s="402" t="str">
        <f t="shared" ca="1" si="121"/>
        <v/>
      </c>
      <c r="B1891" s="397" t="str">
        <f ca="1">IF($A1891="","",INDEX(Diário!B$4:B$5000,MATCH(Rateio!$A1891,Diário!$A$4:$A$5000,FALSE)))</f>
        <v/>
      </c>
      <c r="C1891" s="413" t="str">
        <f ca="1">IF($A1891="","",INDEX(Diário!C$4:C$5000,MATCH(Rateio!$A1891,Diário!$A$4:$A$5000,FALSE)))</f>
        <v/>
      </c>
      <c r="D1891" s="412" t="str">
        <f ca="1">IF($A1891="","",INDEX(Diário!D$4:D$5000,MATCH(Rateio!$A1891,Diário!$A$4:$A$5000,FALSE)))</f>
        <v/>
      </c>
      <c r="E1891" s="412" t="str">
        <f ca="1">IF($A1891="","",INDEX(Diário!E$4:E$5000,MATCH(Rateio!$A1891,Diário!$A$4:$A$5000,FALSE)))</f>
        <v/>
      </c>
      <c r="F1891" s="398"/>
      <c r="G1891" s="398"/>
      <c r="H1891" s="398"/>
      <c r="I1891" s="398"/>
      <c r="J1891" s="398"/>
      <c r="K1891" s="403"/>
      <c r="L1891" s="404"/>
      <c r="M1891" s="404"/>
      <c r="N1891" s="399"/>
      <c r="O1891" s="400" t="str">
        <f t="shared" si="119"/>
        <v/>
      </c>
      <c r="P1891" s="400" t="str">
        <f t="shared" si="120"/>
        <v/>
      </c>
      <c r="Q1891" s="400">
        <f t="shared" si="122"/>
        <v>0</v>
      </c>
      <c r="R1891" s="401" t="e">
        <f ca="1">MATCH(R$2,OFFSET(Diário!O$4,R1890,0,ROW(Diário!$N$5003)-R1890,1),0)+R1890</f>
        <v>#N/A</v>
      </c>
    </row>
    <row r="1892" spans="1:18" x14ac:dyDescent="0.2">
      <c r="A1892" s="402" t="str">
        <f t="shared" ca="1" si="121"/>
        <v/>
      </c>
      <c r="B1892" s="397" t="str">
        <f ca="1">IF($A1892="","",INDEX(Diário!B$4:B$5000,MATCH(Rateio!$A1892,Diário!$A$4:$A$5000,FALSE)))</f>
        <v/>
      </c>
      <c r="C1892" s="413" t="str">
        <f ca="1">IF($A1892="","",INDEX(Diário!C$4:C$5000,MATCH(Rateio!$A1892,Diário!$A$4:$A$5000,FALSE)))</f>
        <v/>
      </c>
      <c r="D1892" s="412" t="str">
        <f ca="1">IF($A1892="","",INDEX(Diário!D$4:D$5000,MATCH(Rateio!$A1892,Diário!$A$4:$A$5000,FALSE)))</f>
        <v/>
      </c>
      <c r="E1892" s="412" t="str">
        <f ca="1">IF($A1892="","",INDEX(Diário!E$4:E$5000,MATCH(Rateio!$A1892,Diário!$A$4:$A$5000,FALSE)))</f>
        <v/>
      </c>
      <c r="F1892" s="398"/>
      <c r="G1892" s="398"/>
      <c r="H1892" s="398"/>
      <c r="I1892" s="398"/>
      <c r="J1892" s="398"/>
      <c r="K1892" s="403"/>
      <c r="L1892" s="404"/>
      <c r="M1892" s="404"/>
      <c r="N1892" s="399"/>
      <c r="O1892" s="400" t="str">
        <f t="shared" si="119"/>
        <v/>
      </c>
      <c r="P1892" s="400" t="str">
        <f t="shared" si="120"/>
        <v/>
      </c>
      <c r="Q1892" s="400">
        <f t="shared" si="122"/>
        <v>0</v>
      </c>
      <c r="R1892" s="401" t="e">
        <f ca="1">MATCH(R$2,OFFSET(Diário!O$4,R1891,0,ROW(Diário!$N$5003)-R1891,1),0)+R1891</f>
        <v>#N/A</v>
      </c>
    </row>
    <row r="1893" spans="1:18" x14ac:dyDescent="0.2">
      <c r="A1893" s="402" t="str">
        <f t="shared" ca="1" si="121"/>
        <v/>
      </c>
      <c r="B1893" s="397" t="str">
        <f ca="1">IF($A1893="","",INDEX(Diário!B$4:B$5000,MATCH(Rateio!$A1893,Diário!$A$4:$A$5000,FALSE)))</f>
        <v/>
      </c>
      <c r="C1893" s="413" t="str">
        <f ca="1">IF($A1893="","",INDEX(Diário!C$4:C$5000,MATCH(Rateio!$A1893,Diário!$A$4:$A$5000,FALSE)))</f>
        <v/>
      </c>
      <c r="D1893" s="412" t="str">
        <f ca="1">IF($A1893="","",INDEX(Diário!D$4:D$5000,MATCH(Rateio!$A1893,Diário!$A$4:$A$5000,FALSE)))</f>
        <v/>
      </c>
      <c r="E1893" s="412" t="str">
        <f ca="1">IF($A1893="","",INDEX(Diário!E$4:E$5000,MATCH(Rateio!$A1893,Diário!$A$4:$A$5000,FALSE)))</f>
        <v/>
      </c>
      <c r="F1893" s="398"/>
      <c r="G1893" s="398"/>
      <c r="H1893" s="398"/>
      <c r="I1893" s="398"/>
      <c r="J1893" s="398"/>
      <c r="K1893" s="403"/>
      <c r="L1893" s="404"/>
      <c r="M1893" s="404"/>
      <c r="N1893" s="399"/>
      <c r="O1893" s="400" t="str">
        <f t="shared" si="119"/>
        <v/>
      </c>
      <c r="P1893" s="400" t="str">
        <f t="shared" si="120"/>
        <v/>
      </c>
      <c r="Q1893" s="400">
        <f t="shared" si="122"/>
        <v>0</v>
      </c>
      <c r="R1893" s="401" t="e">
        <f ca="1">MATCH(R$2,OFFSET(Diário!O$4,R1892,0,ROW(Diário!$N$5003)-R1892,1),0)+R1892</f>
        <v>#N/A</v>
      </c>
    </row>
    <row r="1894" spans="1:18" x14ac:dyDescent="0.2">
      <c r="A1894" s="402" t="str">
        <f t="shared" ca="1" si="121"/>
        <v/>
      </c>
      <c r="B1894" s="397" t="str">
        <f ca="1">IF($A1894="","",INDEX(Diário!B$4:B$5000,MATCH(Rateio!$A1894,Diário!$A$4:$A$5000,FALSE)))</f>
        <v/>
      </c>
      <c r="C1894" s="413" t="str">
        <f ca="1">IF($A1894="","",INDEX(Diário!C$4:C$5000,MATCH(Rateio!$A1894,Diário!$A$4:$A$5000,FALSE)))</f>
        <v/>
      </c>
      <c r="D1894" s="412" t="str">
        <f ca="1">IF($A1894="","",INDEX(Diário!D$4:D$5000,MATCH(Rateio!$A1894,Diário!$A$4:$A$5000,FALSE)))</f>
        <v/>
      </c>
      <c r="E1894" s="412" t="str">
        <f ca="1">IF($A1894="","",INDEX(Diário!E$4:E$5000,MATCH(Rateio!$A1894,Diário!$A$4:$A$5000,FALSE)))</f>
        <v/>
      </c>
      <c r="F1894" s="398"/>
      <c r="G1894" s="398"/>
      <c r="H1894" s="398"/>
      <c r="I1894" s="398"/>
      <c r="J1894" s="398"/>
      <c r="K1894" s="403"/>
      <c r="L1894" s="404"/>
      <c r="M1894" s="404"/>
      <c r="N1894" s="399"/>
      <c r="O1894" s="400" t="str">
        <f t="shared" si="119"/>
        <v/>
      </c>
      <c r="P1894" s="400" t="str">
        <f t="shared" si="120"/>
        <v/>
      </c>
      <c r="Q1894" s="400">
        <f t="shared" si="122"/>
        <v>0</v>
      </c>
      <c r="R1894" s="401" t="e">
        <f ca="1">MATCH(R$2,OFFSET(Diário!O$4,R1893,0,ROW(Diário!$N$5003)-R1893,1),0)+R1893</f>
        <v>#N/A</v>
      </c>
    </row>
    <row r="1895" spans="1:18" x14ac:dyDescent="0.2">
      <c r="A1895" s="402" t="str">
        <f t="shared" ca="1" si="121"/>
        <v/>
      </c>
      <c r="B1895" s="397" t="str">
        <f ca="1">IF($A1895="","",INDEX(Diário!B$4:B$5000,MATCH(Rateio!$A1895,Diário!$A$4:$A$5000,FALSE)))</f>
        <v/>
      </c>
      <c r="C1895" s="413" t="str">
        <f ca="1">IF($A1895="","",INDEX(Diário!C$4:C$5000,MATCH(Rateio!$A1895,Diário!$A$4:$A$5000,FALSE)))</f>
        <v/>
      </c>
      <c r="D1895" s="412" t="str">
        <f ca="1">IF($A1895="","",INDEX(Diário!D$4:D$5000,MATCH(Rateio!$A1895,Diário!$A$4:$A$5000,FALSE)))</f>
        <v/>
      </c>
      <c r="E1895" s="412" t="str">
        <f ca="1">IF($A1895="","",INDEX(Diário!E$4:E$5000,MATCH(Rateio!$A1895,Diário!$A$4:$A$5000,FALSE)))</f>
        <v/>
      </c>
      <c r="F1895" s="398"/>
      <c r="G1895" s="398"/>
      <c r="H1895" s="398"/>
      <c r="I1895" s="398"/>
      <c r="J1895" s="398"/>
      <c r="K1895" s="403"/>
      <c r="L1895" s="404"/>
      <c r="M1895" s="404"/>
      <c r="N1895" s="399"/>
      <c r="O1895" s="400" t="str">
        <f t="shared" si="119"/>
        <v/>
      </c>
      <c r="P1895" s="400" t="str">
        <f t="shared" si="120"/>
        <v/>
      </c>
      <c r="Q1895" s="400">
        <f t="shared" si="122"/>
        <v>0</v>
      </c>
      <c r="R1895" s="401" t="e">
        <f ca="1">MATCH(R$2,OFFSET(Diário!O$4,R1894,0,ROW(Diário!$N$5003)-R1894,1),0)+R1894</f>
        <v>#N/A</v>
      </c>
    </row>
    <row r="1896" spans="1:18" x14ac:dyDescent="0.2">
      <c r="A1896" s="402" t="str">
        <f t="shared" ca="1" si="121"/>
        <v/>
      </c>
      <c r="B1896" s="397" t="str">
        <f ca="1">IF($A1896="","",INDEX(Diário!B$4:B$5000,MATCH(Rateio!$A1896,Diário!$A$4:$A$5000,FALSE)))</f>
        <v/>
      </c>
      <c r="C1896" s="413" t="str">
        <f ca="1">IF($A1896="","",INDEX(Diário!C$4:C$5000,MATCH(Rateio!$A1896,Diário!$A$4:$A$5000,FALSE)))</f>
        <v/>
      </c>
      <c r="D1896" s="412" t="str">
        <f ca="1">IF($A1896="","",INDEX(Diário!D$4:D$5000,MATCH(Rateio!$A1896,Diário!$A$4:$A$5000,FALSE)))</f>
        <v/>
      </c>
      <c r="E1896" s="412" t="str">
        <f ca="1">IF($A1896="","",INDEX(Diário!E$4:E$5000,MATCH(Rateio!$A1896,Diário!$A$4:$A$5000,FALSE)))</f>
        <v/>
      </c>
      <c r="F1896" s="398"/>
      <c r="G1896" s="398"/>
      <c r="H1896" s="398"/>
      <c r="I1896" s="398"/>
      <c r="J1896" s="398"/>
      <c r="K1896" s="403"/>
      <c r="L1896" s="404"/>
      <c r="M1896" s="404"/>
      <c r="N1896" s="399"/>
      <c r="O1896" s="400" t="str">
        <f t="shared" si="119"/>
        <v/>
      </c>
      <c r="P1896" s="400" t="str">
        <f t="shared" si="120"/>
        <v/>
      </c>
      <c r="Q1896" s="400">
        <f t="shared" si="122"/>
        <v>0</v>
      </c>
      <c r="R1896" s="401" t="e">
        <f ca="1">MATCH(R$2,OFFSET(Diário!O$4,R1895,0,ROW(Diário!$N$5003)-R1895,1),0)+R1895</f>
        <v>#N/A</v>
      </c>
    </row>
    <row r="1897" spans="1:18" x14ac:dyDescent="0.2">
      <c r="A1897" s="402" t="str">
        <f t="shared" ca="1" si="121"/>
        <v/>
      </c>
      <c r="B1897" s="397" t="str">
        <f ca="1">IF($A1897="","",INDEX(Diário!B$4:B$5000,MATCH(Rateio!$A1897,Diário!$A$4:$A$5000,FALSE)))</f>
        <v/>
      </c>
      <c r="C1897" s="413" t="str">
        <f ca="1">IF($A1897="","",INDEX(Diário!C$4:C$5000,MATCH(Rateio!$A1897,Diário!$A$4:$A$5000,FALSE)))</f>
        <v/>
      </c>
      <c r="D1897" s="412" t="str">
        <f ca="1">IF($A1897="","",INDEX(Diário!D$4:D$5000,MATCH(Rateio!$A1897,Diário!$A$4:$A$5000,FALSE)))</f>
        <v/>
      </c>
      <c r="E1897" s="412" t="str">
        <f ca="1">IF($A1897="","",INDEX(Diário!E$4:E$5000,MATCH(Rateio!$A1897,Diário!$A$4:$A$5000,FALSE)))</f>
        <v/>
      </c>
      <c r="F1897" s="398"/>
      <c r="G1897" s="398"/>
      <c r="H1897" s="398"/>
      <c r="I1897" s="398"/>
      <c r="J1897" s="398"/>
      <c r="K1897" s="403"/>
      <c r="L1897" s="404"/>
      <c r="M1897" s="404"/>
      <c r="N1897" s="399"/>
      <c r="O1897" s="400" t="str">
        <f t="shared" si="119"/>
        <v/>
      </c>
      <c r="P1897" s="400" t="str">
        <f t="shared" si="120"/>
        <v/>
      </c>
      <c r="Q1897" s="400">
        <f t="shared" si="122"/>
        <v>0</v>
      </c>
      <c r="R1897" s="401" t="e">
        <f ca="1">MATCH(R$2,OFFSET(Diário!O$4,R1896,0,ROW(Diário!$N$5003)-R1896,1),0)+R1896</f>
        <v>#N/A</v>
      </c>
    </row>
    <row r="1898" spans="1:18" x14ac:dyDescent="0.2">
      <c r="A1898" s="402" t="str">
        <f t="shared" ca="1" si="121"/>
        <v/>
      </c>
      <c r="B1898" s="397" t="str">
        <f ca="1">IF($A1898="","",INDEX(Diário!B$4:B$5000,MATCH(Rateio!$A1898,Diário!$A$4:$A$5000,FALSE)))</f>
        <v/>
      </c>
      <c r="C1898" s="413" t="str">
        <f ca="1">IF($A1898="","",INDEX(Diário!C$4:C$5000,MATCH(Rateio!$A1898,Diário!$A$4:$A$5000,FALSE)))</f>
        <v/>
      </c>
      <c r="D1898" s="412" t="str">
        <f ca="1">IF($A1898="","",INDEX(Diário!D$4:D$5000,MATCH(Rateio!$A1898,Diário!$A$4:$A$5000,FALSE)))</f>
        <v/>
      </c>
      <c r="E1898" s="412" t="str">
        <f ca="1">IF($A1898="","",INDEX(Diário!E$4:E$5000,MATCH(Rateio!$A1898,Diário!$A$4:$A$5000,FALSE)))</f>
        <v/>
      </c>
      <c r="F1898" s="398"/>
      <c r="G1898" s="398"/>
      <c r="H1898" s="398"/>
      <c r="I1898" s="398"/>
      <c r="J1898" s="398"/>
      <c r="K1898" s="403"/>
      <c r="L1898" s="404"/>
      <c r="M1898" s="404"/>
      <c r="N1898" s="399"/>
      <c r="O1898" s="400" t="str">
        <f t="shared" si="119"/>
        <v/>
      </c>
      <c r="P1898" s="400" t="str">
        <f t="shared" si="120"/>
        <v/>
      </c>
      <c r="Q1898" s="400">
        <f t="shared" si="122"/>
        <v>0</v>
      </c>
      <c r="R1898" s="401" t="e">
        <f ca="1">MATCH(R$2,OFFSET(Diário!O$4,R1897,0,ROW(Diário!$N$5003)-R1897,1),0)+R1897</f>
        <v>#N/A</v>
      </c>
    </row>
    <row r="1899" spans="1:18" x14ac:dyDescent="0.2">
      <c r="A1899" s="402" t="str">
        <f t="shared" ca="1" si="121"/>
        <v/>
      </c>
      <c r="B1899" s="397" t="str">
        <f ca="1">IF($A1899="","",INDEX(Diário!B$4:B$5000,MATCH(Rateio!$A1899,Diário!$A$4:$A$5000,FALSE)))</f>
        <v/>
      </c>
      <c r="C1899" s="413" t="str">
        <f ca="1">IF($A1899="","",INDEX(Diário!C$4:C$5000,MATCH(Rateio!$A1899,Diário!$A$4:$A$5000,FALSE)))</f>
        <v/>
      </c>
      <c r="D1899" s="412" t="str">
        <f ca="1">IF($A1899="","",INDEX(Diário!D$4:D$5000,MATCH(Rateio!$A1899,Diário!$A$4:$A$5000,FALSE)))</f>
        <v/>
      </c>
      <c r="E1899" s="412" t="str">
        <f ca="1">IF($A1899="","",INDEX(Diário!E$4:E$5000,MATCH(Rateio!$A1899,Diário!$A$4:$A$5000,FALSE)))</f>
        <v/>
      </c>
      <c r="F1899" s="398"/>
      <c r="G1899" s="398"/>
      <c r="H1899" s="398"/>
      <c r="I1899" s="398"/>
      <c r="J1899" s="398"/>
      <c r="K1899" s="403"/>
      <c r="L1899" s="404"/>
      <c r="M1899" s="404"/>
      <c r="N1899" s="399"/>
      <c r="O1899" s="400" t="str">
        <f t="shared" si="119"/>
        <v/>
      </c>
      <c r="P1899" s="400" t="str">
        <f t="shared" si="120"/>
        <v/>
      </c>
      <c r="Q1899" s="400">
        <f t="shared" si="122"/>
        <v>0</v>
      </c>
      <c r="R1899" s="401" t="e">
        <f ca="1">MATCH(R$2,OFFSET(Diário!O$4,R1898,0,ROW(Diário!$N$5003)-R1898,1),0)+R1898</f>
        <v>#N/A</v>
      </c>
    </row>
    <row r="1900" spans="1:18" x14ac:dyDescent="0.2">
      <c r="A1900" s="402" t="str">
        <f t="shared" ca="1" si="121"/>
        <v/>
      </c>
      <c r="B1900" s="397" t="str">
        <f ca="1">IF($A1900="","",INDEX(Diário!B$4:B$5000,MATCH(Rateio!$A1900,Diário!$A$4:$A$5000,FALSE)))</f>
        <v/>
      </c>
      <c r="C1900" s="413" t="str">
        <f ca="1">IF($A1900="","",INDEX(Diário!C$4:C$5000,MATCH(Rateio!$A1900,Diário!$A$4:$A$5000,FALSE)))</f>
        <v/>
      </c>
      <c r="D1900" s="412" t="str">
        <f ca="1">IF($A1900="","",INDEX(Diário!D$4:D$5000,MATCH(Rateio!$A1900,Diário!$A$4:$A$5000,FALSE)))</f>
        <v/>
      </c>
      <c r="E1900" s="412" t="str">
        <f ca="1">IF($A1900="","",INDEX(Diário!E$4:E$5000,MATCH(Rateio!$A1900,Diário!$A$4:$A$5000,FALSE)))</f>
        <v/>
      </c>
      <c r="F1900" s="398"/>
      <c r="G1900" s="398"/>
      <c r="H1900" s="398"/>
      <c r="I1900" s="398"/>
      <c r="J1900" s="398"/>
      <c r="K1900" s="403"/>
      <c r="L1900" s="404"/>
      <c r="M1900" s="404"/>
      <c r="N1900" s="399"/>
      <c r="O1900" s="400" t="str">
        <f t="shared" si="119"/>
        <v/>
      </c>
      <c r="P1900" s="400" t="str">
        <f t="shared" si="120"/>
        <v/>
      </c>
      <c r="Q1900" s="400">
        <f t="shared" si="122"/>
        <v>0</v>
      </c>
      <c r="R1900" s="401" t="e">
        <f ca="1">MATCH(R$2,OFFSET(Diário!O$4,R1899,0,ROW(Diário!$N$5003)-R1899,1),0)+R1899</f>
        <v>#N/A</v>
      </c>
    </row>
    <row r="1901" spans="1:18" x14ac:dyDescent="0.2">
      <c r="A1901" s="402" t="str">
        <f t="shared" ca="1" si="121"/>
        <v/>
      </c>
      <c r="B1901" s="397" t="str">
        <f ca="1">IF($A1901="","",INDEX(Diário!B$4:B$5000,MATCH(Rateio!$A1901,Diário!$A$4:$A$5000,FALSE)))</f>
        <v/>
      </c>
      <c r="C1901" s="413" t="str">
        <f ca="1">IF($A1901="","",INDEX(Diário!C$4:C$5000,MATCH(Rateio!$A1901,Diário!$A$4:$A$5000,FALSE)))</f>
        <v/>
      </c>
      <c r="D1901" s="412" t="str">
        <f ca="1">IF($A1901="","",INDEX(Diário!D$4:D$5000,MATCH(Rateio!$A1901,Diário!$A$4:$A$5000,FALSE)))</f>
        <v/>
      </c>
      <c r="E1901" s="412" t="str">
        <f ca="1">IF($A1901="","",INDEX(Diário!E$4:E$5000,MATCH(Rateio!$A1901,Diário!$A$4:$A$5000,FALSE)))</f>
        <v/>
      </c>
      <c r="F1901" s="398"/>
      <c r="G1901" s="398"/>
      <c r="H1901" s="398"/>
      <c r="I1901" s="398"/>
      <c r="J1901" s="398"/>
      <c r="K1901" s="403"/>
      <c r="L1901" s="404"/>
      <c r="M1901" s="404"/>
      <c r="N1901" s="399"/>
      <c r="O1901" s="400" t="str">
        <f t="shared" si="119"/>
        <v/>
      </c>
      <c r="P1901" s="400" t="str">
        <f t="shared" si="120"/>
        <v/>
      </c>
      <c r="Q1901" s="400">
        <f t="shared" si="122"/>
        <v>0</v>
      </c>
      <c r="R1901" s="401" t="e">
        <f ca="1">MATCH(R$2,OFFSET(Diário!O$4,R1900,0,ROW(Diário!$N$5003)-R1900,1),0)+R1900</f>
        <v>#N/A</v>
      </c>
    </row>
    <row r="1902" spans="1:18" x14ac:dyDescent="0.2">
      <c r="A1902" s="402" t="str">
        <f t="shared" ca="1" si="121"/>
        <v/>
      </c>
      <c r="B1902" s="397" t="str">
        <f ca="1">IF($A1902="","",INDEX(Diário!B$4:B$5000,MATCH(Rateio!$A1902,Diário!$A$4:$A$5000,FALSE)))</f>
        <v/>
      </c>
      <c r="C1902" s="413" t="str">
        <f ca="1">IF($A1902="","",INDEX(Diário!C$4:C$5000,MATCH(Rateio!$A1902,Diário!$A$4:$A$5000,FALSE)))</f>
        <v/>
      </c>
      <c r="D1902" s="412" t="str">
        <f ca="1">IF($A1902="","",INDEX(Diário!D$4:D$5000,MATCH(Rateio!$A1902,Diário!$A$4:$A$5000,FALSE)))</f>
        <v/>
      </c>
      <c r="E1902" s="412" t="str">
        <f ca="1">IF($A1902="","",INDEX(Diário!E$4:E$5000,MATCH(Rateio!$A1902,Diário!$A$4:$A$5000,FALSE)))</f>
        <v/>
      </c>
      <c r="F1902" s="398"/>
      <c r="G1902" s="398"/>
      <c r="H1902" s="398"/>
      <c r="I1902" s="398"/>
      <c r="J1902" s="398"/>
      <c r="K1902" s="403"/>
      <c r="L1902" s="404"/>
      <c r="M1902" s="404"/>
      <c r="N1902" s="399"/>
      <c r="O1902" s="400" t="str">
        <f t="shared" si="119"/>
        <v/>
      </c>
      <c r="P1902" s="400" t="str">
        <f t="shared" si="120"/>
        <v/>
      </c>
      <c r="Q1902" s="400">
        <f t="shared" si="122"/>
        <v>0</v>
      </c>
      <c r="R1902" s="401" t="e">
        <f ca="1">MATCH(R$2,OFFSET(Diário!O$4,R1901,0,ROW(Diário!$N$5003)-R1901,1),0)+R1901</f>
        <v>#N/A</v>
      </c>
    </row>
    <row r="1903" spans="1:18" x14ac:dyDescent="0.2">
      <c r="A1903" s="402" t="str">
        <f t="shared" ca="1" si="121"/>
        <v/>
      </c>
      <c r="B1903" s="397" t="str">
        <f ca="1">IF($A1903="","",INDEX(Diário!B$4:B$5000,MATCH(Rateio!$A1903,Diário!$A$4:$A$5000,FALSE)))</f>
        <v/>
      </c>
      <c r="C1903" s="413" t="str">
        <f ca="1">IF($A1903="","",INDEX(Diário!C$4:C$5000,MATCH(Rateio!$A1903,Diário!$A$4:$A$5000,FALSE)))</f>
        <v/>
      </c>
      <c r="D1903" s="412" t="str">
        <f ca="1">IF($A1903="","",INDEX(Diário!D$4:D$5000,MATCH(Rateio!$A1903,Diário!$A$4:$A$5000,FALSE)))</f>
        <v/>
      </c>
      <c r="E1903" s="412" t="str">
        <f ca="1">IF($A1903="","",INDEX(Diário!E$4:E$5000,MATCH(Rateio!$A1903,Diário!$A$4:$A$5000,FALSE)))</f>
        <v/>
      </c>
      <c r="F1903" s="398"/>
      <c r="G1903" s="398"/>
      <c r="H1903" s="398"/>
      <c r="I1903" s="398"/>
      <c r="J1903" s="398"/>
      <c r="K1903" s="403"/>
      <c r="L1903" s="404"/>
      <c r="M1903" s="404"/>
      <c r="N1903" s="399"/>
      <c r="O1903" s="400" t="str">
        <f t="shared" si="119"/>
        <v/>
      </c>
      <c r="P1903" s="400" t="str">
        <f t="shared" si="120"/>
        <v/>
      </c>
      <c r="Q1903" s="400">
        <f t="shared" si="122"/>
        <v>0</v>
      </c>
      <c r="R1903" s="401" t="e">
        <f ca="1">MATCH(R$2,OFFSET(Diário!O$4,R1902,0,ROW(Diário!$N$5003)-R1902,1),0)+R1902</f>
        <v>#N/A</v>
      </c>
    </row>
    <row r="1904" spans="1:18" x14ac:dyDescent="0.2">
      <c r="A1904" s="402" t="str">
        <f t="shared" ca="1" si="121"/>
        <v/>
      </c>
      <c r="B1904" s="397" t="str">
        <f ca="1">IF($A1904="","",INDEX(Diário!B$4:B$5000,MATCH(Rateio!$A1904,Diário!$A$4:$A$5000,FALSE)))</f>
        <v/>
      </c>
      <c r="C1904" s="413" t="str">
        <f ca="1">IF($A1904="","",INDEX(Diário!C$4:C$5000,MATCH(Rateio!$A1904,Diário!$A$4:$A$5000,FALSE)))</f>
        <v/>
      </c>
      <c r="D1904" s="412" t="str">
        <f ca="1">IF($A1904="","",INDEX(Diário!D$4:D$5000,MATCH(Rateio!$A1904,Diário!$A$4:$A$5000,FALSE)))</f>
        <v/>
      </c>
      <c r="E1904" s="412" t="str">
        <f ca="1">IF($A1904="","",INDEX(Diário!E$4:E$5000,MATCH(Rateio!$A1904,Diário!$A$4:$A$5000,FALSE)))</f>
        <v/>
      </c>
      <c r="F1904" s="398"/>
      <c r="G1904" s="398"/>
      <c r="H1904" s="398"/>
      <c r="I1904" s="398"/>
      <c r="J1904" s="398"/>
      <c r="K1904" s="403"/>
      <c r="L1904" s="404"/>
      <c r="M1904" s="404"/>
      <c r="N1904" s="399"/>
      <c r="O1904" s="400" t="str">
        <f t="shared" si="119"/>
        <v/>
      </c>
      <c r="P1904" s="400" t="str">
        <f t="shared" si="120"/>
        <v/>
      </c>
      <c r="Q1904" s="400">
        <f t="shared" si="122"/>
        <v>0</v>
      </c>
      <c r="R1904" s="401" t="e">
        <f ca="1">MATCH(R$2,OFFSET(Diário!O$4,R1903,0,ROW(Diário!$N$5003)-R1903,1),0)+R1903</f>
        <v>#N/A</v>
      </c>
    </row>
    <row r="1905" spans="1:18" x14ac:dyDescent="0.2">
      <c r="A1905" s="402" t="str">
        <f t="shared" ca="1" si="121"/>
        <v/>
      </c>
      <c r="B1905" s="397" t="str">
        <f ca="1">IF($A1905="","",INDEX(Diário!B$4:B$5000,MATCH(Rateio!$A1905,Diário!$A$4:$A$5000,FALSE)))</f>
        <v/>
      </c>
      <c r="C1905" s="413" t="str">
        <f ca="1">IF($A1905="","",INDEX(Diário!C$4:C$5000,MATCH(Rateio!$A1905,Diário!$A$4:$A$5000,FALSE)))</f>
        <v/>
      </c>
      <c r="D1905" s="412" t="str">
        <f ca="1">IF($A1905="","",INDEX(Diário!D$4:D$5000,MATCH(Rateio!$A1905,Diário!$A$4:$A$5000,FALSE)))</f>
        <v/>
      </c>
      <c r="E1905" s="412" t="str">
        <f ca="1">IF($A1905="","",INDEX(Diário!E$4:E$5000,MATCH(Rateio!$A1905,Diário!$A$4:$A$5000,FALSE)))</f>
        <v/>
      </c>
      <c r="F1905" s="398"/>
      <c r="G1905" s="398"/>
      <c r="H1905" s="398"/>
      <c r="I1905" s="398"/>
      <c r="J1905" s="398"/>
      <c r="K1905" s="403"/>
      <c r="L1905" s="404"/>
      <c r="M1905" s="404"/>
      <c r="N1905" s="399"/>
      <c r="O1905" s="400" t="str">
        <f t="shared" si="119"/>
        <v/>
      </c>
      <c r="P1905" s="400" t="str">
        <f t="shared" si="120"/>
        <v/>
      </c>
      <c r="Q1905" s="400">
        <f t="shared" si="122"/>
        <v>0</v>
      </c>
      <c r="R1905" s="401" t="e">
        <f ca="1">MATCH(R$2,OFFSET(Diário!O$4,R1904,0,ROW(Diário!$N$5003)-R1904,1),0)+R1904</f>
        <v>#N/A</v>
      </c>
    </row>
    <row r="1906" spans="1:18" x14ac:dyDescent="0.2">
      <c r="A1906" s="402" t="str">
        <f t="shared" ca="1" si="121"/>
        <v/>
      </c>
      <c r="B1906" s="397" t="str">
        <f ca="1">IF($A1906="","",INDEX(Diário!B$4:B$5000,MATCH(Rateio!$A1906,Diário!$A$4:$A$5000,FALSE)))</f>
        <v/>
      </c>
      <c r="C1906" s="413" t="str">
        <f ca="1">IF($A1906="","",INDEX(Diário!C$4:C$5000,MATCH(Rateio!$A1906,Diário!$A$4:$A$5000,FALSE)))</f>
        <v/>
      </c>
      <c r="D1906" s="412" t="str">
        <f ca="1">IF($A1906="","",INDEX(Diário!D$4:D$5000,MATCH(Rateio!$A1906,Diário!$A$4:$A$5000,FALSE)))</f>
        <v/>
      </c>
      <c r="E1906" s="412" t="str">
        <f ca="1">IF($A1906="","",INDEX(Diário!E$4:E$5000,MATCH(Rateio!$A1906,Diário!$A$4:$A$5000,FALSE)))</f>
        <v/>
      </c>
      <c r="F1906" s="398"/>
      <c r="G1906" s="398"/>
      <c r="H1906" s="398"/>
      <c r="I1906" s="398"/>
      <c r="J1906" s="398"/>
      <c r="K1906" s="403"/>
      <c r="L1906" s="404"/>
      <c r="M1906" s="404"/>
      <c r="N1906" s="399"/>
      <c r="O1906" s="400" t="str">
        <f t="shared" si="119"/>
        <v/>
      </c>
      <c r="P1906" s="400" t="str">
        <f t="shared" si="120"/>
        <v/>
      </c>
      <c r="Q1906" s="400">
        <f t="shared" si="122"/>
        <v>0</v>
      </c>
      <c r="R1906" s="401" t="e">
        <f ca="1">MATCH(R$2,OFFSET(Diário!O$4,R1905,0,ROW(Diário!$N$5003)-R1905,1),0)+R1905</f>
        <v>#N/A</v>
      </c>
    </row>
    <row r="1907" spans="1:18" x14ac:dyDescent="0.2">
      <c r="A1907" s="402" t="str">
        <f t="shared" ca="1" si="121"/>
        <v/>
      </c>
      <c r="B1907" s="397" t="str">
        <f ca="1">IF($A1907="","",INDEX(Diário!B$4:B$5000,MATCH(Rateio!$A1907,Diário!$A$4:$A$5000,FALSE)))</f>
        <v/>
      </c>
      <c r="C1907" s="413" t="str">
        <f ca="1">IF($A1907="","",INDEX(Diário!C$4:C$5000,MATCH(Rateio!$A1907,Diário!$A$4:$A$5000,FALSE)))</f>
        <v/>
      </c>
      <c r="D1907" s="412" t="str">
        <f ca="1">IF($A1907="","",INDEX(Diário!D$4:D$5000,MATCH(Rateio!$A1907,Diário!$A$4:$A$5000,FALSE)))</f>
        <v/>
      </c>
      <c r="E1907" s="412" t="str">
        <f ca="1">IF($A1907="","",INDEX(Diário!E$4:E$5000,MATCH(Rateio!$A1907,Diário!$A$4:$A$5000,FALSE)))</f>
        <v/>
      </c>
      <c r="F1907" s="398"/>
      <c r="G1907" s="398"/>
      <c r="H1907" s="398"/>
      <c r="I1907" s="398"/>
      <c r="J1907" s="398"/>
      <c r="K1907" s="403"/>
      <c r="L1907" s="404"/>
      <c r="M1907" s="404"/>
      <c r="N1907" s="399"/>
      <c r="O1907" s="400" t="str">
        <f t="shared" si="119"/>
        <v/>
      </c>
      <c r="P1907" s="400" t="str">
        <f t="shared" si="120"/>
        <v/>
      </c>
      <c r="Q1907" s="400">
        <f t="shared" si="122"/>
        <v>0</v>
      </c>
      <c r="R1907" s="401" t="e">
        <f ca="1">MATCH(R$2,OFFSET(Diário!O$4,R1906,0,ROW(Diário!$N$5003)-R1906,1),0)+R1906</f>
        <v>#N/A</v>
      </c>
    </row>
    <row r="1908" spans="1:18" x14ac:dyDescent="0.2">
      <c r="A1908" s="402" t="str">
        <f t="shared" ca="1" si="121"/>
        <v/>
      </c>
      <c r="B1908" s="397" t="str">
        <f ca="1">IF($A1908="","",INDEX(Diário!B$4:B$5000,MATCH(Rateio!$A1908,Diário!$A$4:$A$5000,FALSE)))</f>
        <v/>
      </c>
      <c r="C1908" s="413" t="str">
        <f ca="1">IF($A1908="","",INDEX(Diário!C$4:C$5000,MATCH(Rateio!$A1908,Diário!$A$4:$A$5000,FALSE)))</f>
        <v/>
      </c>
      <c r="D1908" s="412" t="str">
        <f ca="1">IF($A1908="","",INDEX(Diário!D$4:D$5000,MATCH(Rateio!$A1908,Diário!$A$4:$A$5000,FALSE)))</f>
        <v/>
      </c>
      <c r="E1908" s="412" t="str">
        <f ca="1">IF($A1908="","",INDEX(Diário!E$4:E$5000,MATCH(Rateio!$A1908,Diário!$A$4:$A$5000,FALSE)))</f>
        <v/>
      </c>
      <c r="F1908" s="398"/>
      <c r="G1908" s="398"/>
      <c r="H1908" s="398"/>
      <c r="I1908" s="398"/>
      <c r="J1908" s="398"/>
      <c r="K1908" s="403"/>
      <c r="L1908" s="404"/>
      <c r="M1908" s="404"/>
      <c r="N1908" s="399"/>
      <c r="O1908" s="400" t="str">
        <f t="shared" si="119"/>
        <v/>
      </c>
      <c r="P1908" s="400" t="str">
        <f t="shared" si="120"/>
        <v/>
      </c>
      <c r="Q1908" s="400">
        <f t="shared" si="122"/>
        <v>0</v>
      </c>
      <c r="R1908" s="401" t="e">
        <f ca="1">MATCH(R$2,OFFSET(Diário!O$4,R1907,0,ROW(Diário!$N$5003)-R1907,1),0)+R1907</f>
        <v>#N/A</v>
      </c>
    </row>
    <row r="1909" spans="1:18" x14ac:dyDescent="0.2">
      <c r="A1909" s="402" t="str">
        <f t="shared" ca="1" si="121"/>
        <v/>
      </c>
      <c r="B1909" s="397" t="str">
        <f ca="1">IF($A1909="","",INDEX(Diário!B$4:B$5000,MATCH(Rateio!$A1909,Diário!$A$4:$A$5000,FALSE)))</f>
        <v/>
      </c>
      <c r="C1909" s="413" t="str">
        <f ca="1">IF($A1909="","",INDEX(Diário!C$4:C$5000,MATCH(Rateio!$A1909,Diário!$A$4:$A$5000,FALSE)))</f>
        <v/>
      </c>
      <c r="D1909" s="412" t="str">
        <f ca="1">IF($A1909="","",INDEX(Diário!D$4:D$5000,MATCH(Rateio!$A1909,Diário!$A$4:$A$5000,FALSE)))</f>
        <v/>
      </c>
      <c r="E1909" s="412" t="str">
        <f ca="1">IF($A1909="","",INDEX(Diário!E$4:E$5000,MATCH(Rateio!$A1909,Diário!$A$4:$A$5000,FALSE)))</f>
        <v/>
      </c>
      <c r="F1909" s="398"/>
      <c r="G1909" s="398"/>
      <c r="H1909" s="398"/>
      <c r="I1909" s="398"/>
      <c r="J1909" s="398"/>
      <c r="K1909" s="403"/>
      <c r="L1909" s="404"/>
      <c r="M1909" s="404"/>
      <c r="N1909" s="399"/>
      <c r="O1909" s="400" t="str">
        <f t="shared" si="119"/>
        <v/>
      </c>
      <c r="P1909" s="400" t="str">
        <f t="shared" si="120"/>
        <v/>
      </c>
      <c r="Q1909" s="400">
        <f t="shared" si="122"/>
        <v>0</v>
      </c>
      <c r="R1909" s="401" t="e">
        <f ca="1">MATCH(R$2,OFFSET(Diário!O$4,R1908,0,ROW(Diário!$N$5003)-R1908,1),0)+R1908</f>
        <v>#N/A</v>
      </c>
    </row>
    <row r="1910" spans="1:18" x14ac:dyDescent="0.2">
      <c r="A1910" s="402" t="str">
        <f t="shared" ca="1" si="121"/>
        <v/>
      </c>
      <c r="B1910" s="397" t="str">
        <f ca="1">IF($A1910="","",INDEX(Diário!B$4:B$5000,MATCH(Rateio!$A1910,Diário!$A$4:$A$5000,FALSE)))</f>
        <v/>
      </c>
      <c r="C1910" s="413" t="str">
        <f ca="1">IF($A1910="","",INDEX(Diário!C$4:C$5000,MATCH(Rateio!$A1910,Diário!$A$4:$A$5000,FALSE)))</f>
        <v/>
      </c>
      <c r="D1910" s="412" t="str">
        <f ca="1">IF($A1910="","",INDEX(Diário!D$4:D$5000,MATCH(Rateio!$A1910,Diário!$A$4:$A$5000,FALSE)))</f>
        <v/>
      </c>
      <c r="E1910" s="412" t="str">
        <f ca="1">IF($A1910="","",INDEX(Diário!E$4:E$5000,MATCH(Rateio!$A1910,Diário!$A$4:$A$5000,FALSE)))</f>
        <v/>
      </c>
      <c r="F1910" s="398"/>
      <c r="G1910" s="398"/>
      <c r="H1910" s="398"/>
      <c r="I1910" s="398"/>
      <c r="J1910" s="398"/>
      <c r="K1910" s="403"/>
      <c r="L1910" s="404"/>
      <c r="M1910" s="404"/>
      <c r="N1910" s="399"/>
      <c r="O1910" s="400" t="str">
        <f t="shared" si="119"/>
        <v/>
      </c>
      <c r="P1910" s="400" t="str">
        <f t="shared" si="120"/>
        <v/>
      </c>
      <c r="Q1910" s="400">
        <f t="shared" si="122"/>
        <v>0</v>
      </c>
      <c r="R1910" s="401" t="e">
        <f ca="1">MATCH(R$2,OFFSET(Diário!O$4,R1909,0,ROW(Diário!$N$5003)-R1909,1),0)+R1909</f>
        <v>#N/A</v>
      </c>
    </row>
    <row r="1911" spans="1:18" x14ac:dyDescent="0.2">
      <c r="A1911" s="402" t="str">
        <f t="shared" ca="1" si="121"/>
        <v/>
      </c>
      <c r="B1911" s="397" t="str">
        <f ca="1">IF($A1911="","",INDEX(Diário!B$4:B$5000,MATCH(Rateio!$A1911,Diário!$A$4:$A$5000,FALSE)))</f>
        <v/>
      </c>
      <c r="C1911" s="413" t="str">
        <f ca="1">IF($A1911="","",INDEX(Diário!C$4:C$5000,MATCH(Rateio!$A1911,Diário!$A$4:$A$5000,FALSE)))</f>
        <v/>
      </c>
      <c r="D1911" s="412" t="str">
        <f ca="1">IF($A1911="","",INDEX(Diário!D$4:D$5000,MATCH(Rateio!$A1911,Diário!$A$4:$A$5000,FALSE)))</f>
        <v/>
      </c>
      <c r="E1911" s="412" t="str">
        <f ca="1">IF($A1911="","",INDEX(Diário!E$4:E$5000,MATCH(Rateio!$A1911,Diário!$A$4:$A$5000,FALSE)))</f>
        <v/>
      </c>
      <c r="F1911" s="398"/>
      <c r="G1911" s="398"/>
      <c r="H1911" s="398"/>
      <c r="I1911" s="398"/>
      <c r="J1911" s="398"/>
      <c r="K1911" s="403"/>
      <c r="L1911" s="404"/>
      <c r="M1911" s="404"/>
      <c r="N1911" s="399"/>
      <c r="O1911" s="400" t="str">
        <f t="shared" si="119"/>
        <v/>
      </c>
      <c r="P1911" s="400" t="str">
        <f t="shared" si="120"/>
        <v/>
      </c>
      <c r="Q1911" s="400">
        <f t="shared" si="122"/>
        <v>0</v>
      </c>
      <c r="R1911" s="401" t="e">
        <f ca="1">MATCH(R$2,OFFSET(Diário!O$4,R1910,0,ROW(Diário!$N$5003)-R1910,1),0)+R1910</f>
        <v>#N/A</v>
      </c>
    </row>
    <row r="1912" spans="1:18" x14ac:dyDescent="0.2">
      <c r="A1912" s="402" t="str">
        <f t="shared" ca="1" si="121"/>
        <v/>
      </c>
      <c r="B1912" s="397" t="str">
        <f ca="1">IF($A1912="","",INDEX(Diário!B$4:B$5000,MATCH(Rateio!$A1912,Diário!$A$4:$A$5000,FALSE)))</f>
        <v/>
      </c>
      <c r="C1912" s="413" t="str">
        <f ca="1">IF($A1912="","",INDEX(Diário!C$4:C$5000,MATCH(Rateio!$A1912,Diário!$A$4:$A$5000,FALSE)))</f>
        <v/>
      </c>
      <c r="D1912" s="412" t="str">
        <f ca="1">IF($A1912="","",INDEX(Diário!D$4:D$5000,MATCH(Rateio!$A1912,Diário!$A$4:$A$5000,FALSE)))</f>
        <v/>
      </c>
      <c r="E1912" s="412" t="str">
        <f ca="1">IF($A1912="","",INDEX(Diário!E$4:E$5000,MATCH(Rateio!$A1912,Diário!$A$4:$A$5000,FALSE)))</f>
        <v/>
      </c>
      <c r="F1912" s="398"/>
      <c r="G1912" s="398"/>
      <c r="H1912" s="398"/>
      <c r="I1912" s="398"/>
      <c r="J1912" s="398"/>
      <c r="K1912" s="403"/>
      <c r="L1912" s="404"/>
      <c r="M1912" s="404"/>
      <c r="N1912" s="399"/>
      <c r="O1912" s="400" t="str">
        <f t="shared" si="119"/>
        <v/>
      </c>
      <c r="P1912" s="400" t="str">
        <f t="shared" si="120"/>
        <v/>
      </c>
      <c r="Q1912" s="400">
        <f t="shared" si="122"/>
        <v>0</v>
      </c>
      <c r="R1912" s="401" t="e">
        <f ca="1">MATCH(R$2,OFFSET(Diário!O$4,R1911,0,ROW(Diário!$N$5003)-R1911,1),0)+R1911</f>
        <v>#N/A</v>
      </c>
    </row>
    <row r="1913" spans="1:18" x14ac:dyDescent="0.2">
      <c r="A1913" s="402" t="str">
        <f t="shared" ca="1" si="121"/>
        <v/>
      </c>
      <c r="B1913" s="397" t="str">
        <f ca="1">IF($A1913="","",INDEX(Diário!B$4:B$5000,MATCH(Rateio!$A1913,Diário!$A$4:$A$5000,FALSE)))</f>
        <v/>
      </c>
      <c r="C1913" s="413" t="str">
        <f ca="1">IF($A1913="","",INDEX(Diário!C$4:C$5000,MATCH(Rateio!$A1913,Diário!$A$4:$A$5000,FALSE)))</f>
        <v/>
      </c>
      <c r="D1913" s="412" t="str">
        <f ca="1">IF($A1913="","",INDEX(Diário!D$4:D$5000,MATCH(Rateio!$A1913,Diário!$A$4:$A$5000,FALSE)))</f>
        <v/>
      </c>
      <c r="E1913" s="412" t="str">
        <f ca="1">IF($A1913="","",INDEX(Diário!E$4:E$5000,MATCH(Rateio!$A1913,Diário!$A$4:$A$5000,FALSE)))</f>
        <v/>
      </c>
      <c r="F1913" s="398"/>
      <c r="G1913" s="398"/>
      <c r="H1913" s="398"/>
      <c r="I1913" s="398"/>
      <c r="J1913" s="398"/>
      <c r="K1913" s="403"/>
      <c r="L1913" s="404"/>
      <c r="M1913" s="404"/>
      <c r="N1913" s="399"/>
      <c r="O1913" s="400" t="str">
        <f t="shared" si="119"/>
        <v/>
      </c>
      <c r="P1913" s="400" t="str">
        <f t="shared" si="120"/>
        <v/>
      </c>
      <c r="Q1913" s="400">
        <f t="shared" si="122"/>
        <v>0</v>
      </c>
      <c r="R1913" s="401" t="e">
        <f ca="1">MATCH(R$2,OFFSET(Diário!O$4,R1912,0,ROW(Diário!$N$5003)-R1912,1),0)+R1912</f>
        <v>#N/A</v>
      </c>
    </row>
    <row r="1914" spans="1:18" x14ac:dyDescent="0.2">
      <c r="A1914" s="402" t="str">
        <f t="shared" ca="1" si="121"/>
        <v/>
      </c>
      <c r="B1914" s="397" t="str">
        <f ca="1">IF($A1914="","",INDEX(Diário!B$4:B$5000,MATCH(Rateio!$A1914,Diário!$A$4:$A$5000,FALSE)))</f>
        <v/>
      </c>
      <c r="C1914" s="413" t="str">
        <f ca="1">IF($A1914="","",INDEX(Diário!C$4:C$5000,MATCH(Rateio!$A1914,Diário!$A$4:$A$5000,FALSE)))</f>
        <v/>
      </c>
      <c r="D1914" s="412" t="str">
        <f ca="1">IF($A1914="","",INDEX(Diário!D$4:D$5000,MATCH(Rateio!$A1914,Diário!$A$4:$A$5000,FALSE)))</f>
        <v/>
      </c>
      <c r="E1914" s="412" t="str">
        <f ca="1">IF($A1914="","",INDEX(Diário!E$4:E$5000,MATCH(Rateio!$A1914,Diário!$A$4:$A$5000,FALSE)))</f>
        <v/>
      </c>
      <c r="F1914" s="398"/>
      <c r="G1914" s="398"/>
      <c r="H1914" s="398"/>
      <c r="I1914" s="398"/>
      <c r="J1914" s="398"/>
      <c r="K1914" s="403"/>
      <c r="L1914" s="404"/>
      <c r="M1914" s="404"/>
      <c r="N1914" s="399"/>
      <c r="O1914" s="400" t="str">
        <f t="shared" si="119"/>
        <v/>
      </c>
      <c r="P1914" s="400" t="str">
        <f t="shared" si="120"/>
        <v/>
      </c>
      <c r="Q1914" s="400">
        <f t="shared" si="122"/>
        <v>0</v>
      </c>
      <c r="R1914" s="401" t="e">
        <f ca="1">MATCH(R$2,OFFSET(Diário!O$4,R1913,0,ROW(Diário!$N$5003)-R1913,1),0)+R1913</f>
        <v>#N/A</v>
      </c>
    </row>
    <row r="1915" spans="1:18" x14ac:dyDescent="0.2">
      <c r="A1915" s="402" t="str">
        <f t="shared" ca="1" si="121"/>
        <v/>
      </c>
      <c r="B1915" s="397" t="str">
        <f ca="1">IF($A1915="","",INDEX(Diário!B$4:B$5000,MATCH(Rateio!$A1915,Diário!$A$4:$A$5000,FALSE)))</f>
        <v/>
      </c>
      <c r="C1915" s="413" t="str">
        <f ca="1">IF($A1915="","",INDEX(Diário!C$4:C$5000,MATCH(Rateio!$A1915,Diário!$A$4:$A$5000,FALSE)))</f>
        <v/>
      </c>
      <c r="D1915" s="412" t="str">
        <f ca="1">IF($A1915="","",INDEX(Diário!D$4:D$5000,MATCH(Rateio!$A1915,Diário!$A$4:$A$5000,FALSE)))</f>
        <v/>
      </c>
      <c r="E1915" s="412" t="str">
        <f ca="1">IF($A1915="","",INDEX(Diário!E$4:E$5000,MATCH(Rateio!$A1915,Diário!$A$4:$A$5000,FALSE)))</f>
        <v/>
      </c>
      <c r="F1915" s="398"/>
      <c r="G1915" s="398"/>
      <c r="H1915" s="398"/>
      <c r="I1915" s="398"/>
      <c r="J1915" s="398"/>
      <c r="K1915" s="403"/>
      <c r="L1915" s="404"/>
      <c r="M1915" s="404"/>
      <c r="N1915" s="399"/>
      <c r="O1915" s="400" t="str">
        <f t="shared" si="119"/>
        <v/>
      </c>
      <c r="P1915" s="400" t="str">
        <f t="shared" si="120"/>
        <v/>
      </c>
      <c r="Q1915" s="400">
        <f t="shared" si="122"/>
        <v>0</v>
      </c>
      <c r="R1915" s="401" t="e">
        <f ca="1">MATCH(R$2,OFFSET(Diário!O$4,R1914,0,ROW(Diário!$N$5003)-R1914,1),0)+R1914</f>
        <v>#N/A</v>
      </c>
    </row>
    <row r="1916" spans="1:18" x14ac:dyDescent="0.2">
      <c r="A1916" s="402" t="str">
        <f t="shared" ca="1" si="121"/>
        <v/>
      </c>
      <c r="B1916" s="397" t="str">
        <f ca="1">IF($A1916="","",INDEX(Diário!B$4:B$5000,MATCH(Rateio!$A1916,Diário!$A$4:$A$5000,FALSE)))</f>
        <v/>
      </c>
      <c r="C1916" s="413" t="str">
        <f ca="1">IF($A1916="","",INDEX(Diário!C$4:C$5000,MATCH(Rateio!$A1916,Diário!$A$4:$A$5000,FALSE)))</f>
        <v/>
      </c>
      <c r="D1916" s="412" t="str">
        <f ca="1">IF($A1916="","",INDEX(Diário!D$4:D$5000,MATCH(Rateio!$A1916,Diário!$A$4:$A$5000,FALSE)))</f>
        <v/>
      </c>
      <c r="E1916" s="412" t="str">
        <f ca="1">IF($A1916="","",INDEX(Diário!E$4:E$5000,MATCH(Rateio!$A1916,Diário!$A$4:$A$5000,FALSE)))</f>
        <v/>
      </c>
      <c r="F1916" s="398"/>
      <c r="G1916" s="398"/>
      <c r="H1916" s="398"/>
      <c r="I1916" s="398"/>
      <c r="J1916" s="398"/>
      <c r="K1916" s="403"/>
      <c r="L1916" s="404"/>
      <c r="M1916" s="404"/>
      <c r="N1916" s="399"/>
      <c r="O1916" s="400" t="str">
        <f t="shared" si="119"/>
        <v/>
      </c>
      <c r="P1916" s="400" t="str">
        <f t="shared" si="120"/>
        <v/>
      </c>
      <c r="Q1916" s="400">
        <f t="shared" si="122"/>
        <v>0</v>
      </c>
      <c r="R1916" s="401" t="e">
        <f ca="1">MATCH(R$2,OFFSET(Diário!O$4,R1915,0,ROW(Diário!$N$5003)-R1915,1),0)+R1915</f>
        <v>#N/A</v>
      </c>
    </row>
    <row r="1917" spans="1:18" x14ac:dyDescent="0.2">
      <c r="A1917" s="402" t="str">
        <f t="shared" ca="1" si="121"/>
        <v/>
      </c>
      <c r="B1917" s="397" t="str">
        <f ca="1">IF($A1917="","",INDEX(Diário!B$4:B$5000,MATCH(Rateio!$A1917,Diário!$A$4:$A$5000,FALSE)))</f>
        <v/>
      </c>
      <c r="C1917" s="413" t="str">
        <f ca="1">IF($A1917="","",INDEX(Diário!C$4:C$5000,MATCH(Rateio!$A1917,Diário!$A$4:$A$5000,FALSE)))</f>
        <v/>
      </c>
      <c r="D1917" s="412" t="str">
        <f ca="1">IF($A1917="","",INDEX(Diário!D$4:D$5000,MATCH(Rateio!$A1917,Diário!$A$4:$A$5000,FALSE)))</f>
        <v/>
      </c>
      <c r="E1917" s="412" t="str">
        <f ca="1">IF($A1917="","",INDEX(Diário!E$4:E$5000,MATCH(Rateio!$A1917,Diário!$A$4:$A$5000,FALSE)))</f>
        <v/>
      </c>
      <c r="F1917" s="398"/>
      <c r="G1917" s="398"/>
      <c r="H1917" s="398"/>
      <c r="I1917" s="398"/>
      <c r="J1917" s="398"/>
      <c r="K1917" s="403"/>
      <c r="L1917" s="404"/>
      <c r="M1917" s="404"/>
      <c r="N1917" s="399"/>
      <c r="O1917" s="400" t="str">
        <f t="shared" si="119"/>
        <v/>
      </c>
      <c r="P1917" s="400" t="str">
        <f t="shared" si="120"/>
        <v/>
      </c>
      <c r="Q1917" s="400">
        <f t="shared" si="122"/>
        <v>0</v>
      </c>
      <c r="R1917" s="401" t="e">
        <f ca="1">MATCH(R$2,OFFSET(Diário!O$4,R1916,0,ROW(Diário!$N$5003)-R1916,1),0)+R1916</f>
        <v>#N/A</v>
      </c>
    </row>
    <row r="1918" spans="1:18" x14ac:dyDescent="0.2">
      <c r="A1918" s="402" t="str">
        <f t="shared" ca="1" si="121"/>
        <v/>
      </c>
      <c r="B1918" s="397" t="str">
        <f ca="1">IF($A1918="","",INDEX(Diário!B$4:B$5000,MATCH(Rateio!$A1918,Diário!$A$4:$A$5000,FALSE)))</f>
        <v/>
      </c>
      <c r="C1918" s="413" t="str">
        <f ca="1">IF($A1918="","",INDEX(Diário!C$4:C$5000,MATCH(Rateio!$A1918,Diário!$A$4:$A$5000,FALSE)))</f>
        <v/>
      </c>
      <c r="D1918" s="412" t="str">
        <f ca="1">IF($A1918="","",INDEX(Diário!D$4:D$5000,MATCH(Rateio!$A1918,Diário!$A$4:$A$5000,FALSE)))</f>
        <v/>
      </c>
      <c r="E1918" s="412" t="str">
        <f ca="1">IF($A1918="","",INDEX(Diário!E$4:E$5000,MATCH(Rateio!$A1918,Diário!$A$4:$A$5000,FALSE)))</f>
        <v/>
      </c>
      <c r="F1918" s="398"/>
      <c r="G1918" s="398"/>
      <c r="H1918" s="398"/>
      <c r="I1918" s="398"/>
      <c r="J1918" s="398"/>
      <c r="K1918" s="403"/>
      <c r="L1918" s="404"/>
      <c r="M1918" s="404"/>
      <c r="N1918" s="399"/>
      <c r="O1918" s="400" t="str">
        <f t="shared" si="119"/>
        <v/>
      </c>
      <c r="P1918" s="400" t="str">
        <f t="shared" si="120"/>
        <v/>
      </c>
      <c r="Q1918" s="400">
        <f t="shared" si="122"/>
        <v>0</v>
      </c>
      <c r="R1918" s="401" t="e">
        <f ca="1">MATCH(R$2,OFFSET(Diário!O$4,R1917,0,ROW(Diário!$N$5003)-R1917,1),0)+R1917</f>
        <v>#N/A</v>
      </c>
    </row>
    <row r="1919" spans="1:18" x14ac:dyDescent="0.2">
      <c r="A1919" s="402" t="str">
        <f t="shared" ca="1" si="121"/>
        <v/>
      </c>
      <c r="B1919" s="397" t="str">
        <f ca="1">IF($A1919="","",INDEX(Diário!B$4:B$5000,MATCH(Rateio!$A1919,Diário!$A$4:$A$5000,FALSE)))</f>
        <v/>
      </c>
      <c r="C1919" s="413" t="str">
        <f ca="1">IF($A1919="","",INDEX(Diário!C$4:C$5000,MATCH(Rateio!$A1919,Diário!$A$4:$A$5000,FALSE)))</f>
        <v/>
      </c>
      <c r="D1919" s="412" t="str">
        <f ca="1">IF($A1919="","",INDEX(Diário!D$4:D$5000,MATCH(Rateio!$A1919,Diário!$A$4:$A$5000,FALSE)))</f>
        <v/>
      </c>
      <c r="E1919" s="412" t="str">
        <f ca="1">IF($A1919="","",INDEX(Diário!E$4:E$5000,MATCH(Rateio!$A1919,Diário!$A$4:$A$5000,FALSE)))</f>
        <v/>
      </c>
      <c r="F1919" s="398"/>
      <c r="G1919" s="398"/>
      <c r="H1919" s="398"/>
      <c r="I1919" s="398"/>
      <c r="J1919" s="398"/>
      <c r="K1919" s="403"/>
      <c r="L1919" s="404"/>
      <c r="M1919" s="404"/>
      <c r="N1919" s="399"/>
      <c r="O1919" s="400" t="str">
        <f t="shared" si="119"/>
        <v/>
      </c>
      <c r="P1919" s="400" t="str">
        <f t="shared" si="120"/>
        <v/>
      </c>
      <c r="Q1919" s="400">
        <f t="shared" si="122"/>
        <v>0</v>
      </c>
      <c r="R1919" s="401" t="e">
        <f ca="1">MATCH(R$2,OFFSET(Diário!O$4,R1918,0,ROW(Diário!$N$5003)-R1918,1),0)+R1918</f>
        <v>#N/A</v>
      </c>
    </row>
    <row r="1920" spans="1:18" x14ac:dyDescent="0.2">
      <c r="A1920" s="402" t="str">
        <f t="shared" ca="1" si="121"/>
        <v/>
      </c>
      <c r="B1920" s="397" t="str">
        <f ca="1">IF($A1920="","",INDEX(Diário!B$4:B$5000,MATCH(Rateio!$A1920,Diário!$A$4:$A$5000,FALSE)))</f>
        <v/>
      </c>
      <c r="C1920" s="413" t="str">
        <f ca="1">IF($A1920="","",INDEX(Diário!C$4:C$5000,MATCH(Rateio!$A1920,Diário!$A$4:$A$5000,FALSE)))</f>
        <v/>
      </c>
      <c r="D1920" s="412" t="str">
        <f ca="1">IF($A1920="","",INDEX(Diário!D$4:D$5000,MATCH(Rateio!$A1920,Diário!$A$4:$A$5000,FALSE)))</f>
        <v/>
      </c>
      <c r="E1920" s="412" t="str">
        <f ca="1">IF($A1920="","",INDEX(Diário!E$4:E$5000,MATCH(Rateio!$A1920,Diário!$A$4:$A$5000,FALSE)))</f>
        <v/>
      </c>
      <c r="F1920" s="398"/>
      <c r="G1920" s="398"/>
      <c r="H1920" s="398"/>
      <c r="I1920" s="398"/>
      <c r="J1920" s="398"/>
      <c r="K1920" s="403"/>
      <c r="L1920" s="404"/>
      <c r="M1920" s="404"/>
      <c r="N1920" s="399"/>
      <c r="O1920" s="400" t="str">
        <f t="shared" si="119"/>
        <v/>
      </c>
      <c r="P1920" s="400" t="str">
        <f t="shared" si="120"/>
        <v/>
      </c>
      <c r="Q1920" s="400">
        <f t="shared" si="122"/>
        <v>0</v>
      </c>
      <c r="R1920" s="401" t="e">
        <f ca="1">MATCH(R$2,OFFSET(Diário!O$4,R1919,0,ROW(Diário!$N$5003)-R1919,1),0)+R1919</f>
        <v>#N/A</v>
      </c>
    </row>
    <row r="1921" spans="1:18" x14ac:dyDescent="0.2">
      <c r="A1921" s="402" t="str">
        <f t="shared" ca="1" si="121"/>
        <v/>
      </c>
      <c r="B1921" s="397" t="str">
        <f ca="1">IF($A1921="","",INDEX(Diário!B$4:B$5000,MATCH(Rateio!$A1921,Diário!$A$4:$A$5000,FALSE)))</f>
        <v/>
      </c>
      <c r="C1921" s="413" t="str">
        <f ca="1">IF($A1921="","",INDEX(Diário!C$4:C$5000,MATCH(Rateio!$A1921,Diário!$A$4:$A$5000,FALSE)))</f>
        <v/>
      </c>
      <c r="D1921" s="412" t="str">
        <f ca="1">IF($A1921="","",INDEX(Diário!D$4:D$5000,MATCH(Rateio!$A1921,Diário!$A$4:$A$5000,FALSE)))</f>
        <v/>
      </c>
      <c r="E1921" s="412" t="str">
        <f ca="1">IF($A1921="","",INDEX(Diário!E$4:E$5000,MATCH(Rateio!$A1921,Diário!$A$4:$A$5000,FALSE)))</f>
        <v/>
      </c>
      <c r="F1921" s="398"/>
      <c r="G1921" s="398"/>
      <c r="H1921" s="398"/>
      <c r="I1921" s="398"/>
      <c r="J1921" s="398"/>
      <c r="K1921" s="403"/>
      <c r="L1921" s="404"/>
      <c r="M1921" s="404"/>
      <c r="N1921" s="399"/>
      <c r="O1921" s="400" t="str">
        <f t="shared" si="119"/>
        <v/>
      </c>
      <c r="P1921" s="400" t="str">
        <f t="shared" si="120"/>
        <v/>
      </c>
      <c r="Q1921" s="400">
        <f t="shared" si="122"/>
        <v>0</v>
      </c>
      <c r="R1921" s="401" t="e">
        <f ca="1">MATCH(R$2,OFFSET(Diário!O$4,R1920,0,ROW(Diário!$N$5003)-R1920,1),0)+R1920</f>
        <v>#N/A</v>
      </c>
    </row>
    <row r="1922" spans="1:18" x14ac:dyDescent="0.2">
      <c r="A1922" s="402" t="str">
        <f t="shared" ca="1" si="121"/>
        <v/>
      </c>
      <c r="B1922" s="397" t="str">
        <f ca="1">IF($A1922="","",INDEX(Diário!B$4:B$5000,MATCH(Rateio!$A1922,Diário!$A$4:$A$5000,FALSE)))</f>
        <v/>
      </c>
      <c r="C1922" s="413" t="str">
        <f ca="1">IF($A1922="","",INDEX(Diário!C$4:C$5000,MATCH(Rateio!$A1922,Diário!$A$4:$A$5000,FALSE)))</f>
        <v/>
      </c>
      <c r="D1922" s="412" t="str">
        <f ca="1">IF($A1922="","",INDEX(Diário!D$4:D$5000,MATCH(Rateio!$A1922,Diário!$A$4:$A$5000,FALSE)))</f>
        <v/>
      </c>
      <c r="E1922" s="412" t="str">
        <f ca="1">IF($A1922="","",INDEX(Diário!E$4:E$5000,MATCH(Rateio!$A1922,Diário!$A$4:$A$5000,FALSE)))</f>
        <v/>
      </c>
      <c r="F1922" s="398"/>
      <c r="G1922" s="398"/>
      <c r="H1922" s="398"/>
      <c r="I1922" s="398"/>
      <c r="J1922" s="398"/>
      <c r="K1922" s="403"/>
      <c r="L1922" s="404"/>
      <c r="M1922" s="404"/>
      <c r="N1922" s="399"/>
      <c r="O1922" s="400" t="str">
        <f t="shared" si="119"/>
        <v/>
      </c>
      <c r="P1922" s="400" t="str">
        <f t="shared" si="120"/>
        <v/>
      </c>
      <c r="Q1922" s="400">
        <f t="shared" si="122"/>
        <v>0</v>
      </c>
      <c r="R1922" s="401" t="e">
        <f ca="1">MATCH(R$2,OFFSET(Diário!O$4,R1921,0,ROW(Diário!$N$5003)-R1921,1),0)+R1921</f>
        <v>#N/A</v>
      </c>
    </row>
    <row r="1923" spans="1:18" x14ac:dyDescent="0.2">
      <c r="A1923" s="402" t="str">
        <f t="shared" ca="1" si="121"/>
        <v/>
      </c>
      <c r="B1923" s="397" t="str">
        <f ca="1">IF($A1923="","",INDEX(Diário!B$4:B$5000,MATCH(Rateio!$A1923,Diário!$A$4:$A$5000,FALSE)))</f>
        <v/>
      </c>
      <c r="C1923" s="413" t="str">
        <f ca="1">IF($A1923="","",INDEX(Diário!C$4:C$5000,MATCH(Rateio!$A1923,Diário!$A$4:$A$5000,FALSE)))</f>
        <v/>
      </c>
      <c r="D1923" s="412" t="str">
        <f ca="1">IF($A1923="","",INDEX(Diário!D$4:D$5000,MATCH(Rateio!$A1923,Diário!$A$4:$A$5000,FALSE)))</f>
        <v/>
      </c>
      <c r="E1923" s="412" t="str">
        <f ca="1">IF($A1923="","",INDEX(Diário!E$4:E$5000,MATCH(Rateio!$A1923,Diário!$A$4:$A$5000,FALSE)))</f>
        <v/>
      </c>
      <c r="F1923" s="398"/>
      <c r="G1923" s="398"/>
      <c r="H1923" s="398"/>
      <c r="I1923" s="398"/>
      <c r="J1923" s="398"/>
      <c r="K1923" s="403"/>
      <c r="L1923" s="404"/>
      <c r="M1923" s="404"/>
      <c r="N1923" s="399"/>
      <c r="O1923" s="400" t="str">
        <f t="shared" si="119"/>
        <v/>
      </c>
      <c r="P1923" s="400" t="str">
        <f t="shared" si="120"/>
        <v/>
      </c>
      <c r="Q1923" s="400">
        <f t="shared" si="122"/>
        <v>0</v>
      </c>
      <c r="R1923" s="401" t="e">
        <f ca="1">MATCH(R$2,OFFSET(Diário!O$4,R1922,0,ROW(Diário!$N$5003)-R1922,1),0)+R1922</f>
        <v>#N/A</v>
      </c>
    </row>
    <row r="1924" spans="1:18" x14ac:dyDescent="0.2">
      <c r="A1924" s="402" t="str">
        <f t="shared" ca="1" si="121"/>
        <v/>
      </c>
      <c r="B1924" s="397" t="str">
        <f ca="1">IF($A1924="","",INDEX(Diário!B$4:B$5000,MATCH(Rateio!$A1924,Diário!$A$4:$A$5000,FALSE)))</f>
        <v/>
      </c>
      <c r="C1924" s="413" t="str">
        <f ca="1">IF($A1924="","",INDEX(Diário!C$4:C$5000,MATCH(Rateio!$A1924,Diário!$A$4:$A$5000,FALSE)))</f>
        <v/>
      </c>
      <c r="D1924" s="412" t="str">
        <f ca="1">IF($A1924="","",INDEX(Diário!D$4:D$5000,MATCH(Rateio!$A1924,Diário!$A$4:$A$5000,FALSE)))</f>
        <v/>
      </c>
      <c r="E1924" s="412" t="str">
        <f ca="1">IF($A1924="","",INDEX(Diário!E$4:E$5000,MATCH(Rateio!$A1924,Diário!$A$4:$A$5000,FALSE)))</f>
        <v/>
      </c>
      <c r="F1924" s="398"/>
      <c r="G1924" s="398"/>
      <c r="H1924" s="398"/>
      <c r="I1924" s="398"/>
      <c r="J1924" s="398"/>
      <c r="K1924" s="403"/>
      <c r="L1924" s="404"/>
      <c r="M1924" s="404"/>
      <c r="N1924" s="399"/>
      <c r="O1924" s="400" t="str">
        <f t="shared" si="119"/>
        <v/>
      </c>
      <c r="P1924" s="400" t="str">
        <f t="shared" si="120"/>
        <v/>
      </c>
      <c r="Q1924" s="400">
        <f t="shared" si="122"/>
        <v>0</v>
      </c>
      <c r="R1924" s="401" t="e">
        <f ca="1">MATCH(R$2,OFFSET(Diário!O$4,R1923,0,ROW(Diário!$N$5003)-R1923,1),0)+R1923</f>
        <v>#N/A</v>
      </c>
    </row>
    <row r="1925" spans="1:18" x14ac:dyDescent="0.2">
      <c r="A1925" s="402" t="str">
        <f t="shared" ca="1" si="121"/>
        <v/>
      </c>
      <c r="B1925" s="397" t="str">
        <f ca="1">IF($A1925="","",INDEX(Diário!B$4:B$5000,MATCH(Rateio!$A1925,Diário!$A$4:$A$5000,FALSE)))</f>
        <v/>
      </c>
      <c r="C1925" s="413" t="str">
        <f ca="1">IF($A1925="","",INDEX(Diário!C$4:C$5000,MATCH(Rateio!$A1925,Diário!$A$4:$A$5000,FALSE)))</f>
        <v/>
      </c>
      <c r="D1925" s="412" t="str">
        <f ca="1">IF($A1925="","",INDEX(Diário!D$4:D$5000,MATCH(Rateio!$A1925,Diário!$A$4:$A$5000,FALSE)))</f>
        <v/>
      </c>
      <c r="E1925" s="412" t="str">
        <f ca="1">IF($A1925="","",INDEX(Diário!E$4:E$5000,MATCH(Rateio!$A1925,Diário!$A$4:$A$5000,FALSE)))</f>
        <v/>
      </c>
      <c r="F1925" s="398"/>
      <c r="G1925" s="398"/>
      <c r="H1925" s="398"/>
      <c r="I1925" s="398"/>
      <c r="J1925" s="398"/>
      <c r="K1925" s="403"/>
      <c r="L1925" s="404"/>
      <c r="M1925" s="404"/>
      <c r="N1925" s="399"/>
      <c r="O1925" s="400" t="str">
        <f t="shared" ref="O1925:O1988" si="123">IFERROR(M1925/L1925,"")</f>
        <v/>
      </c>
      <c r="P1925" s="400" t="str">
        <f t="shared" ref="P1925:P1988" si="124">IFERROR(N1925/L1925,"")</f>
        <v/>
      </c>
      <c r="Q1925" s="400">
        <f t="shared" si="122"/>
        <v>0</v>
      </c>
      <c r="R1925" s="401" t="e">
        <f ca="1">MATCH(R$2,OFFSET(Diário!O$4,R1924,0,ROW(Diário!$N$5003)-R1924,1),0)+R1924</f>
        <v>#N/A</v>
      </c>
    </row>
    <row r="1926" spans="1:18" x14ac:dyDescent="0.2">
      <c r="A1926" s="402" t="str">
        <f t="shared" ref="A1926:A1989" ca="1" si="125">IF(ISNA(R1926),"",R1926)</f>
        <v/>
      </c>
      <c r="B1926" s="397" t="str">
        <f ca="1">IF($A1926="","",INDEX(Diário!B$4:B$5000,MATCH(Rateio!$A1926,Diário!$A$4:$A$5000,FALSE)))</f>
        <v/>
      </c>
      <c r="C1926" s="413" t="str">
        <f ca="1">IF($A1926="","",INDEX(Diário!C$4:C$5000,MATCH(Rateio!$A1926,Diário!$A$4:$A$5000,FALSE)))</f>
        <v/>
      </c>
      <c r="D1926" s="412" t="str">
        <f ca="1">IF($A1926="","",INDEX(Diário!D$4:D$5000,MATCH(Rateio!$A1926,Diário!$A$4:$A$5000,FALSE)))</f>
        <v/>
      </c>
      <c r="E1926" s="412" t="str">
        <f ca="1">IF($A1926="","",INDEX(Diário!E$4:E$5000,MATCH(Rateio!$A1926,Diário!$A$4:$A$5000,FALSE)))</f>
        <v/>
      </c>
      <c r="F1926" s="398"/>
      <c r="G1926" s="398"/>
      <c r="H1926" s="398"/>
      <c r="I1926" s="398"/>
      <c r="J1926" s="398"/>
      <c r="K1926" s="403"/>
      <c r="L1926" s="404"/>
      <c r="M1926" s="404"/>
      <c r="N1926" s="399"/>
      <c r="O1926" s="400" t="str">
        <f t="shared" si="123"/>
        <v/>
      </c>
      <c r="P1926" s="400" t="str">
        <f t="shared" si="124"/>
        <v/>
      </c>
      <c r="Q1926" s="400">
        <f t="shared" ref="Q1926:Q1989" si="126">SUM(O1926:P1926)</f>
        <v>0</v>
      </c>
      <c r="R1926" s="401" t="e">
        <f ca="1">MATCH(R$2,OFFSET(Diário!O$4,R1925,0,ROW(Diário!$N$5003)-R1925,1),0)+R1925</f>
        <v>#N/A</v>
      </c>
    </row>
    <row r="1927" spans="1:18" x14ac:dyDescent="0.2">
      <c r="A1927" s="402" t="str">
        <f t="shared" ca="1" si="125"/>
        <v/>
      </c>
      <c r="B1927" s="397" t="str">
        <f ca="1">IF($A1927="","",INDEX(Diário!B$4:B$5000,MATCH(Rateio!$A1927,Diário!$A$4:$A$5000,FALSE)))</f>
        <v/>
      </c>
      <c r="C1927" s="413" t="str">
        <f ca="1">IF($A1927="","",INDEX(Diário!C$4:C$5000,MATCH(Rateio!$A1927,Diário!$A$4:$A$5000,FALSE)))</f>
        <v/>
      </c>
      <c r="D1927" s="412" t="str">
        <f ca="1">IF($A1927="","",INDEX(Diário!D$4:D$5000,MATCH(Rateio!$A1927,Diário!$A$4:$A$5000,FALSE)))</f>
        <v/>
      </c>
      <c r="E1927" s="412" t="str">
        <f ca="1">IF($A1927="","",INDEX(Diário!E$4:E$5000,MATCH(Rateio!$A1927,Diário!$A$4:$A$5000,FALSE)))</f>
        <v/>
      </c>
      <c r="F1927" s="398"/>
      <c r="G1927" s="398"/>
      <c r="H1927" s="398"/>
      <c r="I1927" s="398"/>
      <c r="J1927" s="398"/>
      <c r="K1927" s="403"/>
      <c r="L1927" s="404"/>
      <c r="M1927" s="404"/>
      <c r="N1927" s="399"/>
      <c r="O1927" s="400" t="str">
        <f t="shared" si="123"/>
        <v/>
      </c>
      <c r="P1927" s="400" t="str">
        <f t="shared" si="124"/>
        <v/>
      </c>
      <c r="Q1927" s="400">
        <f t="shared" si="126"/>
        <v>0</v>
      </c>
      <c r="R1927" s="401" t="e">
        <f ca="1">MATCH(R$2,OFFSET(Diário!O$4,R1926,0,ROW(Diário!$N$5003)-R1926,1),0)+R1926</f>
        <v>#N/A</v>
      </c>
    </row>
    <row r="1928" spans="1:18" x14ac:dyDescent="0.2">
      <c r="A1928" s="402" t="str">
        <f t="shared" ca="1" si="125"/>
        <v/>
      </c>
      <c r="B1928" s="397" t="str">
        <f ca="1">IF($A1928="","",INDEX(Diário!B$4:B$5000,MATCH(Rateio!$A1928,Diário!$A$4:$A$5000,FALSE)))</f>
        <v/>
      </c>
      <c r="C1928" s="413" t="str">
        <f ca="1">IF($A1928="","",INDEX(Diário!C$4:C$5000,MATCH(Rateio!$A1928,Diário!$A$4:$A$5000,FALSE)))</f>
        <v/>
      </c>
      <c r="D1928" s="412" t="str">
        <f ca="1">IF($A1928="","",INDEX(Diário!D$4:D$5000,MATCH(Rateio!$A1928,Diário!$A$4:$A$5000,FALSE)))</f>
        <v/>
      </c>
      <c r="E1928" s="412" t="str">
        <f ca="1">IF($A1928="","",INDEX(Diário!E$4:E$5000,MATCH(Rateio!$A1928,Diário!$A$4:$A$5000,FALSE)))</f>
        <v/>
      </c>
      <c r="F1928" s="398"/>
      <c r="G1928" s="398"/>
      <c r="H1928" s="398"/>
      <c r="I1928" s="398"/>
      <c r="J1928" s="398"/>
      <c r="K1928" s="403"/>
      <c r="L1928" s="404"/>
      <c r="M1928" s="404"/>
      <c r="N1928" s="399"/>
      <c r="O1928" s="400" t="str">
        <f t="shared" si="123"/>
        <v/>
      </c>
      <c r="P1928" s="400" t="str">
        <f t="shared" si="124"/>
        <v/>
      </c>
      <c r="Q1928" s="400">
        <f t="shared" si="126"/>
        <v>0</v>
      </c>
      <c r="R1928" s="401" t="e">
        <f ca="1">MATCH(R$2,OFFSET(Diário!O$4,R1927,0,ROW(Diário!$N$5003)-R1927,1),0)+R1927</f>
        <v>#N/A</v>
      </c>
    </row>
    <row r="1929" spans="1:18" x14ac:dyDescent="0.2">
      <c r="A1929" s="402" t="str">
        <f t="shared" ca="1" si="125"/>
        <v/>
      </c>
      <c r="B1929" s="397" t="str">
        <f ca="1">IF($A1929="","",INDEX(Diário!B$4:B$5000,MATCH(Rateio!$A1929,Diário!$A$4:$A$5000,FALSE)))</f>
        <v/>
      </c>
      <c r="C1929" s="413" t="str">
        <f ca="1">IF($A1929="","",INDEX(Diário!C$4:C$5000,MATCH(Rateio!$A1929,Diário!$A$4:$A$5000,FALSE)))</f>
        <v/>
      </c>
      <c r="D1929" s="412" t="str">
        <f ca="1">IF($A1929="","",INDEX(Diário!D$4:D$5000,MATCH(Rateio!$A1929,Diário!$A$4:$A$5000,FALSE)))</f>
        <v/>
      </c>
      <c r="E1929" s="412" t="str">
        <f ca="1">IF($A1929="","",INDEX(Diário!E$4:E$5000,MATCH(Rateio!$A1929,Diário!$A$4:$A$5000,FALSE)))</f>
        <v/>
      </c>
      <c r="F1929" s="398"/>
      <c r="G1929" s="398"/>
      <c r="H1929" s="398"/>
      <c r="I1929" s="398"/>
      <c r="J1929" s="398"/>
      <c r="K1929" s="403"/>
      <c r="L1929" s="404"/>
      <c r="M1929" s="404"/>
      <c r="N1929" s="399"/>
      <c r="O1929" s="400" t="str">
        <f t="shared" si="123"/>
        <v/>
      </c>
      <c r="P1929" s="400" t="str">
        <f t="shared" si="124"/>
        <v/>
      </c>
      <c r="Q1929" s="400">
        <f t="shared" si="126"/>
        <v>0</v>
      </c>
      <c r="R1929" s="401" t="e">
        <f ca="1">MATCH(R$2,OFFSET(Diário!O$4,R1928,0,ROW(Diário!$N$5003)-R1928,1),0)+R1928</f>
        <v>#N/A</v>
      </c>
    </row>
    <row r="1930" spans="1:18" x14ac:dyDescent="0.2">
      <c r="A1930" s="402" t="str">
        <f t="shared" ca="1" si="125"/>
        <v/>
      </c>
      <c r="B1930" s="397" t="str">
        <f ca="1">IF($A1930="","",INDEX(Diário!B$4:B$5000,MATCH(Rateio!$A1930,Diário!$A$4:$A$5000,FALSE)))</f>
        <v/>
      </c>
      <c r="C1930" s="413" t="str">
        <f ca="1">IF($A1930="","",INDEX(Diário!C$4:C$5000,MATCH(Rateio!$A1930,Diário!$A$4:$A$5000,FALSE)))</f>
        <v/>
      </c>
      <c r="D1930" s="412" t="str">
        <f ca="1">IF($A1930="","",INDEX(Diário!D$4:D$5000,MATCH(Rateio!$A1930,Diário!$A$4:$A$5000,FALSE)))</f>
        <v/>
      </c>
      <c r="E1930" s="412" t="str">
        <f ca="1">IF($A1930="","",INDEX(Diário!E$4:E$5000,MATCH(Rateio!$A1930,Diário!$A$4:$A$5000,FALSE)))</f>
        <v/>
      </c>
      <c r="F1930" s="398"/>
      <c r="G1930" s="398"/>
      <c r="H1930" s="398"/>
      <c r="I1930" s="398"/>
      <c r="J1930" s="398"/>
      <c r="K1930" s="403"/>
      <c r="L1930" s="404"/>
      <c r="M1930" s="404"/>
      <c r="N1930" s="399"/>
      <c r="O1930" s="400" t="str">
        <f t="shared" si="123"/>
        <v/>
      </c>
      <c r="P1930" s="400" t="str">
        <f t="shared" si="124"/>
        <v/>
      </c>
      <c r="Q1930" s="400">
        <f t="shared" si="126"/>
        <v>0</v>
      </c>
      <c r="R1930" s="401" t="e">
        <f ca="1">MATCH(R$2,OFFSET(Diário!O$4,R1929,0,ROW(Diário!$N$5003)-R1929,1),0)+R1929</f>
        <v>#N/A</v>
      </c>
    </row>
    <row r="1931" spans="1:18" x14ac:dyDescent="0.2">
      <c r="A1931" s="402" t="str">
        <f t="shared" ca="1" si="125"/>
        <v/>
      </c>
      <c r="B1931" s="397" t="str">
        <f ca="1">IF($A1931="","",INDEX(Diário!B$4:B$5000,MATCH(Rateio!$A1931,Diário!$A$4:$A$5000,FALSE)))</f>
        <v/>
      </c>
      <c r="C1931" s="413" t="str">
        <f ca="1">IF($A1931="","",INDEX(Diário!C$4:C$5000,MATCH(Rateio!$A1931,Diário!$A$4:$A$5000,FALSE)))</f>
        <v/>
      </c>
      <c r="D1931" s="412" t="str">
        <f ca="1">IF($A1931="","",INDEX(Diário!D$4:D$5000,MATCH(Rateio!$A1931,Diário!$A$4:$A$5000,FALSE)))</f>
        <v/>
      </c>
      <c r="E1931" s="412" t="str">
        <f ca="1">IF($A1931="","",INDEX(Diário!E$4:E$5000,MATCH(Rateio!$A1931,Diário!$A$4:$A$5000,FALSE)))</f>
        <v/>
      </c>
      <c r="F1931" s="398"/>
      <c r="G1931" s="398"/>
      <c r="H1931" s="398"/>
      <c r="I1931" s="398"/>
      <c r="J1931" s="398"/>
      <c r="K1931" s="403"/>
      <c r="L1931" s="404"/>
      <c r="M1931" s="404"/>
      <c r="N1931" s="399"/>
      <c r="O1931" s="400" t="str">
        <f t="shared" si="123"/>
        <v/>
      </c>
      <c r="P1931" s="400" t="str">
        <f t="shared" si="124"/>
        <v/>
      </c>
      <c r="Q1931" s="400">
        <f t="shared" si="126"/>
        <v>0</v>
      </c>
      <c r="R1931" s="401" t="e">
        <f ca="1">MATCH(R$2,OFFSET(Diário!O$4,R1930,0,ROW(Diário!$N$5003)-R1930,1),0)+R1930</f>
        <v>#N/A</v>
      </c>
    </row>
    <row r="1932" spans="1:18" x14ac:dyDescent="0.2">
      <c r="A1932" s="402" t="str">
        <f t="shared" ca="1" si="125"/>
        <v/>
      </c>
      <c r="B1932" s="397" t="str">
        <f ca="1">IF($A1932="","",INDEX(Diário!B$4:B$5000,MATCH(Rateio!$A1932,Diário!$A$4:$A$5000,FALSE)))</f>
        <v/>
      </c>
      <c r="C1932" s="413" t="str">
        <f ca="1">IF($A1932="","",INDEX(Diário!C$4:C$5000,MATCH(Rateio!$A1932,Diário!$A$4:$A$5000,FALSE)))</f>
        <v/>
      </c>
      <c r="D1932" s="412" t="str">
        <f ca="1">IF($A1932="","",INDEX(Diário!D$4:D$5000,MATCH(Rateio!$A1932,Diário!$A$4:$A$5000,FALSE)))</f>
        <v/>
      </c>
      <c r="E1932" s="412" t="str">
        <f ca="1">IF($A1932="","",INDEX(Diário!E$4:E$5000,MATCH(Rateio!$A1932,Diário!$A$4:$A$5000,FALSE)))</f>
        <v/>
      </c>
      <c r="F1932" s="398"/>
      <c r="G1932" s="398"/>
      <c r="H1932" s="398"/>
      <c r="I1932" s="398"/>
      <c r="J1932" s="398"/>
      <c r="K1932" s="403"/>
      <c r="L1932" s="404"/>
      <c r="M1932" s="404"/>
      <c r="N1932" s="399"/>
      <c r="O1932" s="400" t="str">
        <f t="shared" si="123"/>
        <v/>
      </c>
      <c r="P1932" s="400" t="str">
        <f t="shared" si="124"/>
        <v/>
      </c>
      <c r="Q1932" s="400">
        <f t="shared" si="126"/>
        <v>0</v>
      </c>
      <c r="R1932" s="401" t="e">
        <f ca="1">MATCH(R$2,OFFSET(Diário!O$4,R1931,0,ROW(Diário!$N$5003)-R1931,1),0)+R1931</f>
        <v>#N/A</v>
      </c>
    </row>
    <row r="1933" spans="1:18" x14ac:dyDescent="0.2">
      <c r="A1933" s="402" t="str">
        <f t="shared" ca="1" si="125"/>
        <v/>
      </c>
      <c r="B1933" s="397" t="str">
        <f ca="1">IF($A1933="","",INDEX(Diário!B$4:B$5000,MATCH(Rateio!$A1933,Diário!$A$4:$A$5000,FALSE)))</f>
        <v/>
      </c>
      <c r="C1933" s="413" t="str">
        <f ca="1">IF($A1933="","",INDEX(Diário!C$4:C$5000,MATCH(Rateio!$A1933,Diário!$A$4:$A$5000,FALSE)))</f>
        <v/>
      </c>
      <c r="D1933" s="412" t="str">
        <f ca="1">IF($A1933="","",INDEX(Diário!D$4:D$5000,MATCH(Rateio!$A1933,Diário!$A$4:$A$5000,FALSE)))</f>
        <v/>
      </c>
      <c r="E1933" s="412" t="str">
        <f ca="1">IF($A1933="","",INDEX(Diário!E$4:E$5000,MATCH(Rateio!$A1933,Diário!$A$4:$A$5000,FALSE)))</f>
        <v/>
      </c>
      <c r="F1933" s="398"/>
      <c r="G1933" s="398"/>
      <c r="H1933" s="398"/>
      <c r="I1933" s="398"/>
      <c r="J1933" s="398"/>
      <c r="K1933" s="403"/>
      <c r="L1933" s="404"/>
      <c r="M1933" s="404"/>
      <c r="N1933" s="399"/>
      <c r="O1933" s="400" t="str">
        <f t="shared" si="123"/>
        <v/>
      </c>
      <c r="P1933" s="400" t="str">
        <f t="shared" si="124"/>
        <v/>
      </c>
      <c r="Q1933" s="400">
        <f t="shared" si="126"/>
        <v>0</v>
      </c>
      <c r="R1933" s="401" t="e">
        <f ca="1">MATCH(R$2,OFFSET(Diário!O$4,R1932,0,ROW(Diário!$N$5003)-R1932,1),0)+R1932</f>
        <v>#N/A</v>
      </c>
    </row>
    <row r="1934" spans="1:18" x14ac:dyDescent="0.2">
      <c r="A1934" s="402" t="str">
        <f t="shared" ca="1" si="125"/>
        <v/>
      </c>
      <c r="B1934" s="397" t="str">
        <f ca="1">IF($A1934="","",INDEX(Diário!B$4:B$5000,MATCH(Rateio!$A1934,Diário!$A$4:$A$5000,FALSE)))</f>
        <v/>
      </c>
      <c r="C1934" s="413" t="str">
        <f ca="1">IF($A1934="","",INDEX(Diário!C$4:C$5000,MATCH(Rateio!$A1934,Diário!$A$4:$A$5000,FALSE)))</f>
        <v/>
      </c>
      <c r="D1934" s="412" t="str">
        <f ca="1">IF($A1934="","",INDEX(Diário!D$4:D$5000,MATCH(Rateio!$A1934,Diário!$A$4:$A$5000,FALSE)))</f>
        <v/>
      </c>
      <c r="E1934" s="412" t="str">
        <f ca="1">IF($A1934="","",INDEX(Diário!E$4:E$5000,MATCH(Rateio!$A1934,Diário!$A$4:$A$5000,FALSE)))</f>
        <v/>
      </c>
      <c r="F1934" s="398"/>
      <c r="G1934" s="398"/>
      <c r="H1934" s="398"/>
      <c r="I1934" s="398"/>
      <c r="J1934" s="398"/>
      <c r="K1934" s="403"/>
      <c r="L1934" s="404"/>
      <c r="M1934" s="404"/>
      <c r="N1934" s="399"/>
      <c r="O1934" s="400" t="str">
        <f t="shared" si="123"/>
        <v/>
      </c>
      <c r="P1934" s="400" t="str">
        <f t="shared" si="124"/>
        <v/>
      </c>
      <c r="Q1934" s="400">
        <f t="shared" si="126"/>
        <v>0</v>
      </c>
      <c r="R1934" s="401" t="e">
        <f ca="1">MATCH(R$2,OFFSET(Diário!O$4,R1933,0,ROW(Diário!$N$5003)-R1933,1),0)+R1933</f>
        <v>#N/A</v>
      </c>
    </row>
    <row r="1935" spans="1:18" x14ac:dyDescent="0.2">
      <c r="A1935" s="402" t="str">
        <f t="shared" ca="1" si="125"/>
        <v/>
      </c>
      <c r="B1935" s="397" t="str">
        <f ca="1">IF($A1935="","",INDEX(Diário!B$4:B$5000,MATCH(Rateio!$A1935,Diário!$A$4:$A$5000,FALSE)))</f>
        <v/>
      </c>
      <c r="C1935" s="413" t="str">
        <f ca="1">IF($A1935="","",INDEX(Diário!C$4:C$5000,MATCH(Rateio!$A1935,Diário!$A$4:$A$5000,FALSE)))</f>
        <v/>
      </c>
      <c r="D1935" s="412" t="str">
        <f ca="1">IF($A1935="","",INDEX(Diário!D$4:D$5000,MATCH(Rateio!$A1935,Diário!$A$4:$A$5000,FALSE)))</f>
        <v/>
      </c>
      <c r="E1935" s="412" t="str">
        <f ca="1">IF($A1935="","",INDEX(Diário!E$4:E$5000,MATCH(Rateio!$A1935,Diário!$A$4:$A$5000,FALSE)))</f>
        <v/>
      </c>
      <c r="F1935" s="398"/>
      <c r="G1935" s="398"/>
      <c r="H1935" s="398"/>
      <c r="I1935" s="398"/>
      <c r="J1935" s="398"/>
      <c r="K1935" s="403"/>
      <c r="L1935" s="404"/>
      <c r="M1935" s="404"/>
      <c r="N1935" s="399"/>
      <c r="O1935" s="400" t="str">
        <f t="shared" si="123"/>
        <v/>
      </c>
      <c r="P1935" s="400" t="str">
        <f t="shared" si="124"/>
        <v/>
      </c>
      <c r="Q1935" s="400">
        <f t="shared" si="126"/>
        <v>0</v>
      </c>
      <c r="R1935" s="401" t="e">
        <f ca="1">MATCH(R$2,OFFSET(Diário!O$4,R1934,0,ROW(Diário!$N$5003)-R1934,1),0)+R1934</f>
        <v>#N/A</v>
      </c>
    </row>
    <row r="1936" spans="1:18" x14ac:dyDescent="0.2">
      <c r="A1936" s="402" t="str">
        <f t="shared" ca="1" si="125"/>
        <v/>
      </c>
      <c r="B1936" s="397" t="str">
        <f ca="1">IF($A1936="","",INDEX(Diário!B$4:B$5000,MATCH(Rateio!$A1936,Diário!$A$4:$A$5000,FALSE)))</f>
        <v/>
      </c>
      <c r="C1936" s="413" t="str">
        <f ca="1">IF($A1936="","",INDEX(Diário!C$4:C$5000,MATCH(Rateio!$A1936,Diário!$A$4:$A$5000,FALSE)))</f>
        <v/>
      </c>
      <c r="D1936" s="412" t="str">
        <f ca="1">IF($A1936="","",INDEX(Diário!D$4:D$5000,MATCH(Rateio!$A1936,Diário!$A$4:$A$5000,FALSE)))</f>
        <v/>
      </c>
      <c r="E1936" s="412" t="str">
        <f ca="1">IF($A1936="","",INDEX(Diário!E$4:E$5000,MATCH(Rateio!$A1936,Diário!$A$4:$A$5000,FALSE)))</f>
        <v/>
      </c>
      <c r="F1936" s="398"/>
      <c r="G1936" s="398"/>
      <c r="H1936" s="398"/>
      <c r="I1936" s="398"/>
      <c r="J1936" s="398"/>
      <c r="K1936" s="403"/>
      <c r="L1936" s="404"/>
      <c r="M1936" s="404"/>
      <c r="N1936" s="399"/>
      <c r="O1936" s="400" t="str">
        <f t="shared" si="123"/>
        <v/>
      </c>
      <c r="P1936" s="400" t="str">
        <f t="shared" si="124"/>
        <v/>
      </c>
      <c r="Q1936" s="400">
        <f t="shared" si="126"/>
        <v>0</v>
      </c>
      <c r="R1936" s="401" t="e">
        <f ca="1">MATCH(R$2,OFFSET(Diário!O$4,R1935,0,ROW(Diário!$N$5003)-R1935,1),0)+R1935</f>
        <v>#N/A</v>
      </c>
    </row>
    <row r="1937" spans="1:18" x14ac:dyDescent="0.2">
      <c r="A1937" s="402" t="str">
        <f t="shared" ca="1" si="125"/>
        <v/>
      </c>
      <c r="B1937" s="397" t="str">
        <f ca="1">IF($A1937="","",INDEX(Diário!B$4:B$5000,MATCH(Rateio!$A1937,Diário!$A$4:$A$5000,FALSE)))</f>
        <v/>
      </c>
      <c r="C1937" s="413" t="str">
        <f ca="1">IF($A1937="","",INDEX(Diário!C$4:C$5000,MATCH(Rateio!$A1937,Diário!$A$4:$A$5000,FALSE)))</f>
        <v/>
      </c>
      <c r="D1937" s="412" t="str">
        <f ca="1">IF($A1937="","",INDEX(Diário!D$4:D$5000,MATCH(Rateio!$A1937,Diário!$A$4:$A$5000,FALSE)))</f>
        <v/>
      </c>
      <c r="E1937" s="412" t="str">
        <f ca="1">IF($A1937="","",INDEX(Diário!E$4:E$5000,MATCH(Rateio!$A1937,Diário!$A$4:$A$5000,FALSE)))</f>
        <v/>
      </c>
      <c r="F1937" s="398"/>
      <c r="G1937" s="398"/>
      <c r="H1937" s="398"/>
      <c r="I1937" s="398"/>
      <c r="J1937" s="398"/>
      <c r="K1937" s="403"/>
      <c r="L1937" s="404"/>
      <c r="M1937" s="404"/>
      <c r="N1937" s="399"/>
      <c r="O1937" s="400" t="str">
        <f t="shared" si="123"/>
        <v/>
      </c>
      <c r="P1937" s="400" t="str">
        <f t="shared" si="124"/>
        <v/>
      </c>
      <c r="Q1937" s="400">
        <f t="shared" si="126"/>
        <v>0</v>
      </c>
      <c r="R1937" s="401" t="e">
        <f ca="1">MATCH(R$2,OFFSET(Diário!O$4,R1936,0,ROW(Diário!$N$5003)-R1936,1),0)+R1936</f>
        <v>#N/A</v>
      </c>
    </row>
    <row r="1938" spans="1:18" x14ac:dyDescent="0.2">
      <c r="A1938" s="402" t="str">
        <f t="shared" ca="1" si="125"/>
        <v/>
      </c>
      <c r="B1938" s="397" t="str">
        <f ca="1">IF($A1938="","",INDEX(Diário!B$4:B$5000,MATCH(Rateio!$A1938,Diário!$A$4:$A$5000,FALSE)))</f>
        <v/>
      </c>
      <c r="C1938" s="413" t="str">
        <f ca="1">IF($A1938="","",INDEX(Diário!C$4:C$5000,MATCH(Rateio!$A1938,Diário!$A$4:$A$5000,FALSE)))</f>
        <v/>
      </c>
      <c r="D1938" s="412" t="str">
        <f ca="1">IF($A1938="","",INDEX(Diário!D$4:D$5000,MATCH(Rateio!$A1938,Diário!$A$4:$A$5000,FALSE)))</f>
        <v/>
      </c>
      <c r="E1938" s="412" t="str">
        <f ca="1">IF($A1938="","",INDEX(Diário!E$4:E$5000,MATCH(Rateio!$A1938,Diário!$A$4:$A$5000,FALSE)))</f>
        <v/>
      </c>
      <c r="F1938" s="398"/>
      <c r="G1938" s="398"/>
      <c r="H1938" s="398"/>
      <c r="I1938" s="398"/>
      <c r="J1938" s="398"/>
      <c r="K1938" s="403"/>
      <c r="L1938" s="404"/>
      <c r="M1938" s="404"/>
      <c r="N1938" s="399"/>
      <c r="O1938" s="400" t="str">
        <f t="shared" si="123"/>
        <v/>
      </c>
      <c r="P1938" s="400" t="str">
        <f t="shared" si="124"/>
        <v/>
      </c>
      <c r="Q1938" s="400">
        <f t="shared" si="126"/>
        <v>0</v>
      </c>
      <c r="R1938" s="401" t="e">
        <f ca="1">MATCH(R$2,OFFSET(Diário!O$4,R1937,0,ROW(Diário!$N$5003)-R1937,1),0)+R1937</f>
        <v>#N/A</v>
      </c>
    </row>
    <row r="1939" spans="1:18" x14ac:dyDescent="0.2">
      <c r="A1939" s="402" t="str">
        <f t="shared" ca="1" si="125"/>
        <v/>
      </c>
      <c r="B1939" s="397" t="str">
        <f ca="1">IF($A1939="","",INDEX(Diário!B$4:B$5000,MATCH(Rateio!$A1939,Diário!$A$4:$A$5000,FALSE)))</f>
        <v/>
      </c>
      <c r="C1939" s="413" t="str">
        <f ca="1">IF($A1939="","",INDEX(Diário!C$4:C$5000,MATCH(Rateio!$A1939,Diário!$A$4:$A$5000,FALSE)))</f>
        <v/>
      </c>
      <c r="D1939" s="412" t="str">
        <f ca="1">IF($A1939="","",INDEX(Diário!D$4:D$5000,MATCH(Rateio!$A1939,Diário!$A$4:$A$5000,FALSE)))</f>
        <v/>
      </c>
      <c r="E1939" s="412" t="str">
        <f ca="1">IF($A1939="","",INDEX(Diário!E$4:E$5000,MATCH(Rateio!$A1939,Diário!$A$4:$A$5000,FALSE)))</f>
        <v/>
      </c>
      <c r="F1939" s="398"/>
      <c r="G1939" s="398"/>
      <c r="H1939" s="398"/>
      <c r="I1939" s="398"/>
      <c r="J1939" s="398"/>
      <c r="K1939" s="403"/>
      <c r="L1939" s="404"/>
      <c r="M1939" s="404"/>
      <c r="N1939" s="399"/>
      <c r="O1939" s="400" t="str">
        <f t="shared" si="123"/>
        <v/>
      </c>
      <c r="P1939" s="400" t="str">
        <f t="shared" si="124"/>
        <v/>
      </c>
      <c r="Q1939" s="400">
        <f t="shared" si="126"/>
        <v>0</v>
      </c>
      <c r="R1939" s="401" t="e">
        <f ca="1">MATCH(R$2,OFFSET(Diário!O$4,R1938,0,ROW(Diário!$N$5003)-R1938,1),0)+R1938</f>
        <v>#N/A</v>
      </c>
    </row>
    <row r="1940" spans="1:18" x14ac:dyDescent="0.2">
      <c r="A1940" s="402" t="str">
        <f t="shared" ca="1" si="125"/>
        <v/>
      </c>
      <c r="B1940" s="397" t="str">
        <f ca="1">IF($A1940="","",INDEX(Diário!B$4:B$5000,MATCH(Rateio!$A1940,Diário!$A$4:$A$5000,FALSE)))</f>
        <v/>
      </c>
      <c r="C1940" s="413" t="str">
        <f ca="1">IF($A1940="","",INDEX(Diário!C$4:C$5000,MATCH(Rateio!$A1940,Diário!$A$4:$A$5000,FALSE)))</f>
        <v/>
      </c>
      <c r="D1940" s="412" t="str">
        <f ca="1">IF($A1940="","",INDEX(Diário!D$4:D$5000,MATCH(Rateio!$A1940,Diário!$A$4:$A$5000,FALSE)))</f>
        <v/>
      </c>
      <c r="E1940" s="412" t="str">
        <f ca="1">IF($A1940="","",INDEX(Diário!E$4:E$5000,MATCH(Rateio!$A1940,Diário!$A$4:$A$5000,FALSE)))</f>
        <v/>
      </c>
      <c r="F1940" s="398"/>
      <c r="G1940" s="398"/>
      <c r="H1940" s="398"/>
      <c r="I1940" s="398"/>
      <c r="J1940" s="398"/>
      <c r="K1940" s="403"/>
      <c r="L1940" s="404"/>
      <c r="M1940" s="404"/>
      <c r="N1940" s="399"/>
      <c r="O1940" s="400" t="str">
        <f t="shared" si="123"/>
        <v/>
      </c>
      <c r="P1940" s="400" t="str">
        <f t="shared" si="124"/>
        <v/>
      </c>
      <c r="Q1940" s="400">
        <f t="shared" si="126"/>
        <v>0</v>
      </c>
      <c r="R1940" s="401" t="e">
        <f ca="1">MATCH(R$2,OFFSET(Diário!O$4,R1939,0,ROW(Diário!$N$5003)-R1939,1),0)+R1939</f>
        <v>#N/A</v>
      </c>
    </row>
    <row r="1941" spans="1:18" x14ac:dyDescent="0.2">
      <c r="A1941" s="402" t="str">
        <f t="shared" ca="1" si="125"/>
        <v/>
      </c>
      <c r="B1941" s="397" t="str">
        <f ca="1">IF($A1941="","",INDEX(Diário!B$4:B$5000,MATCH(Rateio!$A1941,Diário!$A$4:$A$5000,FALSE)))</f>
        <v/>
      </c>
      <c r="C1941" s="413" t="str">
        <f ca="1">IF($A1941="","",INDEX(Diário!C$4:C$5000,MATCH(Rateio!$A1941,Diário!$A$4:$A$5000,FALSE)))</f>
        <v/>
      </c>
      <c r="D1941" s="412" t="str">
        <f ca="1">IF($A1941="","",INDEX(Diário!D$4:D$5000,MATCH(Rateio!$A1941,Diário!$A$4:$A$5000,FALSE)))</f>
        <v/>
      </c>
      <c r="E1941" s="412" t="str">
        <f ca="1">IF($A1941="","",INDEX(Diário!E$4:E$5000,MATCH(Rateio!$A1941,Diário!$A$4:$A$5000,FALSE)))</f>
        <v/>
      </c>
      <c r="F1941" s="398"/>
      <c r="G1941" s="398"/>
      <c r="H1941" s="398"/>
      <c r="I1941" s="398"/>
      <c r="J1941" s="398"/>
      <c r="K1941" s="403"/>
      <c r="L1941" s="404"/>
      <c r="M1941" s="404"/>
      <c r="N1941" s="399"/>
      <c r="O1941" s="400" t="str">
        <f t="shared" si="123"/>
        <v/>
      </c>
      <c r="P1941" s="400" t="str">
        <f t="shared" si="124"/>
        <v/>
      </c>
      <c r="Q1941" s="400">
        <f t="shared" si="126"/>
        <v>0</v>
      </c>
      <c r="R1941" s="401" t="e">
        <f ca="1">MATCH(R$2,OFFSET(Diário!O$4,R1940,0,ROW(Diário!$N$5003)-R1940,1),0)+R1940</f>
        <v>#N/A</v>
      </c>
    </row>
    <row r="1942" spans="1:18" x14ac:dyDescent="0.2">
      <c r="A1942" s="402" t="str">
        <f t="shared" ca="1" si="125"/>
        <v/>
      </c>
      <c r="B1942" s="397" t="str">
        <f ca="1">IF($A1942="","",INDEX(Diário!B$4:B$5000,MATCH(Rateio!$A1942,Diário!$A$4:$A$5000,FALSE)))</f>
        <v/>
      </c>
      <c r="C1942" s="413" t="str">
        <f ca="1">IF($A1942="","",INDEX(Diário!C$4:C$5000,MATCH(Rateio!$A1942,Diário!$A$4:$A$5000,FALSE)))</f>
        <v/>
      </c>
      <c r="D1942" s="412" t="str">
        <f ca="1">IF($A1942="","",INDEX(Diário!D$4:D$5000,MATCH(Rateio!$A1942,Diário!$A$4:$A$5000,FALSE)))</f>
        <v/>
      </c>
      <c r="E1942" s="412" t="str">
        <f ca="1">IF($A1942="","",INDEX(Diário!E$4:E$5000,MATCH(Rateio!$A1942,Diário!$A$4:$A$5000,FALSE)))</f>
        <v/>
      </c>
      <c r="F1942" s="398"/>
      <c r="G1942" s="398"/>
      <c r="H1942" s="398"/>
      <c r="I1942" s="398"/>
      <c r="J1942" s="398"/>
      <c r="K1942" s="403"/>
      <c r="L1942" s="404"/>
      <c r="M1942" s="404"/>
      <c r="N1942" s="399"/>
      <c r="O1942" s="400" t="str">
        <f t="shared" si="123"/>
        <v/>
      </c>
      <c r="P1942" s="400" t="str">
        <f t="shared" si="124"/>
        <v/>
      </c>
      <c r="Q1942" s="400">
        <f t="shared" si="126"/>
        <v>0</v>
      </c>
      <c r="R1942" s="401" t="e">
        <f ca="1">MATCH(R$2,OFFSET(Diário!O$4,R1941,0,ROW(Diário!$N$5003)-R1941,1),0)+R1941</f>
        <v>#N/A</v>
      </c>
    </row>
    <row r="1943" spans="1:18" x14ac:dyDescent="0.2">
      <c r="A1943" s="402" t="str">
        <f t="shared" ca="1" si="125"/>
        <v/>
      </c>
      <c r="B1943" s="397" t="str">
        <f ca="1">IF($A1943="","",INDEX(Diário!B$4:B$5000,MATCH(Rateio!$A1943,Diário!$A$4:$A$5000,FALSE)))</f>
        <v/>
      </c>
      <c r="C1943" s="413" t="str">
        <f ca="1">IF($A1943="","",INDEX(Diário!C$4:C$5000,MATCH(Rateio!$A1943,Diário!$A$4:$A$5000,FALSE)))</f>
        <v/>
      </c>
      <c r="D1943" s="412" t="str">
        <f ca="1">IF($A1943="","",INDEX(Diário!D$4:D$5000,MATCH(Rateio!$A1943,Diário!$A$4:$A$5000,FALSE)))</f>
        <v/>
      </c>
      <c r="E1943" s="412" t="str">
        <f ca="1">IF($A1943="","",INDEX(Diário!E$4:E$5000,MATCH(Rateio!$A1943,Diário!$A$4:$A$5000,FALSE)))</f>
        <v/>
      </c>
      <c r="F1943" s="398"/>
      <c r="G1943" s="398"/>
      <c r="H1943" s="398"/>
      <c r="I1943" s="398"/>
      <c r="J1943" s="398"/>
      <c r="K1943" s="403"/>
      <c r="L1943" s="404"/>
      <c r="M1943" s="404"/>
      <c r="N1943" s="399"/>
      <c r="O1943" s="400" t="str">
        <f t="shared" si="123"/>
        <v/>
      </c>
      <c r="P1943" s="400" t="str">
        <f t="shared" si="124"/>
        <v/>
      </c>
      <c r="Q1943" s="400">
        <f t="shared" si="126"/>
        <v>0</v>
      </c>
      <c r="R1943" s="401" t="e">
        <f ca="1">MATCH(R$2,OFFSET(Diário!O$4,R1942,0,ROW(Diário!$N$5003)-R1942,1),0)+R1942</f>
        <v>#N/A</v>
      </c>
    </row>
    <row r="1944" spans="1:18" x14ac:dyDescent="0.2">
      <c r="A1944" s="402" t="str">
        <f t="shared" ca="1" si="125"/>
        <v/>
      </c>
      <c r="B1944" s="397" t="str">
        <f ca="1">IF($A1944="","",INDEX(Diário!B$4:B$5000,MATCH(Rateio!$A1944,Diário!$A$4:$A$5000,FALSE)))</f>
        <v/>
      </c>
      <c r="C1944" s="413" t="str">
        <f ca="1">IF($A1944="","",INDEX(Diário!C$4:C$5000,MATCH(Rateio!$A1944,Diário!$A$4:$A$5000,FALSE)))</f>
        <v/>
      </c>
      <c r="D1944" s="412" t="str">
        <f ca="1">IF($A1944="","",INDEX(Diário!D$4:D$5000,MATCH(Rateio!$A1944,Diário!$A$4:$A$5000,FALSE)))</f>
        <v/>
      </c>
      <c r="E1944" s="412" t="str">
        <f ca="1">IF($A1944="","",INDEX(Diário!E$4:E$5000,MATCH(Rateio!$A1944,Diário!$A$4:$A$5000,FALSE)))</f>
        <v/>
      </c>
      <c r="F1944" s="398"/>
      <c r="G1944" s="398"/>
      <c r="H1944" s="398"/>
      <c r="I1944" s="398"/>
      <c r="J1944" s="398"/>
      <c r="K1944" s="403"/>
      <c r="L1944" s="404"/>
      <c r="M1944" s="404"/>
      <c r="N1944" s="399"/>
      <c r="O1944" s="400" t="str">
        <f t="shared" si="123"/>
        <v/>
      </c>
      <c r="P1944" s="400" t="str">
        <f t="shared" si="124"/>
        <v/>
      </c>
      <c r="Q1944" s="400">
        <f t="shared" si="126"/>
        <v>0</v>
      </c>
      <c r="R1944" s="401" t="e">
        <f ca="1">MATCH(R$2,OFFSET(Diário!O$4,R1943,0,ROW(Diário!$N$5003)-R1943,1),0)+R1943</f>
        <v>#N/A</v>
      </c>
    </row>
    <row r="1945" spans="1:18" x14ac:dyDescent="0.2">
      <c r="A1945" s="402" t="str">
        <f t="shared" ca="1" si="125"/>
        <v/>
      </c>
      <c r="B1945" s="397" t="str">
        <f ca="1">IF($A1945="","",INDEX(Diário!B$4:B$5000,MATCH(Rateio!$A1945,Diário!$A$4:$A$5000,FALSE)))</f>
        <v/>
      </c>
      <c r="C1945" s="413" t="str">
        <f ca="1">IF($A1945="","",INDEX(Diário!C$4:C$5000,MATCH(Rateio!$A1945,Diário!$A$4:$A$5000,FALSE)))</f>
        <v/>
      </c>
      <c r="D1945" s="412" t="str">
        <f ca="1">IF($A1945="","",INDEX(Diário!D$4:D$5000,MATCH(Rateio!$A1945,Diário!$A$4:$A$5000,FALSE)))</f>
        <v/>
      </c>
      <c r="E1945" s="412" t="str">
        <f ca="1">IF($A1945="","",INDEX(Diário!E$4:E$5000,MATCH(Rateio!$A1945,Diário!$A$4:$A$5000,FALSE)))</f>
        <v/>
      </c>
      <c r="F1945" s="398"/>
      <c r="G1945" s="398"/>
      <c r="H1945" s="398"/>
      <c r="I1945" s="398"/>
      <c r="J1945" s="398"/>
      <c r="K1945" s="403"/>
      <c r="L1945" s="404"/>
      <c r="M1945" s="404"/>
      <c r="N1945" s="399"/>
      <c r="O1945" s="400" t="str">
        <f t="shared" si="123"/>
        <v/>
      </c>
      <c r="P1945" s="400" t="str">
        <f t="shared" si="124"/>
        <v/>
      </c>
      <c r="Q1945" s="400">
        <f t="shared" si="126"/>
        <v>0</v>
      </c>
      <c r="R1945" s="401" t="e">
        <f ca="1">MATCH(R$2,OFFSET(Diário!O$4,R1944,0,ROW(Diário!$N$5003)-R1944,1),0)+R1944</f>
        <v>#N/A</v>
      </c>
    </row>
    <row r="1946" spans="1:18" x14ac:dyDescent="0.2">
      <c r="A1946" s="402" t="str">
        <f t="shared" ca="1" si="125"/>
        <v/>
      </c>
      <c r="B1946" s="397" t="str">
        <f ca="1">IF($A1946="","",INDEX(Diário!B$4:B$5000,MATCH(Rateio!$A1946,Diário!$A$4:$A$5000,FALSE)))</f>
        <v/>
      </c>
      <c r="C1946" s="413" t="str">
        <f ca="1">IF($A1946="","",INDEX(Diário!C$4:C$5000,MATCH(Rateio!$A1946,Diário!$A$4:$A$5000,FALSE)))</f>
        <v/>
      </c>
      <c r="D1946" s="412" t="str">
        <f ca="1">IF($A1946="","",INDEX(Diário!D$4:D$5000,MATCH(Rateio!$A1946,Diário!$A$4:$A$5000,FALSE)))</f>
        <v/>
      </c>
      <c r="E1946" s="412" t="str">
        <f ca="1">IF($A1946="","",INDEX(Diário!E$4:E$5000,MATCH(Rateio!$A1946,Diário!$A$4:$A$5000,FALSE)))</f>
        <v/>
      </c>
      <c r="F1946" s="398"/>
      <c r="G1946" s="398"/>
      <c r="H1946" s="398"/>
      <c r="I1946" s="398"/>
      <c r="J1946" s="398"/>
      <c r="K1946" s="403"/>
      <c r="L1946" s="404"/>
      <c r="M1946" s="404"/>
      <c r="N1946" s="399"/>
      <c r="O1946" s="400" t="str">
        <f t="shared" si="123"/>
        <v/>
      </c>
      <c r="P1946" s="400" t="str">
        <f t="shared" si="124"/>
        <v/>
      </c>
      <c r="Q1946" s="400">
        <f t="shared" si="126"/>
        <v>0</v>
      </c>
      <c r="R1946" s="401" t="e">
        <f ca="1">MATCH(R$2,OFFSET(Diário!O$4,R1945,0,ROW(Diário!$N$5003)-R1945,1),0)+R1945</f>
        <v>#N/A</v>
      </c>
    </row>
    <row r="1947" spans="1:18" x14ac:dyDescent="0.2">
      <c r="A1947" s="402" t="str">
        <f t="shared" ca="1" si="125"/>
        <v/>
      </c>
      <c r="B1947" s="397" t="str">
        <f ca="1">IF($A1947="","",INDEX(Diário!B$4:B$5000,MATCH(Rateio!$A1947,Diário!$A$4:$A$5000,FALSE)))</f>
        <v/>
      </c>
      <c r="C1947" s="413" t="str">
        <f ca="1">IF($A1947="","",INDEX(Diário!C$4:C$5000,MATCH(Rateio!$A1947,Diário!$A$4:$A$5000,FALSE)))</f>
        <v/>
      </c>
      <c r="D1947" s="412" t="str">
        <f ca="1">IF($A1947="","",INDEX(Diário!D$4:D$5000,MATCH(Rateio!$A1947,Diário!$A$4:$A$5000,FALSE)))</f>
        <v/>
      </c>
      <c r="E1947" s="412" t="str">
        <f ca="1">IF($A1947="","",INDEX(Diário!E$4:E$5000,MATCH(Rateio!$A1947,Diário!$A$4:$A$5000,FALSE)))</f>
        <v/>
      </c>
      <c r="F1947" s="398"/>
      <c r="G1947" s="398"/>
      <c r="H1947" s="398"/>
      <c r="I1947" s="398"/>
      <c r="J1947" s="398"/>
      <c r="K1947" s="403"/>
      <c r="L1947" s="404"/>
      <c r="M1947" s="404"/>
      <c r="N1947" s="399"/>
      <c r="O1947" s="400" t="str">
        <f t="shared" si="123"/>
        <v/>
      </c>
      <c r="P1947" s="400" t="str">
        <f t="shared" si="124"/>
        <v/>
      </c>
      <c r="Q1947" s="400">
        <f t="shared" si="126"/>
        <v>0</v>
      </c>
      <c r="R1947" s="401" t="e">
        <f ca="1">MATCH(R$2,OFFSET(Diário!O$4,R1946,0,ROW(Diário!$N$5003)-R1946,1),0)+R1946</f>
        <v>#N/A</v>
      </c>
    </row>
    <row r="1948" spans="1:18" x14ac:dyDescent="0.2">
      <c r="A1948" s="402" t="str">
        <f t="shared" ca="1" si="125"/>
        <v/>
      </c>
      <c r="B1948" s="397" t="str">
        <f ca="1">IF($A1948="","",INDEX(Diário!B$4:B$5000,MATCH(Rateio!$A1948,Diário!$A$4:$A$5000,FALSE)))</f>
        <v/>
      </c>
      <c r="C1948" s="413" t="str">
        <f ca="1">IF($A1948="","",INDEX(Diário!C$4:C$5000,MATCH(Rateio!$A1948,Diário!$A$4:$A$5000,FALSE)))</f>
        <v/>
      </c>
      <c r="D1948" s="412" t="str">
        <f ca="1">IF($A1948="","",INDEX(Diário!D$4:D$5000,MATCH(Rateio!$A1948,Diário!$A$4:$A$5000,FALSE)))</f>
        <v/>
      </c>
      <c r="E1948" s="412" t="str">
        <f ca="1">IF($A1948="","",INDEX(Diário!E$4:E$5000,MATCH(Rateio!$A1948,Diário!$A$4:$A$5000,FALSE)))</f>
        <v/>
      </c>
      <c r="F1948" s="398"/>
      <c r="G1948" s="398"/>
      <c r="H1948" s="398"/>
      <c r="I1948" s="398"/>
      <c r="J1948" s="398"/>
      <c r="K1948" s="403"/>
      <c r="L1948" s="404"/>
      <c r="M1948" s="404"/>
      <c r="N1948" s="399"/>
      <c r="O1948" s="400" t="str">
        <f t="shared" si="123"/>
        <v/>
      </c>
      <c r="P1948" s="400" t="str">
        <f t="shared" si="124"/>
        <v/>
      </c>
      <c r="Q1948" s="400">
        <f t="shared" si="126"/>
        <v>0</v>
      </c>
      <c r="R1948" s="401" t="e">
        <f ca="1">MATCH(R$2,OFFSET(Diário!O$4,R1947,0,ROW(Diário!$N$5003)-R1947,1),0)+R1947</f>
        <v>#N/A</v>
      </c>
    </row>
    <row r="1949" spans="1:18" x14ac:dyDescent="0.2">
      <c r="A1949" s="402" t="str">
        <f t="shared" ca="1" si="125"/>
        <v/>
      </c>
      <c r="B1949" s="397" t="str">
        <f ca="1">IF($A1949="","",INDEX(Diário!B$4:B$5000,MATCH(Rateio!$A1949,Diário!$A$4:$A$5000,FALSE)))</f>
        <v/>
      </c>
      <c r="C1949" s="413" t="str">
        <f ca="1">IF($A1949="","",INDEX(Diário!C$4:C$5000,MATCH(Rateio!$A1949,Diário!$A$4:$A$5000,FALSE)))</f>
        <v/>
      </c>
      <c r="D1949" s="412" t="str">
        <f ca="1">IF($A1949="","",INDEX(Diário!D$4:D$5000,MATCH(Rateio!$A1949,Diário!$A$4:$A$5000,FALSE)))</f>
        <v/>
      </c>
      <c r="E1949" s="412" t="str">
        <f ca="1">IF($A1949="","",INDEX(Diário!E$4:E$5000,MATCH(Rateio!$A1949,Diário!$A$4:$A$5000,FALSE)))</f>
        <v/>
      </c>
      <c r="F1949" s="398"/>
      <c r="G1949" s="398"/>
      <c r="H1949" s="398"/>
      <c r="I1949" s="398"/>
      <c r="J1949" s="398"/>
      <c r="K1949" s="403"/>
      <c r="L1949" s="404"/>
      <c r="M1949" s="404"/>
      <c r="N1949" s="399"/>
      <c r="O1949" s="400" t="str">
        <f t="shared" si="123"/>
        <v/>
      </c>
      <c r="P1949" s="400" t="str">
        <f t="shared" si="124"/>
        <v/>
      </c>
      <c r="Q1949" s="400">
        <f t="shared" si="126"/>
        <v>0</v>
      </c>
      <c r="R1949" s="401" t="e">
        <f ca="1">MATCH(R$2,OFFSET(Diário!O$4,R1948,0,ROW(Diário!$N$5003)-R1948,1),0)+R1948</f>
        <v>#N/A</v>
      </c>
    </row>
    <row r="1950" spans="1:18" x14ac:dyDescent="0.2">
      <c r="A1950" s="402" t="str">
        <f t="shared" ca="1" si="125"/>
        <v/>
      </c>
      <c r="B1950" s="397" t="str">
        <f ca="1">IF($A1950="","",INDEX(Diário!B$4:B$5000,MATCH(Rateio!$A1950,Diário!$A$4:$A$5000,FALSE)))</f>
        <v/>
      </c>
      <c r="C1950" s="413" t="str">
        <f ca="1">IF($A1950="","",INDEX(Diário!C$4:C$5000,MATCH(Rateio!$A1950,Diário!$A$4:$A$5000,FALSE)))</f>
        <v/>
      </c>
      <c r="D1950" s="412" t="str">
        <f ca="1">IF($A1950="","",INDEX(Diário!D$4:D$5000,MATCH(Rateio!$A1950,Diário!$A$4:$A$5000,FALSE)))</f>
        <v/>
      </c>
      <c r="E1950" s="412" t="str">
        <f ca="1">IF($A1950="","",INDEX(Diário!E$4:E$5000,MATCH(Rateio!$A1950,Diário!$A$4:$A$5000,FALSE)))</f>
        <v/>
      </c>
      <c r="F1950" s="398"/>
      <c r="G1950" s="398"/>
      <c r="H1950" s="398"/>
      <c r="I1950" s="398"/>
      <c r="J1950" s="398"/>
      <c r="K1950" s="403"/>
      <c r="L1950" s="404"/>
      <c r="M1950" s="404"/>
      <c r="N1950" s="399"/>
      <c r="O1950" s="400" t="str">
        <f t="shared" si="123"/>
        <v/>
      </c>
      <c r="P1950" s="400" t="str">
        <f t="shared" si="124"/>
        <v/>
      </c>
      <c r="Q1950" s="400">
        <f t="shared" si="126"/>
        <v>0</v>
      </c>
      <c r="R1950" s="401" t="e">
        <f ca="1">MATCH(R$2,OFFSET(Diário!O$4,R1949,0,ROW(Diário!$N$5003)-R1949,1),0)+R1949</f>
        <v>#N/A</v>
      </c>
    </row>
    <row r="1951" spans="1:18" x14ac:dyDescent="0.2">
      <c r="A1951" s="402" t="str">
        <f t="shared" ca="1" si="125"/>
        <v/>
      </c>
      <c r="B1951" s="397" t="str">
        <f ca="1">IF($A1951="","",INDEX(Diário!B$4:B$5000,MATCH(Rateio!$A1951,Diário!$A$4:$A$5000,FALSE)))</f>
        <v/>
      </c>
      <c r="C1951" s="413" t="str">
        <f ca="1">IF($A1951="","",INDEX(Diário!C$4:C$5000,MATCH(Rateio!$A1951,Diário!$A$4:$A$5000,FALSE)))</f>
        <v/>
      </c>
      <c r="D1951" s="412" t="str">
        <f ca="1">IF($A1951="","",INDEX(Diário!D$4:D$5000,MATCH(Rateio!$A1951,Diário!$A$4:$A$5000,FALSE)))</f>
        <v/>
      </c>
      <c r="E1951" s="412" t="str">
        <f ca="1">IF($A1951="","",INDEX(Diário!E$4:E$5000,MATCH(Rateio!$A1951,Diário!$A$4:$A$5000,FALSE)))</f>
        <v/>
      </c>
      <c r="F1951" s="398"/>
      <c r="G1951" s="398"/>
      <c r="H1951" s="398"/>
      <c r="I1951" s="398"/>
      <c r="J1951" s="398"/>
      <c r="K1951" s="403"/>
      <c r="L1951" s="404"/>
      <c r="M1951" s="404"/>
      <c r="N1951" s="399"/>
      <c r="O1951" s="400" t="str">
        <f t="shared" si="123"/>
        <v/>
      </c>
      <c r="P1951" s="400" t="str">
        <f t="shared" si="124"/>
        <v/>
      </c>
      <c r="Q1951" s="400">
        <f t="shared" si="126"/>
        <v>0</v>
      </c>
      <c r="R1951" s="401" t="e">
        <f ca="1">MATCH(R$2,OFFSET(Diário!O$4,R1950,0,ROW(Diário!$N$5003)-R1950,1),0)+R1950</f>
        <v>#N/A</v>
      </c>
    </row>
    <row r="1952" spans="1:18" x14ac:dyDescent="0.2">
      <c r="A1952" s="402" t="str">
        <f t="shared" ca="1" si="125"/>
        <v/>
      </c>
      <c r="B1952" s="397" t="str">
        <f ca="1">IF($A1952="","",INDEX(Diário!B$4:B$5000,MATCH(Rateio!$A1952,Diário!$A$4:$A$5000,FALSE)))</f>
        <v/>
      </c>
      <c r="C1952" s="413" t="str">
        <f ca="1">IF($A1952="","",INDEX(Diário!C$4:C$5000,MATCH(Rateio!$A1952,Diário!$A$4:$A$5000,FALSE)))</f>
        <v/>
      </c>
      <c r="D1952" s="412" t="str">
        <f ca="1">IF($A1952="","",INDEX(Diário!D$4:D$5000,MATCH(Rateio!$A1952,Diário!$A$4:$A$5000,FALSE)))</f>
        <v/>
      </c>
      <c r="E1952" s="412" t="str">
        <f ca="1">IF($A1952="","",INDEX(Diário!E$4:E$5000,MATCH(Rateio!$A1952,Diário!$A$4:$A$5000,FALSE)))</f>
        <v/>
      </c>
      <c r="F1952" s="398"/>
      <c r="G1952" s="398"/>
      <c r="H1952" s="398"/>
      <c r="I1952" s="398"/>
      <c r="J1952" s="398"/>
      <c r="K1952" s="403"/>
      <c r="L1952" s="404"/>
      <c r="M1952" s="404"/>
      <c r="N1952" s="399"/>
      <c r="O1952" s="400" t="str">
        <f t="shared" si="123"/>
        <v/>
      </c>
      <c r="P1952" s="400" t="str">
        <f t="shared" si="124"/>
        <v/>
      </c>
      <c r="Q1952" s="400">
        <f t="shared" si="126"/>
        <v>0</v>
      </c>
      <c r="R1952" s="401" t="e">
        <f ca="1">MATCH(R$2,OFFSET(Diário!O$4,R1951,0,ROW(Diário!$N$5003)-R1951,1),0)+R1951</f>
        <v>#N/A</v>
      </c>
    </row>
    <row r="1953" spans="1:18" x14ac:dyDescent="0.2">
      <c r="A1953" s="402" t="str">
        <f t="shared" ca="1" si="125"/>
        <v/>
      </c>
      <c r="B1953" s="397" t="str">
        <f ca="1">IF($A1953="","",INDEX(Diário!B$4:B$5000,MATCH(Rateio!$A1953,Diário!$A$4:$A$5000,FALSE)))</f>
        <v/>
      </c>
      <c r="C1953" s="413" t="str">
        <f ca="1">IF($A1953="","",INDEX(Diário!C$4:C$5000,MATCH(Rateio!$A1953,Diário!$A$4:$A$5000,FALSE)))</f>
        <v/>
      </c>
      <c r="D1953" s="412" t="str">
        <f ca="1">IF($A1953="","",INDEX(Diário!D$4:D$5000,MATCH(Rateio!$A1953,Diário!$A$4:$A$5000,FALSE)))</f>
        <v/>
      </c>
      <c r="E1953" s="412" t="str">
        <f ca="1">IF($A1953="","",INDEX(Diário!E$4:E$5000,MATCH(Rateio!$A1953,Diário!$A$4:$A$5000,FALSE)))</f>
        <v/>
      </c>
      <c r="F1953" s="398"/>
      <c r="G1953" s="398"/>
      <c r="H1953" s="398"/>
      <c r="I1953" s="398"/>
      <c r="J1953" s="398"/>
      <c r="K1953" s="403"/>
      <c r="L1953" s="404"/>
      <c r="M1953" s="404"/>
      <c r="N1953" s="399"/>
      <c r="O1953" s="400" t="str">
        <f t="shared" si="123"/>
        <v/>
      </c>
      <c r="P1953" s="400" t="str">
        <f t="shared" si="124"/>
        <v/>
      </c>
      <c r="Q1953" s="400">
        <f t="shared" si="126"/>
        <v>0</v>
      </c>
      <c r="R1953" s="401" t="e">
        <f ca="1">MATCH(R$2,OFFSET(Diário!O$4,R1952,0,ROW(Diário!$N$5003)-R1952,1),0)+R1952</f>
        <v>#N/A</v>
      </c>
    </row>
    <row r="1954" spans="1:18" x14ac:dyDescent="0.2">
      <c r="A1954" s="402" t="str">
        <f t="shared" ca="1" si="125"/>
        <v/>
      </c>
      <c r="B1954" s="397" t="str">
        <f ca="1">IF($A1954="","",INDEX(Diário!B$4:B$5000,MATCH(Rateio!$A1954,Diário!$A$4:$A$5000,FALSE)))</f>
        <v/>
      </c>
      <c r="C1954" s="413" t="str">
        <f ca="1">IF($A1954="","",INDEX(Diário!C$4:C$5000,MATCH(Rateio!$A1954,Diário!$A$4:$A$5000,FALSE)))</f>
        <v/>
      </c>
      <c r="D1954" s="412" t="str">
        <f ca="1">IF($A1954="","",INDEX(Diário!D$4:D$5000,MATCH(Rateio!$A1954,Diário!$A$4:$A$5000,FALSE)))</f>
        <v/>
      </c>
      <c r="E1954" s="412" t="str">
        <f ca="1">IF($A1954="","",INDEX(Diário!E$4:E$5000,MATCH(Rateio!$A1954,Diário!$A$4:$A$5000,FALSE)))</f>
        <v/>
      </c>
      <c r="F1954" s="398"/>
      <c r="G1954" s="398"/>
      <c r="H1954" s="398"/>
      <c r="I1954" s="398"/>
      <c r="J1954" s="398"/>
      <c r="K1954" s="403"/>
      <c r="L1954" s="404"/>
      <c r="M1954" s="404"/>
      <c r="N1954" s="399"/>
      <c r="O1954" s="400" t="str">
        <f t="shared" si="123"/>
        <v/>
      </c>
      <c r="P1954" s="400" t="str">
        <f t="shared" si="124"/>
        <v/>
      </c>
      <c r="Q1954" s="400">
        <f t="shared" si="126"/>
        <v>0</v>
      </c>
      <c r="R1954" s="401" t="e">
        <f ca="1">MATCH(R$2,OFFSET(Diário!O$4,R1953,0,ROW(Diário!$N$5003)-R1953,1),0)+R1953</f>
        <v>#N/A</v>
      </c>
    </row>
    <row r="1955" spans="1:18" x14ac:dyDescent="0.2">
      <c r="A1955" s="402" t="str">
        <f t="shared" ca="1" si="125"/>
        <v/>
      </c>
      <c r="B1955" s="397" t="str">
        <f ca="1">IF($A1955="","",INDEX(Diário!B$4:B$5000,MATCH(Rateio!$A1955,Diário!$A$4:$A$5000,FALSE)))</f>
        <v/>
      </c>
      <c r="C1955" s="413" t="str">
        <f ca="1">IF($A1955="","",INDEX(Diário!C$4:C$5000,MATCH(Rateio!$A1955,Diário!$A$4:$A$5000,FALSE)))</f>
        <v/>
      </c>
      <c r="D1955" s="412" t="str">
        <f ca="1">IF($A1955="","",INDEX(Diário!D$4:D$5000,MATCH(Rateio!$A1955,Diário!$A$4:$A$5000,FALSE)))</f>
        <v/>
      </c>
      <c r="E1955" s="412" t="str">
        <f ca="1">IF($A1955="","",INDEX(Diário!E$4:E$5000,MATCH(Rateio!$A1955,Diário!$A$4:$A$5000,FALSE)))</f>
        <v/>
      </c>
      <c r="F1955" s="398"/>
      <c r="G1955" s="398"/>
      <c r="H1955" s="398"/>
      <c r="I1955" s="398"/>
      <c r="J1955" s="398"/>
      <c r="K1955" s="403"/>
      <c r="L1955" s="404"/>
      <c r="M1955" s="404"/>
      <c r="N1955" s="399"/>
      <c r="O1955" s="400" t="str">
        <f t="shared" si="123"/>
        <v/>
      </c>
      <c r="P1955" s="400" t="str">
        <f t="shared" si="124"/>
        <v/>
      </c>
      <c r="Q1955" s="400">
        <f t="shared" si="126"/>
        <v>0</v>
      </c>
      <c r="R1955" s="401" t="e">
        <f ca="1">MATCH(R$2,OFFSET(Diário!O$4,R1954,0,ROW(Diário!$N$5003)-R1954,1),0)+R1954</f>
        <v>#N/A</v>
      </c>
    </row>
    <row r="1956" spans="1:18" x14ac:dyDescent="0.2">
      <c r="A1956" s="402" t="str">
        <f t="shared" ca="1" si="125"/>
        <v/>
      </c>
      <c r="B1956" s="397" t="str">
        <f ca="1">IF($A1956="","",INDEX(Diário!B$4:B$5000,MATCH(Rateio!$A1956,Diário!$A$4:$A$5000,FALSE)))</f>
        <v/>
      </c>
      <c r="C1956" s="413" t="str">
        <f ca="1">IF($A1956="","",INDEX(Diário!C$4:C$5000,MATCH(Rateio!$A1956,Diário!$A$4:$A$5000,FALSE)))</f>
        <v/>
      </c>
      <c r="D1956" s="412" t="str">
        <f ca="1">IF($A1956="","",INDEX(Diário!D$4:D$5000,MATCH(Rateio!$A1956,Diário!$A$4:$A$5000,FALSE)))</f>
        <v/>
      </c>
      <c r="E1956" s="412" t="str">
        <f ca="1">IF($A1956="","",INDEX(Diário!E$4:E$5000,MATCH(Rateio!$A1956,Diário!$A$4:$A$5000,FALSE)))</f>
        <v/>
      </c>
      <c r="F1956" s="398"/>
      <c r="G1956" s="398"/>
      <c r="H1956" s="398"/>
      <c r="I1956" s="398"/>
      <c r="J1956" s="398"/>
      <c r="K1956" s="403"/>
      <c r="L1956" s="404"/>
      <c r="M1956" s="404"/>
      <c r="N1956" s="399"/>
      <c r="O1956" s="400" t="str">
        <f t="shared" si="123"/>
        <v/>
      </c>
      <c r="P1956" s="400" t="str">
        <f t="shared" si="124"/>
        <v/>
      </c>
      <c r="Q1956" s="400">
        <f t="shared" si="126"/>
        <v>0</v>
      </c>
      <c r="R1956" s="401" t="e">
        <f ca="1">MATCH(R$2,OFFSET(Diário!O$4,R1955,0,ROW(Diário!$N$5003)-R1955,1),0)+R1955</f>
        <v>#N/A</v>
      </c>
    </row>
    <row r="1957" spans="1:18" x14ac:dyDescent="0.2">
      <c r="A1957" s="402" t="str">
        <f t="shared" ca="1" si="125"/>
        <v/>
      </c>
      <c r="B1957" s="397" t="str">
        <f ca="1">IF($A1957="","",INDEX(Diário!B$4:B$5000,MATCH(Rateio!$A1957,Diário!$A$4:$A$5000,FALSE)))</f>
        <v/>
      </c>
      <c r="C1957" s="413" t="str">
        <f ca="1">IF($A1957="","",INDEX(Diário!C$4:C$5000,MATCH(Rateio!$A1957,Diário!$A$4:$A$5000,FALSE)))</f>
        <v/>
      </c>
      <c r="D1957" s="412" t="str">
        <f ca="1">IF($A1957="","",INDEX(Diário!D$4:D$5000,MATCH(Rateio!$A1957,Diário!$A$4:$A$5000,FALSE)))</f>
        <v/>
      </c>
      <c r="E1957" s="412" t="str">
        <f ca="1">IF($A1957="","",INDEX(Diário!E$4:E$5000,MATCH(Rateio!$A1957,Diário!$A$4:$A$5000,FALSE)))</f>
        <v/>
      </c>
      <c r="F1957" s="398"/>
      <c r="G1957" s="398"/>
      <c r="H1957" s="398"/>
      <c r="I1957" s="398"/>
      <c r="J1957" s="398"/>
      <c r="K1957" s="403"/>
      <c r="L1957" s="404"/>
      <c r="M1957" s="404"/>
      <c r="N1957" s="399"/>
      <c r="O1957" s="400" t="str">
        <f t="shared" si="123"/>
        <v/>
      </c>
      <c r="P1957" s="400" t="str">
        <f t="shared" si="124"/>
        <v/>
      </c>
      <c r="Q1957" s="400">
        <f t="shared" si="126"/>
        <v>0</v>
      </c>
      <c r="R1957" s="401" t="e">
        <f ca="1">MATCH(R$2,OFFSET(Diário!O$4,R1956,0,ROW(Diário!$N$5003)-R1956,1),0)+R1956</f>
        <v>#N/A</v>
      </c>
    </row>
    <row r="1958" spans="1:18" x14ac:dyDescent="0.2">
      <c r="A1958" s="402" t="str">
        <f t="shared" ca="1" si="125"/>
        <v/>
      </c>
      <c r="B1958" s="397" t="str">
        <f ca="1">IF($A1958="","",INDEX(Diário!B$4:B$5000,MATCH(Rateio!$A1958,Diário!$A$4:$A$5000,FALSE)))</f>
        <v/>
      </c>
      <c r="C1958" s="413" t="str">
        <f ca="1">IF($A1958="","",INDEX(Diário!C$4:C$5000,MATCH(Rateio!$A1958,Diário!$A$4:$A$5000,FALSE)))</f>
        <v/>
      </c>
      <c r="D1958" s="412" t="str">
        <f ca="1">IF($A1958="","",INDEX(Diário!D$4:D$5000,MATCH(Rateio!$A1958,Diário!$A$4:$A$5000,FALSE)))</f>
        <v/>
      </c>
      <c r="E1958" s="412" t="str">
        <f ca="1">IF($A1958="","",INDEX(Diário!E$4:E$5000,MATCH(Rateio!$A1958,Diário!$A$4:$A$5000,FALSE)))</f>
        <v/>
      </c>
      <c r="F1958" s="398"/>
      <c r="G1958" s="398"/>
      <c r="H1958" s="398"/>
      <c r="I1958" s="398"/>
      <c r="J1958" s="398"/>
      <c r="K1958" s="403"/>
      <c r="L1958" s="404"/>
      <c r="M1958" s="404"/>
      <c r="N1958" s="399"/>
      <c r="O1958" s="400" t="str">
        <f t="shared" si="123"/>
        <v/>
      </c>
      <c r="P1958" s="400" t="str">
        <f t="shared" si="124"/>
        <v/>
      </c>
      <c r="Q1958" s="400">
        <f t="shared" si="126"/>
        <v>0</v>
      </c>
      <c r="R1958" s="401" t="e">
        <f ca="1">MATCH(R$2,OFFSET(Diário!O$4,R1957,0,ROW(Diário!$N$5003)-R1957,1),0)+R1957</f>
        <v>#N/A</v>
      </c>
    </row>
    <row r="1959" spans="1:18" x14ac:dyDescent="0.2">
      <c r="A1959" s="402" t="str">
        <f t="shared" ca="1" si="125"/>
        <v/>
      </c>
      <c r="B1959" s="397" t="str">
        <f ca="1">IF($A1959="","",INDEX(Diário!B$4:B$5000,MATCH(Rateio!$A1959,Diário!$A$4:$A$5000,FALSE)))</f>
        <v/>
      </c>
      <c r="C1959" s="413" t="str">
        <f ca="1">IF($A1959="","",INDEX(Diário!C$4:C$5000,MATCH(Rateio!$A1959,Diário!$A$4:$A$5000,FALSE)))</f>
        <v/>
      </c>
      <c r="D1959" s="412" t="str">
        <f ca="1">IF($A1959="","",INDEX(Diário!D$4:D$5000,MATCH(Rateio!$A1959,Diário!$A$4:$A$5000,FALSE)))</f>
        <v/>
      </c>
      <c r="E1959" s="412" t="str">
        <f ca="1">IF($A1959="","",INDEX(Diário!E$4:E$5000,MATCH(Rateio!$A1959,Diário!$A$4:$A$5000,FALSE)))</f>
        <v/>
      </c>
      <c r="F1959" s="398"/>
      <c r="G1959" s="398"/>
      <c r="H1959" s="398"/>
      <c r="I1959" s="398"/>
      <c r="J1959" s="398"/>
      <c r="K1959" s="403"/>
      <c r="L1959" s="404"/>
      <c r="M1959" s="404"/>
      <c r="N1959" s="399"/>
      <c r="O1959" s="400" t="str">
        <f t="shared" si="123"/>
        <v/>
      </c>
      <c r="P1959" s="400" t="str">
        <f t="shared" si="124"/>
        <v/>
      </c>
      <c r="Q1959" s="400">
        <f t="shared" si="126"/>
        <v>0</v>
      </c>
      <c r="R1959" s="401" t="e">
        <f ca="1">MATCH(R$2,OFFSET(Diário!O$4,R1958,0,ROW(Diário!$N$5003)-R1958,1),0)+R1958</f>
        <v>#N/A</v>
      </c>
    </row>
    <row r="1960" spans="1:18" x14ac:dyDescent="0.2">
      <c r="A1960" s="402" t="str">
        <f t="shared" ca="1" si="125"/>
        <v/>
      </c>
      <c r="B1960" s="397" t="str">
        <f ca="1">IF($A1960="","",INDEX(Diário!B$4:B$5000,MATCH(Rateio!$A1960,Diário!$A$4:$A$5000,FALSE)))</f>
        <v/>
      </c>
      <c r="C1960" s="413" t="str">
        <f ca="1">IF($A1960="","",INDEX(Diário!C$4:C$5000,MATCH(Rateio!$A1960,Diário!$A$4:$A$5000,FALSE)))</f>
        <v/>
      </c>
      <c r="D1960" s="412" t="str">
        <f ca="1">IF($A1960="","",INDEX(Diário!D$4:D$5000,MATCH(Rateio!$A1960,Diário!$A$4:$A$5000,FALSE)))</f>
        <v/>
      </c>
      <c r="E1960" s="412" t="str">
        <f ca="1">IF($A1960="","",INDEX(Diário!E$4:E$5000,MATCH(Rateio!$A1960,Diário!$A$4:$A$5000,FALSE)))</f>
        <v/>
      </c>
      <c r="F1960" s="398"/>
      <c r="G1960" s="398"/>
      <c r="H1960" s="398"/>
      <c r="I1960" s="398"/>
      <c r="J1960" s="398"/>
      <c r="K1960" s="403"/>
      <c r="L1960" s="404"/>
      <c r="M1960" s="404"/>
      <c r="N1960" s="399"/>
      <c r="O1960" s="400" t="str">
        <f t="shared" si="123"/>
        <v/>
      </c>
      <c r="P1960" s="400" t="str">
        <f t="shared" si="124"/>
        <v/>
      </c>
      <c r="Q1960" s="400">
        <f t="shared" si="126"/>
        <v>0</v>
      </c>
      <c r="R1960" s="401" t="e">
        <f ca="1">MATCH(R$2,OFFSET(Diário!O$4,R1959,0,ROW(Diário!$N$5003)-R1959,1),0)+R1959</f>
        <v>#N/A</v>
      </c>
    </row>
    <row r="1961" spans="1:18" x14ac:dyDescent="0.2">
      <c r="A1961" s="402" t="str">
        <f t="shared" ca="1" si="125"/>
        <v/>
      </c>
      <c r="B1961" s="397" t="str">
        <f ca="1">IF($A1961="","",INDEX(Diário!B$4:B$5000,MATCH(Rateio!$A1961,Diário!$A$4:$A$5000,FALSE)))</f>
        <v/>
      </c>
      <c r="C1961" s="413" t="str">
        <f ca="1">IF($A1961="","",INDEX(Diário!C$4:C$5000,MATCH(Rateio!$A1961,Diário!$A$4:$A$5000,FALSE)))</f>
        <v/>
      </c>
      <c r="D1961" s="412" t="str">
        <f ca="1">IF($A1961="","",INDEX(Diário!D$4:D$5000,MATCH(Rateio!$A1961,Diário!$A$4:$A$5000,FALSE)))</f>
        <v/>
      </c>
      <c r="E1961" s="412" t="str">
        <f ca="1">IF($A1961="","",INDEX(Diário!E$4:E$5000,MATCH(Rateio!$A1961,Diário!$A$4:$A$5000,FALSE)))</f>
        <v/>
      </c>
      <c r="F1961" s="398"/>
      <c r="G1961" s="398"/>
      <c r="H1961" s="398"/>
      <c r="I1961" s="398"/>
      <c r="J1961" s="398"/>
      <c r="K1961" s="403"/>
      <c r="L1961" s="404"/>
      <c r="M1961" s="404"/>
      <c r="N1961" s="399"/>
      <c r="O1961" s="400" t="str">
        <f t="shared" si="123"/>
        <v/>
      </c>
      <c r="P1961" s="400" t="str">
        <f t="shared" si="124"/>
        <v/>
      </c>
      <c r="Q1961" s="400">
        <f t="shared" si="126"/>
        <v>0</v>
      </c>
      <c r="R1961" s="401" t="e">
        <f ca="1">MATCH(R$2,OFFSET(Diário!O$4,R1960,0,ROW(Diário!$N$5003)-R1960,1),0)+R1960</f>
        <v>#N/A</v>
      </c>
    </row>
    <row r="1962" spans="1:18" x14ac:dyDescent="0.2">
      <c r="A1962" s="402" t="str">
        <f t="shared" ca="1" si="125"/>
        <v/>
      </c>
      <c r="B1962" s="397" t="str">
        <f ca="1">IF($A1962="","",INDEX(Diário!B$4:B$5000,MATCH(Rateio!$A1962,Diário!$A$4:$A$5000,FALSE)))</f>
        <v/>
      </c>
      <c r="C1962" s="413" t="str">
        <f ca="1">IF($A1962="","",INDEX(Diário!C$4:C$5000,MATCH(Rateio!$A1962,Diário!$A$4:$A$5000,FALSE)))</f>
        <v/>
      </c>
      <c r="D1962" s="412" t="str">
        <f ca="1">IF($A1962="","",INDEX(Diário!D$4:D$5000,MATCH(Rateio!$A1962,Diário!$A$4:$A$5000,FALSE)))</f>
        <v/>
      </c>
      <c r="E1962" s="412" t="str">
        <f ca="1">IF($A1962="","",INDEX(Diário!E$4:E$5000,MATCH(Rateio!$A1962,Diário!$A$4:$A$5000,FALSE)))</f>
        <v/>
      </c>
      <c r="F1962" s="398"/>
      <c r="G1962" s="398"/>
      <c r="H1962" s="398"/>
      <c r="I1962" s="398"/>
      <c r="J1962" s="398"/>
      <c r="K1962" s="403"/>
      <c r="L1962" s="404"/>
      <c r="M1962" s="404"/>
      <c r="N1962" s="399"/>
      <c r="O1962" s="400" t="str">
        <f t="shared" si="123"/>
        <v/>
      </c>
      <c r="P1962" s="400" t="str">
        <f t="shared" si="124"/>
        <v/>
      </c>
      <c r="Q1962" s="400">
        <f t="shared" si="126"/>
        <v>0</v>
      </c>
      <c r="R1962" s="401" t="e">
        <f ca="1">MATCH(R$2,OFFSET(Diário!O$4,R1961,0,ROW(Diário!$N$5003)-R1961,1),0)+R1961</f>
        <v>#N/A</v>
      </c>
    </row>
    <row r="1963" spans="1:18" x14ac:dyDescent="0.2">
      <c r="A1963" s="402" t="str">
        <f t="shared" ca="1" si="125"/>
        <v/>
      </c>
      <c r="B1963" s="397" t="str">
        <f ca="1">IF($A1963="","",INDEX(Diário!B$4:B$5000,MATCH(Rateio!$A1963,Diário!$A$4:$A$5000,FALSE)))</f>
        <v/>
      </c>
      <c r="C1963" s="413" t="str">
        <f ca="1">IF($A1963="","",INDEX(Diário!C$4:C$5000,MATCH(Rateio!$A1963,Diário!$A$4:$A$5000,FALSE)))</f>
        <v/>
      </c>
      <c r="D1963" s="412" t="str">
        <f ca="1">IF($A1963="","",INDEX(Diário!D$4:D$5000,MATCH(Rateio!$A1963,Diário!$A$4:$A$5000,FALSE)))</f>
        <v/>
      </c>
      <c r="E1963" s="412" t="str">
        <f ca="1">IF($A1963="","",INDEX(Diário!E$4:E$5000,MATCH(Rateio!$A1963,Diário!$A$4:$A$5000,FALSE)))</f>
        <v/>
      </c>
      <c r="F1963" s="398"/>
      <c r="G1963" s="398"/>
      <c r="H1963" s="398"/>
      <c r="I1963" s="398"/>
      <c r="J1963" s="398"/>
      <c r="K1963" s="403"/>
      <c r="L1963" s="404"/>
      <c r="M1963" s="404"/>
      <c r="N1963" s="399"/>
      <c r="O1963" s="400" t="str">
        <f t="shared" si="123"/>
        <v/>
      </c>
      <c r="P1963" s="400" t="str">
        <f t="shared" si="124"/>
        <v/>
      </c>
      <c r="Q1963" s="400">
        <f t="shared" si="126"/>
        <v>0</v>
      </c>
      <c r="R1963" s="401" t="e">
        <f ca="1">MATCH(R$2,OFFSET(Diário!O$4,R1962,0,ROW(Diário!$N$5003)-R1962,1),0)+R1962</f>
        <v>#N/A</v>
      </c>
    </row>
    <row r="1964" spans="1:18" x14ac:dyDescent="0.2">
      <c r="A1964" s="402" t="str">
        <f t="shared" ca="1" si="125"/>
        <v/>
      </c>
      <c r="B1964" s="397" t="str">
        <f ca="1">IF($A1964="","",INDEX(Diário!B$4:B$5000,MATCH(Rateio!$A1964,Diário!$A$4:$A$5000,FALSE)))</f>
        <v/>
      </c>
      <c r="C1964" s="413" t="str">
        <f ca="1">IF($A1964="","",INDEX(Diário!C$4:C$5000,MATCH(Rateio!$A1964,Diário!$A$4:$A$5000,FALSE)))</f>
        <v/>
      </c>
      <c r="D1964" s="412" t="str">
        <f ca="1">IF($A1964="","",INDEX(Diário!D$4:D$5000,MATCH(Rateio!$A1964,Diário!$A$4:$A$5000,FALSE)))</f>
        <v/>
      </c>
      <c r="E1964" s="412" t="str">
        <f ca="1">IF($A1964="","",INDEX(Diário!E$4:E$5000,MATCH(Rateio!$A1964,Diário!$A$4:$A$5000,FALSE)))</f>
        <v/>
      </c>
      <c r="F1964" s="398"/>
      <c r="G1964" s="398"/>
      <c r="H1964" s="398"/>
      <c r="I1964" s="398"/>
      <c r="J1964" s="398"/>
      <c r="K1964" s="403"/>
      <c r="L1964" s="404"/>
      <c r="M1964" s="404"/>
      <c r="N1964" s="399"/>
      <c r="O1964" s="400" t="str">
        <f t="shared" si="123"/>
        <v/>
      </c>
      <c r="P1964" s="400" t="str">
        <f t="shared" si="124"/>
        <v/>
      </c>
      <c r="Q1964" s="400">
        <f t="shared" si="126"/>
        <v>0</v>
      </c>
      <c r="R1964" s="401" t="e">
        <f ca="1">MATCH(R$2,OFFSET(Diário!O$4,R1963,0,ROW(Diário!$N$5003)-R1963,1),0)+R1963</f>
        <v>#N/A</v>
      </c>
    </row>
    <row r="1965" spans="1:18" x14ac:dyDescent="0.2">
      <c r="A1965" s="402" t="str">
        <f t="shared" ca="1" si="125"/>
        <v/>
      </c>
      <c r="B1965" s="397" t="str">
        <f ca="1">IF($A1965="","",INDEX(Diário!B$4:B$5000,MATCH(Rateio!$A1965,Diário!$A$4:$A$5000,FALSE)))</f>
        <v/>
      </c>
      <c r="C1965" s="413" t="str">
        <f ca="1">IF($A1965="","",INDEX(Diário!C$4:C$5000,MATCH(Rateio!$A1965,Diário!$A$4:$A$5000,FALSE)))</f>
        <v/>
      </c>
      <c r="D1965" s="412" t="str">
        <f ca="1">IF($A1965="","",INDEX(Diário!D$4:D$5000,MATCH(Rateio!$A1965,Diário!$A$4:$A$5000,FALSE)))</f>
        <v/>
      </c>
      <c r="E1965" s="412" t="str">
        <f ca="1">IF($A1965="","",INDEX(Diário!E$4:E$5000,MATCH(Rateio!$A1965,Diário!$A$4:$A$5000,FALSE)))</f>
        <v/>
      </c>
      <c r="F1965" s="398"/>
      <c r="G1965" s="398"/>
      <c r="H1965" s="398"/>
      <c r="I1965" s="398"/>
      <c r="J1965" s="398"/>
      <c r="K1965" s="403"/>
      <c r="L1965" s="404"/>
      <c r="M1965" s="404"/>
      <c r="N1965" s="399"/>
      <c r="O1965" s="400" t="str">
        <f t="shared" si="123"/>
        <v/>
      </c>
      <c r="P1965" s="400" t="str">
        <f t="shared" si="124"/>
        <v/>
      </c>
      <c r="Q1965" s="400">
        <f t="shared" si="126"/>
        <v>0</v>
      </c>
      <c r="R1965" s="401" t="e">
        <f ca="1">MATCH(R$2,OFFSET(Diário!O$4,R1964,0,ROW(Diário!$N$5003)-R1964,1),0)+R1964</f>
        <v>#N/A</v>
      </c>
    </row>
    <row r="1966" spans="1:18" x14ac:dyDescent="0.2">
      <c r="A1966" s="402" t="str">
        <f t="shared" ca="1" si="125"/>
        <v/>
      </c>
      <c r="B1966" s="397" t="str">
        <f ca="1">IF($A1966="","",INDEX(Diário!B$4:B$5000,MATCH(Rateio!$A1966,Diário!$A$4:$A$5000,FALSE)))</f>
        <v/>
      </c>
      <c r="C1966" s="413" t="str">
        <f ca="1">IF($A1966="","",INDEX(Diário!C$4:C$5000,MATCH(Rateio!$A1966,Diário!$A$4:$A$5000,FALSE)))</f>
        <v/>
      </c>
      <c r="D1966" s="412" t="str">
        <f ca="1">IF($A1966="","",INDEX(Diário!D$4:D$5000,MATCH(Rateio!$A1966,Diário!$A$4:$A$5000,FALSE)))</f>
        <v/>
      </c>
      <c r="E1966" s="412" t="str">
        <f ca="1">IF($A1966="","",INDEX(Diário!E$4:E$5000,MATCH(Rateio!$A1966,Diário!$A$4:$A$5000,FALSE)))</f>
        <v/>
      </c>
      <c r="F1966" s="398"/>
      <c r="G1966" s="398"/>
      <c r="H1966" s="398"/>
      <c r="I1966" s="398"/>
      <c r="J1966" s="398"/>
      <c r="K1966" s="403"/>
      <c r="L1966" s="404"/>
      <c r="M1966" s="404"/>
      <c r="N1966" s="399"/>
      <c r="O1966" s="400" t="str">
        <f t="shared" si="123"/>
        <v/>
      </c>
      <c r="P1966" s="400" t="str">
        <f t="shared" si="124"/>
        <v/>
      </c>
      <c r="Q1966" s="400">
        <f t="shared" si="126"/>
        <v>0</v>
      </c>
      <c r="R1966" s="401" t="e">
        <f ca="1">MATCH(R$2,OFFSET(Diário!O$4,R1965,0,ROW(Diário!$N$5003)-R1965,1),0)+R1965</f>
        <v>#N/A</v>
      </c>
    </row>
    <row r="1967" spans="1:18" x14ac:dyDescent="0.2">
      <c r="A1967" s="402" t="str">
        <f t="shared" ca="1" si="125"/>
        <v/>
      </c>
      <c r="B1967" s="397" t="str">
        <f ca="1">IF($A1967="","",INDEX(Diário!B$4:B$5000,MATCH(Rateio!$A1967,Diário!$A$4:$A$5000,FALSE)))</f>
        <v/>
      </c>
      <c r="C1967" s="413" t="str">
        <f ca="1">IF($A1967="","",INDEX(Diário!C$4:C$5000,MATCH(Rateio!$A1967,Diário!$A$4:$A$5000,FALSE)))</f>
        <v/>
      </c>
      <c r="D1967" s="412" t="str">
        <f ca="1">IF($A1967="","",INDEX(Diário!D$4:D$5000,MATCH(Rateio!$A1967,Diário!$A$4:$A$5000,FALSE)))</f>
        <v/>
      </c>
      <c r="E1967" s="412" t="str">
        <f ca="1">IF($A1967="","",INDEX(Diário!E$4:E$5000,MATCH(Rateio!$A1967,Diário!$A$4:$A$5000,FALSE)))</f>
        <v/>
      </c>
      <c r="F1967" s="398"/>
      <c r="G1967" s="398"/>
      <c r="H1967" s="398"/>
      <c r="I1967" s="398"/>
      <c r="J1967" s="398"/>
      <c r="K1967" s="403"/>
      <c r="L1967" s="404"/>
      <c r="M1967" s="404"/>
      <c r="N1967" s="399"/>
      <c r="O1967" s="400" t="str">
        <f t="shared" si="123"/>
        <v/>
      </c>
      <c r="P1967" s="400" t="str">
        <f t="shared" si="124"/>
        <v/>
      </c>
      <c r="Q1967" s="400">
        <f t="shared" si="126"/>
        <v>0</v>
      </c>
      <c r="R1967" s="401" t="e">
        <f ca="1">MATCH(R$2,OFFSET(Diário!O$4,R1966,0,ROW(Diário!$N$5003)-R1966,1),0)+R1966</f>
        <v>#N/A</v>
      </c>
    </row>
    <row r="1968" spans="1:18" x14ac:dyDescent="0.2">
      <c r="A1968" s="402" t="str">
        <f t="shared" ca="1" si="125"/>
        <v/>
      </c>
      <c r="B1968" s="397" t="str">
        <f ca="1">IF($A1968="","",INDEX(Diário!B$4:B$5000,MATCH(Rateio!$A1968,Diário!$A$4:$A$5000,FALSE)))</f>
        <v/>
      </c>
      <c r="C1968" s="413" t="str">
        <f ca="1">IF($A1968="","",INDEX(Diário!C$4:C$5000,MATCH(Rateio!$A1968,Diário!$A$4:$A$5000,FALSE)))</f>
        <v/>
      </c>
      <c r="D1968" s="412" t="str">
        <f ca="1">IF($A1968="","",INDEX(Diário!D$4:D$5000,MATCH(Rateio!$A1968,Diário!$A$4:$A$5000,FALSE)))</f>
        <v/>
      </c>
      <c r="E1968" s="412" t="str">
        <f ca="1">IF($A1968="","",INDEX(Diário!E$4:E$5000,MATCH(Rateio!$A1968,Diário!$A$4:$A$5000,FALSE)))</f>
        <v/>
      </c>
      <c r="F1968" s="398"/>
      <c r="G1968" s="398"/>
      <c r="H1968" s="398"/>
      <c r="I1968" s="398"/>
      <c r="J1968" s="398"/>
      <c r="K1968" s="403"/>
      <c r="L1968" s="404"/>
      <c r="M1968" s="404"/>
      <c r="N1968" s="399"/>
      <c r="O1968" s="400" t="str">
        <f t="shared" si="123"/>
        <v/>
      </c>
      <c r="P1968" s="400" t="str">
        <f t="shared" si="124"/>
        <v/>
      </c>
      <c r="Q1968" s="400">
        <f t="shared" si="126"/>
        <v>0</v>
      </c>
      <c r="R1968" s="401" t="e">
        <f ca="1">MATCH(R$2,OFFSET(Diário!O$4,R1967,0,ROW(Diário!$N$5003)-R1967,1),0)+R1967</f>
        <v>#N/A</v>
      </c>
    </row>
    <row r="1969" spans="1:18" x14ac:dyDescent="0.2">
      <c r="A1969" s="402" t="str">
        <f t="shared" ca="1" si="125"/>
        <v/>
      </c>
      <c r="B1969" s="397" t="str">
        <f ca="1">IF($A1969="","",INDEX(Diário!B$4:B$5000,MATCH(Rateio!$A1969,Diário!$A$4:$A$5000,FALSE)))</f>
        <v/>
      </c>
      <c r="C1969" s="413" t="str">
        <f ca="1">IF($A1969="","",INDEX(Diário!C$4:C$5000,MATCH(Rateio!$A1969,Diário!$A$4:$A$5000,FALSE)))</f>
        <v/>
      </c>
      <c r="D1969" s="412" t="str">
        <f ca="1">IF($A1969="","",INDEX(Diário!D$4:D$5000,MATCH(Rateio!$A1969,Diário!$A$4:$A$5000,FALSE)))</f>
        <v/>
      </c>
      <c r="E1969" s="412" t="str">
        <f ca="1">IF($A1969="","",INDEX(Diário!E$4:E$5000,MATCH(Rateio!$A1969,Diário!$A$4:$A$5000,FALSE)))</f>
        <v/>
      </c>
      <c r="F1969" s="398"/>
      <c r="G1969" s="398"/>
      <c r="H1969" s="398"/>
      <c r="I1969" s="398"/>
      <c r="J1969" s="398"/>
      <c r="K1969" s="403"/>
      <c r="L1969" s="404"/>
      <c r="M1969" s="404"/>
      <c r="N1969" s="399"/>
      <c r="O1969" s="400" t="str">
        <f t="shared" si="123"/>
        <v/>
      </c>
      <c r="P1969" s="400" t="str">
        <f t="shared" si="124"/>
        <v/>
      </c>
      <c r="Q1969" s="400">
        <f t="shared" si="126"/>
        <v>0</v>
      </c>
      <c r="R1969" s="401" t="e">
        <f ca="1">MATCH(R$2,OFFSET(Diário!O$4,R1968,0,ROW(Diário!$N$5003)-R1968,1),0)+R1968</f>
        <v>#N/A</v>
      </c>
    </row>
    <row r="1970" spans="1:18" x14ac:dyDescent="0.2">
      <c r="A1970" s="402" t="str">
        <f t="shared" ca="1" si="125"/>
        <v/>
      </c>
      <c r="B1970" s="397" t="str">
        <f ca="1">IF($A1970="","",INDEX(Diário!B$4:B$5000,MATCH(Rateio!$A1970,Diário!$A$4:$A$5000,FALSE)))</f>
        <v/>
      </c>
      <c r="C1970" s="413" t="str">
        <f ca="1">IF($A1970="","",INDEX(Diário!C$4:C$5000,MATCH(Rateio!$A1970,Diário!$A$4:$A$5000,FALSE)))</f>
        <v/>
      </c>
      <c r="D1970" s="412" t="str">
        <f ca="1">IF($A1970="","",INDEX(Diário!D$4:D$5000,MATCH(Rateio!$A1970,Diário!$A$4:$A$5000,FALSE)))</f>
        <v/>
      </c>
      <c r="E1970" s="412" t="str">
        <f ca="1">IF($A1970="","",INDEX(Diário!E$4:E$5000,MATCH(Rateio!$A1970,Diário!$A$4:$A$5000,FALSE)))</f>
        <v/>
      </c>
      <c r="F1970" s="398"/>
      <c r="G1970" s="398"/>
      <c r="H1970" s="398"/>
      <c r="I1970" s="398"/>
      <c r="J1970" s="398"/>
      <c r="K1970" s="403"/>
      <c r="L1970" s="404"/>
      <c r="M1970" s="404"/>
      <c r="N1970" s="399"/>
      <c r="O1970" s="400" t="str">
        <f t="shared" si="123"/>
        <v/>
      </c>
      <c r="P1970" s="400" t="str">
        <f t="shared" si="124"/>
        <v/>
      </c>
      <c r="Q1970" s="400">
        <f t="shared" si="126"/>
        <v>0</v>
      </c>
      <c r="R1970" s="401" t="e">
        <f ca="1">MATCH(R$2,OFFSET(Diário!O$4,R1969,0,ROW(Diário!$N$5003)-R1969,1),0)+R1969</f>
        <v>#N/A</v>
      </c>
    </row>
    <row r="1971" spans="1:18" x14ac:dyDescent="0.2">
      <c r="A1971" s="402" t="str">
        <f t="shared" ca="1" si="125"/>
        <v/>
      </c>
      <c r="B1971" s="397" t="str">
        <f ca="1">IF($A1971="","",INDEX(Diário!B$4:B$5000,MATCH(Rateio!$A1971,Diário!$A$4:$A$5000,FALSE)))</f>
        <v/>
      </c>
      <c r="C1971" s="413" t="str">
        <f ca="1">IF($A1971="","",INDEX(Diário!C$4:C$5000,MATCH(Rateio!$A1971,Diário!$A$4:$A$5000,FALSE)))</f>
        <v/>
      </c>
      <c r="D1971" s="412" t="str">
        <f ca="1">IF($A1971="","",INDEX(Diário!D$4:D$5000,MATCH(Rateio!$A1971,Diário!$A$4:$A$5000,FALSE)))</f>
        <v/>
      </c>
      <c r="E1971" s="412" t="str">
        <f ca="1">IF($A1971="","",INDEX(Diário!E$4:E$5000,MATCH(Rateio!$A1971,Diário!$A$4:$A$5000,FALSE)))</f>
        <v/>
      </c>
      <c r="F1971" s="398"/>
      <c r="G1971" s="398"/>
      <c r="H1971" s="398"/>
      <c r="I1971" s="398"/>
      <c r="J1971" s="398"/>
      <c r="K1971" s="403"/>
      <c r="L1971" s="404"/>
      <c r="M1971" s="404"/>
      <c r="N1971" s="399"/>
      <c r="O1971" s="400" t="str">
        <f t="shared" si="123"/>
        <v/>
      </c>
      <c r="P1971" s="400" t="str">
        <f t="shared" si="124"/>
        <v/>
      </c>
      <c r="Q1971" s="400">
        <f t="shared" si="126"/>
        <v>0</v>
      </c>
      <c r="R1971" s="401" t="e">
        <f ca="1">MATCH(R$2,OFFSET(Diário!O$4,R1970,0,ROW(Diário!$N$5003)-R1970,1),0)+R1970</f>
        <v>#N/A</v>
      </c>
    </row>
    <row r="1972" spans="1:18" x14ac:dyDescent="0.2">
      <c r="A1972" s="402" t="str">
        <f t="shared" ca="1" si="125"/>
        <v/>
      </c>
      <c r="B1972" s="397" t="str">
        <f ca="1">IF($A1972="","",INDEX(Diário!B$4:B$5000,MATCH(Rateio!$A1972,Diário!$A$4:$A$5000,FALSE)))</f>
        <v/>
      </c>
      <c r="C1972" s="413" t="str">
        <f ca="1">IF($A1972="","",INDEX(Diário!C$4:C$5000,MATCH(Rateio!$A1972,Diário!$A$4:$A$5000,FALSE)))</f>
        <v/>
      </c>
      <c r="D1972" s="412" t="str">
        <f ca="1">IF($A1972="","",INDEX(Diário!D$4:D$5000,MATCH(Rateio!$A1972,Diário!$A$4:$A$5000,FALSE)))</f>
        <v/>
      </c>
      <c r="E1972" s="412" t="str">
        <f ca="1">IF($A1972="","",INDEX(Diário!E$4:E$5000,MATCH(Rateio!$A1972,Diário!$A$4:$A$5000,FALSE)))</f>
        <v/>
      </c>
      <c r="F1972" s="398"/>
      <c r="G1972" s="398"/>
      <c r="H1972" s="398"/>
      <c r="I1972" s="398"/>
      <c r="J1972" s="398"/>
      <c r="K1972" s="403"/>
      <c r="L1972" s="404"/>
      <c r="M1972" s="404"/>
      <c r="N1972" s="399"/>
      <c r="O1972" s="400" t="str">
        <f t="shared" si="123"/>
        <v/>
      </c>
      <c r="P1972" s="400" t="str">
        <f t="shared" si="124"/>
        <v/>
      </c>
      <c r="Q1972" s="400">
        <f t="shared" si="126"/>
        <v>0</v>
      </c>
      <c r="R1972" s="401" t="e">
        <f ca="1">MATCH(R$2,OFFSET(Diário!O$4,R1971,0,ROW(Diário!$N$5003)-R1971,1),0)+R1971</f>
        <v>#N/A</v>
      </c>
    </row>
    <row r="1973" spans="1:18" x14ac:dyDescent="0.2">
      <c r="A1973" s="402" t="str">
        <f t="shared" ca="1" si="125"/>
        <v/>
      </c>
      <c r="B1973" s="397" t="str">
        <f ca="1">IF($A1973="","",INDEX(Diário!B$4:B$5000,MATCH(Rateio!$A1973,Diário!$A$4:$A$5000,FALSE)))</f>
        <v/>
      </c>
      <c r="C1973" s="413" t="str">
        <f ca="1">IF($A1973="","",INDEX(Diário!C$4:C$5000,MATCH(Rateio!$A1973,Diário!$A$4:$A$5000,FALSE)))</f>
        <v/>
      </c>
      <c r="D1973" s="412" t="str">
        <f ca="1">IF($A1973="","",INDEX(Diário!D$4:D$5000,MATCH(Rateio!$A1973,Diário!$A$4:$A$5000,FALSE)))</f>
        <v/>
      </c>
      <c r="E1973" s="412" t="str">
        <f ca="1">IF($A1973="","",INDEX(Diário!E$4:E$5000,MATCH(Rateio!$A1973,Diário!$A$4:$A$5000,FALSE)))</f>
        <v/>
      </c>
      <c r="F1973" s="398"/>
      <c r="G1973" s="398"/>
      <c r="H1973" s="398"/>
      <c r="I1973" s="398"/>
      <c r="J1973" s="398"/>
      <c r="K1973" s="403"/>
      <c r="L1973" s="404"/>
      <c r="M1973" s="404"/>
      <c r="N1973" s="399"/>
      <c r="O1973" s="400" t="str">
        <f t="shared" si="123"/>
        <v/>
      </c>
      <c r="P1973" s="400" t="str">
        <f t="shared" si="124"/>
        <v/>
      </c>
      <c r="Q1973" s="400">
        <f t="shared" si="126"/>
        <v>0</v>
      </c>
      <c r="R1973" s="401" t="e">
        <f ca="1">MATCH(R$2,OFFSET(Diário!O$4,R1972,0,ROW(Diário!$N$5003)-R1972,1),0)+R1972</f>
        <v>#N/A</v>
      </c>
    </row>
    <row r="1974" spans="1:18" x14ac:dyDescent="0.2">
      <c r="A1974" s="402" t="str">
        <f t="shared" ca="1" si="125"/>
        <v/>
      </c>
      <c r="B1974" s="397" t="str">
        <f ca="1">IF($A1974="","",INDEX(Diário!B$4:B$5000,MATCH(Rateio!$A1974,Diário!$A$4:$A$5000,FALSE)))</f>
        <v/>
      </c>
      <c r="C1974" s="413" t="str">
        <f ca="1">IF($A1974="","",INDEX(Diário!C$4:C$5000,MATCH(Rateio!$A1974,Diário!$A$4:$A$5000,FALSE)))</f>
        <v/>
      </c>
      <c r="D1974" s="412" t="str">
        <f ca="1">IF($A1974="","",INDEX(Diário!D$4:D$5000,MATCH(Rateio!$A1974,Diário!$A$4:$A$5000,FALSE)))</f>
        <v/>
      </c>
      <c r="E1974" s="412" t="str">
        <f ca="1">IF($A1974="","",INDEX(Diário!E$4:E$5000,MATCH(Rateio!$A1974,Diário!$A$4:$A$5000,FALSE)))</f>
        <v/>
      </c>
      <c r="F1974" s="398"/>
      <c r="G1974" s="398"/>
      <c r="H1974" s="398"/>
      <c r="I1974" s="398"/>
      <c r="J1974" s="398"/>
      <c r="K1974" s="403"/>
      <c r="L1974" s="404"/>
      <c r="M1974" s="404"/>
      <c r="N1974" s="399"/>
      <c r="O1974" s="400" t="str">
        <f t="shared" si="123"/>
        <v/>
      </c>
      <c r="P1974" s="400" t="str">
        <f t="shared" si="124"/>
        <v/>
      </c>
      <c r="Q1974" s="400">
        <f t="shared" si="126"/>
        <v>0</v>
      </c>
      <c r="R1974" s="401" t="e">
        <f ca="1">MATCH(R$2,OFFSET(Diário!O$4,R1973,0,ROW(Diário!$N$5003)-R1973,1),0)+R1973</f>
        <v>#N/A</v>
      </c>
    </row>
    <row r="1975" spans="1:18" x14ac:dyDescent="0.2">
      <c r="A1975" s="402" t="str">
        <f t="shared" ca="1" si="125"/>
        <v/>
      </c>
      <c r="B1975" s="397" t="str">
        <f ca="1">IF($A1975="","",INDEX(Diário!B$4:B$5000,MATCH(Rateio!$A1975,Diário!$A$4:$A$5000,FALSE)))</f>
        <v/>
      </c>
      <c r="C1975" s="413" t="str">
        <f ca="1">IF($A1975="","",INDEX(Diário!C$4:C$5000,MATCH(Rateio!$A1975,Diário!$A$4:$A$5000,FALSE)))</f>
        <v/>
      </c>
      <c r="D1975" s="412" t="str">
        <f ca="1">IF($A1975="","",INDEX(Diário!D$4:D$5000,MATCH(Rateio!$A1975,Diário!$A$4:$A$5000,FALSE)))</f>
        <v/>
      </c>
      <c r="E1975" s="412" t="str">
        <f ca="1">IF($A1975="","",INDEX(Diário!E$4:E$5000,MATCH(Rateio!$A1975,Diário!$A$4:$A$5000,FALSE)))</f>
        <v/>
      </c>
      <c r="F1975" s="398"/>
      <c r="G1975" s="398"/>
      <c r="H1975" s="398"/>
      <c r="I1975" s="398"/>
      <c r="J1975" s="398"/>
      <c r="K1975" s="403"/>
      <c r="L1975" s="404"/>
      <c r="M1975" s="404"/>
      <c r="N1975" s="399"/>
      <c r="O1975" s="400" t="str">
        <f t="shared" si="123"/>
        <v/>
      </c>
      <c r="P1975" s="400" t="str">
        <f t="shared" si="124"/>
        <v/>
      </c>
      <c r="Q1975" s="400">
        <f t="shared" si="126"/>
        <v>0</v>
      </c>
      <c r="R1975" s="401" t="e">
        <f ca="1">MATCH(R$2,OFFSET(Diário!O$4,R1974,0,ROW(Diário!$N$5003)-R1974,1),0)+R1974</f>
        <v>#N/A</v>
      </c>
    </row>
    <row r="1976" spans="1:18" x14ac:dyDescent="0.2">
      <c r="A1976" s="402" t="str">
        <f t="shared" ca="1" si="125"/>
        <v/>
      </c>
      <c r="B1976" s="397" t="str">
        <f ca="1">IF($A1976="","",INDEX(Diário!B$4:B$5000,MATCH(Rateio!$A1976,Diário!$A$4:$A$5000,FALSE)))</f>
        <v/>
      </c>
      <c r="C1976" s="413" t="str">
        <f ca="1">IF($A1976="","",INDEX(Diário!C$4:C$5000,MATCH(Rateio!$A1976,Diário!$A$4:$A$5000,FALSE)))</f>
        <v/>
      </c>
      <c r="D1976" s="412" t="str">
        <f ca="1">IF($A1976="","",INDEX(Diário!D$4:D$5000,MATCH(Rateio!$A1976,Diário!$A$4:$A$5000,FALSE)))</f>
        <v/>
      </c>
      <c r="E1976" s="412" t="str">
        <f ca="1">IF($A1976="","",INDEX(Diário!E$4:E$5000,MATCH(Rateio!$A1976,Diário!$A$4:$A$5000,FALSE)))</f>
        <v/>
      </c>
      <c r="F1976" s="398"/>
      <c r="G1976" s="398"/>
      <c r="H1976" s="398"/>
      <c r="I1976" s="398"/>
      <c r="J1976" s="398"/>
      <c r="K1976" s="403"/>
      <c r="L1976" s="404"/>
      <c r="M1976" s="404"/>
      <c r="N1976" s="399"/>
      <c r="O1976" s="400" t="str">
        <f t="shared" si="123"/>
        <v/>
      </c>
      <c r="P1976" s="400" t="str">
        <f t="shared" si="124"/>
        <v/>
      </c>
      <c r="Q1976" s="400">
        <f t="shared" si="126"/>
        <v>0</v>
      </c>
      <c r="R1976" s="401" t="e">
        <f ca="1">MATCH(R$2,OFFSET(Diário!O$4,R1975,0,ROW(Diário!$N$5003)-R1975,1),0)+R1975</f>
        <v>#N/A</v>
      </c>
    </row>
    <row r="1977" spans="1:18" x14ac:dyDescent="0.2">
      <c r="A1977" s="402" t="str">
        <f t="shared" ca="1" si="125"/>
        <v/>
      </c>
      <c r="B1977" s="397" t="str">
        <f ca="1">IF($A1977="","",INDEX(Diário!B$4:B$5000,MATCH(Rateio!$A1977,Diário!$A$4:$A$5000,FALSE)))</f>
        <v/>
      </c>
      <c r="C1977" s="413" t="str">
        <f ca="1">IF($A1977="","",INDEX(Diário!C$4:C$5000,MATCH(Rateio!$A1977,Diário!$A$4:$A$5000,FALSE)))</f>
        <v/>
      </c>
      <c r="D1977" s="412" t="str">
        <f ca="1">IF($A1977="","",INDEX(Diário!D$4:D$5000,MATCH(Rateio!$A1977,Diário!$A$4:$A$5000,FALSE)))</f>
        <v/>
      </c>
      <c r="E1977" s="412" t="str">
        <f ca="1">IF($A1977="","",INDEX(Diário!E$4:E$5000,MATCH(Rateio!$A1977,Diário!$A$4:$A$5000,FALSE)))</f>
        <v/>
      </c>
      <c r="F1977" s="398"/>
      <c r="G1977" s="398"/>
      <c r="H1977" s="398"/>
      <c r="I1977" s="398"/>
      <c r="J1977" s="398"/>
      <c r="K1977" s="403"/>
      <c r="L1977" s="404"/>
      <c r="M1977" s="404"/>
      <c r="N1977" s="399"/>
      <c r="O1977" s="400" t="str">
        <f t="shared" si="123"/>
        <v/>
      </c>
      <c r="P1977" s="400" t="str">
        <f t="shared" si="124"/>
        <v/>
      </c>
      <c r="Q1977" s="400">
        <f t="shared" si="126"/>
        <v>0</v>
      </c>
      <c r="R1977" s="401" t="e">
        <f ca="1">MATCH(R$2,OFFSET(Diário!O$4,R1976,0,ROW(Diário!$N$5003)-R1976,1),0)+R1976</f>
        <v>#N/A</v>
      </c>
    </row>
    <row r="1978" spans="1:18" x14ac:dyDescent="0.2">
      <c r="A1978" s="402" t="str">
        <f t="shared" ca="1" si="125"/>
        <v/>
      </c>
      <c r="B1978" s="397" t="str">
        <f ca="1">IF($A1978="","",INDEX(Diário!B$4:B$5000,MATCH(Rateio!$A1978,Diário!$A$4:$A$5000,FALSE)))</f>
        <v/>
      </c>
      <c r="C1978" s="413" t="str">
        <f ca="1">IF($A1978="","",INDEX(Diário!C$4:C$5000,MATCH(Rateio!$A1978,Diário!$A$4:$A$5000,FALSE)))</f>
        <v/>
      </c>
      <c r="D1978" s="412" t="str">
        <f ca="1">IF($A1978="","",INDEX(Diário!D$4:D$5000,MATCH(Rateio!$A1978,Diário!$A$4:$A$5000,FALSE)))</f>
        <v/>
      </c>
      <c r="E1978" s="412" t="str">
        <f ca="1">IF($A1978="","",INDEX(Diário!E$4:E$5000,MATCH(Rateio!$A1978,Diário!$A$4:$A$5000,FALSE)))</f>
        <v/>
      </c>
      <c r="F1978" s="398"/>
      <c r="G1978" s="398"/>
      <c r="H1978" s="398"/>
      <c r="I1978" s="398"/>
      <c r="J1978" s="398"/>
      <c r="K1978" s="403"/>
      <c r="L1978" s="404"/>
      <c r="M1978" s="404"/>
      <c r="N1978" s="399"/>
      <c r="O1978" s="400" t="str">
        <f t="shared" si="123"/>
        <v/>
      </c>
      <c r="P1978" s="400" t="str">
        <f t="shared" si="124"/>
        <v/>
      </c>
      <c r="Q1978" s="400">
        <f t="shared" si="126"/>
        <v>0</v>
      </c>
      <c r="R1978" s="401" t="e">
        <f ca="1">MATCH(R$2,OFFSET(Diário!O$4,R1977,0,ROW(Diário!$N$5003)-R1977,1),0)+R1977</f>
        <v>#N/A</v>
      </c>
    </row>
    <row r="1979" spans="1:18" x14ac:dyDescent="0.2">
      <c r="A1979" s="402" t="str">
        <f t="shared" ca="1" si="125"/>
        <v/>
      </c>
      <c r="B1979" s="397" t="str">
        <f ca="1">IF($A1979="","",INDEX(Diário!B$4:B$5000,MATCH(Rateio!$A1979,Diário!$A$4:$A$5000,FALSE)))</f>
        <v/>
      </c>
      <c r="C1979" s="413" t="str">
        <f ca="1">IF($A1979="","",INDEX(Diário!C$4:C$5000,MATCH(Rateio!$A1979,Diário!$A$4:$A$5000,FALSE)))</f>
        <v/>
      </c>
      <c r="D1979" s="412" t="str">
        <f ca="1">IF($A1979="","",INDEX(Diário!D$4:D$5000,MATCH(Rateio!$A1979,Diário!$A$4:$A$5000,FALSE)))</f>
        <v/>
      </c>
      <c r="E1979" s="412" t="str">
        <f ca="1">IF($A1979="","",INDEX(Diário!E$4:E$5000,MATCH(Rateio!$A1979,Diário!$A$4:$A$5000,FALSE)))</f>
        <v/>
      </c>
      <c r="F1979" s="398"/>
      <c r="G1979" s="398"/>
      <c r="H1979" s="398"/>
      <c r="I1979" s="398"/>
      <c r="J1979" s="398"/>
      <c r="K1979" s="403"/>
      <c r="L1979" s="404"/>
      <c r="M1979" s="404"/>
      <c r="N1979" s="399"/>
      <c r="O1979" s="400" t="str">
        <f t="shared" si="123"/>
        <v/>
      </c>
      <c r="P1979" s="400" t="str">
        <f t="shared" si="124"/>
        <v/>
      </c>
      <c r="Q1979" s="400">
        <f t="shared" si="126"/>
        <v>0</v>
      </c>
      <c r="R1979" s="401" t="e">
        <f ca="1">MATCH(R$2,OFFSET(Diário!O$4,R1978,0,ROW(Diário!$N$5003)-R1978,1),0)+R1978</f>
        <v>#N/A</v>
      </c>
    </row>
    <row r="1980" spans="1:18" x14ac:dyDescent="0.2">
      <c r="A1980" s="402" t="str">
        <f t="shared" ca="1" si="125"/>
        <v/>
      </c>
      <c r="B1980" s="397" t="str">
        <f ca="1">IF($A1980="","",INDEX(Diário!B$4:B$5000,MATCH(Rateio!$A1980,Diário!$A$4:$A$5000,FALSE)))</f>
        <v/>
      </c>
      <c r="C1980" s="413" t="str">
        <f ca="1">IF($A1980="","",INDEX(Diário!C$4:C$5000,MATCH(Rateio!$A1980,Diário!$A$4:$A$5000,FALSE)))</f>
        <v/>
      </c>
      <c r="D1980" s="412" t="str">
        <f ca="1">IF($A1980="","",INDEX(Diário!D$4:D$5000,MATCH(Rateio!$A1980,Diário!$A$4:$A$5000,FALSE)))</f>
        <v/>
      </c>
      <c r="E1980" s="412" t="str">
        <f ca="1">IF($A1980="","",INDEX(Diário!E$4:E$5000,MATCH(Rateio!$A1980,Diário!$A$4:$A$5000,FALSE)))</f>
        <v/>
      </c>
      <c r="F1980" s="398"/>
      <c r="G1980" s="398"/>
      <c r="H1980" s="398"/>
      <c r="I1980" s="398"/>
      <c r="J1980" s="398"/>
      <c r="K1980" s="403"/>
      <c r="L1980" s="404"/>
      <c r="M1980" s="404"/>
      <c r="N1980" s="399"/>
      <c r="O1980" s="400" t="str">
        <f t="shared" si="123"/>
        <v/>
      </c>
      <c r="P1980" s="400" t="str">
        <f t="shared" si="124"/>
        <v/>
      </c>
      <c r="Q1980" s="400">
        <f t="shared" si="126"/>
        <v>0</v>
      </c>
      <c r="R1980" s="401" t="e">
        <f ca="1">MATCH(R$2,OFFSET(Diário!O$4,R1979,0,ROW(Diário!$N$5003)-R1979,1),0)+R1979</f>
        <v>#N/A</v>
      </c>
    </row>
    <row r="1981" spans="1:18" x14ac:dyDescent="0.2">
      <c r="A1981" s="402" t="str">
        <f t="shared" ca="1" si="125"/>
        <v/>
      </c>
      <c r="B1981" s="397" t="str">
        <f ca="1">IF($A1981="","",INDEX(Diário!B$4:B$5000,MATCH(Rateio!$A1981,Diário!$A$4:$A$5000,FALSE)))</f>
        <v/>
      </c>
      <c r="C1981" s="413" t="str">
        <f ca="1">IF($A1981="","",INDEX(Diário!C$4:C$5000,MATCH(Rateio!$A1981,Diário!$A$4:$A$5000,FALSE)))</f>
        <v/>
      </c>
      <c r="D1981" s="412" t="str">
        <f ca="1">IF($A1981="","",INDEX(Diário!D$4:D$5000,MATCH(Rateio!$A1981,Diário!$A$4:$A$5000,FALSE)))</f>
        <v/>
      </c>
      <c r="E1981" s="412" t="str">
        <f ca="1">IF($A1981="","",INDEX(Diário!E$4:E$5000,MATCH(Rateio!$A1981,Diário!$A$4:$A$5000,FALSE)))</f>
        <v/>
      </c>
      <c r="F1981" s="398"/>
      <c r="G1981" s="398"/>
      <c r="H1981" s="398"/>
      <c r="I1981" s="398"/>
      <c r="J1981" s="398"/>
      <c r="K1981" s="403"/>
      <c r="L1981" s="404"/>
      <c r="M1981" s="404"/>
      <c r="N1981" s="399"/>
      <c r="O1981" s="400" t="str">
        <f t="shared" si="123"/>
        <v/>
      </c>
      <c r="P1981" s="400" t="str">
        <f t="shared" si="124"/>
        <v/>
      </c>
      <c r="Q1981" s="400">
        <f t="shared" si="126"/>
        <v>0</v>
      </c>
      <c r="R1981" s="401" t="e">
        <f ca="1">MATCH(R$2,OFFSET(Diário!O$4,R1980,0,ROW(Diário!$N$5003)-R1980,1),0)+R1980</f>
        <v>#N/A</v>
      </c>
    </row>
    <row r="1982" spans="1:18" x14ac:dyDescent="0.2">
      <c r="A1982" s="402" t="str">
        <f t="shared" ca="1" si="125"/>
        <v/>
      </c>
      <c r="B1982" s="397" t="str">
        <f ca="1">IF($A1982="","",INDEX(Diário!B$4:B$5000,MATCH(Rateio!$A1982,Diário!$A$4:$A$5000,FALSE)))</f>
        <v/>
      </c>
      <c r="C1982" s="413" t="str">
        <f ca="1">IF($A1982="","",INDEX(Diário!C$4:C$5000,MATCH(Rateio!$A1982,Diário!$A$4:$A$5000,FALSE)))</f>
        <v/>
      </c>
      <c r="D1982" s="412" t="str">
        <f ca="1">IF($A1982="","",INDEX(Diário!D$4:D$5000,MATCH(Rateio!$A1982,Diário!$A$4:$A$5000,FALSE)))</f>
        <v/>
      </c>
      <c r="E1982" s="412" t="str">
        <f ca="1">IF($A1982="","",INDEX(Diário!E$4:E$5000,MATCH(Rateio!$A1982,Diário!$A$4:$A$5000,FALSE)))</f>
        <v/>
      </c>
      <c r="F1982" s="398"/>
      <c r="G1982" s="398"/>
      <c r="H1982" s="398"/>
      <c r="I1982" s="398"/>
      <c r="J1982" s="398"/>
      <c r="K1982" s="403"/>
      <c r="L1982" s="404"/>
      <c r="M1982" s="404"/>
      <c r="N1982" s="399"/>
      <c r="O1982" s="400" t="str">
        <f t="shared" si="123"/>
        <v/>
      </c>
      <c r="P1982" s="400" t="str">
        <f t="shared" si="124"/>
        <v/>
      </c>
      <c r="Q1982" s="400">
        <f t="shared" si="126"/>
        <v>0</v>
      </c>
      <c r="R1982" s="401" t="e">
        <f ca="1">MATCH(R$2,OFFSET(Diário!O$4,R1981,0,ROW(Diário!$N$5003)-R1981,1),0)+R1981</f>
        <v>#N/A</v>
      </c>
    </row>
    <row r="1983" spans="1:18" x14ac:dyDescent="0.2">
      <c r="A1983" s="402" t="str">
        <f t="shared" ca="1" si="125"/>
        <v/>
      </c>
      <c r="B1983" s="397" t="str">
        <f ca="1">IF($A1983="","",INDEX(Diário!B$4:B$5000,MATCH(Rateio!$A1983,Diário!$A$4:$A$5000,FALSE)))</f>
        <v/>
      </c>
      <c r="C1983" s="413" t="str">
        <f ca="1">IF($A1983="","",INDEX(Diário!C$4:C$5000,MATCH(Rateio!$A1983,Diário!$A$4:$A$5000,FALSE)))</f>
        <v/>
      </c>
      <c r="D1983" s="412" t="str">
        <f ca="1">IF($A1983="","",INDEX(Diário!D$4:D$5000,MATCH(Rateio!$A1983,Diário!$A$4:$A$5000,FALSE)))</f>
        <v/>
      </c>
      <c r="E1983" s="412" t="str">
        <f ca="1">IF($A1983="","",INDEX(Diário!E$4:E$5000,MATCH(Rateio!$A1983,Diário!$A$4:$A$5000,FALSE)))</f>
        <v/>
      </c>
      <c r="F1983" s="398"/>
      <c r="G1983" s="398"/>
      <c r="H1983" s="398"/>
      <c r="I1983" s="398"/>
      <c r="J1983" s="398"/>
      <c r="K1983" s="403"/>
      <c r="L1983" s="404"/>
      <c r="M1983" s="404"/>
      <c r="N1983" s="399"/>
      <c r="O1983" s="400" t="str">
        <f t="shared" si="123"/>
        <v/>
      </c>
      <c r="P1983" s="400" t="str">
        <f t="shared" si="124"/>
        <v/>
      </c>
      <c r="Q1983" s="400">
        <f t="shared" si="126"/>
        <v>0</v>
      </c>
      <c r="R1983" s="401" t="e">
        <f ca="1">MATCH(R$2,OFFSET(Diário!O$4,R1982,0,ROW(Diário!$N$5003)-R1982,1),0)+R1982</f>
        <v>#N/A</v>
      </c>
    </row>
    <row r="1984" spans="1:18" x14ac:dyDescent="0.2">
      <c r="A1984" s="402" t="str">
        <f t="shared" ca="1" si="125"/>
        <v/>
      </c>
      <c r="B1984" s="397" t="str">
        <f ca="1">IF($A1984="","",INDEX(Diário!B$4:B$5000,MATCH(Rateio!$A1984,Diário!$A$4:$A$5000,FALSE)))</f>
        <v/>
      </c>
      <c r="C1984" s="413" t="str">
        <f ca="1">IF($A1984="","",INDEX(Diário!C$4:C$5000,MATCH(Rateio!$A1984,Diário!$A$4:$A$5000,FALSE)))</f>
        <v/>
      </c>
      <c r="D1984" s="412" t="str">
        <f ca="1">IF($A1984="","",INDEX(Diário!D$4:D$5000,MATCH(Rateio!$A1984,Diário!$A$4:$A$5000,FALSE)))</f>
        <v/>
      </c>
      <c r="E1984" s="412" t="str">
        <f ca="1">IF($A1984="","",INDEX(Diário!E$4:E$5000,MATCH(Rateio!$A1984,Diário!$A$4:$A$5000,FALSE)))</f>
        <v/>
      </c>
      <c r="F1984" s="398"/>
      <c r="G1984" s="398"/>
      <c r="H1984" s="398"/>
      <c r="I1984" s="398"/>
      <c r="J1984" s="398"/>
      <c r="K1984" s="403"/>
      <c r="L1984" s="404"/>
      <c r="M1984" s="404"/>
      <c r="N1984" s="399"/>
      <c r="O1984" s="400" t="str">
        <f t="shared" si="123"/>
        <v/>
      </c>
      <c r="P1984" s="400" t="str">
        <f t="shared" si="124"/>
        <v/>
      </c>
      <c r="Q1984" s="400">
        <f t="shared" si="126"/>
        <v>0</v>
      </c>
      <c r="R1984" s="401" t="e">
        <f ca="1">MATCH(R$2,OFFSET(Diário!O$4,R1983,0,ROW(Diário!$N$5003)-R1983,1),0)+R1983</f>
        <v>#N/A</v>
      </c>
    </row>
    <row r="1985" spans="1:18" x14ac:dyDescent="0.2">
      <c r="A1985" s="402" t="str">
        <f t="shared" ca="1" si="125"/>
        <v/>
      </c>
      <c r="B1985" s="397" t="str">
        <f ca="1">IF($A1985="","",INDEX(Diário!B$4:B$5000,MATCH(Rateio!$A1985,Diário!$A$4:$A$5000,FALSE)))</f>
        <v/>
      </c>
      <c r="C1985" s="413" t="str">
        <f ca="1">IF($A1985="","",INDEX(Diário!C$4:C$5000,MATCH(Rateio!$A1985,Diário!$A$4:$A$5000,FALSE)))</f>
        <v/>
      </c>
      <c r="D1985" s="412" t="str">
        <f ca="1">IF($A1985="","",INDEX(Diário!D$4:D$5000,MATCH(Rateio!$A1985,Diário!$A$4:$A$5000,FALSE)))</f>
        <v/>
      </c>
      <c r="E1985" s="412" t="str">
        <f ca="1">IF($A1985="","",INDEX(Diário!E$4:E$5000,MATCH(Rateio!$A1985,Diário!$A$4:$A$5000,FALSE)))</f>
        <v/>
      </c>
      <c r="F1985" s="398"/>
      <c r="G1985" s="398"/>
      <c r="H1985" s="398"/>
      <c r="I1985" s="398"/>
      <c r="J1985" s="398"/>
      <c r="K1985" s="403"/>
      <c r="L1985" s="404"/>
      <c r="M1985" s="404"/>
      <c r="N1985" s="399"/>
      <c r="O1985" s="400" t="str">
        <f t="shared" si="123"/>
        <v/>
      </c>
      <c r="P1985" s="400" t="str">
        <f t="shared" si="124"/>
        <v/>
      </c>
      <c r="Q1985" s="400">
        <f t="shared" si="126"/>
        <v>0</v>
      </c>
      <c r="R1985" s="401" t="e">
        <f ca="1">MATCH(R$2,OFFSET(Diário!O$4,R1984,0,ROW(Diário!$N$5003)-R1984,1),0)+R1984</f>
        <v>#N/A</v>
      </c>
    </row>
    <row r="1986" spans="1:18" x14ac:dyDescent="0.2">
      <c r="A1986" s="402" t="str">
        <f t="shared" ca="1" si="125"/>
        <v/>
      </c>
      <c r="B1986" s="397" t="str">
        <f ca="1">IF($A1986="","",INDEX(Diário!B$4:B$5000,MATCH(Rateio!$A1986,Diário!$A$4:$A$5000,FALSE)))</f>
        <v/>
      </c>
      <c r="C1986" s="413" t="str">
        <f ca="1">IF($A1986="","",INDEX(Diário!C$4:C$5000,MATCH(Rateio!$A1986,Diário!$A$4:$A$5000,FALSE)))</f>
        <v/>
      </c>
      <c r="D1986" s="412" t="str">
        <f ca="1">IF($A1986="","",INDEX(Diário!D$4:D$5000,MATCH(Rateio!$A1986,Diário!$A$4:$A$5000,FALSE)))</f>
        <v/>
      </c>
      <c r="E1986" s="412" t="str">
        <f ca="1">IF($A1986="","",INDEX(Diário!E$4:E$5000,MATCH(Rateio!$A1986,Diário!$A$4:$A$5000,FALSE)))</f>
        <v/>
      </c>
      <c r="F1986" s="398"/>
      <c r="G1986" s="398"/>
      <c r="H1986" s="398"/>
      <c r="I1986" s="398"/>
      <c r="J1986" s="398"/>
      <c r="K1986" s="403"/>
      <c r="L1986" s="404"/>
      <c r="M1986" s="404"/>
      <c r="N1986" s="399"/>
      <c r="O1986" s="400" t="str">
        <f t="shared" si="123"/>
        <v/>
      </c>
      <c r="P1986" s="400" t="str">
        <f t="shared" si="124"/>
        <v/>
      </c>
      <c r="Q1986" s="400">
        <f t="shared" si="126"/>
        <v>0</v>
      </c>
      <c r="R1986" s="401" t="e">
        <f ca="1">MATCH(R$2,OFFSET(Diário!O$4,R1985,0,ROW(Diário!$N$5003)-R1985,1),0)+R1985</f>
        <v>#N/A</v>
      </c>
    </row>
    <row r="1987" spans="1:18" x14ac:dyDescent="0.2">
      <c r="A1987" s="402" t="str">
        <f t="shared" ca="1" si="125"/>
        <v/>
      </c>
      <c r="B1987" s="397" t="str">
        <f ca="1">IF($A1987="","",INDEX(Diário!B$4:B$5000,MATCH(Rateio!$A1987,Diário!$A$4:$A$5000,FALSE)))</f>
        <v/>
      </c>
      <c r="C1987" s="413" t="str">
        <f ca="1">IF($A1987="","",INDEX(Diário!C$4:C$5000,MATCH(Rateio!$A1987,Diário!$A$4:$A$5000,FALSE)))</f>
        <v/>
      </c>
      <c r="D1987" s="412" t="str">
        <f ca="1">IF($A1987="","",INDEX(Diário!D$4:D$5000,MATCH(Rateio!$A1987,Diário!$A$4:$A$5000,FALSE)))</f>
        <v/>
      </c>
      <c r="E1987" s="412" t="str">
        <f ca="1">IF($A1987="","",INDEX(Diário!E$4:E$5000,MATCH(Rateio!$A1987,Diário!$A$4:$A$5000,FALSE)))</f>
        <v/>
      </c>
      <c r="F1987" s="398"/>
      <c r="G1987" s="398"/>
      <c r="H1987" s="398"/>
      <c r="I1987" s="398"/>
      <c r="J1987" s="398"/>
      <c r="K1987" s="403"/>
      <c r="L1987" s="404"/>
      <c r="M1987" s="404"/>
      <c r="N1987" s="399"/>
      <c r="O1987" s="400" t="str">
        <f t="shared" si="123"/>
        <v/>
      </c>
      <c r="P1987" s="400" t="str">
        <f t="shared" si="124"/>
        <v/>
      </c>
      <c r="Q1987" s="400">
        <f t="shared" si="126"/>
        <v>0</v>
      </c>
      <c r="R1987" s="401" t="e">
        <f ca="1">MATCH(R$2,OFFSET(Diário!O$4,R1986,0,ROW(Diário!$N$5003)-R1986,1),0)+R1986</f>
        <v>#N/A</v>
      </c>
    </row>
    <row r="1988" spans="1:18" x14ac:dyDescent="0.2">
      <c r="A1988" s="402" t="str">
        <f t="shared" ca="1" si="125"/>
        <v/>
      </c>
      <c r="B1988" s="397" t="str">
        <f ca="1">IF($A1988="","",INDEX(Diário!B$4:B$5000,MATCH(Rateio!$A1988,Diário!$A$4:$A$5000,FALSE)))</f>
        <v/>
      </c>
      <c r="C1988" s="413" t="str">
        <f ca="1">IF($A1988="","",INDEX(Diário!C$4:C$5000,MATCH(Rateio!$A1988,Diário!$A$4:$A$5000,FALSE)))</f>
        <v/>
      </c>
      <c r="D1988" s="412" t="str">
        <f ca="1">IF($A1988="","",INDEX(Diário!D$4:D$5000,MATCH(Rateio!$A1988,Diário!$A$4:$A$5000,FALSE)))</f>
        <v/>
      </c>
      <c r="E1988" s="412" t="str">
        <f ca="1">IF($A1988="","",INDEX(Diário!E$4:E$5000,MATCH(Rateio!$A1988,Diário!$A$4:$A$5000,FALSE)))</f>
        <v/>
      </c>
      <c r="F1988" s="398"/>
      <c r="G1988" s="398"/>
      <c r="H1988" s="398"/>
      <c r="I1988" s="398"/>
      <c r="J1988" s="398"/>
      <c r="K1988" s="403"/>
      <c r="L1988" s="404"/>
      <c r="M1988" s="404"/>
      <c r="N1988" s="399"/>
      <c r="O1988" s="400" t="str">
        <f t="shared" si="123"/>
        <v/>
      </c>
      <c r="P1988" s="400" t="str">
        <f t="shared" si="124"/>
        <v/>
      </c>
      <c r="Q1988" s="400">
        <f t="shared" si="126"/>
        <v>0</v>
      </c>
      <c r="R1988" s="401" t="e">
        <f ca="1">MATCH(R$2,OFFSET(Diário!O$4,R1987,0,ROW(Diário!$N$5003)-R1987,1),0)+R1987</f>
        <v>#N/A</v>
      </c>
    </row>
    <row r="1989" spans="1:18" x14ac:dyDescent="0.2">
      <c r="A1989" s="402" t="str">
        <f t="shared" ca="1" si="125"/>
        <v/>
      </c>
      <c r="B1989" s="397" t="str">
        <f ca="1">IF($A1989="","",INDEX(Diário!B$4:B$5000,MATCH(Rateio!$A1989,Diário!$A$4:$A$5000,FALSE)))</f>
        <v/>
      </c>
      <c r="C1989" s="413" t="str">
        <f ca="1">IF($A1989="","",INDEX(Diário!C$4:C$5000,MATCH(Rateio!$A1989,Diário!$A$4:$A$5000,FALSE)))</f>
        <v/>
      </c>
      <c r="D1989" s="412" t="str">
        <f ca="1">IF($A1989="","",INDEX(Diário!D$4:D$5000,MATCH(Rateio!$A1989,Diário!$A$4:$A$5000,FALSE)))</f>
        <v/>
      </c>
      <c r="E1989" s="412" t="str">
        <f ca="1">IF($A1989="","",INDEX(Diário!E$4:E$5000,MATCH(Rateio!$A1989,Diário!$A$4:$A$5000,FALSE)))</f>
        <v/>
      </c>
      <c r="F1989" s="398"/>
      <c r="G1989" s="398"/>
      <c r="H1989" s="398"/>
      <c r="I1989" s="398"/>
      <c r="J1989" s="398"/>
      <c r="K1989" s="403"/>
      <c r="L1989" s="404"/>
      <c r="M1989" s="404"/>
      <c r="N1989" s="399"/>
      <c r="O1989" s="400" t="str">
        <f t="shared" ref="O1989:O2003" si="127">IFERROR(M1989/L1989,"")</f>
        <v/>
      </c>
      <c r="P1989" s="400" t="str">
        <f t="shared" ref="P1989:P2003" si="128">IFERROR(N1989/L1989,"")</f>
        <v/>
      </c>
      <c r="Q1989" s="400">
        <f t="shared" si="126"/>
        <v>0</v>
      </c>
      <c r="R1989" s="401" t="e">
        <f ca="1">MATCH(R$2,OFFSET(Diário!O$4,R1988,0,ROW(Diário!$N$5003)-R1988,1),0)+R1988</f>
        <v>#N/A</v>
      </c>
    </row>
    <row r="1990" spans="1:18" x14ac:dyDescent="0.2">
      <c r="A1990" s="402" t="str">
        <f t="shared" ref="A1990:A2003" ca="1" si="129">IF(ISNA(R1990),"",R1990)</f>
        <v/>
      </c>
      <c r="B1990" s="397" t="str">
        <f ca="1">IF($A1990="","",INDEX(Diário!B$4:B$5000,MATCH(Rateio!$A1990,Diário!$A$4:$A$5000,FALSE)))</f>
        <v/>
      </c>
      <c r="C1990" s="413" t="str">
        <f ca="1">IF($A1990="","",INDEX(Diário!C$4:C$5000,MATCH(Rateio!$A1990,Diário!$A$4:$A$5000,FALSE)))</f>
        <v/>
      </c>
      <c r="D1990" s="412" t="str">
        <f ca="1">IF($A1990="","",INDEX(Diário!D$4:D$5000,MATCH(Rateio!$A1990,Diário!$A$4:$A$5000,FALSE)))</f>
        <v/>
      </c>
      <c r="E1990" s="412" t="str">
        <f ca="1">IF($A1990="","",INDEX(Diário!E$4:E$5000,MATCH(Rateio!$A1990,Diário!$A$4:$A$5000,FALSE)))</f>
        <v/>
      </c>
      <c r="F1990" s="398"/>
      <c r="G1990" s="398"/>
      <c r="H1990" s="398"/>
      <c r="I1990" s="398"/>
      <c r="J1990" s="398"/>
      <c r="K1990" s="403"/>
      <c r="L1990" s="404"/>
      <c r="M1990" s="404"/>
      <c r="N1990" s="399"/>
      <c r="O1990" s="400" t="str">
        <f t="shared" si="127"/>
        <v/>
      </c>
      <c r="P1990" s="400" t="str">
        <f t="shared" si="128"/>
        <v/>
      </c>
      <c r="Q1990" s="400">
        <f t="shared" ref="Q1990:Q2003" si="130">SUM(O1990:P1990)</f>
        <v>0</v>
      </c>
      <c r="R1990" s="401" t="e">
        <f ca="1">MATCH(R$2,OFFSET(Diário!O$4,R1989,0,ROW(Diário!$N$5003)-R1989,1),0)+R1989</f>
        <v>#N/A</v>
      </c>
    </row>
    <row r="1991" spans="1:18" x14ac:dyDescent="0.2">
      <c r="A1991" s="402" t="str">
        <f t="shared" ca="1" si="129"/>
        <v/>
      </c>
      <c r="B1991" s="397" t="str">
        <f ca="1">IF($A1991="","",INDEX(Diário!B$4:B$5000,MATCH(Rateio!$A1991,Diário!$A$4:$A$5000,FALSE)))</f>
        <v/>
      </c>
      <c r="C1991" s="413" t="str">
        <f ca="1">IF($A1991="","",INDEX(Diário!C$4:C$5000,MATCH(Rateio!$A1991,Diário!$A$4:$A$5000,FALSE)))</f>
        <v/>
      </c>
      <c r="D1991" s="412" t="str">
        <f ca="1">IF($A1991="","",INDEX(Diário!D$4:D$5000,MATCH(Rateio!$A1991,Diário!$A$4:$A$5000,FALSE)))</f>
        <v/>
      </c>
      <c r="E1991" s="412" t="str">
        <f ca="1">IF($A1991="","",INDEX(Diário!E$4:E$5000,MATCH(Rateio!$A1991,Diário!$A$4:$A$5000,FALSE)))</f>
        <v/>
      </c>
      <c r="F1991" s="398"/>
      <c r="G1991" s="398"/>
      <c r="H1991" s="398"/>
      <c r="I1991" s="398"/>
      <c r="J1991" s="398"/>
      <c r="K1991" s="403"/>
      <c r="L1991" s="404"/>
      <c r="M1991" s="404"/>
      <c r="N1991" s="399"/>
      <c r="O1991" s="400" t="str">
        <f t="shared" si="127"/>
        <v/>
      </c>
      <c r="P1991" s="400" t="str">
        <f t="shared" si="128"/>
        <v/>
      </c>
      <c r="Q1991" s="400">
        <f t="shared" si="130"/>
        <v>0</v>
      </c>
      <c r="R1991" s="401" t="e">
        <f ca="1">MATCH(R$2,OFFSET(Diário!O$4,R1990,0,ROW(Diário!$N$5003)-R1990,1),0)+R1990</f>
        <v>#N/A</v>
      </c>
    </row>
    <row r="1992" spans="1:18" x14ac:dyDescent="0.2">
      <c r="A1992" s="402" t="str">
        <f t="shared" ca="1" si="129"/>
        <v/>
      </c>
      <c r="B1992" s="397" t="str">
        <f ca="1">IF($A1992="","",INDEX(Diário!B$4:B$5000,MATCH(Rateio!$A1992,Diário!$A$4:$A$5000,FALSE)))</f>
        <v/>
      </c>
      <c r="C1992" s="413" t="str">
        <f ca="1">IF($A1992="","",INDEX(Diário!C$4:C$5000,MATCH(Rateio!$A1992,Diário!$A$4:$A$5000,FALSE)))</f>
        <v/>
      </c>
      <c r="D1992" s="412" t="str">
        <f ca="1">IF($A1992="","",INDEX(Diário!D$4:D$5000,MATCH(Rateio!$A1992,Diário!$A$4:$A$5000,FALSE)))</f>
        <v/>
      </c>
      <c r="E1992" s="412" t="str">
        <f ca="1">IF($A1992="","",INDEX(Diário!E$4:E$5000,MATCH(Rateio!$A1992,Diário!$A$4:$A$5000,FALSE)))</f>
        <v/>
      </c>
      <c r="F1992" s="398"/>
      <c r="G1992" s="398"/>
      <c r="H1992" s="398"/>
      <c r="I1992" s="398"/>
      <c r="J1992" s="398"/>
      <c r="K1992" s="403"/>
      <c r="L1992" s="404"/>
      <c r="M1992" s="404"/>
      <c r="N1992" s="399"/>
      <c r="O1992" s="400" t="str">
        <f t="shared" si="127"/>
        <v/>
      </c>
      <c r="P1992" s="400" t="str">
        <f t="shared" si="128"/>
        <v/>
      </c>
      <c r="Q1992" s="400">
        <f t="shared" si="130"/>
        <v>0</v>
      </c>
      <c r="R1992" s="401" t="e">
        <f ca="1">MATCH(R$2,OFFSET(Diário!O$4,R1991,0,ROW(Diário!$N$5003)-R1991,1),0)+R1991</f>
        <v>#N/A</v>
      </c>
    </row>
    <row r="1993" spans="1:18" x14ac:dyDescent="0.2">
      <c r="A1993" s="402" t="str">
        <f t="shared" ca="1" si="129"/>
        <v/>
      </c>
      <c r="B1993" s="397" t="str">
        <f ca="1">IF($A1993="","",INDEX(Diário!B$4:B$5000,MATCH(Rateio!$A1993,Diário!$A$4:$A$5000,FALSE)))</f>
        <v/>
      </c>
      <c r="C1993" s="413" t="str">
        <f ca="1">IF($A1993="","",INDEX(Diário!C$4:C$5000,MATCH(Rateio!$A1993,Diário!$A$4:$A$5000,FALSE)))</f>
        <v/>
      </c>
      <c r="D1993" s="412" t="str">
        <f ca="1">IF($A1993="","",INDEX(Diário!D$4:D$5000,MATCH(Rateio!$A1993,Diário!$A$4:$A$5000,FALSE)))</f>
        <v/>
      </c>
      <c r="E1993" s="412" t="str">
        <f ca="1">IF($A1993="","",INDEX(Diário!E$4:E$5000,MATCH(Rateio!$A1993,Diário!$A$4:$A$5000,FALSE)))</f>
        <v/>
      </c>
      <c r="F1993" s="398"/>
      <c r="G1993" s="398"/>
      <c r="H1993" s="398"/>
      <c r="I1993" s="398"/>
      <c r="J1993" s="398"/>
      <c r="K1993" s="403"/>
      <c r="L1993" s="404"/>
      <c r="M1993" s="404"/>
      <c r="N1993" s="399"/>
      <c r="O1993" s="400" t="str">
        <f t="shared" si="127"/>
        <v/>
      </c>
      <c r="P1993" s="400" t="str">
        <f t="shared" si="128"/>
        <v/>
      </c>
      <c r="Q1993" s="400">
        <f t="shared" si="130"/>
        <v>0</v>
      </c>
      <c r="R1993" s="401" t="e">
        <f ca="1">MATCH(R$2,OFFSET(Diário!O$4,R1992,0,ROW(Diário!$N$5003)-R1992,1),0)+R1992</f>
        <v>#N/A</v>
      </c>
    </row>
    <row r="1994" spans="1:18" x14ac:dyDescent="0.2">
      <c r="A1994" s="402" t="str">
        <f t="shared" ca="1" si="129"/>
        <v/>
      </c>
      <c r="B1994" s="397" t="str">
        <f ca="1">IF($A1994="","",INDEX(Diário!B$4:B$5000,MATCH(Rateio!$A1994,Diário!$A$4:$A$5000,FALSE)))</f>
        <v/>
      </c>
      <c r="C1994" s="413" t="str">
        <f ca="1">IF($A1994="","",INDEX(Diário!C$4:C$5000,MATCH(Rateio!$A1994,Diário!$A$4:$A$5000,FALSE)))</f>
        <v/>
      </c>
      <c r="D1994" s="412" t="str">
        <f ca="1">IF($A1994="","",INDEX(Diário!D$4:D$5000,MATCH(Rateio!$A1994,Diário!$A$4:$A$5000,FALSE)))</f>
        <v/>
      </c>
      <c r="E1994" s="412" t="str">
        <f ca="1">IF($A1994="","",INDEX(Diário!E$4:E$5000,MATCH(Rateio!$A1994,Diário!$A$4:$A$5000,FALSE)))</f>
        <v/>
      </c>
      <c r="F1994" s="398"/>
      <c r="G1994" s="398"/>
      <c r="H1994" s="398"/>
      <c r="I1994" s="398"/>
      <c r="J1994" s="398"/>
      <c r="K1994" s="403"/>
      <c r="L1994" s="404"/>
      <c r="M1994" s="404"/>
      <c r="N1994" s="399"/>
      <c r="O1994" s="400" t="str">
        <f t="shared" si="127"/>
        <v/>
      </c>
      <c r="P1994" s="400" t="str">
        <f t="shared" si="128"/>
        <v/>
      </c>
      <c r="Q1994" s="400">
        <f t="shared" si="130"/>
        <v>0</v>
      </c>
      <c r="R1994" s="401" t="e">
        <f ca="1">MATCH(R$2,OFFSET(Diário!O$4,R1993,0,ROW(Diário!$N$5003)-R1993,1),0)+R1993</f>
        <v>#N/A</v>
      </c>
    </row>
    <row r="1995" spans="1:18" x14ac:dyDescent="0.2">
      <c r="A1995" s="402" t="str">
        <f t="shared" ca="1" si="129"/>
        <v/>
      </c>
      <c r="B1995" s="397" t="str">
        <f ca="1">IF($A1995="","",INDEX(Diário!B$4:B$5000,MATCH(Rateio!$A1995,Diário!$A$4:$A$5000,FALSE)))</f>
        <v/>
      </c>
      <c r="C1995" s="413" t="str">
        <f ca="1">IF($A1995="","",INDEX(Diário!C$4:C$5000,MATCH(Rateio!$A1995,Diário!$A$4:$A$5000,FALSE)))</f>
        <v/>
      </c>
      <c r="D1995" s="412" t="str">
        <f ca="1">IF($A1995="","",INDEX(Diário!D$4:D$5000,MATCH(Rateio!$A1995,Diário!$A$4:$A$5000,FALSE)))</f>
        <v/>
      </c>
      <c r="E1995" s="412" t="str">
        <f ca="1">IF($A1995="","",INDEX(Diário!E$4:E$5000,MATCH(Rateio!$A1995,Diário!$A$4:$A$5000,FALSE)))</f>
        <v/>
      </c>
      <c r="F1995" s="398"/>
      <c r="G1995" s="398"/>
      <c r="H1995" s="398"/>
      <c r="I1995" s="398"/>
      <c r="J1995" s="398"/>
      <c r="K1995" s="403"/>
      <c r="L1995" s="404"/>
      <c r="M1995" s="404"/>
      <c r="N1995" s="399"/>
      <c r="O1995" s="400" t="str">
        <f t="shared" si="127"/>
        <v/>
      </c>
      <c r="P1995" s="400" t="str">
        <f t="shared" si="128"/>
        <v/>
      </c>
      <c r="Q1995" s="400">
        <f t="shared" si="130"/>
        <v>0</v>
      </c>
      <c r="R1995" s="401" t="e">
        <f ca="1">MATCH(R$2,OFFSET(Diário!O$4,R1994,0,ROW(Diário!$N$5003)-R1994,1),0)+R1994</f>
        <v>#N/A</v>
      </c>
    </row>
    <row r="1996" spans="1:18" x14ac:dyDescent="0.2">
      <c r="A1996" s="402" t="str">
        <f t="shared" ca="1" si="129"/>
        <v/>
      </c>
      <c r="B1996" s="397" t="str">
        <f ca="1">IF($A1996="","",INDEX(Diário!B$4:B$5000,MATCH(Rateio!$A1996,Diário!$A$4:$A$5000,FALSE)))</f>
        <v/>
      </c>
      <c r="C1996" s="413" t="str">
        <f ca="1">IF($A1996="","",INDEX(Diário!C$4:C$5000,MATCH(Rateio!$A1996,Diário!$A$4:$A$5000,FALSE)))</f>
        <v/>
      </c>
      <c r="D1996" s="412" t="str">
        <f ca="1">IF($A1996="","",INDEX(Diário!D$4:D$5000,MATCH(Rateio!$A1996,Diário!$A$4:$A$5000,FALSE)))</f>
        <v/>
      </c>
      <c r="E1996" s="412" t="str">
        <f ca="1">IF($A1996="","",INDEX(Diário!E$4:E$5000,MATCH(Rateio!$A1996,Diário!$A$4:$A$5000,FALSE)))</f>
        <v/>
      </c>
      <c r="F1996" s="398"/>
      <c r="G1996" s="398"/>
      <c r="H1996" s="398"/>
      <c r="I1996" s="398"/>
      <c r="J1996" s="398"/>
      <c r="K1996" s="403"/>
      <c r="L1996" s="404"/>
      <c r="M1996" s="404"/>
      <c r="N1996" s="399"/>
      <c r="O1996" s="400" t="str">
        <f t="shared" si="127"/>
        <v/>
      </c>
      <c r="P1996" s="400" t="str">
        <f t="shared" si="128"/>
        <v/>
      </c>
      <c r="Q1996" s="400">
        <f t="shared" si="130"/>
        <v>0</v>
      </c>
      <c r="R1996" s="401" t="e">
        <f ca="1">MATCH(R$2,OFFSET(Diário!O$4,R1995,0,ROW(Diário!$N$5003)-R1995,1),0)+R1995</f>
        <v>#N/A</v>
      </c>
    </row>
    <row r="1997" spans="1:18" x14ac:dyDescent="0.2">
      <c r="A1997" s="402" t="str">
        <f t="shared" ca="1" si="129"/>
        <v/>
      </c>
      <c r="B1997" s="397" t="str">
        <f ca="1">IF($A1997="","",INDEX(Diário!B$4:B$5000,MATCH(Rateio!$A1997,Diário!$A$4:$A$5000,FALSE)))</f>
        <v/>
      </c>
      <c r="C1997" s="413" t="str">
        <f ca="1">IF($A1997="","",INDEX(Diário!C$4:C$5000,MATCH(Rateio!$A1997,Diário!$A$4:$A$5000,FALSE)))</f>
        <v/>
      </c>
      <c r="D1997" s="412" t="str">
        <f ca="1">IF($A1997="","",INDEX(Diário!D$4:D$5000,MATCH(Rateio!$A1997,Diário!$A$4:$A$5000,FALSE)))</f>
        <v/>
      </c>
      <c r="E1997" s="412" t="str">
        <f ca="1">IF($A1997="","",INDEX(Diário!E$4:E$5000,MATCH(Rateio!$A1997,Diário!$A$4:$A$5000,FALSE)))</f>
        <v/>
      </c>
      <c r="F1997" s="398"/>
      <c r="G1997" s="398"/>
      <c r="H1997" s="398"/>
      <c r="I1997" s="398"/>
      <c r="J1997" s="398"/>
      <c r="K1997" s="403"/>
      <c r="L1997" s="404"/>
      <c r="M1997" s="404"/>
      <c r="N1997" s="399"/>
      <c r="O1997" s="400" t="str">
        <f t="shared" si="127"/>
        <v/>
      </c>
      <c r="P1997" s="400" t="str">
        <f t="shared" si="128"/>
        <v/>
      </c>
      <c r="Q1997" s="400">
        <f t="shared" si="130"/>
        <v>0</v>
      </c>
      <c r="R1997" s="401" t="e">
        <f ca="1">MATCH(R$2,OFFSET(Diário!O$4,R1996,0,ROW(Diário!$N$5003)-R1996,1),0)+R1996</f>
        <v>#N/A</v>
      </c>
    </row>
    <row r="1998" spans="1:18" x14ac:dyDescent="0.2">
      <c r="A1998" s="402" t="str">
        <f t="shared" ca="1" si="129"/>
        <v/>
      </c>
      <c r="B1998" s="397" t="str">
        <f ca="1">IF($A1998="","",INDEX(Diário!B$4:B$5000,MATCH(Rateio!$A1998,Diário!$A$4:$A$5000,FALSE)))</f>
        <v/>
      </c>
      <c r="C1998" s="413" t="str">
        <f ca="1">IF($A1998="","",INDEX(Diário!C$4:C$5000,MATCH(Rateio!$A1998,Diário!$A$4:$A$5000,FALSE)))</f>
        <v/>
      </c>
      <c r="D1998" s="412" t="str">
        <f ca="1">IF($A1998="","",INDEX(Diário!D$4:D$5000,MATCH(Rateio!$A1998,Diário!$A$4:$A$5000,FALSE)))</f>
        <v/>
      </c>
      <c r="E1998" s="412" t="str">
        <f ca="1">IF($A1998="","",INDEX(Diário!E$4:E$5000,MATCH(Rateio!$A1998,Diário!$A$4:$A$5000,FALSE)))</f>
        <v/>
      </c>
      <c r="F1998" s="398"/>
      <c r="G1998" s="398"/>
      <c r="H1998" s="398"/>
      <c r="I1998" s="398"/>
      <c r="J1998" s="398"/>
      <c r="K1998" s="403"/>
      <c r="L1998" s="404"/>
      <c r="M1998" s="404"/>
      <c r="N1998" s="399"/>
      <c r="O1998" s="400" t="str">
        <f t="shared" si="127"/>
        <v/>
      </c>
      <c r="P1998" s="400" t="str">
        <f t="shared" si="128"/>
        <v/>
      </c>
      <c r="Q1998" s="400">
        <f t="shared" si="130"/>
        <v>0</v>
      </c>
      <c r="R1998" s="401" t="e">
        <f ca="1">MATCH(R$2,OFFSET(Diário!O$4,R1997,0,ROW(Diário!$N$5003)-R1997,1),0)+R1997</f>
        <v>#N/A</v>
      </c>
    </row>
    <row r="1999" spans="1:18" x14ac:dyDescent="0.2">
      <c r="A1999" s="402" t="str">
        <f t="shared" ca="1" si="129"/>
        <v/>
      </c>
      <c r="B1999" s="397" t="str">
        <f ca="1">IF($A1999="","",INDEX(Diário!B$4:B$5000,MATCH(Rateio!$A1999,Diário!$A$4:$A$5000,FALSE)))</f>
        <v/>
      </c>
      <c r="C1999" s="413" t="str">
        <f ca="1">IF($A1999="","",INDEX(Diário!C$4:C$5000,MATCH(Rateio!$A1999,Diário!$A$4:$A$5000,FALSE)))</f>
        <v/>
      </c>
      <c r="D1999" s="412" t="str">
        <f ca="1">IF($A1999="","",INDEX(Diário!D$4:D$5000,MATCH(Rateio!$A1999,Diário!$A$4:$A$5000,FALSE)))</f>
        <v/>
      </c>
      <c r="E1999" s="412" t="str">
        <f ca="1">IF($A1999="","",INDEX(Diário!E$4:E$5000,MATCH(Rateio!$A1999,Diário!$A$4:$A$5000,FALSE)))</f>
        <v/>
      </c>
      <c r="F1999" s="398"/>
      <c r="G1999" s="398"/>
      <c r="H1999" s="398"/>
      <c r="I1999" s="398"/>
      <c r="J1999" s="398"/>
      <c r="K1999" s="403"/>
      <c r="L1999" s="404"/>
      <c r="M1999" s="404"/>
      <c r="N1999" s="399"/>
      <c r="O1999" s="400" t="str">
        <f t="shared" si="127"/>
        <v/>
      </c>
      <c r="P1999" s="400" t="str">
        <f t="shared" si="128"/>
        <v/>
      </c>
      <c r="Q1999" s="400">
        <f t="shared" si="130"/>
        <v>0</v>
      </c>
      <c r="R1999" s="401" t="e">
        <f ca="1">MATCH(R$2,OFFSET(Diário!O$4,R1998,0,ROW(Diário!$N$5003)-R1998,1),0)+R1998</f>
        <v>#N/A</v>
      </c>
    </row>
    <row r="2000" spans="1:18" x14ac:dyDescent="0.2">
      <c r="A2000" s="402" t="str">
        <f t="shared" ca="1" si="129"/>
        <v/>
      </c>
      <c r="B2000" s="397" t="str">
        <f ca="1">IF($A2000="","",INDEX(Diário!B$4:B$5000,MATCH(Rateio!$A2000,Diário!$A$4:$A$5000,FALSE)))</f>
        <v/>
      </c>
      <c r="C2000" s="413" t="str">
        <f ca="1">IF($A2000="","",INDEX(Diário!C$4:C$5000,MATCH(Rateio!$A2000,Diário!$A$4:$A$5000,FALSE)))</f>
        <v/>
      </c>
      <c r="D2000" s="412" t="str">
        <f ca="1">IF($A2000="","",INDEX(Diário!D$4:D$5000,MATCH(Rateio!$A2000,Diário!$A$4:$A$5000,FALSE)))</f>
        <v/>
      </c>
      <c r="E2000" s="412" t="str">
        <f ca="1">IF($A2000="","",INDEX(Diário!E$4:E$5000,MATCH(Rateio!$A2000,Diário!$A$4:$A$5000,FALSE)))</f>
        <v/>
      </c>
      <c r="F2000" s="398"/>
      <c r="G2000" s="398"/>
      <c r="H2000" s="398"/>
      <c r="I2000" s="398"/>
      <c r="J2000" s="398"/>
      <c r="K2000" s="403"/>
      <c r="L2000" s="404"/>
      <c r="M2000" s="404"/>
      <c r="N2000" s="399"/>
      <c r="O2000" s="400" t="str">
        <f t="shared" si="127"/>
        <v/>
      </c>
      <c r="P2000" s="400" t="str">
        <f t="shared" si="128"/>
        <v/>
      </c>
      <c r="Q2000" s="400">
        <f t="shared" si="130"/>
        <v>0</v>
      </c>
      <c r="R2000" s="401" t="e">
        <f ca="1">MATCH(R$2,OFFSET(Diário!O$4,R1999,0,ROW(Diário!$N$5003)-R1999,1),0)+R1999</f>
        <v>#N/A</v>
      </c>
    </row>
    <row r="2001" spans="1:18" x14ac:dyDescent="0.2">
      <c r="A2001" s="402" t="str">
        <f t="shared" ca="1" si="129"/>
        <v/>
      </c>
      <c r="B2001" s="397" t="str">
        <f ca="1">IF($A2001="","",INDEX(Diário!B$4:B$5000,MATCH(Rateio!$A2001,Diário!$A$4:$A$5000,FALSE)))</f>
        <v/>
      </c>
      <c r="C2001" s="413" t="str">
        <f ca="1">IF($A2001="","",INDEX(Diário!C$4:C$5000,MATCH(Rateio!$A2001,Diário!$A$4:$A$5000,FALSE)))</f>
        <v/>
      </c>
      <c r="D2001" s="412" t="str">
        <f ca="1">IF($A2001="","",INDEX(Diário!D$4:D$5000,MATCH(Rateio!$A2001,Diário!$A$4:$A$5000,FALSE)))</f>
        <v/>
      </c>
      <c r="E2001" s="412" t="str">
        <f ca="1">IF($A2001="","",INDEX(Diário!E$4:E$5000,MATCH(Rateio!$A2001,Diário!$A$4:$A$5000,FALSE)))</f>
        <v/>
      </c>
      <c r="F2001" s="398"/>
      <c r="G2001" s="398"/>
      <c r="H2001" s="398"/>
      <c r="I2001" s="398"/>
      <c r="J2001" s="398"/>
      <c r="K2001" s="403"/>
      <c r="L2001" s="404"/>
      <c r="M2001" s="404"/>
      <c r="N2001" s="399"/>
      <c r="O2001" s="400" t="str">
        <f t="shared" si="127"/>
        <v/>
      </c>
      <c r="P2001" s="400" t="str">
        <f t="shared" si="128"/>
        <v/>
      </c>
      <c r="Q2001" s="400">
        <f t="shared" si="130"/>
        <v>0</v>
      </c>
      <c r="R2001" s="401" t="e">
        <f ca="1">MATCH(R$2,OFFSET(Diário!O$4,R2000,0,ROW(Diário!$N$5003)-R2000,1),0)+R2000</f>
        <v>#N/A</v>
      </c>
    </row>
    <row r="2002" spans="1:18" x14ac:dyDescent="0.2">
      <c r="A2002" s="402" t="str">
        <f t="shared" ca="1" si="129"/>
        <v/>
      </c>
      <c r="B2002" s="397" t="str">
        <f ca="1">IF($A2002="","",INDEX(Diário!B$4:B$5000,MATCH(Rateio!$A2002,Diário!$A$4:$A$5000,FALSE)))</f>
        <v/>
      </c>
      <c r="C2002" s="413" t="str">
        <f ca="1">IF($A2002="","",INDEX(Diário!C$4:C$5000,MATCH(Rateio!$A2002,Diário!$A$4:$A$5000,FALSE)))</f>
        <v/>
      </c>
      <c r="D2002" s="412" t="str">
        <f ca="1">IF($A2002="","",INDEX(Diário!D$4:D$5000,MATCH(Rateio!$A2002,Diário!$A$4:$A$5000,FALSE)))</f>
        <v/>
      </c>
      <c r="E2002" s="412" t="str">
        <f ca="1">IF($A2002="","",INDEX(Diário!E$4:E$5000,MATCH(Rateio!$A2002,Diário!$A$4:$A$5000,FALSE)))</f>
        <v/>
      </c>
      <c r="F2002" s="398"/>
      <c r="G2002" s="398"/>
      <c r="H2002" s="398"/>
      <c r="I2002" s="398"/>
      <c r="J2002" s="398"/>
      <c r="K2002" s="403"/>
      <c r="L2002" s="404"/>
      <c r="M2002" s="404"/>
      <c r="N2002" s="399"/>
      <c r="O2002" s="400" t="str">
        <f t="shared" si="127"/>
        <v/>
      </c>
      <c r="P2002" s="400" t="str">
        <f t="shared" si="128"/>
        <v/>
      </c>
      <c r="Q2002" s="400">
        <f t="shared" si="130"/>
        <v>0</v>
      </c>
      <c r="R2002" s="401" t="e">
        <f ca="1">MATCH(R$2,OFFSET(Diário!O$4,R2001,0,ROW(Diário!$N$5003)-R2001,1),0)+R2001</f>
        <v>#N/A</v>
      </c>
    </row>
    <row r="2003" spans="1:18" x14ac:dyDescent="0.2">
      <c r="A2003" s="402" t="str">
        <f t="shared" ca="1" si="129"/>
        <v/>
      </c>
      <c r="B2003" s="397" t="str">
        <f ca="1">IF($A2003="","",INDEX(Diário!B$4:B$5000,MATCH(Rateio!$A2003,Diário!$A$4:$A$5000,FALSE)))</f>
        <v/>
      </c>
      <c r="C2003" s="413" t="str">
        <f ca="1">IF($A2003="","",INDEX(Diário!C$4:C$5000,MATCH(Rateio!$A2003,Diário!$A$4:$A$5000,FALSE)))</f>
        <v/>
      </c>
      <c r="D2003" s="412" t="str">
        <f ca="1">IF($A2003="","",INDEX(Diário!D$4:D$5000,MATCH(Rateio!$A2003,Diário!$A$4:$A$5000,FALSE)))</f>
        <v/>
      </c>
      <c r="E2003" s="412" t="str">
        <f ca="1">IF($A2003="","",INDEX(Diário!E$4:E$5000,MATCH(Rateio!$A2003,Diário!$A$4:$A$5000,FALSE)))</f>
        <v/>
      </c>
      <c r="F2003" s="398"/>
      <c r="G2003" s="398"/>
      <c r="H2003" s="398"/>
      <c r="I2003" s="398"/>
      <c r="J2003" s="398"/>
      <c r="K2003" s="403"/>
      <c r="L2003" s="404"/>
      <c r="M2003" s="404"/>
      <c r="N2003" s="399"/>
      <c r="O2003" s="400" t="str">
        <f t="shared" si="127"/>
        <v/>
      </c>
      <c r="P2003" s="400" t="str">
        <f t="shared" si="128"/>
        <v/>
      </c>
      <c r="Q2003" s="400">
        <f t="shared" si="130"/>
        <v>0</v>
      </c>
      <c r="R2003" s="401" t="e">
        <f ca="1">MATCH(R$2,OFFSET(Diário!O$4,R2002,0,ROW(Diário!$N$5003)-R2002,1),0)+R2002</f>
        <v>#N/A</v>
      </c>
    </row>
    <row r="2006" spans="1:18" x14ac:dyDescent="0.2">
      <c r="L2006" s="411"/>
    </row>
  </sheetData>
  <sheetProtection formatColumns="0" formatRows="0" insertColumns="0" insertRows="0" deleteRows="0" autoFilter="0"/>
  <autoFilter ref="A3:Q2003" xr:uid="{00000000-0009-0000-0000-00000A000000}"/>
  <mergeCells count="2">
    <mergeCell ref="A1:Q1"/>
    <mergeCell ref="A2:Q2"/>
  </mergeCells>
  <pageMargins left="0.59055118110236227" right="0.59055118110236227" top="0.59055118110236227" bottom="0.59055118110236227" header="0" footer="0"/>
  <pageSetup paperSize="9" scale="36" fitToHeight="0" pageOrder="overThenDown" orientation="portrait" r:id="rId1"/>
  <headerFooter>
    <oddFooter>Página &amp;P de &amp;N</oddFooter>
  </headerFooter>
  <colBreaks count="1" manualBreakCount="1">
    <brk id="5" max="1048575" man="1"/>
  </colBreaks>
  <ignoredErrors>
    <ignoredError sqref="C4: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4.9989318521683403E-2"/>
    <pageSetUpPr fitToPage="1"/>
  </sheetPr>
  <dimension ref="A1:L1007"/>
  <sheetViews>
    <sheetView showGridLines="0" zoomScaleNormal="100" zoomScaleSheetLayoutView="85" workbookViewId="0">
      <pane xSplit="4" ySplit="3" topLeftCell="F4" activePane="bottomRight" state="frozen"/>
      <selection pane="topRight" activeCell="E1" sqref="E1"/>
      <selection pane="bottomLeft" activeCell="A4" sqref="A4"/>
      <selection pane="bottomRight" activeCell="M10" sqref="M10"/>
    </sheetView>
  </sheetViews>
  <sheetFormatPr defaultColWidth="9.140625" defaultRowHeight="12.75" x14ac:dyDescent="0.2"/>
  <cols>
    <col min="1" max="1" width="5.5703125" style="63" customWidth="1"/>
    <col min="2" max="2" width="10.140625" style="56" bestFit="1" customWidth="1"/>
    <col min="3" max="3" width="23.5703125" style="36" customWidth="1"/>
    <col min="4" max="4" width="12.85546875" style="35" customWidth="1"/>
    <col min="5" max="5" width="52.5703125" style="34" customWidth="1"/>
    <col min="6" max="6" width="23.85546875" style="58" customWidth="1"/>
    <col min="7" max="7" width="20" style="174" hidden="1" customWidth="1"/>
    <col min="8" max="8" width="20" style="174" customWidth="1"/>
    <col min="9" max="9" width="17.42578125" style="174" customWidth="1"/>
    <col min="10" max="10" width="13.42578125" style="175" customWidth="1"/>
    <col min="11" max="11" width="14.42578125" style="174" customWidth="1"/>
    <col min="12" max="12" width="11" style="35" customWidth="1"/>
    <col min="13" max="16384" width="9.140625" style="55"/>
  </cols>
  <sheetData>
    <row r="1" spans="1:12" ht="18" customHeight="1" x14ac:dyDescent="0.2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2" ht="18" customHeight="1" x14ac:dyDescent="0.2">
      <c r="A2" s="463" t="s">
        <v>373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</row>
    <row r="3" spans="1:12" s="57" customFormat="1" ht="39" customHeight="1" thickBot="1" x14ac:dyDescent="0.25">
      <c r="A3" s="372" t="s">
        <v>83</v>
      </c>
      <c r="B3" s="372" t="s">
        <v>254</v>
      </c>
      <c r="C3" s="373" t="s">
        <v>33</v>
      </c>
      <c r="D3" s="373" t="s">
        <v>246</v>
      </c>
      <c r="E3" s="373" t="s">
        <v>46</v>
      </c>
      <c r="F3" s="373" t="s">
        <v>367</v>
      </c>
      <c r="G3" s="374" t="s">
        <v>47</v>
      </c>
      <c r="H3" s="373" t="s">
        <v>47</v>
      </c>
      <c r="I3" s="373" t="s">
        <v>66</v>
      </c>
      <c r="J3" s="373" t="s">
        <v>44</v>
      </c>
      <c r="K3" s="373" t="s">
        <v>65</v>
      </c>
      <c r="L3" s="373" t="s">
        <v>150</v>
      </c>
    </row>
    <row r="4" spans="1:12" ht="36" x14ac:dyDescent="0.2">
      <c r="A4" s="368">
        <v>1</v>
      </c>
      <c r="B4" s="434">
        <v>45659</v>
      </c>
      <c r="C4" s="435" t="s">
        <v>348</v>
      </c>
      <c r="D4" s="421">
        <v>34838.93</v>
      </c>
      <c r="E4" s="416" t="s">
        <v>656</v>
      </c>
      <c r="F4" s="420" t="s">
        <v>655</v>
      </c>
      <c r="G4" s="371" t="s">
        <v>567</v>
      </c>
      <c r="H4" s="390" t="str">
        <f t="shared" ref="H4:H68" si="0">IF(G4="","",IF(LEN(G4)&gt;14,G4,REPLACE(REPLACE(G4,1,3,"XXX"),13,2,"XX")))</f>
        <v>04.954.252/0002-91</v>
      </c>
      <c r="I4" s="420" t="s">
        <v>574</v>
      </c>
      <c r="J4" s="416" t="s">
        <v>572</v>
      </c>
      <c r="K4" s="438" t="s">
        <v>277</v>
      </c>
      <c r="L4" s="418">
        <v>45657</v>
      </c>
    </row>
    <row r="5" spans="1:12" ht="24" x14ac:dyDescent="0.2">
      <c r="A5" s="351">
        <v>2</v>
      </c>
      <c r="B5" s="418">
        <v>45688</v>
      </c>
      <c r="C5" s="416" t="s">
        <v>350</v>
      </c>
      <c r="D5" s="404">
        <v>5477.59</v>
      </c>
      <c r="E5" s="416" t="s">
        <v>673</v>
      </c>
      <c r="F5" s="420" t="s">
        <v>655</v>
      </c>
      <c r="G5" s="371" t="s">
        <v>567</v>
      </c>
      <c r="H5" s="390" t="str">
        <f t="shared" si="0"/>
        <v>04.954.252/0002-91</v>
      </c>
      <c r="I5" s="416" t="s">
        <v>670</v>
      </c>
      <c r="J5" s="420" t="s">
        <v>671</v>
      </c>
      <c r="K5" s="416" t="s">
        <v>277</v>
      </c>
      <c r="L5" s="418">
        <v>45688</v>
      </c>
    </row>
    <row r="6" spans="1:12" ht="24" x14ac:dyDescent="0.2">
      <c r="A6" s="351">
        <v>3</v>
      </c>
      <c r="B6" s="418">
        <v>45688</v>
      </c>
      <c r="C6" s="416" t="s">
        <v>350</v>
      </c>
      <c r="D6" s="404">
        <v>267.5</v>
      </c>
      <c r="E6" s="416" t="s">
        <v>674</v>
      </c>
      <c r="F6" s="420" t="s">
        <v>655</v>
      </c>
      <c r="G6" s="371" t="s">
        <v>567</v>
      </c>
      <c r="H6" s="390" t="str">
        <f t="shared" si="0"/>
        <v>04.954.252/0002-91</v>
      </c>
      <c r="I6" s="416" t="s">
        <v>670</v>
      </c>
      <c r="J6" s="420" t="s">
        <v>671</v>
      </c>
      <c r="K6" s="416" t="s">
        <v>277</v>
      </c>
      <c r="L6" s="418">
        <v>45688</v>
      </c>
    </row>
    <row r="7" spans="1:12" ht="24.75" thickBot="1" x14ac:dyDescent="0.25">
      <c r="A7" s="351">
        <v>4</v>
      </c>
      <c r="B7" s="418">
        <v>45688</v>
      </c>
      <c r="C7" s="416" t="s">
        <v>349</v>
      </c>
      <c r="D7" s="421">
        <v>1371.24</v>
      </c>
      <c r="E7" s="416" t="s">
        <v>675</v>
      </c>
      <c r="F7" s="420" t="s">
        <v>672</v>
      </c>
      <c r="G7" s="371" t="s">
        <v>507</v>
      </c>
      <c r="H7" s="390" t="str">
        <f t="shared" si="0"/>
        <v>60.701.190/0001-04</v>
      </c>
      <c r="I7" s="416" t="s">
        <v>577</v>
      </c>
      <c r="J7" s="420" t="s">
        <v>671</v>
      </c>
      <c r="K7" s="416" t="s">
        <v>277</v>
      </c>
      <c r="L7" s="418">
        <v>45688</v>
      </c>
    </row>
    <row r="8" spans="1:12" ht="24" x14ac:dyDescent="0.2">
      <c r="A8" s="351">
        <v>5</v>
      </c>
      <c r="B8" s="434">
        <v>45691</v>
      </c>
      <c r="C8" s="435" t="s">
        <v>348</v>
      </c>
      <c r="D8" s="421">
        <v>35830.480000000003</v>
      </c>
      <c r="E8" s="416" t="s">
        <v>806</v>
      </c>
      <c r="F8" s="420" t="s">
        <v>655</v>
      </c>
      <c r="G8" s="371" t="s">
        <v>567</v>
      </c>
      <c r="H8" s="390" t="str">
        <f t="shared" ref="H8:H11" si="1">IF(G8="","",IF(LEN(G8)&gt;14,G8,REPLACE(REPLACE(G8,1,3,"XXX"),13,2,"XX")))</f>
        <v>04.954.252/0002-91</v>
      </c>
      <c r="I8" s="420" t="s">
        <v>574</v>
      </c>
      <c r="J8" s="416" t="s">
        <v>572</v>
      </c>
      <c r="K8" s="438" t="s">
        <v>277</v>
      </c>
      <c r="L8" s="418">
        <v>45691</v>
      </c>
    </row>
    <row r="9" spans="1:12" ht="24" x14ac:dyDescent="0.2">
      <c r="A9" s="351">
        <v>6</v>
      </c>
      <c r="B9" s="418">
        <v>45716</v>
      </c>
      <c r="C9" s="416" t="s">
        <v>350</v>
      </c>
      <c r="D9" s="404">
        <v>5709.89</v>
      </c>
      <c r="E9" s="416" t="s">
        <v>807</v>
      </c>
      <c r="F9" s="420" t="s">
        <v>655</v>
      </c>
      <c r="G9" s="371" t="s">
        <v>567</v>
      </c>
      <c r="H9" s="390" t="str">
        <f t="shared" si="1"/>
        <v>04.954.252/0002-91</v>
      </c>
      <c r="I9" s="416" t="s">
        <v>670</v>
      </c>
      <c r="J9" s="420" t="s">
        <v>671</v>
      </c>
      <c r="K9" s="416" t="s">
        <v>277</v>
      </c>
      <c r="L9" s="418">
        <v>45716</v>
      </c>
    </row>
    <row r="10" spans="1:12" ht="24" x14ac:dyDescent="0.2">
      <c r="A10" s="351">
        <v>7</v>
      </c>
      <c r="B10" s="418">
        <v>45716</v>
      </c>
      <c r="C10" s="416" t="s">
        <v>350</v>
      </c>
      <c r="D10" s="404">
        <v>263.56</v>
      </c>
      <c r="E10" s="416" t="s">
        <v>808</v>
      </c>
      <c r="F10" s="420" t="s">
        <v>655</v>
      </c>
      <c r="G10" s="371" t="s">
        <v>567</v>
      </c>
      <c r="H10" s="390" t="str">
        <f t="shared" si="1"/>
        <v>04.954.252/0002-91</v>
      </c>
      <c r="I10" s="416" t="s">
        <v>670</v>
      </c>
      <c r="J10" s="420" t="s">
        <v>671</v>
      </c>
      <c r="K10" s="416" t="s">
        <v>277</v>
      </c>
      <c r="L10" s="418">
        <v>45716</v>
      </c>
    </row>
    <row r="11" spans="1:12" ht="24.75" thickBot="1" x14ac:dyDescent="0.25">
      <c r="A11" s="351">
        <v>8</v>
      </c>
      <c r="B11" s="418">
        <v>45716</v>
      </c>
      <c r="C11" s="416" t="s">
        <v>349</v>
      </c>
      <c r="D11" s="421">
        <v>534.51</v>
      </c>
      <c r="E11" s="416" t="s">
        <v>809</v>
      </c>
      <c r="F11" s="420" t="s">
        <v>672</v>
      </c>
      <c r="G11" s="371" t="s">
        <v>507</v>
      </c>
      <c r="H11" s="390" t="str">
        <f t="shared" si="1"/>
        <v>60.701.190/0001-04</v>
      </c>
      <c r="I11" s="416" t="s">
        <v>577</v>
      </c>
      <c r="J11" s="420" t="s">
        <v>671</v>
      </c>
      <c r="K11" s="416" t="s">
        <v>277</v>
      </c>
      <c r="L11" s="418">
        <v>45716</v>
      </c>
    </row>
    <row r="12" spans="1:12" ht="36" x14ac:dyDescent="0.2">
      <c r="A12" s="351">
        <v>9</v>
      </c>
      <c r="B12" s="434">
        <v>45721</v>
      </c>
      <c r="C12" s="435" t="s">
        <v>348</v>
      </c>
      <c r="D12" s="421">
        <v>31922.51</v>
      </c>
      <c r="E12" s="416" t="s">
        <v>941</v>
      </c>
      <c r="F12" s="420" t="s">
        <v>655</v>
      </c>
      <c r="G12" s="371" t="s">
        <v>567</v>
      </c>
      <c r="H12" s="390" t="str">
        <f t="shared" ref="H12:H14" si="2">IF(G12="","",IF(LEN(G12)&gt;14,G12,REPLACE(REPLACE(G12,1,3,"XXX"),13,2,"XX")))</f>
        <v>04.954.252/0002-91</v>
      </c>
      <c r="I12" s="420" t="s">
        <v>574</v>
      </c>
      <c r="J12" s="416" t="s">
        <v>572</v>
      </c>
      <c r="K12" s="438" t="s">
        <v>277</v>
      </c>
      <c r="L12" s="418">
        <v>45721</v>
      </c>
    </row>
    <row r="13" spans="1:12" ht="24" x14ac:dyDescent="0.2">
      <c r="A13" s="351">
        <v>10</v>
      </c>
      <c r="B13" s="418">
        <v>45747</v>
      </c>
      <c r="C13" s="416" t="s">
        <v>350</v>
      </c>
      <c r="D13" s="404">
        <v>5912.36</v>
      </c>
      <c r="E13" s="416" t="s">
        <v>942</v>
      </c>
      <c r="F13" s="420" t="s">
        <v>655</v>
      </c>
      <c r="G13" s="371" t="s">
        <v>567</v>
      </c>
      <c r="H13" s="390" t="str">
        <f t="shared" si="2"/>
        <v>04.954.252/0002-91</v>
      </c>
      <c r="I13" s="416" t="s">
        <v>670</v>
      </c>
      <c r="J13" s="420" t="s">
        <v>671</v>
      </c>
      <c r="K13" s="416" t="s">
        <v>277</v>
      </c>
      <c r="L13" s="418">
        <v>45747</v>
      </c>
    </row>
    <row r="14" spans="1:12" ht="24" x14ac:dyDescent="0.2">
      <c r="A14" s="351">
        <v>11</v>
      </c>
      <c r="B14" s="418">
        <v>45747</v>
      </c>
      <c r="C14" s="416" t="s">
        <v>350</v>
      </c>
      <c r="D14" s="404">
        <v>259.32</v>
      </c>
      <c r="E14" s="416" t="s">
        <v>943</v>
      </c>
      <c r="F14" s="420" t="s">
        <v>655</v>
      </c>
      <c r="G14" s="371" t="s">
        <v>567</v>
      </c>
      <c r="H14" s="390" t="str">
        <f t="shared" si="2"/>
        <v>04.954.252/0002-91</v>
      </c>
      <c r="I14" s="416" t="s">
        <v>670</v>
      </c>
      <c r="J14" s="420" t="s">
        <v>671</v>
      </c>
      <c r="K14" s="416" t="s">
        <v>277</v>
      </c>
      <c r="L14" s="418">
        <v>45747</v>
      </c>
    </row>
    <row r="15" spans="1:12" ht="24" x14ac:dyDescent="0.2">
      <c r="A15" s="351">
        <v>12</v>
      </c>
      <c r="B15" s="352">
        <v>45748</v>
      </c>
      <c r="C15" s="354" t="s">
        <v>348</v>
      </c>
      <c r="D15" s="355">
        <v>27911.279999999999</v>
      </c>
      <c r="E15" s="416" t="s">
        <v>1204</v>
      </c>
      <c r="F15" s="420" t="s">
        <v>655</v>
      </c>
      <c r="G15" s="371" t="s">
        <v>567</v>
      </c>
      <c r="H15" s="390" t="str">
        <f t="shared" ref="H15:H17" si="3">IF(G15="","",IF(LEN(G15)&gt;14,G15,REPLACE(REPLACE(G15,1,3,"XXX"),13,2,"XX")))</f>
        <v>04.954.252/0002-91</v>
      </c>
      <c r="I15" s="420" t="s">
        <v>574</v>
      </c>
      <c r="J15" s="416" t="s">
        <v>572</v>
      </c>
      <c r="K15" s="438" t="s">
        <v>277</v>
      </c>
      <c r="L15" s="418">
        <v>45748</v>
      </c>
    </row>
    <row r="16" spans="1:12" ht="24" x14ac:dyDescent="0.2">
      <c r="A16" s="351">
        <v>13</v>
      </c>
      <c r="B16" s="418">
        <v>45777</v>
      </c>
      <c r="C16" s="416" t="s">
        <v>350</v>
      </c>
      <c r="D16" s="404">
        <v>6857.6</v>
      </c>
      <c r="E16" s="416" t="s">
        <v>1205</v>
      </c>
      <c r="F16" s="420" t="s">
        <v>655</v>
      </c>
      <c r="G16" s="371" t="s">
        <v>567</v>
      </c>
      <c r="H16" s="390" t="str">
        <f t="shared" si="3"/>
        <v>04.954.252/0002-91</v>
      </c>
      <c r="I16" s="416" t="s">
        <v>670</v>
      </c>
      <c r="J16" s="420" t="s">
        <v>671</v>
      </c>
      <c r="K16" s="416" t="s">
        <v>277</v>
      </c>
      <c r="L16" s="418">
        <v>45777</v>
      </c>
    </row>
    <row r="17" spans="1:12" ht="24" x14ac:dyDescent="0.2">
      <c r="A17" s="351">
        <v>14</v>
      </c>
      <c r="B17" s="418">
        <v>45777</v>
      </c>
      <c r="C17" s="416" t="s">
        <v>350</v>
      </c>
      <c r="D17" s="404">
        <v>287.67</v>
      </c>
      <c r="E17" s="416" t="s">
        <v>1206</v>
      </c>
      <c r="F17" s="420" t="s">
        <v>655</v>
      </c>
      <c r="G17" s="371" t="s">
        <v>567</v>
      </c>
      <c r="H17" s="390" t="str">
        <f t="shared" si="3"/>
        <v>04.954.252/0002-91</v>
      </c>
      <c r="I17" s="416" t="s">
        <v>670</v>
      </c>
      <c r="J17" s="420" t="s">
        <v>671</v>
      </c>
      <c r="K17" s="416" t="s">
        <v>277</v>
      </c>
      <c r="L17" s="418">
        <v>45777</v>
      </c>
    </row>
    <row r="18" spans="1:12" ht="24" x14ac:dyDescent="0.2">
      <c r="A18" s="351">
        <v>15</v>
      </c>
      <c r="B18" s="352">
        <v>45779</v>
      </c>
      <c r="C18" s="354" t="s">
        <v>348</v>
      </c>
      <c r="D18" s="355">
        <v>26301.87</v>
      </c>
      <c r="E18" s="416" t="s">
        <v>1359</v>
      </c>
      <c r="F18" s="420" t="s">
        <v>655</v>
      </c>
      <c r="G18" s="371" t="s">
        <v>567</v>
      </c>
      <c r="H18" s="390" t="str">
        <f t="shared" ref="H18:H21" si="4">IF(G18="","",IF(LEN(G18)&gt;14,G18,REPLACE(REPLACE(G18,1,3,"XXX"),13,2,"XX")))</f>
        <v>04.954.252/0002-91</v>
      </c>
      <c r="I18" s="420" t="s">
        <v>574</v>
      </c>
      <c r="J18" s="416" t="s">
        <v>572</v>
      </c>
      <c r="K18" s="438" t="s">
        <v>277</v>
      </c>
      <c r="L18" s="418">
        <v>45779</v>
      </c>
    </row>
    <row r="19" spans="1:12" ht="24" x14ac:dyDescent="0.2">
      <c r="A19" s="351">
        <v>16</v>
      </c>
      <c r="B19" s="418">
        <v>45807</v>
      </c>
      <c r="C19" s="416" t="s">
        <v>350</v>
      </c>
      <c r="D19" s="404">
        <v>7745.05</v>
      </c>
      <c r="E19" s="416" t="s">
        <v>1360</v>
      </c>
      <c r="F19" s="420" t="s">
        <v>655</v>
      </c>
      <c r="G19" s="371" t="s">
        <v>567</v>
      </c>
      <c r="H19" s="390" t="str">
        <f t="shared" si="4"/>
        <v>04.954.252/0002-91</v>
      </c>
      <c r="I19" s="416" t="s">
        <v>670</v>
      </c>
      <c r="J19" s="420" t="s">
        <v>671</v>
      </c>
      <c r="K19" s="416" t="s">
        <v>277</v>
      </c>
      <c r="L19" s="418">
        <v>45807</v>
      </c>
    </row>
    <row r="20" spans="1:12" ht="24" x14ac:dyDescent="0.2">
      <c r="A20" s="351">
        <v>17</v>
      </c>
      <c r="B20" s="418">
        <v>45807</v>
      </c>
      <c r="C20" s="416" t="s">
        <v>350</v>
      </c>
      <c r="D20" s="404">
        <v>312.87</v>
      </c>
      <c r="E20" s="416" t="s">
        <v>1361</v>
      </c>
      <c r="F20" s="420" t="s">
        <v>655</v>
      </c>
      <c r="G20" s="371" t="s">
        <v>567</v>
      </c>
      <c r="H20" s="390" t="str">
        <f t="shared" si="4"/>
        <v>04.954.252/0002-91</v>
      </c>
      <c r="I20" s="416" t="s">
        <v>670</v>
      </c>
      <c r="J20" s="420" t="s">
        <v>671</v>
      </c>
      <c r="K20" s="416" t="s">
        <v>277</v>
      </c>
      <c r="L20" s="418">
        <v>45807</v>
      </c>
    </row>
    <row r="21" spans="1:12" ht="24" x14ac:dyDescent="0.2">
      <c r="A21" s="351">
        <v>18</v>
      </c>
      <c r="B21" s="418">
        <v>45807</v>
      </c>
      <c r="C21" s="416" t="s">
        <v>349</v>
      </c>
      <c r="D21" s="421">
        <v>347.62</v>
      </c>
      <c r="E21" s="416" t="s">
        <v>1362</v>
      </c>
      <c r="F21" s="420" t="s">
        <v>672</v>
      </c>
      <c r="G21" s="371" t="s">
        <v>507</v>
      </c>
      <c r="H21" s="390" t="str">
        <f t="shared" si="4"/>
        <v>60.701.190/0001-04</v>
      </c>
      <c r="I21" s="416" t="s">
        <v>577</v>
      </c>
      <c r="J21" s="420" t="s">
        <v>671</v>
      </c>
      <c r="K21" s="416" t="s">
        <v>277</v>
      </c>
      <c r="L21" s="418">
        <v>45807</v>
      </c>
    </row>
    <row r="22" spans="1:12" ht="24" x14ac:dyDescent="0.2">
      <c r="A22" s="351">
        <v>19</v>
      </c>
      <c r="B22" s="352">
        <v>45810</v>
      </c>
      <c r="C22" s="354" t="s">
        <v>348</v>
      </c>
      <c r="D22" s="355">
        <v>24073.53</v>
      </c>
      <c r="E22" s="416" t="s">
        <v>1444</v>
      </c>
      <c r="F22" s="420" t="s">
        <v>655</v>
      </c>
      <c r="G22" s="371" t="s">
        <v>567</v>
      </c>
      <c r="H22" s="390" t="str">
        <f t="shared" ref="H22:H25" si="5">IF(G22="","",IF(LEN(G22)&gt;14,G22,REPLACE(REPLACE(G22,1,3,"XXX"),13,2,"XX")))</f>
        <v>04.954.252/0002-91</v>
      </c>
      <c r="I22" s="420" t="s">
        <v>574</v>
      </c>
      <c r="J22" s="416" t="s">
        <v>572</v>
      </c>
      <c r="K22" s="438" t="s">
        <v>277</v>
      </c>
      <c r="L22" s="418">
        <v>45810</v>
      </c>
    </row>
    <row r="23" spans="1:12" ht="24" x14ac:dyDescent="0.2">
      <c r="A23" s="351">
        <v>20</v>
      </c>
      <c r="B23" s="418">
        <v>45838</v>
      </c>
      <c r="C23" s="416" t="s">
        <v>350</v>
      </c>
      <c r="D23" s="404">
        <v>7797.25</v>
      </c>
      <c r="E23" s="416" t="s">
        <v>1441</v>
      </c>
      <c r="F23" s="420" t="s">
        <v>655</v>
      </c>
      <c r="G23" s="371" t="s">
        <v>567</v>
      </c>
      <c r="H23" s="390" t="str">
        <f t="shared" si="5"/>
        <v>04.954.252/0002-91</v>
      </c>
      <c r="I23" s="416" t="s">
        <v>670</v>
      </c>
      <c r="J23" s="420" t="s">
        <v>671</v>
      </c>
      <c r="K23" s="416" t="s">
        <v>277</v>
      </c>
      <c r="L23" s="418">
        <v>45838</v>
      </c>
    </row>
    <row r="24" spans="1:12" ht="24" x14ac:dyDescent="0.2">
      <c r="A24" s="351">
        <v>21</v>
      </c>
      <c r="B24" s="418">
        <v>45838</v>
      </c>
      <c r="C24" s="416" t="s">
        <v>350</v>
      </c>
      <c r="D24" s="404">
        <v>304.89999999999998</v>
      </c>
      <c r="E24" s="416" t="s">
        <v>1442</v>
      </c>
      <c r="F24" s="420" t="s">
        <v>655</v>
      </c>
      <c r="G24" s="371" t="s">
        <v>567</v>
      </c>
      <c r="H24" s="390" t="str">
        <f t="shared" si="5"/>
        <v>04.954.252/0002-91</v>
      </c>
      <c r="I24" s="416" t="s">
        <v>670</v>
      </c>
      <c r="J24" s="420" t="s">
        <v>671</v>
      </c>
      <c r="K24" s="416" t="s">
        <v>277</v>
      </c>
      <c r="L24" s="418">
        <v>45838</v>
      </c>
    </row>
    <row r="25" spans="1:12" ht="24" x14ac:dyDescent="0.2">
      <c r="A25" s="351">
        <v>22</v>
      </c>
      <c r="B25" s="418">
        <v>45838</v>
      </c>
      <c r="C25" s="416" t="s">
        <v>349</v>
      </c>
      <c r="D25" s="421">
        <v>234.44</v>
      </c>
      <c r="E25" s="416" t="s">
        <v>1443</v>
      </c>
      <c r="F25" s="420" t="s">
        <v>672</v>
      </c>
      <c r="G25" s="371" t="s">
        <v>507</v>
      </c>
      <c r="H25" s="390" t="str">
        <f t="shared" si="5"/>
        <v>60.701.190/0001-04</v>
      </c>
      <c r="I25" s="416" t="s">
        <v>577</v>
      </c>
      <c r="J25" s="420" t="s">
        <v>671</v>
      </c>
      <c r="K25" s="416" t="s">
        <v>277</v>
      </c>
      <c r="L25" s="418">
        <v>45838</v>
      </c>
    </row>
    <row r="26" spans="1:12" hidden="1" x14ac:dyDescent="0.2">
      <c r="A26" s="351">
        <v>23</v>
      </c>
      <c r="B26" s="352"/>
      <c r="C26" s="354"/>
      <c r="D26" s="355"/>
      <c r="E26" s="354"/>
      <c r="F26" s="370"/>
      <c r="G26" s="371"/>
      <c r="H26" s="390" t="str">
        <f t="shared" si="0"/>
        <v/>
      </c>
      <c r="I26" s="356"/>
      <c r="J26" s="357"/>
      <c r="K26" s="356"/>
      <c r="L26" s="352"/>
    </row>
    <row r="27" spans="1:12" hidden="1" x14ac:dyDescent="0.2">
      <c r="A27" s="351">
        <v>24</v>
      </c>
      <c r="B27" s="352"/>
      <c r="C27" s="354"/>
      <c r="D27" s="355"/>
      <c r="E27" s="354"/>
      <c r="F27" s="370"/>
      <c r="G27" s="371"/>
      <c r="H27" s="390" t="str">
        <f t="shared" si="0"/>
        <v/>
      </c>
      <c r="I27" s="356"/>
      <c r="J27" s="357"/>
      <c r="K27" s="356"/>
      <c r="L27" s="352"/>
    </row>
    <row r="28" spans="1:12" hidden="1" x14ac:dyDescent="0.2">
      <c r="A28" s="351">
        <v>25</v>
      </c>
      <c r="B28" s="352"/>
      <c r="C28" s="354"/>
      <c r="D28" s="355"/>
      <c r="E28" s="354"/>
      <c r="F28" s="370"/>
      <c r="G28" s="371"/>
      <c r="H28" s="390" t="str">
        <f t="shared" si="0"/>
        <v/>
      </c>
      <c r="I28" s="356"/>
      <c r="J28" s="357"/>
      <c r="K28" s="356"/>
      <c r="L28" s="352"/>
    </row>
    <row r="29" spans="1:12" hidden="1" x14ac:dyDescent="0.2">
      <c r="A29" s="351">
        <v>26</v>
      </c>
      <c r="B29" s="352"/>
      <c r="C29" s="354"/>
      <c r="D29" s="355"/>
      <c r="E29" s="178"/>
      <c r="F29" s="370"/>
      <c r="G29" s="371"/>
      <c r="H29" s="390" t="str">
        <f t="shared" si="0"/>
        <v/>
      </c>
      <c r="I29" s="356"/>
      <c r="J29" s="357"/>
      <c r="K29" s="356"/>
      <c r="L29" s="352"/>
    </row>
    <row r="30" spans="1:12" hidden="1" x14ac:dyDescent="0.2">
      <c r="A30" s="351">
        <v>27</v>
      </c>
      <c r="B30" s="352"/>
      <c r="C30" s="354"/>
      <c r="D30" s="355"/>
      <c r="E30" s="354"/>
      <c r="F30" s="370"/>
      <c r="G30" s="371"/>
      <c r="H30" s="390" t="str">
        <f t="shared" si="0"/>
        <v/>
      </c>
      <c r="I30" s="356"/>
      <c r="J30" s="357"/>
      <c r="K30" s="356"/>
      <c r="L30" s="352"/>
    </row>
    <row r="31" spans="1:12" hidden="1" x14ac:dyDescent="0.2">
      <c r="A31" s="351">
        <v>28</v>
      </c>
      <c r="B31" s="352"/>
      <c r="C31" s="354"/>
      <c r="D31" s="355"/>
      <c r="E31" s="354"/>
      <c r="F31" s="370"/>
      <c r="G31" s="371"/>
      <c r="H31" s="390" t="str">
        <f t="shared" si="0"/>
        <v/>
      </c>
      <c r="I31" s="356"/>
      <c r="J31" s="357"/>
      <c r="K31" s="356"/>
      <c r="L31" s="352"/>
    </row>
    <row r="32" spans="1:12" hidden="1" x14ac:dyDescent="0.2">
      <c r="A32" s="351">
        <v>29</v>
      </c>
      <c r="B32" s="352"/>
      <c r="C32" s="354"/>
      <c r="D32" s="355"/>
      <c r="E32" s="354"/>
      <c r="F32" s="370"/>
      <c r="G32" s="371"/>
      <c r="H32" s="390" t="str">
        <f t="shared" si="0"/>
        <v/>
      </c>
      <c r="I32" s="356"/>
      <c r="J32" s="357"/>
      <c r="K32" s="356"/>
      <c r="L32" s="352"/>
    </row>
    <row r="33" spans="1:12" hidden="1" x14ac:dyDescent="0.2">
      <c r="A33" s="351">
        <v>30</v>
      </c>
      <c r="B33" s="352"/>
      <c r="C33" s="354"/>
      <c r="D33" s="355"/>
      <c r="E33" s="354"/>
      <c r="F33" s="370"/>
      <c r="G33" s="371"/>
      <c r="H33" s="390" t="str">
        <f t="shared" si="0"/>
        <v/>
      </c>
      <c r="I33" s="356"/>
      <c r="J33" s="357"/>
      <c r="K33" s="356"/>
      <c r="L33" s="352"/>
    </row>
    <row r="34" spans="1:12" hidden="1" x14ac:dyDescent="0.2">
      <c r="A34" s="351">
        <v>31</v>
      </c>
      <c r="B34" s="352"/>
      <c r="C34" s="354"/>
      <c r="D34" s="355"/>
      <c r="E34" s="354"/>
      <c r="F34" s="370"/>
      <c r="G34" s="371"/>
      <c r="H34" s="390" t="str">
        <f t="shared" si="0"/>
        <v/>
      </c>
      <c r="I34" s="356"/>
      <c r="J34" s="357"/>
      <c r="K34" s="356"/>
      <c r="L34" s="352"/>
    </row>
    <row r="35" spans="1:12" hidden="1" x14ac:dyDescent="0.2">
      <c r="A35" s="351">
        <v>32</v>
      </c>
      <c r="B35" s="352"/>
      <c r="C35" s="354"/>
      <c r="D35" s="355"/>
      <c r="E35" s="354"/>
      <c r="F35" s="370"/>
      <c r="G35" s="371"/>
      <c r="H35" s="390" t="str">
        <f t="shared" si="0"/>
        <v/>
      </c>
      <c r="I35" s="356"/>
      <c r="J35" s="357"/>
      <c r="K35" s="356"/>
      <c r="L35" s="352"/>
    </row>
    <row r="36" spans="1:12" hidden="1" x14ac:dyDescent="0.2">
      <c r="A36" s="351">
        <v>33</v>
      </c>
      <c r="B36" s="352"/>
      <c r="C36" s="354"/>
      <c r="D36" s="355"/>
      <c r="E36" s="354"/>
      <c r="F36" s="370"/>
      <c r="G36" s="371"/>
      <c r="H36" s="390" t="str">
        <f t="shared" si="0"/>
        <v/>
      </c>
      <c r="I36" s="356"/>
      <c r="J36" s="357"/>
      <c r="K36" s="356"/>
      <c r="L36" s="352"/>
    </row>
    <row r="37" spans="1:12" hidden="1" x14ac:dyDescent="0.2">
      <c r="A37" s="351">
        <v>34</v>
      </c>
      <c r="B37" s="352"/>
      <c r="C37" s="354"/>
      <c r="D37" s="355"/>
      <c r="E37" s="354"/>
      <c r="F37" s="370"/>
      <c r="G37" s="371"/>
      <c r="H37" s="390" t="str">
        <f t="shared" si="0"/>
        <v/>
      </c>
      <c r="I37" s="356"/>
      <c r="J37" s="357"/>
      <c r="K37" s="356"/>
      <c r="L37" s="352"/>
    </row>
    <row r="38" spans="1:12" hidden="1" x14ac:dyDescent="0.2">
      <c r="A38" s="351">
        <v>35</v>
      </c>
      <c r="B38" s="352"/>
      <c r="C38" s="354"/>
      <c r="D38" s="355"/>
      <c r="E38" s="354"/>
      <c r="F38" s="370"/>
      <c r="G38" s="371"/>
      <c r="H38" s="390" t="str">
        <f t="shared" si="0"/>
        <v/>
      </c>
      <c r="I38" s="356"/>
      <c r="J38" s="357"/>
      <c r="K38" s="356"/>
      <c r="L38" s="352"/>
    </row>
    <row r="39" spans="1:12" hidden="1" x14ac:dyDescent="0.2">
      <c r="A39" s="351">
        <v>36</v>
      </c>
      <c r="B39" s="352"/>
      <c r="C39" s="354"/>
      <c r="D39" s="355"/>
      <c r="E39" s="354"/>
      <c r="F39" s="370"/>
      <c r="G39" s="371"/>
      <c r="H39" s="390" t="str">
        <f t="shared" si="0"/>
        <v/>
      </c>
      <c r="I39" s="356"/>
      <c r="J39" s="357"/>
      <c r="K39" s="356"/>
      <c r="L39" s="352"/>
    </row>
    <row r="40" spans="1:12" hidden="1" x14ac:dyDescent="0.2">
      <c r="A40" s="351">
        <v>37</v>
      </c>
      <c r="B40" s="352"/>
      <c r="C40" s="354"/>
      <c r="D40" s="355"/>
      <c r="E40" s="354"/>
      <c r="F40" s="370"/>
      <c r="G40" s="371"/>
      <c r="H40" s="390" t="str">
        <f t="shared" si="0"/>
        <v/>
      </c>
      <c r="I40" s="356"/>
      <c r="J40" s="357"/>
      <c r="K40" s="356"/>
      <c r="L40" s="352"/>
    </row>
    <row r="41" spans="1:12" hidden="1" x14ac:dyDescent="0.2">
      <c r="A41" s="351">
        <v>38</v>
      </c>
      <c r="B41" s="352"/>
      <c r="C41" s="354"/>
      <c r="D41" s="355"/>
      <c r="E41" s="354"/>
      <c r="F41" s="370"/>
      <c r="G41" s="371"/>
      <c r="H41" s="390" t="str">
        <f t="shared" si="0"/>
        <v/>
      </c>
      <c r="I41" s="356"/>
      <c r="J41" s="357"/>
      <c r="K41" s="356"/>
      <c r="L41" s="352"/>
    </row>
    <row r="42" spans="1:12" hidden="1" x14ac:dyDescent="0.2">
      <c r="A42" s="351">
        <v>39</v>
      </c>
      <c r="B42" s="352"/>
      <c r="C42" s="354"/>
      <c r="D42" s="355"/>
      <c r="E42" s="354"/>
      <c r="F42" s="370"/>
      <c r="G42" s="371"/>
      <c r="H42" s="390" t="str">
        <f t="shared" si="0"/>
        <v/>
      </c>
      <c r="I42" s="356"/>
      <c r="J42" s="357"/>
      <c r="K42" s="356"/>
      <c r="L42" s="352"/>
    </row>
    <row r="43" spans="1:12" hidden="1" x14ac:dyDescent="0.2">
      <c r="A43" s="351">
        <v>40</v>
      </c>
      <c r="B43" s="352"/>
      <c r="C43" s="354"/>
      <c r="D43" s="355"/>
      <c r="E43" s="354"/>
      <c r="F43" s="370"/>
      <c r="G43" s="371"/>
      <c r="H43" s="390" t="str">
        <f t="shared" si="0"/>
        <v/>
      </c>
      <c r="I43" s="356"/>
      <c r="J43" s="357"/>
      <c r="K43" s="356"/>
      <c r="L43" s="352"/>
    </row>
    <row r="44" spans="1:12" hidden="1" x14ac:dyDescent="0.2">
      <c r="A44" s="351">
        <v>41</v>
      </c>
      <c r="B44" s="352"/>
      <c r="C44" s="354"/>
      <c r="D44" s="355"/>
      <c r="E44" s="354"/>
      <c r="F44" s="370"/>
      <c r="G44" s="371"/>
      <c r="H44" s="390" t="str">
        <f t="shared" si="0"/>
        <v/>
      </c>
      <c r="I44" s="356"/>
      <c r="J44" s="357"/>
      <c r="K44" s="356"/>
      <c r="L44" s="352"/>
    </row>
    <row r="45" spans="1:12" hidden="1" x14ac:dyDescent="0.2">
      <c r="A45" s="351">
        <v>42</v>
      </c>
      <c r="B45" s="352"/>
      <c r="C45" s="354"/>
      <c r="D45" s="355"/>
      <c r="E45" s="354"/>
      <c r="F45" s="370"/>
      <c r="G45" s="371"/>
      <c r="H45" s="390" t="str">
        <f t="shared" si="0"/>
        <v/>
      </c>
      <c r="I45" s="356"/>
      <c r="J45" s="357"/>
      <c r="K45" s="356"/>
      <c r="L45" s="352"/>
    </row>
    <row r="46" spans="1:12" hidden="1" x14ac:dyDescent="0.2">
      <c r="A46" s="351">
        <v>43</v>
      </c>
      <c r="B46" s="352"/>
      <c r="C46" s="354"/>
      <c r="D46" s="355"/>
      <c r="E46" s="354"/>
      <c r="F46" s="370"/>
      <c r="G46" s="371"/>
      <c r="H46" s="390" t="str">
        <f t="shared" si="0"/>
        <v/>
      </c>
      <c r="I46" s="356"/>
      <c r="J46" s="357"/>
      <c r="K46" s="356"/>
      <c r="L46" s="352"/>
    </row>
    <row r="47" spans="1:12" hidden="1" x14ac:dyDescent="0.2">
      <c r="A47" s="351">
        <v>44</v>
      </c>
      <c r="B47" s="352"/>
      <c r="C47" s="354"/>
      <c r="D47" s="355"/>
      <c r="E47" s="354"/>
      <c r="F47" s="370"/>
      <c r="G47" s="371"/>
      <c r="H47" s="390" t="str">
        <f t="shared" si="0"/>
        <v/>
      </c>
      <c r="I47" s="356"/>
      <c r="J47" s="357"/>
      <c r="K47" s="356"/>
      <c r="L47" s="352"/>
    </row>
    <row r="48" spans="1:12" hidden="1" x14ac:dyDescent="0.2">
      <c r="A48" s="351">
        <v>45</v>
      </c>
      <c r="B48" s="352"/>
      <c r="C48" s="354"/>
      <c r="D48" s="355"/>
      <c r="E48" s="354"/>
      <c r="F48" s="370"/>
      <c r="G48" s="371"/>
      <c r="H48" s="390" t="str">
        <f t="shared" si="0"/>
        <v/>
      </c>
      <c r="I48" s="356"/>
      <c r="J48" s="357"/>
      <c r="K48" s="356"/>
      <c r="L48" s="352"/>
    </row>
    <row r="49" spans="1:12" hidden="1" x14ac:dyDescent="0.2">
      <c r="A49" s="351">
        <v>46</v>
      </c>
      <c r="B49" s="352"/>
      <c r="C49" s="354"/>
      <c r="D49" s="355"/>
      <c r="E49" s="354"/>
      <c r="F49" s="370"/>
      <c r="G49" s="371"/>
      <c r="H49" s="390" t="str">
        <f t="shared" si="0"/>
        <v/>
      </c>
      <c r="I49" s="356"/>
      <c r="J49" s="357"/>
      <c r="K49" s="356"/>
      <c r="L49" s="352"/>
    </row>
    <row r="50" spans="1:12" hidden="1" x14ac:dyDescent="0.2">
      <c r="A50" s="351">
        <v>47</v>
      </c>
      <c r="B50" s="352"/>
      <c r="C50" s="354"/>
      <c r="D50" s="355"/>
      <c r="E50" s="354"/>
      <c r="F50" s="370"/>
      <c r="G50" s="371"/>
      <c r="H50" s="390" t="str">
        <f t="shared" si="0"/>
        <v/>
      </c>
      <c r="I50" s="356"/>
      <c r="J50" s="357"/>
      <c r="K50" s="356"/>
      <c r="L50" s="352"/>
    </row>
    <row r="51" spans="1:12" hidden="1" x14ac:dyDescent="0.2">
      <c r="A51" s="351">
        <v>48</v>
      </c>
      <c r="B51" s="352"/>
      <c r="C51" s="354"/>
      <c r="D51" s="355"/>
      <c r="E51" s="354"/>
      <c r="F51" s="370"/>
      <c r="G51" s="371"/>
      <c r="H51" s="390" t="str">
        <f t="shared" si="0"/>
        <v/>
      </c>
      <c r="I51" s="356"/>
      <c r="J51" s="357"/>
      <c r="K51" s="356"/>
      <c r="L51" s="352"/>
    </row>
    <row r="52" spans="1:12" hidden="1" x14ac:dyDescent="0.2">
      <c r="A52" s="351">
        <v>49</v>
      </c>
      <c r="B52" s="352"/>
      <c r="C52" s="354"/>
      <c r="D52" s="355"/>
      <c r="E52" s="354"/>
      <c r="F52" s="370"/>
      <c r="G52" s="371"/>
      <c r="H52" s="390" t="str">
        <f t="shared" si="0"/>
        <v/>
      </c>
      <c r="I52" s="356"/>
      <c r="J52" s="357"/>
      <c r="K52" s="356"/>
      <c r="L52" s="352"/>
    </row>
    <row r="53" spans="1:12" hidden="1" x14ac:dyDescent="0.2">
      <c r="A53" s="351">
        <v>50</v>
      </c>
      <c r="B53" s="352"/>
      <c r="C53" s="354"/>
      <c r="D53" s="355"/>
      <c r="E53" s="354"/>
      <c r="F53" s="370"/>
      <c r="G53" s="371"/>
      <c r="H53" s="390" t="str">
        <f t="shared" si="0"/>
        <v/>
      </c>
      <c r="I53" s="356"/>
      <c r="J53" s="357"/>
      <c r="K53" s="356"/>
      <c r="L53" s="352"/>
    </row>
    <row r="54" spans="1:12" hidden="1" x14ac:dyDescent="0.2">
      <c r="A54" s="351">
        <v>51</v>
      </c>
      <c r="B54" s="352"/>
      <c r="C54" s="354"/>
      <c r="D54" s="355"/>
      <c r="E54" s="354"/>
      <c r="F54" s="370"/>
      <c r="G54" s="371"/>
      <c r="H54" s="390" t="str">
        <f t="shared" si="0"/>
        <v/>
      </c>
      <c r="I54" s="356"/>
      <c r="J54" s="357"/>
      <c r="K54" s="356"/>
      <c r="L54" s="352"/>
    </row>
    <row r="55" spans="1:12" hidden="1" x14ac:dyDescent="0.2">
      <c r="A55" s="351">
        <v>52</v>
      </c>
      <c r="B55" s="352"/>
      <c r="C55" s="354"/>
      <c r="D55" s="355"/>
      <c r="E55" s="354"/>
      <c r="F55" s="370"/>
      <c r="G55" s="371"/>
      <c r="H55" s="390" t="str">
        <f t="shared" si="0"/>
        <v/>
      </c>
      <c r="I55" s="356"/>
      <c r="J55" s="357"/>
      <c r="K55" s="356"/>
      <c r="L55" s="352"/>
    </row>
    <row r="56" spans="1:12" hidden="1" x14ac:dyDescent="0.2">
      <c r="A56" s="351">
        <v>53</v>
      </c>
      <c r="B56" s="352"/>
      <c r="C56" s="354"/>
      <c r="D56" s="355"/>
      <c r="E56" s="354"/>
      <c r="F56" s="370"/>
      <c r="G56" s="371"/>
      <c r="H56" s="390" t="str">
        <f t="shared" si="0"/>
        <v/>
      </c>
      <c r="I56" s="356"/>
      <c r="J56" s="357"/>
      <c r="K56" s="356"/>
      <c r="L56" s="352"/>
    </row>
    <row r="57" spans="1:12" hidden="1" x14ac:dyDescent="0.2">
      <c r="A57" s="351">
        <v>54</v>
      </c>
      <c r="B57" s="352"/>
      <c r="C57" s="354"/>
      <c r="D57" s="355"/>
      <c r="E57" s="354"/>
      <c r="F57" s="370"/>
      <c r="G57" s="371"/>
      <c r="H57" s="390" t="str">
        <f t="shared" si="0"/>
        <v/>
      </c>
      <c r="I57" s="356"/>
      <c r="J57" s="357"/>
      <c r="K57" s="356"/>
      <c r="L57" s="352"/>
    </row>
    <row r="58" spans="1:12" hidden="1" x14ac:dyDescent="0.2">
      <c r="A58" s="351">
        <v>55</v>
      </c>
      <c r="B58" s="352"/>
      <c r="C58" s="354"/>
      <c r="D58" s="355"/>
      <c r="E58" s="354"/>
      <c r="F58" s="370"/>
      <c r="G58" s="371"/>
      <c r="H58" s="390" t="str">
        <f t="shared" si="0"/>
        <v/>
      </c>
      <c r="I58" s="356"/>
      <c r="J58" s="357"/>
      <c r="K58" s="356"/>
      <c r="L58" s="352"/>
    </row>
    <row r="59" spans="1:12" hidden="1" x14ac:dyDescent="0.2">
      <c r="A59" s="351">
        <v>56</v>
      </c>
      <c r="B59" s="352"/>
      <c r="C59" s="354"/>
      <c r="D59" s="355"/>
      <c r="E59" s="354"/>
      <c r="F59" s="370"/>
      <c r="G59" s="371"/>
      <c r="H59" s="390" t="str">
        <f t="shared" si="0"/>
        <v/>
      </c>
      <c r="I59" s="356"/>
      <c r="J59" s="357"/>
      <c r="K59" s="356"/>
      <c r="L59" s="352"/>
    </row>
    <row r="60" spans="1:12" hidden="1" x14ac:dyDescent="0.2">
      <c r="A60" s="351">
        <v>57</v>
      </c>
      <c r="B60" s="352"/>
      <c r="C60" s="354"/>
      <c r="D60" s="355"/>
      <c r="E60" s="354"/>
      <c r="F60" s="370"/>
      <c r="G60" s="371"/>
      <c r="H60" s="390" t="str">
        <f t="shared" si="0"/>
        <v/>
      </c>
      <c r="I60" s="356"/>
      <c r="J60" s="357"/>
      <c r="K60" s="356"/>
      <c r="L60" s="352"/>
    </row>
    <row r="61" spans="1:12" hidden="1" x14ac:dyDescent="0.2">
      <c r="A61" s="351">
        <v>58</v>
      </c>
      <c r="B61" s="352"/>
      <c r="C61" s="354"/>
      <c r="D61" s="355"/>
      <c r="E61" s="354"/>
      <c r="F61" s="370"/>
      <c r="G61" s="371"/>
      <c r="H61" s="390" t="str">
        <f t="shared" si="0"/>
        <v/>
      </c>
      <c r="I61" s="356"/>
      <c r="J61" s="357"/>
      <c r="K61" s="356"/>
      <c r="L61" s="352"/>
    </row>
    <row r="62" spans="1:12" hidden="1" x14ac:dyDescent="0.2">
      <c r="A62" s="351">
        <v>59</v>
      </c>
      <c r="B62" s="352"/>
      <c r="C62" s="354"/>
      <c r="D62" s="355"/>
      <c r="E62" s="354"/>
      <c r="F62" s="370"/>
      <c r="G62" s="371"/>
      <c r="H62" s="390" t="str">
        <f t="shared" si="0"/>
        <v/>
      </c>
      <c r="I62" s="356"/>
      <c r="J62" s="357"/>
      <c r="K62" s="356"/>
      <c r="L62" s="352"/>
    </row>
    <row r="63" spans="1:12" hidden="1" x14ac:dyDescent="0.2">
      <c r="A63" s="351">
        <v>60</v>
      </c>
      <c r="B63" s="352"/>
      <c r="C63" s="354"/>
      <c r="D63" s="355"/>
      <c r="E63" s="354"/>
      <c r="F63" s="370"/>
      <c r="G63" s="371"/>
      <c r="H63" s="390" t="str">
        <f t="shared" si="0"/>
        <v/>
      </c>
      <c r="I63" s="356"/>
      <c r="J63" s="357"/>
      <c r="K63" s="356"/>
      <c r="L63" s="352"/>
    </row>
    <row r="64" spans="1:12" hidden="1" x14ac:dyDescent="0.2">
      <c r="A64" s="351">
        <v>61</v>
      </c>
      <c r="B64" s="352"/>
      <c r="C64" s="354"/>
      <c r="D64" s="355"/>
      <c r="E64" s="354"/>
      <c r="F64" s="370"/>
      <c r="G64" s="371"/>
      <c r="H64" s="390" t="str">
        <f t="shared" si="0"/>
        <v/>
      </c>
      <c r="I64" s="356"/>
      <c r="J64" s="357"/>
      <c r="K64" s="356"/>
      <c r="L64" s="352"/>
    </row>
    <row r="65" spans="1:12" hidden="1" x14ac:dyDescent="0.2">
      <c r="A65" s="351">
        <v>62</v>
      </c>
      <c r="B65" s="352"/>
      <c r="C65" s="354"/>
      <c r="D65" s="355"/>
      <c r="E65" s="354"/>
      <c r="F65" s="370"/>
      <c r="G65" s="371"/>
      <c r="H65" s="390" t="str">
        <f t="shared" si="0"/>
        <v/>
      </c>
      <c r="I65" s="356"/>
      <c r="J65" s="357"/>
      <c r="K65" s="356"/>
      <c r="L65" s="352"/>
    </row>
    <row r="66" spans="1:12" hidden="1" x14ac:dyDescent="0.2">
      <c r="A66" s="351">
        <v>63</v>
      </c>
      <c r="B66" s="352"/>
      <c r="C66" s="354"/>
      <c r="D66" s="355"/>
      <c r="E66" s="354"/>
      <c r="F66" s="370"/>
      <c r="G66" s="371"/>
      <c r="H66" s="390" t="str">
        <f t="shared" si="0"/>
        <v/>
      </c>
      <c r="I66" s="356"/>
      <c r="J66" s="357"/>
      <c r="K66" s="356"/>
      <c r="L66" s="352"/>
    </row>
    <row r="67" spans="1:12" hidden="1" x14ac:dyDescent="0.2">
      <c r="A67" s="351">
        <v>64</v>
      </c>
      <c r="B67" s="352"/>
      <c r="C67" s="354"/>
      <c r="D67" s="355"/>
      <c r="E67" s="354"/>
      <c r="F67" s="370"/>
      <c r="G67" s="371"/>
      <c r="H67" s="390" t="str">
        <f t="shared" si="0"/>
        <v/>
      </c>
      <c r="I67" s="356"/>
      <c r="J67" s="357"/>
      <c r="K67" s="356"/>
      <c r="L67" s="352"/>
    </row>
    <row r="68" spans="1:12" hidden="1" x14ac:dyDescent="0.2">
      <c r="A68" s="351">
        <v>65</v>
      </c>
      <c r="B68" s="352"/>
      <c r="C68" s="354"/>
      <c r="D68" s="355"/>
      <c r="E68" s="354"/>
      <c r="F68" s="370"/>
      <c r="G68" s="371"/>
      <c r="H68" s="390" t="str">
        <f t="shared" si="0"/>
        <v/>
      </c>
      <c r="I68" s="356"/>
      <c r="J68" s="357"/>
      <c r="K68" s="356"/>
      <c r="L68" s="352"/>
    </row>
    <row r="69" spans="1:12" hidden="1" x14ac:dyDescent="0.2">
      <c r="A69" s="351">
        <v>66</v>
      </c>
      <c r="B69" s="352"/>
      <c r="C69" s="354"/>
      <c r="D69" s="355"/>
      <c r="E69" s="354"/>
      <c r="F69" s="370"/>
      <c r="G69" s="371"/>
      <c r="H69" s="390" t="str">
        <f t="shared" ref="H69:H132" si="6">IF(G69="","",IF(LEN(G69)&gt;14,G69,REPLACE(REPLACE(G69,1,3,"XXX"),13,2,"XX")))</f>
        <v/>
      </c>
      <c r="I69" s="356"/>
      <c r="J69" s="357"/>
      <c r="K69" s="356"/>
      <c r="L69" s="352"/>
    </row>
    <row r="70" spans="1:12" hidden="1" x14ac:dyDescent="0.2">
      <c r="A70" s="351">
        <v>67</v>
      </c>
      <c r="B70" s="352"/>
      <c r="C70" s="354"/>
      <c r="D70" s="355"/>
      <c r="E70" s="354"/>
      <c r="F70" s="370"/>
      <c r="G70" s="371"/>
      <c r="H70" s="390" t="str">
        <f t="shared" si="6"/>
        <v/>
      </c>
      <c r="I70" s="356"/>
      <c r="J70" s="357"/>
      <c r="K70" s="356"/>
      <c r="L70" s="352"/>
    </row>
    <row r="71" spans="1:12" hidden="1" x14ac:dyDescent="0.2">
      <c r="A71" s="351">
        <v>68</v>
      </c>
      <c r="B71" s="352"/>
      <c r="C71" s="354"/>
      <c r="D71" s="355"/>
      <c r="E71" s="354"/>
      <c r="F71" s="370"/>
      <c r="G71" s="371"/>
      <c r="H71" s="390" t="str">
        <f t="shared" si="6"/>
        <v/>
      </c>
      <c r="I71" s="356"/>
      <c r="J71" s="357"/>
      <c r="K71" s="356"/>
      <c r="L71" s="352"/>
    </row>
    <row r="72" spans="1:12" hidden="1" x14ac:dyDescent="0.2">
      <c r="A72" s="351">
        <v>69</v>
      </c>
      <c r="B72" s="352"/>
      <c r="C72" s="354"/>
      <c r="D72" s="355"/>
      <c r="E72" s="354"/>
      <c r="F72" s="370"/>
      <c r="G72" s="371"/>
      <c r="H72" s="390" t="str">
        <f t="shared" si="6"/>
        <v/>
      </c>
      <c r="I72" s="356"/>
      <c r="J72" s="357"/>
      <c r="K72" s="356"/>
      <c r="L72" s="352"/>
    </row>
    <row r="73" spans="1:12" hidden="1" x14ac:dyDescent="0.2">
      <c r="A73" s="351">
        <v>70</v>
      </c>
      <c r="B73" s="352"/>
      <c r="C73" s="354"/>
      <c r="D73" s="355"/>
      <c r="E73" s="354"/>
      <c r="F73" s="370"/>
      <c r="G73" s="371"/>
      <c r="H73" s="390" t="str">
        <f t="shared" si="6"/>
        <v/>
      </c>
      <c r="I73" s="356"/>
      <c r="J73" s="357"/>
      <c r="K73" s="356"/>
      <c r="L73" s="352"/>
    </row>
    <row r="74" spans="1:12" hidden="1" x14ac:dyDescent="0.2">
      <c r="A74" s="351">
        <v>71</v>
      </c>
      <c r="B74" s="352"/>
      <c r="C74" s="354"/>
      <c r="D74" s="355"/>
      <c r="E74" s="354"/>
      <c r="F74" s="370"/>
      <c r="G74" s="371"/>
      <c r="H74" s="390" t="str">
        <f t="shared" si="6"/>
        <v/>
      </c>
      <c r="I74" s="356"/>
      <c r="J74" s="357"/>
      <c r="K74" s="356"/>
      <c r="L74" s="352"/>
    </row>
    <row r="75" spans="1:12" hidden="1" x14ac:dyDescent="0.2">
      <c r="A75" s="351">
        <v>72</v>
      </c>
      <c r="B75" s="352"/>
      <c r="C75" s="354"/>
      <c r="D75" s="355"/>
      <c r="E75" s="354"/>
      <c r="F75" s="370"/>
      <c r="G75" s="371"/>
      <c r="H75" s="390" t="str">
        <f t="shared" si="6"/>
        <v/>
      </c>
      <c r="I75" s="356"/>
      <c r="J75" s="357"/>
      <c r="K75" s="356"/>
      <c r="L75" s="352"/>
    </row>
    <row r="76" spans="1:12" hidden="1" x14ac:dyDescent="0.2">
      <c r="A76" s="351">
        <v>73</v>
      </c>
      <c r="B76" s="352"/>
      <c r="C76" s="354"/>
      <c r="D76" s="355"/>
      <c r="E76" s="354"/>
      <c r="F76" s="370"/>
      <c r="G76" s="371"/>
      <c r="H76" s="390" t="str">
        <f t="shared" si="6"/>
        <v/>
      </c>
      <c r="I76" s="356"/>
      <c r="J76" s="357"/>
      <c r="K76" s="356"/>
      <c r="L76" s="352"/>
    </row>
    <row r="77" spans="1:12" hidden="1" x14ac:dyDescent="0.2">
      <c r="A77" s="351">
        <v>74</v>
      </c>
      <c r="B77" s="352"/>
      <c r="C77" s="354"/>
      <c r="D77" s="355"/>
      <c r="E77" s="354"/>
      <c r="F77" s="370"/>
      <c r="G77" s="371"/>
      <c r="H77" s="390" t="str">
        <f t="shared" si="6"/>
        <v/>
      </c>
      <c r="I77" s="356"/>
      <c r="J77" s="357"/>
      <c r="K77" s="356"/>
      <c r="L77" s="352"/>
    </row>
    <row r="78" spans="1:12" hidden="1" x14ac:dyDescent="0.2">
      <c r="A78" s="351">
        <v>75</v>
      </c>
      <c r="B78" s="352"/>
      <c r="C78" s="354"/>
      <c r="D78" s="355"/>
      <c r="E78" s="354"/>
      <c r="F78" s="370"/>
      <c r="G78" s="371"/>
      <c r="H78" s="390" t="str">
        <f t="shared" si="6"/>
        <v/>
      </c>
      <c r="I78" s="356"/>
      <c r="J78" s="357"/>
      <c r="K78" s="356"/>
      <c r="L78" s="352"/>
    </row>
    <row r="79" spans="1:12" hidden="1" x14ac:dyDescent="0.2">
      <c r="A79" s="351">
        <v>76</v>
      </c>
      <c r="B79" s="352"/>
      <c r="C79" s="354"/>
      <c r="D79" s="355"/>
      <c r="E79" s="354"/>
      <c r="F79" s="370"/>
      <c r="G79" s="371"/>
      <c r="H79" s="390" t="str">
        <f t="shared" si="6"/>
        <v/>
      </c>
      <c r="I79" s="356"/>
      <c r="J79" s="357"/>
      <c r="K79" s="356"/>
      <c r="L79" s="352"/>
    </row>
    <row r="80" spans="1:12" hidden="1" x14ac:dyDescent="0.2">
      <c r="A80" s="351">
        <v>77</v>
      </c>
      <c r="B80" s="352"/>
      <c r="C80" s="354"/>
      <c r="D80" s="355"/>
      <c r="E80" s="354"/>
      <c r="F80" s="370"/>
      <c r="G80" s="371"/>
      <c r="H80" s="390" t="str">
        <f t="shared" si="6"/>
        <v/>
      </c>
      <c r="I80" s="356"/>
      <c r="J80" s="357"/>
      <c r="K80" s="356"/>
      <c r="L80" s="352"/>
    </row>
    <row r="81" spans="1:12" hidden="1" x14ac:dyDescent="0.2">
      <c r="A81" s="351">
        <v>78</v>
      </c>
      <c r="B81" s="352"/>
      <c r="C81" s="354"/>
      <c r="D81" s="355"/>
      <c r="E81" s="354"/>
      <c r="F81" s="370"/>
      <c r="G81" s="371"/>
      <c r="H81" s="390" t="str">
        <f t="shared" si="6"/>
        <v/>
      </c>
      <c r="I81" s="356"/>
      <c r="J81" s="357"/>
      <c r="K81" s="356"/>
      <c r="L81" s="352"/>
    </row>
    <row r="82" spans="1:12" hidden="1" x14ac:dyDescent="0.2">
      <c r="A82" s="351">
        <v>79</v>
      </c>
      <c r="B82" s="352"/>
      <c r="C82" s="354"/>
      <c r="D82" s="355"/>
      <c r="E82" s="354"/>
      <c r="F82" s="370"/>
      <c r="G82" s="371"/>
      <c r="H82" s="390" t="str">
        <f t="shared" si="6"/>
        <v/>
      </c>
      <c r="I82" s="356"/>
      <c r="J82" s="357"/>
      <c r="K82" s="357"/>
      <c r="L82" s="352"/>
    </row>
    <row r="83" spans="1:12" hidden="1" x14ac:dyDescent="0.2">
      <c r="A83" s="351">
        <v>80</v>
      </c>
      <c r="B83" s="352"/>
      <c r="C83" s="354"/>
      <c r="D83" s="355"/>
      <c r="E83" s="354"/>
      <c r="F83" s="370"/>
      <c r="G83" s="371"/>
      <c r="H83" s="390" t="str">
        <f t="shared" si="6"/>
        <v/>
      </c>
      <c r="I83" s="356"/>
      <c r="J83" s="357"/>
      <c r="K83" s="356"/>
      <c r="L83" s="352"/>
    </row>
    <row r="84" spans="1:12" hidden="1" x14ac:dyDescent="0.2">
      <c r="A84" s="351">
        <v>81</v>
      </c>
      <c r="B84" s="352"/>
      <c r="C84" s="354"/>
      <c r="D84" s="355"/>
      <c r="E84" s="354"/>
      <c r="F84" s="370"/>
      <c r="G84" s="371"/>
      <c r="H84" s="390" t="str">
        <f t="shared" si="6"/>
        <v/>
      </c>
      <c r="I84" s="356"/>
      <c r="J84" s="357"/>
      <c r="K84" s="356"/>
      <c r="L84" s="352"/>
    </row>
    <row r="85" spans="1:12" hidden="1" x14ac:dyDescent="0.2">
      <c r="A85" s="351">
        <v>82</v>
      </c>
      <c r="B85" s="352"/>
      <c r="C85" s="354"/>
      <c r="D85" s="355"/>
      <c r="E85" s="354"/>
      <c r="F85" s="370"/>
      <c r="G85" s="371"/>
      <c r="H85" s="390" t="str">
        <f t="shared" si="6"/>
        <v/>
      </c>
      <c r="I85" s="356"/>
      <c r="J85" s="357"/>
      <c r="K85" s="356"/>
      <c r="L85" s="352"/>
    </row>
    <row r="86" spans="1:12" hidden="1" x14ac:dyDescent="0.2">
      <c r="A86" s="351">
        <v>83</v>
      </c>
      <c r="B86" s="352"/>
      <c r="C86" s="354"/>
      <c r="D86" s="355"/>
      <c r="E86" s="354"/>
      <c r="F86" s="370"/>
      <c r="G86" s="371"/>
      <c r="H86" s="390" t="str">
        <f t="shared" si="6"/>
        <v/>
      </c>
      <c r="I86" s="356"/>
      <c r="J86" s="357"/>
      <c r="K86" s="356"/>
      <c r="L86" s="352"/>
    </row>
    <row r="87" spans="1:12" hidden="1" x14ac:dyDescent="0.2">
      <c r="A87" s="351">
        <v>84</v>
      </c>
      <c r="B87" s="352"/>
      <c r="C87" s="354"/>
      <c r="D87" s="355"/>
      <c r="E87" s="354"/>
      <c r="F87" s="370"/>
      <c r="G87" s="371"/>
      <c r="H87" s="390" t="str">
        <f t="shared" si="6"/>
        <v/>
      </c>
      <c r="I87" s="356"/>
      <c r="J87" s="357"/>
      <c r="K87" s="356"/>
      <c r="L87" s="352"/>
    </row>
    <row r="88" spans="1:12" hidden="1" x14ac:dyDescent="0.2">
      <c r="A88" s="351">
        <v>85</v>
      </c>
      <c r="B88" s="352"/>
      <c r="C88" s="354"/>
      <c r="D88" s="355"/>
      <c r="E88" s="354"/>
      <c r="F88" s="370"/>
      <c r="G88" s="371"/>
      <c r="H88" s="390" t="str">
        <f t="shared" si="6"/>
        <v/>
      </c>
      <c r="I88" s="356"/>
      <c r="J88" s="357"/>
      <c r="K88" s="356"/>
      <c r="L88" s="352"/>
    </row>
    <row r="89" spans="1:12" hidden="1" x14ac:dyDescent="0.2">
      <c r="A89" s="351">
        <v>86</v>
      </c>
      <c r="B89" s="352"/>
      <c r="C89" s="354"/>
      <c r="D89" s="355"/>
      <c r="E89" s="354"/>
      <c r="F89" s="370"/>
      <c r="G89" s="371"/>
      <c r="H89" s="390" t="str">
        <f t="shared" si="6"/>
        <v/>
      </c>
      <c r="I89" s="356"/>
      <c r="J89" s="357"/>
      <c r="K89" s="356"/>
      <c r="L89" s="352"/>
    </row>
    <row r="90" spans="1:12" hidden="1" x14ac:dyDescent="0.2">
      <c r="A90" s="351">
        <v>87</v>
      </c>
      <c r="B90" s="352"/>
      <c r="C90" s="354"/>
      <c r="D90" s="355"/>
      <c r="E90" s="354"/>
      <c r="F90" s="370"/>
      <c r="G90" s="371"/>
      <c r="H90" s="390" t="str">
        <f t="shared" si="6"/>
        <v/>
      </c>
      <c r="I90" s="356"/>
      <c r="J90" s="357"/>
      <c r="K90" s="356"/>
      <c r="L90" s="352"/>
    </row>
    <row r="91" spans="1:12" hidden="1" x14ac:dyDescent="0.2">
      <c r="A91" s="351">
        <v>88</v>
      </c>
      <c r="B91" s="352"/>
      <c r="C91" s="354"/>
      <c r="D91" s="355"/>
      <c r="E91" s="354"/>
      <c r="F91" s="370"/>
      <c r="G91" s="371"/>
      <c r="H91" s="390" t="str">
        <f t="shared" si="6"/>
        <v/>
      </c>
      <c r="I91" s="356"/>
      <c r="J91" s="357"/>
      <c r="K91" s="356"/>
      <c r="L91" s="352"/>
    </row>
    <row r="92" spans="1:12" hidden="1" x14ac:dyDescent="0.2">
      <c r="A92" s="351">
        <v>89</v>
      </c>
      <c r="B92" s="352"/>
      <c r="C92" s="354"/>
      <c r="D92" s="355"/>
      <c r="E92" s="354"/>
      <c r="F92" s="370"/>
      <c r="G92" s="371"/>
      <c r="H92" s="390" t="str">
        <f t="shared" si="6"/>
        <v/>
      </c>
      <c r="I92" s="356"/>
      <c r="J92" s="357"/>
      <c r="K92" s="356"/>
      <c r="L92" s="352"/>
    </row>
    <row r="93" spans="1:12" hidden="1" x14ac:dyDescent="0.2">
      <c r="A93" s="351">
        <v>90</v>
      </c>
      <c r="B93" s="352"/>
      <c r="C93" s="354"/>
      <c r="D93" s="355"/>
      <c r="E93" s="354"/>
      <c r="F93" s="370"/>
      <c r="G93" s="371"/>
      <c r="H93" s="390" t="str">
        <f t="shared" si="6"/>
        <v/>
      </c>
      <c r="I93" s="356"/>
      <c r="J93" s="357"/>
      <c r="K93" s="356"/>
      <c r="L93" s="352"/>
    </row>
    <row r="94" spans="1:12" hidden="1" x14ac:dyDescent="0.2">
      <c r="A94" s="351">
        <v>91</v>
      </c>
      <c r="B94" s="352"/>
      <c r="C94" s="354"/>
      <c r="D94" s="355"/>
      <c r="E94" s="354"/>
      <c r="F94" s="370"/>
      <c r="G94" s="371"/>
      <c r="H94" s="390" t="str">
        <f t="shared" si="6"/>
        <v/>
      </c>
      <c r="I94" s="356"/>
      <c r="J94" s="357"/>
      <c r="K94" s="356"/>
      <c r="L94" s="352"/>
    </row>
    <row r="95" spans="1:12" hidden="1" x14ac:dyDescent="0.2">
      <c r="A95" s="351">
        <v>92</v>
      </c>
      <c r="B95" s="352"/>
      <c r="C95" s="354"/>
      <c r="D95" s="355"/>
      <c r="E95" s="354"/>
      <c r="F95" s="370"/>
      <c r="G95" s="371"/>
      <c r="H95" s="390" t="str">
        <f t="shared" si="6"/>
        <v/>
      </c>
      <c r="I95" s="356"/>
      <c r="J95" s="357"/>
      <c r="K95" s="356"/>
      <c r="L95" s="352"/>
    </row>
    <row r="96" spans="1:12" hidden="1" x14ac:dyDescent="0.2">
      <c r="A96" s="351">
        <v>93</v>
      </c>
      <c r="B96" s="352"/>
      <c r="C96" s="354"/>
      <c r="D96" s="355"/>
      <c r="E96" s="354"/>
      <c r="F96" s="370"/>
      <c r="G96" s="371"/>
      <c r="H96" s="390" t="str">
        <f t="shared" si="6"/>
        <v/>
      </c>
      <c r="I96" s="356"/>
      <c r="J96" s="357"/>
      <c r="K96" s="356"/>
      <c r="L96" s="352"/>
    </row>
    <row r="97" spans="1:12" hidden="1" x14ac:dyDescent="0.2">
      <c r="A97" s="351">
        <v>94</v>
      </c>
      <c r="B97" s="352"/>
      <c r="C97" s="354"/>
      <c r="D97" s="355"/>
      <c r="E97" s="354"/>
      <c r="F97" s="370"/>
      <c r="G97" s="371"/>
      <c r="H97" s="390" t="str">
        <f t="shared" si="6"/>
        <v/>
      </c>
      <c r="I97" s="356"/>
      <c r="J97" s="357"/>
      <c r="K97" s="356"/>
      <c r="L97" s="352"/>
    </row>
    <row r="98" spans="1:12" hidden="1" x14ac:dyDescent="0.2">
      <c r="A98" s="351">
        <v>95</v>
      </c>
      <c r="B98" s="352"/>
      <c r="C98" s="354"/>
      <c r="D98" s="355"/>
      <c r="E98" s="354"/>
      <c r="F98" s="370"/>
      <c r="G98" s="371"/>
      <c r="H98" s="390" t="str">
        <f t="shared" si="6"/>
        <v/>
      </c>
      <c r="I98" s="356"/>
      <c r="J98" s="357"/>
      <c r="K98" s="356"/>
      <c r="L98" s="352"/>
    </row>
    <row r="99" spans="1:12" hidden="1" x14ac:dyDescent="0.2">
      <c r="A99" s="351">
        <v>96</v>
      </c>
      <c r="B99" s="352"/>
      <c r="C99" s="354"/>
      <c r="D99" s="355"/>
      <c r="E99" s="354"/>
      <c r="F99" s="370"/>
      <c r="G99" s="371"/>
      <c r="H99" s="390" t="str">
        <f t="shared" si="6"/>
        <v/>
      </c>
      <c r="I99" s="356"/>
      <c r="J99" s="357"/>
      <c r="K99" s="356"/>
      <c r="L99" s="352"/>
    </row>
    <row r="100" spans="1:12" hidden="1" x14ac:dyDescent="0.2">
      <c r="A100" s="351">
        <v>97</v>
      </c>
      <c r="B100" s="352"/>
      <c r="C100" s="354"/>
      <c r="D100" s="355"/>
      <c r="E100" s="354"/>
      <c r="F100" s="370"/>
      <c r="G100" s="371"/>
      <c r="H100" s="390" t="str">
        <f t="shared" si="6"/>
        <v/>
      </c>
      <c r="I100" s="356"/>
      <c r="J100" s="357"/>
      <c r="K100" s="356"/>
      <c r="L100" s="352"/>
    </row>
    <row r="101" spans="1:12" hidden="1" x14ac:dyDescent="0.2">
      <c r="A101" s="351">
        <v>98</v>
      </c>
      <c r="B101" s="352"/>
      <c r="C101" s="354"/>
      <c r="D101" s="355"/>
      <c r="E101" s="354"/>
      <c r="F101" s="370"/>
      <c r="G101" s="371"/>
      <c r="H101" s="390" t="str">
        <f t="shared" si="6"/>
        <v/>
      </c>
      <c r="I101" s="356"/>
      <c r="J101" s="357"/>
      <c r="K101" s="356"/>
      <c r="L101" s="352"/>
    </row>
    <row r="102" spans="1:12" hidden="1" x14ac:dyDescent="0.2">
      <c r="A102" s="351">
        <v>99</v>
      </c>
      <c r="B102" s="352"/>
      <c r="C102" s="354"/>
      <c r="D102" s="355"/>
      <c r="E102" s="354"/>
      <c r="F102" s="370"/>
      <c r="G102" s="371"/>
      <c r="H102" s="390" t="str">
        <f t="shared" si="6"/>
        <v/>
      </c>
      <c r="I102" s="356"/>
      <c r="J102" s="357"/>
      <c r="K102" s="356"/>
      <c r="L102" s="352"/>
    </row>
    <row r="103" spans="1:12" hidden="1" x14ac:dyDescent="0.2">
      <c r="A103" s="351">
        <v>100</v>
      </c>
      <c r="B103" s="352"/>
      <c r="C103" s="354"/>
      <c r="D103" s="355"/>
      <c r="E103" s="354"/>
      <c r="F103" s="370"/>
      <c r="G103" s="371"/>
      <c r="H103" s="390" t="str">
        <f t="shared" si="6"/>
        <v/>
      </c>
      <c r="I103" s="356"/>
      <c r="J103" s="357"/>
      <c r="K103" s="356"/>
      <c r="L103" s="352"/>
    </row>
    <row r="104" spans="1:12" hidden="1" x14ac:dyDescent="0.2">
      <c r="A104" s="351">
        <v>101</v>
      </c>
      <c r="B104" s="352"/>
      <c r="C104" s="354"/>
      <c r="D104" s="355"/>
      <c r="E104" s="354"/>
      <c r="F104" s="370"/>
      <c r="G104" s="371"/>
      <c r="H104" s="390" t="str">
        <f t="shared" si="6"/>
        <v/>
      </c>
      <c r="I104" s="356"/>
      <c r="J104" s="357"/>
      <c r="K104" s="356"/>
      <c r="L104" s="352"/>
    </row>
    <row r="105" spans="1:12" hidden="1" x14ac:dyDescent="0.2">
      <c r="A105" s="351">
        <v>102</v>
      </c>
      <c r="B105" s="352"/>
      <c r="C105" s="354"/>
      <c r="D105" s="355"/>
      <c r="E105" s="354"/>
      <c r="F105" s="370"/>
      <c r="G105" s="371"/>
      <c r="H105" s="390" t="str">
        <f t="shared" si="6"/>
        <v/>
      </c>
      <c r="I105" s="356"/>
      <c r="J105" s="357"/>
      <c r="K105" s="356"/>
      <c r="L105" s="352"/>
    </row>
    <row r="106" spans="1:12" hidden="1" x14ac:dyDescent="0.2">
      <c r="A106" s="351">
        <v>103</v>
      </c>
      <c r="B106" s="352"/>
      <c r="C106" s="354"/>
      <c r="D106" s="355"/>
      <c r="E106" s="354"/>
      <c r="F106" s="370"/>
      <c r="G106" s="371"/>
      <c r="H106" s="390" t="str">
        <f t="shared" si="6"/>
        <v/>
      </c>
      <c r="I106" s="356"/>
      <c r="J106" s="357"/>
      <c r="K106" s="356"/>
      <c r="L106" s="352"/>
    </row>
    <row r="107" spans="1:12" hidden="1" x14ac:dyDescent="0.2">
      <c r="A107" s="351">
        <v>104</v>
      </c>
      <c r="B107" s="352"/>
      <c r="C107" s="354"/>
      <c r="D107" s="355"/>
      <c r="E107" s="354"/>
      <c r="F107" s="370"/>
      <c r="G107" s="371"/>
      <c r="H107" s="390" t="str">
        <f t="shared" si="6"/>
        <v/>
      </c>
      <c r="I107" s="356"/>
      <c r="J107" s="357"/>
      <c r="K107" s="356"/>
      <c r="L107" s="352"/>
    </row>
    <row r="108" spans="1:12" hidden="1" x14ac:dyDescent="0.2">
      <c r="A108" s="351">
        <v>105</v>
      </c>
      <c r="B108" s="352"/>
      <c r="C108" s="354"/>
      <c r="D108" s="355"/>
      <c r="E108" s="354"/>
      <c r="F108" s="370"/>
      <c r="G108" s="371"/>
      <c r="H108" s="390" t="str">
        <f t="shared" si="6"/>
        <v/>
      </c>
      <c r="I108" s="356"/>
      <c r="J108" s="357"/>
      <c r="K108" s="356"/>
      <c r="L108" s="352"/>
    </row>
    <row r="109" spans="1:12" hidden="1" x14ac:dyDescent="0.2">
      <c r="A109" s="351">
        <v>106</v>
      </c>
      <c r="B109" s="352"/>
      <c r="C109" s="354"/>
      <c r="D109" s="355"/>
      <c r="E109" s="354"/>
      <c r="F109" s="370"/>
      <c r="G109" s="371"/>
      <c r="H109" s="390" t="str">
        <f t="shared" si="6"/>
        <v/>
      </c>
      <c r="I109" s="356"/>
      <c r="J109" s="357"/>
      <c r="K109" s="356"/>
      <c r="L109" s="352"/>
    </row>
    <row r="110" spans="1:12" hidden="1" x14ac:dyDescent="0.2">
      <c r="A110" s="351">
        <v>107</v>
      </c>
      <c r="B110" s="352"/>
      <c r="C110" s="354"/>
      <c r="D110" s="179"/>
      <c r="E110" s="354"/>
      <c r="F110" s="370"/>
      <c r="G110" s="371"/>
      <c r="H110" s="390" t="str">
        <f t="shared" si="6"/>
        <v/>
      </c>
      <c r="I110" s="356"/>
      <c r="J110" s="357"/>
      <c r="K110" s="357"/>
      <c r="L110" s="352"/>
    </row>
    <row r="111" spans="1:12" hidden="1" x14ac:dyDescent="0.2">
      <c r="A111" s="351">
        <v>108</v>
      </c>
      <c r="B111" s="352"/>
      <c r="C111" s="354"/>
      <c r="D111" s="355"/>
      <c r="E111" s="354"/>
      <c r="F111" s="370"/>
      <c r="G111" s="371"/>
      <c r="H111" s="390" t="str">
        <f t="shared" si="6"/>
        <v/>
      </c>
      <c r="I111" s="356"/>
      <c r="J111" s="357"/>
      <c r="K111" s="356"/>
      <c r="L111" s="352"/>
    </row>
    <row r="112" spans="1:12" hidden="1" x14ac:dyDescent="0.2">
      <c r="A112" s="351">
        <v>109</v>
      </c>
      <c r="B112" s="352"/>
      <c r="C112" s="354"/>
      <c r="D112" s="355"/>
      <c r="E112" s="354"/>
      <c r="F112" s="370"/>
      <c r="G112" s="371"/>
      <c r="H112" s="390" t="str">
        <f t="shared" si="6"/>
        <v/>
      </c>
      <c r="I112" s="356"/>
      <c r="J112" s="357"/>
      <c r="K112" s="356"/>
      <c r="L112" s="352"/>
    </row>
    <row r="113" spans="1:12" hidden="1" x14ac:dyDescent="0.2">
      <c r="A113" s="351">
        <v>110</v>
      </c>
      <c r="B113" s="352"/>
      <c r="C113" s="354"/>
      <c r="D113" s="355"/>
      <c r="E113" s="354"/>
      <c r="F113" s="370"/>
      <c r="G113" s="371"/>
      <c r="H113" s="390" t="str">
        <f t="shared" si="6"/>
        <v/>
      </c>
      <c r="I113" s="356"/>
      <c r="J113" s="357"/>
      <c r="K113" s="356"/>
      <c r="L113" s="352"/>
    </row>
    <row r="114" spans="1:12" hidden="1" x14ac:dyDescent="0.2">
      <c r="A114" s="351">
        <v>111</v>
      </c>
      <c r="B114" s="352"/>
      <c r="C114" s="354"/>
      <c r="D114" s="355"/>
      <c r="E114" s="354"/>
      <c r="F114" s="370"/>
      <c r="G114" s="371"/>
      <c r="H114" s="390" t="str">
        <f t="shared" si="6"/>
        <v/>
      </c>
      <c r="I114" s="356"/>
      <c r="J114" s="357"/>
      <c r="K114" s="356"/>
      <c r="L114" s="352"/>
    </row>
    <row r="115" spans="1:12" hidden="1" x14ac:dyDescent="0.2">
      <c r="A115" s="351">
        <v>112</v>
      </c>
      <c r="B115" s="352"/>
      <c r="C115" s="354"/>
      <c r="D115" s="355"/>
      <c r="E115" s="354"/>
      <c r="F115" s="370"/>
      <c r="G115" s="371"/>
      <c r="H115" s="390" t="str">
        <f t="shared" si="6"/>
        <v/>
      </c>
      <c r="I115" s="356"/>
      <c r="J115" s="357"/>
      <c r="K115" s="356"/>
      <c r="L115" s="352"/>
    </row>
    <row r="116" spans="1:12" hidden="1" x14ac:dyDescent="0.2">
      <c r="A116" s="351">
        <v>113</v>
      </c>
      <c r="B116" s="352"/>
      <c r="C116" s="354"/>
      <c r="D116" s="355"/>
      <c r="E116" s="354"/>
      <c r="F116" s="370"/>
      <c r="G116" s="371"/>
      <c r="H116" s="390" t="str">
        <f t="shared" si="6"/>
        <v/>
      </c>
      <c r="I116" s="356"/>
      <c r="J116" s="357"/>
      <c r="K116" s="356"/>
      <c r="L116" s="352"/>
    </row>
    <row r="117" spans="1:12" hidden="1" x14ac:dyDescent="0.2">
      <c r="A117" s="351">
        <v>114</v>
      </c>
      <c r="B117" s="352"/>
      <c r="C117" s="354"/>
      <c r="D117" s="355"/>
      <c r="E117" s="354"/>
      <c r="F117" s="370"/>
      <c r="G117" s="371"/>
      <c r="H117" s="390" t="str">
        <f t="shared" si="6"/>
        <v/>
      </c>
      <c r="I117" s="356"/>
      <c r="J117" s="357"/>
      <c r="K117" s="356"/>
      <c r="L117" s="352"/>
    </row>
    <row r="118" spans="1:12" hidden="1" x14ac:dyDescent="0.2">
      <c r="A118" s="351">
        <v>115</v>
      </c>
      <c r="B118" s="352"/>
      <c r="C118" s="354"/>
      <c r="D118" s="355"/>
      <c r="E118" s="354"/>
      <c r="F118" s="370"/>
      <c r="G118" s="371"/>
      <c r="H118" s="390" t="str">
        <f t="shared" si="6"/>
        <v/>
      </c>
      <c r="I118" s="356"/>
      <c r="J118" s="357"/>
      <c r="K118" s="356"/>
      <c r="L118" s="352"/>
    </row>
    <row r="119" spans="1:12" hidden="1" x14ac:dyDescent="0.2">
      <c r="A119" s="351">
        <v>116</v>
      </c>
      <c r="B119" s="352"/>
      <c r="C119" s="354"/>
      <c r="D119" s="355"/>
      <c r="E119" s="354"/>
      <c r="F119" s="370"/>
      <c r="G119" s="371"/>
      <c r="H119" s="390" t="str">
        <f t="shared" si="6"/>
        <v/>
      </c>
      <c r="I119" s="356"/>
      <c r="J119" s="357"/>
      <c r="K119" s="356"/>
      <c r="L119" s="352"/>
    </row>
    <row r="120" spans="1:12" hidden="1" x14ac:dyDescent="0.2">
      <c r="A120" s="351">
        <v>117</v>
      </c>
      <c r="B120" s="352"/>
      <c r="C120" s="354"/>
      <c r="D120" s="355"/>
      <c r="E120" s="354"/>
      <c r="F120" s="370"/>
      <c r="G120" s="371"/>
      <c r="H120" s="390" t="str">
        <f t="shared" si="6"/>
        <v/>
      </c>
      <c r="I120" s="356"/>
      <c r="J120" s="357"/>
      <c r="K120" s="356"/>
      <c r="L120" s="352"/>
    </row>
    <row r="121" spans="1:12" hidden="1" x14ac:dyDescent="0.2">
      <c r="A121" s="351">
        <v>118</v>
      </c>
      <c r="B121" s="352"/>
      <c r="C121" s="354"/>
      <c r="D121" s="355"/>
      <c r="E121" s="354"/>
      <c r="F121" s="370"/>
      <c r="G121" s="371"/>
      <c r="H121" s="390" t="str">
        <f t="shared" si="6"/>
        <v/>
      </c>
      <c r="I121" s="356"/>
      <c r="J121" s="357"/>
      <c r="K121" s="356"/>
      <c r="L121" s="352"/>
    </row>
    <row r="122" spans="1:12" hidden="1" x14ac:dyDescent="0.2">
      <c r="A122" s="351">
        <v>119</v>
      </c>
      <c r="B122" s="352"/>
      <c r="C122" s="354"/>
      <c r="D122" s="355"/>
      <c r="E122" s="354"/>
      <c r="F122" s="370"/>
      <c r="G122" s="371"/>
      <c r="H122" s="390" t="str">
        <f t="shared" si="6"/>
        <v/>
      </c>
      <c r="I122" s="356"/>
      <c r="J122" s="357"/>
      <c r="K122" s="356"/>
      <c r="L122" s="352"/>
    </row>
    <row r="123" spans="1:12" hidden="1" x14ac:dyDescent="0.2">
      <c r="A123" s="351">
        <v>120</v>
      </c>
      <c r="B123" s="352"/>
      <c r="C123" s="354"/>
      <c r="D123" s="355"/>
      <c r="E123" s="354"/>
      <c r="F123" s="370"/>
      <c r="G123" s="371"/>
      <c r="H123" s="390" t="str">
        <f t="shared" si="6"/>
        <v/>
      </c>
      <c r="I123" s="356"/>
      <c r="J123" s="357"/>
      <c r="K123" s="356"/>
      <c r="L123" s="352"/>
    </row>
    <row r="124" spans="1:12" hidden="1" x14ac:dyDescent="0.2">
      <c r="A124" s="351">
        <v>121</v>
      </c>
      <c r="B124" s="352"/>
      <c r="C124" s="354"/>
      <c r="D124" s="355"/>
      <c r="E124" s="354"/>
      <c r="F124" s="370"/>
      <c r="G124" s="371"/>
      <c r="H124" s="390" t="str">
        <f t="shared" si="6"/>
        <v/>
      </c>
      <c r="I124" s="356"/>
      <c r="J124" s="357"/>
      <c r="K124" s="356"/>
      <c r="L124" s="352"/>
    </row>
    <row r="125" spans="1:12" hidden="1" x14ac:dyDescent="0.2">
      <c r="A125" s="351">
        <v>122</v>
      </c>
      <c r="B125" s="352"/>
      <c r="C125" s="354"/>
      <c r="D125" s="355"/>
      <c r="E125" s="354"/>
      <c r="F125" s="370"/>
      <c r="G125" s="371"/>
      <c r="H125" s="390" t="str">
        <f t="shared" si="6"/>
        <v/>
      </c>
      <c r="I125" s="356"/>
      <c r="J125" s="357"/>
      <c r="K125" s="356"/>
      <c r="L125" s="352"/>
    </row>
    <row r="126" spans="1:12" hidden="1" x14ac:dyDescent="0.2">
      <c r="A126" s="351">
        <v>123</v>
      </c>
      <c r="B126" s="352"/>
      <c r="C126" s="354"/>
      <c r="D126" s="355"/>
      <c r="E126" s="354"/>
      <c r="F126" s="370"/>
      <c r="G126" s="371"/>
      <c r="H126" s="390" t="str">
        <f t="shared" si="6"/>
        <v/>
      </c>
      <c r="I126" s="356"/>
      <c r="J126" s="357"/>
      <c r="K126" s="356"/>
      <c r="L126" s="352"/>
    </row>
    <row r="127" spans="1:12" hidden="1" x14ac:dyDescent="0.2">
      <c r="A127" s="351">
        <v>124</v>
      </c>
      <c r="B127" s="352"/>
      <c r="C127" s="354"/>
      <c r="D127" s="355"/>
      <c r="E127" s="354"/>
      <c r="F127" s="370"/>
      <c r="G127" s="371"/>
      <c r="H127" s="390" t="str">
        <f t="shared" si="6"/>
        <v/>
      </c>
      <c r="I127" s="356"/>
      <c r="J127" s="357"/>
      <c r="K127" s="356"/>
      <c r="L127" s="352"/>
    </row>
    <row r="128" spans="1:12" hidden="1" x14ac:dyDescent="0.2">
      <c r="A128" s="351">
        <v>125</v>
      </c>
      <c r="B128" s="352"/>
      <c r="C128" s="354"/>
      <c r="D128" s="355"/>
      <c r="E128" s="354"/>
      <c r="F128" s="370"/>
      <c r="G128" s="371"/>
      <c r="H128" s="390" t="str">
        <f t="shared" si="6"/>
        <v/>
      </c>
      <c r="I128" s="356"/>
      <c r="J128" s="357"/>
      <c r="K128" s="356"/>
      <c r="L128" s="352"/>
    </row>
    <row r="129" spans="1:12" hidden="1" x14ac:dyDescent="0.2">
      <c r="A129" s="351">
        <v>126</v>
      </c>
      <c r="B129" s="352"/>
      <c r="C129" s="354"/>
      <c r="D129" s="355"/>
      <c r="E129" s="354"/>
      <c r="F129" s="370"/>
      <c r="G129" s="371"/>
      <c r="H129" s="390" t="str">
        <f t="shared" si="6"/>
        <v/>
      </c>
      <c r="I129" s="356"/>
      <c r="J129" s="357"/>
      <c r="K129" s="356"/>
      <c r="L129" s="352"/>
    </row>
    <row r="130" spans="1:12" hidden="1" x14ac:dyDescent="0.2">
      <c r="A130" s="351">
        <v>127</v>
      </c>
      <c r="B130" s="352"/>
      <c r="C130" s="354"/>
      <c r="D130" s="355"/>
      <c r="E130" s="354"/>
      <c r="F130" s="370"/>
      <c r="G130" s="371"/>
      <c r="H130" s="390" t="str">
        <f t="shared" si="6"/>
        <v/>
      </c>
      <c r="I130" s="356"/>
      <c r="J130" s="357"/>
      <c r="K130" s="356"/>
      <c r="L130" s="352"/>
    </row>
    <row r="131" spans="1:12" hidden="1" x14ac:dyDescent="0.2">
      <c r="A131" s="351">
        <v>128</v>
      </c>
      <c r="B131" s="352"/>
      <c r="C131" s="354"/>
      <c r="D131" s="355"/>
      <c r="E131" s="354"/>
      <c r="F131" s="370"/>
      <c r="G131" s="371"/>
      <c r="H131" s="390" t="str">
        <f t="shared" si="6"/>
        <v/>
      </c>
      <c r="I131" s="356"/>
      <c r="J131" s="357"/>
      <c r="K131" s="356"/>
      <c r="L131" s="352"/>
    </row>
    <row r="132" spans="1:12" hidden="1" x14ac:dyDescent="0.2">
      <c r="A132" s="351">
        <v>129</v>
      </c>
      <c r="B132" s="352"/>
      <c r="C132" s="354"/>
      <c r="D132" s="355"/>
      <c r="E132" s="354"/>
      <c r="F132" s="370"/>
      <c r="G132" s="371"/>
      <c r="H132" s="390" t="str">
        <f t="shared" si="6"/>
        <v/>
      </c>
      <c r="I132" s="356"/>
      <c r="J132" s="357"/>
      <c r="K132" s="356"/>
      <c r="L132" s="352"/>
    </row>
    <row r="133" spans="1:12" hidden="1" x14ac:dyDescent="0.2">
      <c r="A133" s="351">
        <v>130</v>
      </c>
      <c r="B133" s="352"/>
      <c r="C133" s="354"/>
      <c r="D133" s="355"/>
      <c r="E133" s="354"/>
      <c r="F133" s="370"/>
      <c r="G133" s="371"/>
      <c r="H133" s="390" t="str">
        <f t="shared" ref="H133:H196" si="7">IF(G133="","",IF(LEN(G133)&gt;14,G133,REPLACE(REPLACE(G133,1,3,"XXX"),13,2,"XX")))</f>
        <v/>
      </c>
      <c r="I133" s="356"/>
      <c r="J133" s="357"/>
      <c r="K133" s="356"/>
      <c r="L133" s="352"/>
    </row>
    <row r="134" spans="1:12" hidden="1" x14ac:dyDescent="0.2">
      <c r="A134" s="351">
        <v>131</v>
      </c>
      <c r="B134" s="352"/>
      <c r="C134" s="354"/>
      <c r="D134" s="355"/>
      <c r="E134" s="354"/>
      <c r="F134" s="370"/>
      <c r="G134" s="371"/>
      <c r="H134" s="390" t="str">
        <f t="shared" si="7"/>
        <v/>
      </c>
      <c r="I134" s="356"/>
      <c r="J134" s="357"/>
      <c r="K134" s="356"/>
      <c r="L134" s="352"/>
    </row>
    <row r="135" spans="1:12" hidden="1" x14ac:dyDescent="0.2">
      <c r="A135" s="351">
        <v>132</v>
      </c>
      <c r="B135" s="352"/>
      <c r="C135" s="354"/>
      <c r="D135" s="355"/>
      <c r="E135" s="354"/>
      <c r="F135" s="370"/>
      <c r="G135" s="371"/>
      <c r="H135" s="390" t="str">
        <f t="shared" si="7"/>
        <v/>
      </c>
      <c r="I135" s="356"/>
      <c r="J135" s="357"/>
      <c r="K135" s="356"/>
      <c r="L135" s="352"/>
    </row>
    <row r="136" spans="1:12" hidden="1" x14ac:dyDescent="0.2">
      <c r="A136" s="351">
        <v>133</v>
      </c>
      <c r="B136" s="352"/>
      <c r="C136" s="354"/>
      <c r="D136" s="355"/>
      <c r="E136" s="354"/>
      <c r="F136" s="370"/>
      <c r="G136" s="371"/>
      <c r="H136" s="390" t="str">
        <f t="shared" si="7"/>
        <v/>
      </c>
      <c r="I136" s="356"/>
      <c r="J136" s="357"/>
      <c r="K136" s="356"/>
      <c r="L136" s="352"/>
    </row>
    <row r="137" spans="1:12" hidden="1" x14ac:dyDescent="0.2">
      <c r="A137" s="351">
        <v>134</v>
      </c>
      <c r="B137" s="352"/>
      <c r="C137" s="354"/>
      <c r="D137" s="355"/>
      <c r="E137" s="354"/>
      <c r="F137" s="370"/>
      <c r="G137" s="371"/>
      <c r="H137" s="390" t="str">
        <f t="shared" si="7"/>
        <v/>
      </c>
      <c r="I137" s="356"/>
      <c r="J137" s="357"/>
      <c r="K137" s="356"/>
      <c r="L137" s="352"/>
    </row>
    <row r="138" spans="1:12" hidden="1" x14ac:dyDescent="0.2">
      <c r="A138" s="351">
        <v>135</v>
      </c>
      <c r="B138" s="352"/>
      <c r="C138" s="354"/>
      <c r="D138" s="355"/>
      <c r="E138" s="354"/>
      <c r="F138" s="370"/>
      <c r="G138" s="371"/>
      <c r="H138" s="390" t="str">
        <f t="shared" si="7"/>
        <v/>
      </c>
      <c r="I138" s="356"/>
      <c r="J138" s="357"/>
      <c r="K138" s="356"/>
      <c r="L138" s="352"/>
    </row>
    <row r="139" spans="1:12" hidden="1" x14ac:dyDescent="0.2">
      <c r="A139" s="351">
        <v>136</v>
      </c>
      <c r="B139" s="352"/>
      <c r="C139" s="354"/>
      <c r="D139" s="179"/>
      <c r="E139" s="354"/>
      <c r="F139" s="370"/>
      <c r="G139" s="371"/>
      <c r="H139" s="390" t="str">
        <f t="shared" si="7"/>
        <v/>
      </c>
      <c r="I139" s="356"/>
      <c r="J139" s="357"/>
      <c r="K139" s="357"/>
      <c r="L139" s="352"/>
    </row>
    <row r="140" spans="1:12" hidden="1" x14ac:dyDescent="0.2">
      <c r="A140" s="351">
        <v>137</v>
      </c>
      <c r="B140" s="352"/>
      <c r="C140" s="354"/>
      <c r="D140" s="355"/>
      <c r="E140" s="354"/>
      <c r="F140" s="370"/>
      <c r="G140" s="371"/>
      <c r="H140" s="390" t="str">
        <f t="shared" si="7"/>
        <v/>
      </c>
      <c r="I140" s="356"/>
      <c r="J140" s="357"/>
      <c r="K140" s="356"/>
      <c r="L140" s="352"/>
    </row>
    <row r="141" spans="1:12" hidden="1" x14ac:dyDescent="0.2">
      <c r="A141" s="351">
        <v>138</v>
      </c>
      <c r="B141" s="352"/>
      <c r="C141" s="354"/>
      <c r="D141" s="355"/>
      <c r="E141" s="354"/>
      <c r="F141" s="370"/>
      <c r="G141" s="371"/>
      <c r="H141" s="390" t="str">
        <f t="shared" si="7"/>
        <v/>
      </c>
      <c r="I141" s="356"/>
      <c r="J141" s="357"/>
      <c r="K141" s="356"/>
      <c r="L141" s="352"/>
    </row>
    <row r="142" spans="1:12" hidden="1" x14ac:dyDescent="0.2">
      <c r="A142" s="351">
        <v>139</v>
      </c>
      <c r="B142" s="352"/>
      <c r="C142" s="354"/>
      <c r="D142" s="355"/>
      <c r="E142" s="354"/>
      <c r="F142" s="370"/>
      <c r="G142" s="371"/>
      <c r="H142" s="390" t="str">
        <f t="shared" si="7"/>
        <v/>
      </c>
      <c r="I142" s="356"/>
      <c r="J142" s="357"/>
      <c r="K142" s="356"/>
      <c r="L142" s="352"/>
    </row>
    <row r="143" spans="1:12" hidden="1" x14ac:dyDescent="0.2">
      <c r="A143" s="351">
        <v>140</v>
      </c>
      <c r="B143" s="352"/>
      <c r="C143" s="354"/>
      <c r="D143" s="355"/>
      <c r="E143" s="354"/>
      <c r="F143" s="370"/>
      <c r="G143" s="371"/>
      <c r="H143" s="390" t="str">
        <f t="shared" si="7"/>
        <v/>
      </c>
      <c r="I143" s="356"/>
      <c r="J143" s="357"/>
      <c r="K143" s="356"/>
      <c r="L143" s="352"/>
    </row>
    <row r="144" spans="1:12" hidden="1" x14ac:dyDescent="0.2">
      <c r="A144" s="351">
        <v>141</v>
      </c>
      <c r="B144" s="352"/>
      <c r="C144" s="354"/>
      <c r="D144" s="355"/>
      <c r="E144" s="354"/>
      <c r="F144" s="370"/>
      <c r="G144" s="371"/>
      <c r="H144" s="390" t="str">
        <f t="shared" si="7"/>
        <v/>
      </c>
      <c r="I144" s="356"/>
      <c r="J144" s="357"/>
      <c r="K144" s="356"/>
      <c r="L144" s="352"/>
    </row>
    <row r="145" spans="1:12" hidden="1" x14ac:dyDescent="0.2">
      <c r="A145" s="351">
        <v>142</v>
      </c>
      <c r="B145" s="352"/>
      <c r="C145" s="354"/>
      <c r="D145" s="355"/>
      <c r="E145" s="354"/>
      <c r="F145" s="370"/>
      <c r="G145" s="371"/>
      <c r="H145" s="390" t="str">
        <f t="shared" si="7"/>
        <v/>
      </c>
      <c r="I145" s="356"/>
      <c r="J145" s="357"/>
      <c r="K145" s="356"/>
      <c r="L145" s="352"/>
    </row>
    <row r="146" spans="1:12" hidden="1" x14ac:dyDescent="0.2">
      <c r="A146" s="351">
        <v>143</v>
      </c>
      <c r="B146" s="352"/>
      <c r="C146" s="354"/>
      <c r="D146" s="355"/>
      <c r="E146" s="354"/>
      <c r="F146" s="370"/>
      <c r="G146" s="371"/>
      <c r="H146" s="390" t="str">
        <f t="shared" si="7"/>
        <v/>
      </c>
      <c r="I146" s="356"/>
      <c r="J146" s="357"/>
      <c r="K146" s="356"/>
      <c r="L146" s="352"/>
    </row>
    <row r="147" spans="1:12" hidden="1" x14ac:dyDescent="0.2">
      <c r="A147" s="351">
        <v>144</v>
      </c>
      <c r="B147" s="352"/>
      <c r="C147" s="354"/>
      <c r="D147" s="355"/>
      <c r="E147" s="354"/>
      <c r="F147" s="370"/>
      <c r="G147" s="371"/>
      <c r="H147" s="390" t="str">
        <f t="shared" si="7"/>
        <v/>
      </c>
      <c r="I147" s="356"/>
      <c r="J147" s="357"/>
      <c r="K147" s="356"/>
      <c r="L147" s="352"/>
    </row>
    <row r="148" spans="1:12" hidden="1" x14ac:dyDescent="0.2">
      <c r="A148" s="351">
        <v>145</v>
      </c>
      <c r="B148" s="352"/>
      <c r="C148" s="354"/>
      <c r="D148" s="355"/>
      <c r="E148" s="354"/>
      <c r="F148" s="370"/>
      <c r="G148" s="371"/>
      <c r="H148" s="390" t="str">
        <f t="shared" si="7"/>
        <v/>
      </c>
      <c r="I148" s="356"/>
      <c r="J148" s="357"/>
      <c r="K148" s="356"/>
      <c r="L148" s="352"/>
    </row>
    <row r="149" spans="1:12" hidden="1" x14ac:dyDescent="0.2">
      <c r="A149" s="351">
        <v>146</v>
      </c>
      <c r="B149" s="352"/>
      <c r="C149" s="354"/>
      <c r="D149" s="355"/>
      <c r="E149" s="354"/>
      <c r="F149" s="370"/>
      <c r="G149" s="371"/>
      <c r="H149" s="390" t="str">
        <f t="shared" si="7"/>
        <v/>
      </c>
      <c r="I149" s="356"/>
      <c r="J149" s="357"/>
      <c r="K149" s="356"/>
      <c r="L149" s="352"/>
    </row>
    <row r="150" spans="1:12" hidden="1" x14ac:dyDescent="0.2">
      <c r="A150" s="351">
        <v>147</v>
      </c>
      <c r="B150" s="352"/>
      <c r="C150" s="354"/>
      <c r="D150" s="355"/>
      <c r="E150" s="354"/>
      <c r="F150" s="370"/>
      <c r="G150" s="371"/>
      <c r="H150" s="390" t="str">
        <f t="shared" si="7"/>
        <v/>
      </c>
      <c r="I150" s="356"/>
      <c r="J150" s="357"/>
      <c r="K150" s="356"/>
      <c r="L150" s="352"/>
    </row>
    <row r="151" spans="1:12" hidden="1" x14ac:dyDescent="0.2">
      <c r="A151" s="351">
        <v>148</v>
      </c>
      <c r="B151" s="352"/>
      <c r="C151" s="354"/>
      <c r="D151" s="355"/>
      <c r="E151" s="354"/>
      <c r="F151" s="370"/>
      <c r="G151" s="371"/>
      <c r="H151" s="390" t="str">
        <f t="shared" si="7"/>
        <v/>
      </c>
      <c r="I151" s="356"/>
      <c r="J151" s="357"/>
      <c r="K151" s="356"/>
      <c r="L151" s="352"/>
    </row>
    <row r="152" spans="1:12" hidden="1" x14ac:dyDescent="0.2">
      <c r="A152" s="351">
        <v>149</v>
      </c>
      <c r="B152" s="352"/>
      <c r="C152" s="354"/>
      <c r="D152" s="355"/>
      <c r="E152" s="354"/>
      <c r="F152" s="370"/>
      <c r="G152" s="371"/>
      <c r="H152" s="390" t="str">
        <f t="shared" si="7"/>
        <v/>
      </c>
      <c r="I152" s="356"/>
      <c r="J152" s="357"/>
      <c r="K152" s="356"/>
      <c r="L152" s="352"/>
    </row>
    <row r="153" spans="1:12" hidden="1" x14ac:dyDescent="0.2">
      <c r="A153" s="351">
        <v>150</v>
      </c>
      <c r="B153" s="352"/>
      <c r="C153" s="354"/>
      <c r="D153" s="355"/>
      <c r="E153" s="354"/>
      <c r="F153" s="370"/>
      <c r="G153" s="371"/>
      <c r="H153" s="390" t="str">
        <f t="shared" si="7"/>
        <v/>
      </c>
      <c r="I153" s="356"/>
      <c r="J153" s="357"/>
      <c r="K153" s="356"/>
      <c r="L153" s="352"/>
    </row>
    <row r="154" spans="1:12" hidden="1" x14ac:dyDescent="0.2">
      <c r="A154" s="351">
        <v>151</v>
      </c>
      <c r="B154" s="352"/>
      <c r="C154" s="354"/>
      <c r="D154" s="355"/>
      <c r="E154" s="354"/>
      <c r="F154" s="370"/>
      <c r="G154" s="371"/>
      <c r="H154" s="390" t="str">
        <f t="shared" si="7"/>
        <v/>
      </c>
      <c r="I154" s="356"/>
      <c r="J154" s="357"/>
      <c r="K154" s="356"/>
      <c r="L154" s="352"/>
    </row>
    <row r="155" spans="1:12" hidden="1" x14ac:dyDescent="0.2">
      <c r="A155" s="351">
        <v>152</v>
      </c>
      <c r="B155" s="352"/>
      <c r="C155" s="354"/>
      <c r="D155" s="355"/>
      <c r="E155" s="354"/>
      <c r="F155" s="370"/>
      <c r="G155" s="371"/>
      <c r="H155" s="390" t="str">
        <f t="shared" si="7"/>
        <v/>
      </c>
      <c r="I155" s="356"/>
      <c r="J155" s="357"/>
      <c r="K155" s="356"/>
      <c r="L155" s="352"/>
    </row>
    <row r="156" spans="1:12" hidden="1" x14ac:dyDescent="0.2">
      <c r="A156" s="351">
        <v>153</v>
      </c>
      <c r="B156" s="352"/>
      <c r="C156" s="354"/>
      <c r="D156" s="355"/>
      <c r="E156" s="354"/>
      <c r="F156" s="370"/>
      <c r="G156" s="371"/>
      <c r="H156" s="390" t="str">
        <f t="shared" si="7"/>
        <v/>
      </c>
      <c r="I156" s="356"/>
      <c r="J156" s="357"/>
      <c r="K156" s="356"/>
      <c r="L156" s="352"/>
    </row>
    <row r="157" spans="1:12" hidden="1" x14ac:dyDescent="0.2">
      <c r="A157" s="351">
        <v>154</v>
      </c>
      <c r="B157" s="352"/>
      <c r="C157" s="354"/>
      <c r="D157" s="355"/>
      <c r="E157" s="354"/>
      <c r="F157" s="370"/>
      <c r="G157" s="371"/>
      <c r="H157" s="390" t="str">
        <f t="shared" si="7"/>
        <v/>
      </c>
      <c r="I157" s="356"/>
      <c r="J157" s="357"/>
      <c r="K157" s="356"/>
      <c r="L157" s="352"/>
    </row>
    <row r="158" spans="1:12" hidden="1" x14ac:dyDescent="0.2">
      <c r="A158" s="351">
        <v>155</v>
      </c>
      <c r="B158" s="352"/>
      <c r="C158" s="354"/>
      <c r="D158" s="355"/>
      <c r="E158" s="354"/>
      <c r="F158" s="370"/>
      <c r="G158" s="371"/>
      <c r="H158" s="390" t="str">
        <f t="shared" si="7"/>
        <v/>
      </c>
      <c r="I158" s="356"/>
      <c r="J158" s="357"/>
      <c r="K158" s="356"/>
      <c r="L158" s="352"/>
    </row>
    <row r="159" spans="1:12" hidden="1" x14ac:dyDescent="0.2">
      <c r="A159" s="351">
        <v>156</v>
      </c>
      <c r="B159" s="352"/>
      <c r="C159" s="354"/>
      <c r="D159" s="355"/>
      <c r="E159" s="354"/>
      <c r="F159" s="370"/>
      <c r="G159" s="371"/>
      <c r="H159" s="390" t="str">
        <f t="shared" si="7"/>
        <v/>
      </c>
      <c r="I159" s="356"/>
      <c r="J159" s="357"/>
      <c r="K159" s="356"/>
      <c r="L159" s="352"/>
    </row>
    <row r="160" spans="1:12" hidden="1" x14ac:dyDescent="0.2">
      <c r="A160" s="351">
        <v>157</v>
      </c>
      <c r="B160" s="352"/>
      <c r="C160" s="354"/>
      <c r="D160" s="355"/>
      <c r="E160" s="354"/>
      <c r="F160" s="370"/>
      <c r="G160" s="371"/>
      <c r="H160" s="390" t="str">
        <f t="shared" si="7"/>
        <v/>
      </c>
      <c r="I160" s="356"/>
      <c r="J160" s="357"/>
      <c r="K160" s="356"/>
      <c r="L160" s="352"/>
    </row>
    <row r="161" spans="1:12" hidden="1" x14ac:dyDescent="0.2">
      <c r="A161" s="351">
        <v>158</v>
      </c>
      <c r="B161" s="352"/>
      <c r="C161" s="354"/>
      <c r="D161" s="355"/>
      <c r="E161" s="354"/>
      <c r="F161" s="370"/>
      <c r="G161" s="371"/>
      <c r="H161" s="390" t="str">
        <f t="shared" si="7"/>
        <v/>
      </c>
      <c r="I161" s="356"/>
      <c r="J161" s="357"/>
      <c r="K161" s="356"/>
      <c r="L161" s="352"/>
    </row>
    <row r="162" spans="1:12" hidden="1" x14ac:dyDescent="0.2">
      <c r="A162" s="351">
        <v>159</v>
      </c>
      <c r="B162" s="352"/>
      <c r="C162" s="354"/>
      <c r="D162" s="355"/>
      <c r="E162" s="354"/>
      <c r="F162" s="370"/>
      <c r="G162" s="371"/>
      <c r="H162" s="390" t="str">
        <f t="shared" si="7"/>
        <v/>
      </c>
      <c r="I162" s="356"/>
      <c r="J162" s="357"/>
      <c r="K162" s="356"/>
      <c r="L162" s="352"/>
    </row>
    <row r="163" spans="1:12" hidden="1" x14ac:dyDescent="0.2">
      <c r="A163" s="351">
        <v>160</v>
      </c>
      <c r="B163" s="352"/>
      <c r="C163" s="354"/>
      <c r="D163" s="355"/>
      <c r="E163" s="354"/>
      <c r="F163" s="370"/>
      <c r="G163" s="371"/>
      <c r="H163" s="390" t="str">
        <f t="shared" si="7"/>
        <v/>
      </c>
      <c r="I163" s="356"/>
      <c r="J163" s="357"/>
      <c r="K163" s="356"/>
      <c r="L163" s="352"/>
    </row>
    <row r="164" spans="1:12" hidden="1" x14ac:dyDescent="0.2">
      <c r="A164" s="351">
        <v>161</v>
      </c>
      <c r="B164" s="352"/>
      <c r="C164" s="354"/>
      <c r="D164" s="355"/>
      <c r="E164" s="354"/>
      <c r="F164" s="370"/>
      <c r="G164" s="371"/>
      <c r="H164" s="390" t="str">
        <f t="shared" si="7"/>
        <v/>
      </c>
      <c r="I164" s="356"/>
      <c r="J164" s="357"/>
      <c r="K164" s="356"/>
      <c r="L164" s="352"/>
    </row>
    <row r="165" spans="1:12" hidden="1" x14ac:dyDescent="0.2">
      <c r="A165" s="351">
        <v>162</v>
      </c>
      <c r="B165" s="352"/>
      <c r="C165" s="354"/>
      <c r="D165" s="355"/>
      <c r="E165" s="354"/>
      <c r="F165" s="370"/>
      <c r="G165" s="371"/>
      <c r="H165" s="390" t="str">
        <f t="shared" si="7"/>
        <v/>
      </c>
      <c r="I165" s="356"/>
      <c r="J165" s="357"/>
      <c r="K165" s="356"/>
      <c r="L165" s="352"/>
    </row>
    <row r="166" spans="1:12" hidden="1" x14ac:dyDescent="0.2">
      <c r="A166" s="351">
        <v>163</v>
      </c>
      <c r="B166" s="352"/>
      <c r="C166" s="354"/>
      <c r="D166" s="355"/>
      <c r="E166" s="354"/>
      <c r="F166" s="370"/>
      <c r="G166" s="371"/>
      <c r="H166" s="390" t="str">
        <f t="shared" si="7"/>
        <v/>
      </c>
      <c r="I166" s="356"/>
      <c r="J166" s="357"/>
      <c r="K166" s="356"/>
      <c r="L166" s="352"/>
    </row>
    <row r="167" spans="1:12" hidden="1" x14ac:dyDescent="0.2">
      <c r="A167" s="351">
        <v>164</v>
      </c>
      <c r="B167" s="352"/>
      <c r="C167" s="354"/>
      <c r="D167" s="355"/>
      <c r="E167" s="354"/>
      <c r="F167" s="370"/>
      <c r="G167" s="371"/>
      <c r="H167" s="390" t="str">
        <f t="shared" si="7"/>
        <v/>
      </c>
      <c r="I167" s="356"/>
      <c r="J167" s="357"/>
      <c r="K167" s="356"/>
      <c r="L167" s="352"/>
    </row>
    <row r="168" spans="1:12" hidden="1" x14ac:dyDescent="0.2">
      <c r="A168" s="351">
        <v>165</v>
      </c>
      <c r="B168" s="352"/>
      <c r="C168" s="354"/>
      <c r="D168" s="355"/>
      <c r="E168" s="354"/>
      <c r="F168" s="370"/>
      <c r="G168" s="371"/>
      <c r="H168" s="390" t="str">
        <f t="shared" si="7"/>
        <v/>
      </c>
      <c r="I168" s="356"/>
      <c r="J168" s="357"/>
      <c r="K168" s="356"/>
      <c r="L168" s="352"/>
    </row>
    <row r="169" spans="1:12" hidden="1" x14ac:dyDescent="0.2">
      <c r="A169" s="351">
        <v>166</v>
      </c>
      <c r="B169" s="352"/>
      <c r="C169" s="354"/>
      <c r="D169" s="355"/>
      <c r="E169" s="354"/>
      <c r="F169" s="370"/>
      <c r="G169" s="371"/>
      <c r="H169" s="390" t="str">
        <f t="shared" si="7"/>
        <v/>
      </c>
      <c r="I169" s="356"/>
      <c r="J169" s="357"/>
      <c r="K169" s="356"/>
      <c r="L169" s="352"/>
    </row>
    <row r="170" spans="1:12" hidden="1" x14ac:dyDescent="0.2">
      <c r="A170" s="351">
        <v>167</v>
      </c>
      <c r="B170" s="352"/>
      <c r="C170" s="354"/>
      <c r="D170" s="355"/>
      <c r="E170" s="354"/>
      <c r="F170" s="370"/>
      <c r="G170" s="371"/>
      <c r="H170" s="390" t="str">
        <f t="shared" si="7"/>
        <v/>
      </c>
      <c r="I170" s="356"/>
      <c r="J170" s="357"/>
      <c r="K170" s="356"/>
      <c r="L170" s="352"/>
    </row>
    <row r="171" spans="1:12" hidden="1" x14ac:dyDescent="0.2">
      <c r="A171" s="351">
        <v>168</v>
      </c>
      <c r="B171" s="352"/>
      <c r="C171" s="354"/>
      <c r="D171" s="355"/>
      <c r="E171" s="354"/>
      <c r="F171" s="370"/>
      <c r="G171" s="371"/>
      <c r="H171" s="390" t="str">
        <f t="shared" si="7"/>
        <v/>
      </c>
      <c r="I171" s="356"/>
      <c r="J171" s="357"/>
      <c r="K171" s="356"/>
      <c r="L171" s="352"/>
    </row>
    <row r="172" spans="1:12" hidden="1" x14ac:dyDescent="0.2">
      <c r="A172" s="351">
        <v>169</v>
      </c>
      <c r="B172" s="352"/>
      <c r="C172" s="354"/>
      <c r="D172" s="355"/>
      <c r="E172" s="354"/>
      <c r="F172" s="370"/>
      <c r="G172" s="371"/>
      <c r="H172" s="390" t="str">
        <f t="shared" si="7"/>
        <v/>
      </c>
      <c r="I172" s="356"/>
      <c r="J172" s="357"/>
      <c r="K172" s="356"/>
      <c r="L172" s="352"/>
    </row>
    <row r="173" spans="1:12" hidden="1" x14ac:dyDescent="0.2">
      <c r="A173" s="351">
        <v>170</v>
      </c>
      <c r="B173" s="352"/>
      <c r="C173" s="354"/>
      <c r="D173" s="355"/>
      <c r="E173" s="354"/>
      <c r="F173" s="370"/>
      <c r="G173" s="371"/>
      <c r="H173" s="390" t="str">
        <f t="shared" si="7"/>
        <v/>
      </c>
      <c r="I173" s="356"/>
      <c r="J173" s="357"/>
      <c r="K173" s="356"/>
      <c r="L173" s="352"/>
    </row>
    <row r="174" spans="1:12" hidden="1" x14ac:dyDescent="0.2">
      <c r="A174" s="351">
        <v>171</v>
      </c>
      <c r="B174" s="352"/>
      <c r="C174" s="354"/>
      <c r="D174" s="355"/>
      <c r="E174" s="354"/>
      <c r="F174" s="370"/>
      <c r="G174" s="371"/>
      <c r="H174" s="390" t="str">
        <f t="shared" si="7"/>
        <v/>
      </c>
      <c r="I174" s="356"/>
      <c r="J174" s="357"/>
      <c r="K174" s="356"/>
      <c r="L174" s="352"/>
    </row>
    <row r="175" spans="1:12" hidden="1" x14ac:dyDescent="0.2">
      <c r="A175" s="351">
        <v>172</v>
      </c>
      <c r="B175" s="352"/>
      <c r="C175" s="354"/>
      <c r="D175" s="355"/>
      <c r="E175" s="354"/>
      <c r="F175" s="370"/>
      <c r="G175" s="371"/>
      <c r="H175" s="390" t="str">
        <f t="shared" si="7"/>
        <v/>
      </c>
      <c r="I175" s="356"/>
      <c r="J175" s="357"/>
      <c r="K175" s="356"/>
      <c r="L175" s="352"/>
    </row>
    <row r="176" spans="1:12" hidden="1" x14ac:dyDescent="0.2">
      <c r="A176" s="351">
        <v>173</v>
      </c>
      <c r="B176" s="352"/>
      <c r="C176" s="354"/>
      <c r="D176" s="355"/>
      <c r="E176" s="354"/>
      <c r="F176" s="370"/>
      <c r="G176" s="371"/>
      <c r="H176" s="390" t="str">
        <f t="shared" si="7"/>
        <v/>
      </c>
      <c r="I176" s="356"/>
      <c r="J176" s="357"/>
      <c r="K176" s="356"/>
      <c r="L176" s="352"/>
    </row>
    <row r="177" spans="1:12" hidden="1" x14ac:dyDescent="0.2">
      <c r="A177" s="351">
        <v>174</v>
      </c>
      <c r="B177" s="352"/>
      <c r="C177" s="354"/>
      <c r="D177" s="355"/>
      <c r="E177" s="354"/>
      <c r="F177" s="370"/>
      <c r="G177" s="371"/>
      <c r="H177" s="390" t="str">
        <f t="shared" si="7"/>
        <v/>
      </c>
      <c r="I177" s="356"/>
      <c r="J177" s="357"/>
      <c r="K177" s="356"/>
      <c r="L177" s="352"/>
    </row>
    <row r="178" spans="1:12" hidden="1" x14ac:dyDescent="0.2">
      <c r="A178" s="351">
        <v>175</v>
      </c>
      <c r="B178" s="352"/>
      <c r="C178" s="354"/>
      <c r="D178" s="355"/>
      <c r="E178" s="354"/>
      <c r="F178" s="370"/>
      <c r="G178" s="371"/>
      <c r="H178" s="390" t="str">
        <f t="shared" si="7"/>
        <v/>
      </c>
      <c r="I178" s="356"/>
      <c r="J178" s="357"/>
      <c r="K178" s="356"/>
      <c r="L178" s="352"/>
    </row>
    <row r="179" spans="1:12" hidden="1" x14ac:dyDescent="0.2">
      <c r="A179" s="351">
        <v>176</v>
      </c>
      <c r="B179" s="352"/>
      <c r="C179" s="354"/>
      <c r="D179" s="355"/>
      <c r="E179" s="354"/>
      <c r="F179" s="370"/>
      <c r="G179" s="371"/>
      <c r="H179" s="390" t="str">
        <f t="shared" si="7"/>
        <v/>
      </c>
      <c r="I179" s="356"/>
      <c r="J179" s="357"/>
      <c r="K179" s="356"/>
      <c r="L179" s="352"/>
    </row>
    <row r="180" spans="1:12" hidden="1" x14ac:dyDescent="0.2">
      <c r="A180" s="351">
        <v>177</v>
      </c>
      <c r="B180" s="352"/>
      <c r="C180" s="354"/>
      <c r="D180" s="355"/>
      <c r="E180" s="354"/>
      <c r="F180" s="370"/>
      <c r="G180" s="371"/>
      <c r="H180" s="390" t="str">
        <f t="shared" si="7"/>
        <v/>
      </c>
      <c r="I180" s="356"/>
      <c r="J180" s="357"/>
      <c r="K180" s="356"/>
      <c r="L180" s="352"/>
    </row>
    <row r="181" spans="1:12" hidden="1" x14ac:dyDescent="0.2">
      <c r="A181" s="351">
        <v>178</v>
      </c>
      <c r="B181" s="352"/>
      <c r="C181" s="354"/>
      <c r="D181" s="355"/>
      <c r="E181" s="354"/>
      <c r="F181" s="370"/>
      <c r="G181" s="371"/>
      <c r="H181" s="390" t="str">
        <f t="shared" si="7"/>
        <v/>
      </c>
      <c r="I181" s="356"/>
      <c r="J181" s="357"/>
      <c r="K181" s="356"/>
      <c r="L181" s="352"/>
    </row>
    <row r="182" spans="1:12" hidden="1" x14ac:dyDescent="0.2">
      <c r="A182" s="351">
        <v>179</v>
      </c>
      <c r="B182" s="352"/>
      <c r="C182" s="354"/>
      <c r="D182" s="355"/>
      <c r="E182" s="354"/>
      <c r="F182" s="370"/>
      <c r="G182" s="371"/>
      <c r="H182" s="390" t="str">
        <f t="shared" si="7"/>
        <v/>
      </c>
      <c r="I182" s="356"/>
      <c r="J182" s="357"/>
      <c r="K182" s="356"/>
      <c r="L182" s="352"/>
    </row>
    <row r="183" spans="1:12" hidden="1" x14ac:dyDescent="0.2">
      <c r="A183" s="351">
        <v>180</v>
      </c>
      <c r="B183" s="352"/>
      <c r="C183" s="354"/>
      <c r="D183" s="355"/>
      <c r="E183" s="354"/>
      <c r="F183" s="370"/>
      <c r="G183" s="371"/>
      <c r="H183" s="390" t="str">
        <f t="shared" si="7"/>
        <v/>
      </c>
      <c r="I183" s="356"/>
      <c r="J183" s="357"/>
      <c r="K183" s="356"/>
      <c r="L183" s="352"/>
    </row>
    <row r="184" spans="1:12" hidden="1" x14ac:dyDescent="0.2">
      <c r="A184" s="351">
        <v>181</v>
      </c>
      <c r="B184" s="352"/>
      <c r="C184" s="354"/>
      <c r="D184" s="355"/>
      <c r="E184" s="354"/>
      <c r="F184" s="370"/>
      <c r="G184" s="371"/>
      <c r="H184" s="390" t="str">
        <f t="shared" si="7"/>
        <v/>
      </c>
      <c r="I184" s="356"/>
      <c r="J184" s="357"/>
      <c r="K184" s="356"/>
      <c r="L184" s="352"/>
    </row>
    <row r="185" spans="1:12" hidden="1" x14ac:dyDescent="0.2">
      <c r="A185" s="351">
        <v>182</v>
      </c>
      <c r="B185" s="352"/>
      <c r="C185" s="354"/>
      <c r="D185" s="355"/>
      <c r="E185" s="354"/>
      <c r="F185" s="370"/>
      <c r="G185" s="371"/>
      <c r="H185" s="390" t="str">
        <f t="shared" si="7"/>
        <v/>
      </c>
      <c r="I185" s="356"/>
      <c r="J185" s="357"/>
      <c r="K185" s="356"/>
      <c r="L185" s="352"/>
    </row>
    <row r="186" spans="1:12" hidden="1" x14ac:dyDescent="0.2">
      <c r="A186" s="351">
        <v>183</v>
      </c>
      <c r="B186" s="352"/>
      <c r="C186" s="354"/>
      <c r="D186" s="355"/>
      <c r="E186" s="354"/>
      <c r="F186" s="370"/>
      <c r="G186" s="371"/>
      <c r="H186" s="390" t="str">
        <f t="shared" si="7"/>
        <v/>
      </c>
      <c r="I186" s="356"/>
      <c r="J186" s="357"/>
      <c r="K186" s="356"/>
      <c r="L186" s="352"/>
    </row>
    <row r="187" spans="1:12" hidden="1" x14ac:dyDescent="0.2">
      <c r="A187" s="351">
        <v>184</v>
      </c>
      <c r="B187" s="352"/>
      <c r="C187" s="354"/>
      <c r="D187" s="355"/>
      <c r="E187" s="354"/>
      <c r="F187" s="370"/>
      <c r="G187" s="371"/>
      <c r="H187" s="390" t="str">
        <f t="shared" si="7"/>
        <v/>
      </c>
      <c r="I187" s="356"/>
      <c r="J187" s="357"/>
      <c r="K187" s="356"/>
      <c r="L187" s="352"/>
    </row>
    <row r="188" spans="1:12" hidden="1" x14ac:dyDescent="0.2">
      <c r="A188" s="351">
        <v>185</v>
      </c>
      <c r="B188" s="352"/>
      <c r="C188" s="354"/>
      <c r="D188" s="355"/>
      <c r="E188" s="354"/>
      <c r="F188" s="370"/>
      <c r="G188" s="371"/>
      <c r="H188" s="390" t="str">
        <f t="shared" si="7"/>
        <v/>
      </c>
      <c r="I188" s="356"/>
      <c r="J188" s="357"/>
      <c r="K188" s="356"/>
      <c r="L188" s="352"/>
    </row>
    <row r="189" spans="1:12" hidden="1" x14ac:dyDescent="0.2">
      <c r="A189" s="351">
        <v>186</v>
      </c>
      <c r="B189" s="352"/>
      <c r="C189" s="354"/>
      <c r="D189" s="355"/>
      <c r="E189" s="354"/>
      <c r="F189" s="370"/>
      <c r="G189" s="371"/>
      <c r="H189" s="390" t="str">
        <f t="shared" si="7"/>
        <v/>
      </c>
      <c r="I189" s="356"/>
      <c r="J189" s="357"/>
      <c r="K189" s="356"/>
      <c r="L189" s="352"/>
    </row>
    <row r="190" spans="1:12" hidden="1" x14ac:dyDescent="0.2">
      <c r="A190" s="351">
        <v>187</v>
      </c>
      <c r="B190" s="352"/>
      <c r="C190" s="354"/>
      <c r="D190" s="355"/>
      <c r="E190" s="354"/>
      <c r="F190" s="370"/>
      <c r="G190" s="371"/>
      <c r="H190" s="390" t="str">
        <f t="shared" si="7"/>
        <v/>
      </c>
      <c r="I190" s="356"/>
      <c r="J190" s="357"/>
      <c r="K190" s="356"/>
      <c r="L190" s="352"/>
    </row>
    <row r="191" spans="1:12" hidden="1" x14ac:dyDescent="0.2">
      <c r="A191" s="351">
        <v>188</v>
      </c>
      <c r="B191" s="352"/>
      <c r="C191" s="354"/>
      <c r="D191" s="355"/>
      <c r="E191" s="354"/>
      <c r="F191" s="370"/>
      <c r="G191" s="371"/>
      <c r="H191" s="390" t="str">
        <f t="shared" si="7"/>
        <v/>
      </c>
      <c r="I191" s="356"/>
      <c r="J191" s="357"/>
      <c r="K191" s="356"/>
      <c r="L191" s="352"/>
    </row>
    <row r="192" spans="1:12" hidden="1" x14ac:dyDescent="0.2">
      <c r="A192" s="351">
        <v>189</v>
      </c>
      <c r="B192" s="352"/>
      <c r="C192" s="354"/>
      <c r="D192" s="355"/>
      <c r="E192" s="354"/>
      <c r="F192" s="370"/>
      <c r="G192" s="371"/>
      <c r="H192" s="390" t="str">
        <f t="shared" si="7"/>
        <v/>
      </c>
      <c r="I192" s="356"/>
      <c r="J192" s="357"/>
      <c r="K192" s="356"/>
      <c r="L192" s="352"/>
    </row>
    <row r="193" spans="1:12" hidden="1" x14ac:dyDescent="0.2">
      <c r="A193" s="351">
        <v>190</v>
      </c>
      <c r="B193" s="352"/>
      <c r="C193" s="354"/>
      <c r="D193" s="355"/>
      <c r="E193" s="354"/>
      <c r="F193" s="370"/>
      <c r="G193" s="371"/>
      <c r="H193" s="390" t="str">
        <f t="shared" si="7"/>
        <v/>
      </c>
      <c r="I193" s="356"/>
      <c r="J193" s="357"/>
      <c r="K193" s="356"/>
      <c r="L193" s="352"/>
    </row>
    <row r="194" spans="1:12" hidden="1" x14ac:dyDescent="0.2">
      <c r="A194" s="351">
        <v>191</v>
      </c>
      <c r="B194" s="352"/>
      <c r="C194" s="354"/>
      <c r="D194" s="355"/>
      <c r="E194" s="354"/>
      <c r="F194" s="370"/>
      <c r="G194" s="371"/>
      <c r="H194" s="390" t="str">
        <f t="shared" si="7"/>
        <v/>
      </c>
      <c r="I194" s="356"/>
      <c r="J194" s="357"/>
      <c r="K194" s="356"/>
      <c r="L194" s="352"/>
    </row>
    <row r="195" spans="1:12" hidden="1" x14ac:dyDescent="0.2">
      <c r="A195" s="351">
        <v>192</v>
      </c>
      <c r="B195" s="352"/>
      <c r="C195" s="354"/>
      <c r="D195" s="355"/>
      <c r="E195" s="354"/>
      <c r="F195" s="370"/>
      <c r="G195" s="371"/>
      <c r="H195" s="390" t="str">
        <f t="shared" si="7"/>
        <v/>
      </c>
      <c r="I195" s="356"/>
      <c r="J195" s="357"/>
      <c r="K195" s="356"/>
      <c r="L195" s="352"/>
    </row>
    <row r="196" spans="1:12" hidden="1" x14ac:dyDescent="0.2">
      <c r="A196" s="351">
        <v>193</v>
      </c>
      <c r="B196" s="352"/>
      <c r="C196" s="354"/>
      <c r="D196" s="355"/>
      <c r="E196" s="354"/>
      <c r="F196" s="370"/>
      <c r="G196" s="371"/>
      <c r="H196" s="390" t="str">
        <f t="shared" si="7"/>
        <v/>
      </c>
      <c r="I196" s="356"/>
      <c r="J196" s="357"/>
      <c r="K196" s="356"/>
      <c r="L196" s="352"/>
    </row>
    <row r="197" spans="1:12" hidden="1" x14ac:dyDescent="0.2">
      <c r="A197" s="351">
        <v>194</v>
      </c>
      <c r="B197" s="352"/>
      <c r="C197" s="354"/>
      <c r="D197" s="355"/>
      <c r="E197" s="354"/>
      <c r="F197" s="370"/>
      <c r="G197" s="371"/>
      <c r="H197" s="390" t="str">
        <f t="shared" ref="H197:H260" si="8">IF(G197="","",IF(LEN(G197)&gt;14,G197,REPLACE(REPLACE(G197,1,3,"XXX"),13,2,"XX")))</f>
        <v/>
      </c>
      <c r="I197" s="356"/>
      <c r="J197" s="357"/>
      <c r="K197" s="356"/>
      <c r="L197" s="352"/>
    </row>
    <row r="198" spans="1:12" hidden="1" x14ac:dyDescent="0.2">
      <c r="A198" s="351">
        <v>195</v>
      </c>
      <c r="B198" s="352"/>
      <c r="C198" s="354"/>
      <c r="D198" s="355"/>
      <c r="E198" s="354"/>
      <c r="F198" s="370"/>
      <c r="G198" s="371"/>
      <c r="H198" s="390" t="str">
        <f t="shared" si="8"/>
        <v/>
      </c>
      <c r="I198" s="356"/>
      <c r="J198" s="357"/>
      <c r="K198" s="356"/>
      <c r="L198" s="352"/>
    </row>
    <row r="199" spans="1:12" hidden="1" x14ac:dyDescent="0.2">
      <c r="A199" s="351">
        <v>196</v>
      </c>
      <c r="B199" s="352"/>
      <c r="C199" s="354"/>
      <c r="D199" s="355"/>
      <c r="E199" s="354"/>
      <c r="F199" s="370"/>
      <c r="G199" s="371"/>
      <c r="H199" s="390" t="str">
        <f t="shared" si="8"/>
        <v/>
      </c>
      <c r="I199" s="356"/>
      <c r="J199" s="357"/>
      <c r="K199" s="356"/>
      <c r="L199" s="352"/>
    </row>
    <row r="200" spans="1:12" hidden="1" x14ac:dyDescent="0.2">
      <c r="A200" s="351">
        <v>197</v>
      </c>
      <c r="B200" s="352"/>
      <c r="C200" s="354"/>
      <c r="D200" s="355"/>
      <c r="E200" s="354"/>
      <c r="F200" s="370"/>
      <c r="G200" s="371"/>
      <c r="H200" s="390" t="str">
        <f t="shared" si="8"/>
        <v/>
      </c>
      <c r="I200" s="356"/>
      <c r="J200" s="357"/>
      <c r="K200" s="356"/>
      <c r="L200" s="352"/>
    </row>
    <row r="201" spans="1:12" hidden="1" x14ac:dyDescent="0.2">
      <c r="A201" s="351">
        <v>198</v>
      </c>
      <c r="B201" s="352"/>
      <c r="C201" s="354"/>
      <c r="D201" s="355"/>
      <c r="E201" s="354"/>
      <c r="F201" s="370"/>
      <c r="G201" s="371"/>
      <c r="H201" s="390" t="str">
        <f t="shared" si="8"/>
        <v/>
      </c>
      <c r="I201" s="356"/>
      <c r="J201" s="357"/>
      <c r="K201" s="356"/>
      <c r="L201" s="352"/>
    </row>
    <row r="202" spans="1:12" hidden="1" x14ac:dyDescent="0.2">
      <c r="A202" s="351">
        <v>199</v>
      </c>
      <c r="B202" s="352"/>
      <c r="C202" s="354"/>
      <c r="D202" s="355"/>
      <c r="E202" s="354"/>
      <c r="F202" s="370"/>
      <c r="G202" s="371"/>
      <c r="H202" s="390" t="str">
        <f t="shared" si="8"/>
        <v/>
      </c>
      <c r="I202" s="356"/>
      <c r="J202" s="357"/>
      <c r="K202" s="356"/>
      <c r="L202" s="352"/>
    </row>
    <row r="203" spans="1:12" hidden="1" x14ac:dyDescent="0.2">
      <c r="A203" s="351">
        <v>200</v>
      </c>
      <c r="B203" s="352"/>
      <c r="C203" s="354"/>
      <c r="D203" s="355"/>
      <c r="E203" s="354"/>
      <c r="F203" s="370"/>
      <c r="G203" s="371"/>
      <c r="H203" s="390" t="str">
        <f t="shared" si="8"/>
        <v/>
      </c>
      <c r="I203" s="356"/>
      <c r="J203" s="357"/>
      <c r="K203" s="356"/>
      <c r="L203" s="352"/>
    </row>
    <row r="204" spans="1:12" hidden="1" x14ac:dyDescent="0.2">
      <c r="A204" s="351">
        <v>201</v>
      </c>
      <c r="B204" s="352"/>
      <c r="C204" s="354"/>
      <c r="D204" s="355"/>
      <c r="E204" s="354"/>
      <c r="F204" s="370"/>
      <c r="G204" s="371"/>
      <c r="H204" s="390" t="str">
        <f t="shared" si="8"/>
        <v/>
      </c>
      <c r="I204" s="356"/>
      <c r="J204" s="357"/>
      <c r="K204" s="356"/>
      <c r="L204" s="352"/>
    </row>
    <row r="205" spans="1:12" hidden="1" x14ac:dyDescent="0.2">
      <c r="A205" s="351">
        <v>202</v>
      </c>
      <c r="B205" s="352"/>
      <c r="C205" s="354"/>
      <c r="D205" s="355"/>
      <c r="E205" s="354"/>
      <c r="F205" s="370"/>
      <c r="G205" s="371"/>
      <c r="H205" s="390" t="str">
        <f t="shared" si="8"/>
        <v/>
      </c>
      <c r="I205" s="356"/>
      <c r="J205" s="357"/>
      <c r="K205" s="356"/>
      <c r="L205" s="352"/>
    </row>
    <row r="206" spans="1:12" hidden="1" x14ac:dyDescent="0.2">
      <c r="A206" s="351">
        <v>203</v>
      </c>
      <c r="B206" s="352"/>
      <c r="C206" s="354"/>
      <c r="D206" s="355"/>
      <c r="E206" s="354"/>
      <c r="F206" s="370"/>
      <c r="G206" s="371"/>
      <c r="H206" s="390" t="str">
        <f t="shared" si="8"/>
        <v/>
      </c>
      <c r="I206" s="356"/>
      <c r="J206" s="357"/>
      <c r="K206" s="356"/>
      <c r="L206" s="352"/>
    </row>
    <row r="207" spans="1:12" hidden="1" x14ac:dyDescent="0.2">
      <c r="A207" s="351">
        <v>204</v>
      </c>
      <c r="B207" s="352"/>
      <c r="C207" s="354"/>
      <c r="D207" s="355"/>
      <c r="E207" s="354"/>
      <c r="F207" s="370"/>
      <c r="G207" s="371"/>
      <c r="H207" s="390" t="str">
        <f t="shared" si="8"/>
        <v/>
      </c>
      <c r="I207" s="356"/>
      <c r="J207" s="357"/>
      <c r="K207" s="356"/>
      <c r="L207" s="352"/>
    </row>
    <row r="208" spans="1:12" hidden="1" x14ac:dyDescent="0.2">
      <c r="A208" s="351">
        <v>205</v>
      </c>
      <c r="B208" s="352"/>
      <c r="C208" s="354"/>
      <c r="D208" s="355"/>
      <c r="E208" s="354"/>
      <c r="F208" s="370"/>
      <c r="G208" s="371"/>
      <c r="H208" s="390" t="str">
        <f t="shared" si="8"/>
        <v/>
      </c>
      <c r="I208" s="356"/>
      <c r="J208" s="357"/>
      <c r="K208" s="356"/>
      <c r="L208" s="352"/>
    </row>
    <row r="209" spans="1:12" hidden="1" x14ac:dyDescent="0.2">
      <c r="A209" s="351">
        <v>206</v>
      </c>
      <c r="B209" s="352"/>
      <c r="C209" s="354"/>
      <c r="D209" s="355"/>
      <c r="E209" s="354"/>
      <c r="F209" s="370"/>
      <c r="G209" s="371"/>
      <c r="H209" s="390" t="str">
        <f t="shared" si="8"/>
        <v/>
      </c>
      <c r="I209" s="356"/>
      <c r="J209" s="357"/>
      <c r="K209" s="356"/>
      <c r="L209" s="352"/>
    </row>
    <row r="210" spans="1:12" hidden="1" x14ac:dyDescent="0.2">
      <c r="A210" s="351">
        <v>207</v>
      </c>
      <c r="B210" s="352"/>
      <c r="C210" s="354"/>
      <c r="D210" s="355"/>
      <c r="E210" s="354"/>
      <c r="F210" s="370"/>
      <c r="G210" s="371"/>
      <c r="H210" s="390" t="str">
        <f t="shared" si="8"/>
        <v/>
      </c>
      <c r="I210" s="356"/>
      <c r="J210" s="357"/>
      <c r="K210" s="356"/>
      <c r="L210" s="352"/>
    </row>
    <row r="211" spans="1:12" hidden="1" x14ac:dyDescent="0.2">
      <c r="A211" s="351">
        <v>208</v>
      </c>
      <c r="B211" s="352"/>
      <c r="C211" s="354"/>
      <c r="D211" s="355"/>
      <c r="E211" s="354"/>
      <c r="F211" s="370"/>
      <c r="G211" s="371"/>
      <c r="H211" s="390" t="str">
        <f t="shared" si="8"/>
        <v/>
      </c>
      <c r="I211" s="356"/>
      <c r="J211" s="357"/>
      <c r="K211" s="356"/>
      <c r="L211" s="352"/>
    </row>
    <row r="212" spans="1:12" hidden="1" x14ac:dyDescent="0.2">
      <c r="A212" s="351">
        <v>209</v>
      </c>
      <c r="B212" s="352"/>
      <c r="C212" s="354"/>
      <c r="D212" s="355"/>
      <c r="E212" s="354"/>
      <c r="F212" s="370"/>
      <c r="G212" s="371"/>
      <c r="H212" s="390" t="str">
        <f t="shared" si="8"/>
        <v/>
      </c>
      <c r="I212" s="356"/>
      <c r="J212" s="357"/>
      <c r="K212" s="356"/>
      <c r="L212" s="352"/>
    </row>
    <row r="213" spans="1:12" hidden="1" x14ac:dyDescent="0.2">
      <c r="A213" s="351">
        <v>210</v>
      </c>
      <c r="B213" s="352"/>
      <c r="C213" s="354"/>
      <c r="D213" s="355"/>
      <c r="E213" s="354"/>
      <c r="F213" s="370"/>
      <c r="G213" s="371"/>
      <c r="H213" s="390" t="str">
        <f t="shared" si="8"/>
        <v/>
      </c>
      <c r="I213" s="356"/>
      <c r="J213" s="357"/>
      <c r="K213" s="356"/>
      <c r="L213" s="352"/>
    </row>
    <row r="214" spans="1:12" hidden="1" x14ac:dyDescent="0.2">
      <c r="A214" s="351">
        <v>211</v>
      </c>
      <c r="B214" s="352"/>
      <c r="C214" s="354"/>
      <c r="D214" s="355"/>
      <c r="E214" s="354"/>
      <c r="F214" s="370"/>
      <c r="G214" s="371"/>
      <c r="H214" s="390" t="str">
        <f t="shared" si="8"/>
        <v/>
      </c>
      <c r="I214" s="356"/>
      <c r="J214" s="357"/>
      <c r="K214" s="356"/>
      <c r="L214" s="352"/>
    </row>
    <row r="215" spans="1:12" hidden="1" x14ac:dyDescent="0.2">
      <c r="A215" s="351">
        <v>212</v>
      </c>
      <c r="B215" s="352"/>
      <c r="C215" s="354"/>
      <c r="D215" s="355"/>
      <c r="E215" s="354"/>
      <c r="F215" s="370"/>
      <c r="G215" s="371"/>
      <c r="H215" s="390" t="str">
        <f t="shared" si="8"/>
        <v/>
      </c>
      <c r="I215" s="356"/>
      <c r="J215" s="357"/>
      <c r="K215" s="356"/>
      <c r="L215" s="352"/>
    </row>
    <row r="216" spans="1:12" hidden="1" x14ac:dyDescent="0.2">
      <c r="A216" s="351">
        <v>213</v>
      </c>
      <c r="B216" s="352"/>
      <c r="C216" s="354"/>
      <c r="D216" s="355"/>
      <c r="E216" s="354"/>
      <c r="F216" s="370"/>
      <c r="G216" s="371"/>
      <c r="H216" s="390" t="str">
        <f t="shared" si="8"/>
        <v/>
      </c>
      <c r="I216" s="356"/>
      <c r="J216" s="357"/>
      <c r="K216" s="356"/>
      <c r="L216" s="352"/>
    </row>
    <row r="217" spans="1:12" hidden="1" x14ac:dyDescent="0.2">
      <c r="A217" s="351">
        <v>214</v>
      </c>
      <c r="B217" s="352"/>
      <c r="C217" s="354"/>
      <c r="D217" s="355"/>
      <c r="E217" s="354"/>
      <c r="F217" s="370"/>
      <c r="G217" s="371"/>
      <c r="H217" s="390" t="str">
        <f t="shared" si="8"/>
        <v/>
      </c>
      <c r="I217" s="356"/>
      <c r="J217" s="357"/>
      <c r="K217" s="356"/>
      <c r="L217" s="352"/>
    </row>
    <row r="218" spans="1:12" hidden="1" x14ac:dyDescent="0.2">
      <c r="A218" s="351">
        <v>215</v>
      </c>
      <c r="B218" s="352"/>
      <c r="C218" s="354"/>
      <c r="D218" s="355"/>
      <c r="E218" s="354"/>
      <c r="F218" s="370"/>
      <c r="G218" s="371"/>
      <c r="H218" s="390" t="str">
        <f t="shared" si="8"/>
        <v/>
      </c>
      <c r="I218" s="356"/>
      <c r="J218" s="357"/>
      <c r="K218" s="356"/>
      <c r="L218" s="352"/>
    </row>
    <row r="219" spans="1:12" hidden="1" x14ac:dyDescent="0.2">
      <c r="A219" s="351">
        <v>216</v>
      </c>
      <c r="B219" s="352"/>
      <c r="C219" s="354"/>
      <c r="D219" s="355"/>
      <c r="E219" s="354"/>
      <c r="F219" s="370"/>
      <c r="G219" s="371"/>
      <c r="H219" s="390" t="str">
        <f t="shared" si="8"/>
        <v/>
      </c>
      <c r="I219" s="356"/>
      <c r="J219" s="357"/>
      <c r="K219" s="356"/>
      <c r="L219" s="352"/>
    </row>
    <row r="220" spans="1:12" hidden="1" x14ac:dyDescent="0.2">
      <c r="A220" s="351">
        <v>217</v>
      </c>
      <c r="B220" s="352"/>
      <c r="C220" s="354"/>
      <c r="D220" s="355"/>
      <c r="E220" s="354"/>
      <c r="F220" s="370"/>
      <c r="G220" s="371"/>
      <c r="H220" s="390" t="str">
        <f t="shared" si="8"/>
        <v/>
      </c>
      <c r="I220" s="356"/>
      <c r="J220" s="357"/>
      <c r="K220" s="356"/>
      <c r="L220" s="352"/>
    </row>
    <row r="221" spans="1:12" hidden="1" x14ac:dyDescent="0.2">
      <c r="A221" s="351">
        <v>218</v>
      </c>
      <c r="B221" s="352"/>
      <c r="C221" s="354"/>
      <c r="D221" s="355"/>
      <c r="E221" s="354"/>
      <c r="F221" s="370"/>
      <c r="G221" s="371"/>
      <c r="H221" s="390" t="str">
        <f t="shared" si="8"/>
        <v/>
      </c>
      <c r="I221" s="356"/>
      <c r="J221" s="357"/>
      <c r="K221" s="356"/>
      <c r="L221" s="352"/>
    </row>
    <row r="222" spans="1:12" hidden="1" x14ac:dyDescent="0.2">
      <c r="A222" s="351">
        <v>219</v>
      </c>
      <c r="B222" s="352"/>
      <c r="C222" s="354"/>
      <c r="D222" s="355"/>
      <c r="E222" s="354"/>
      <c r="F222" s="370"/>
      <c r="G222" s="371"/>
      <c r="H222" s="390" t="str">
        <f t="shared" si="8"/>
        <v/>
      </c>
      <c r="I222" s="356"/>
      <c r="J222" s="357"/>
      <c r="K222" s="356"/>
      <c r="L222" s="352"/>
    </row>
    <row r="223" spans="1:12" hidden="1" x14ac:dyDescent="0.2">
      <c r="A223" s="351">
        <v>220</v>
      </c>
      <c r="B223" s="352"/>
      <c r="C223" s="354"/>
      <c r="D223" s="355"/>
      <c r="E223" s="354"/>
      <c r="F223" s="370"/>
      <c r="G223" s="371"/>
      <c r="H223" s="390" t="str">
        <f t="shared" si="8"/>
        <v/>
      </c>
      <c r="I223" s="356"/>
      <c r="J223" s="357"/>
      <c r="K223" s="356"/>
      <c r="L223" s="352"/>
    </row>
    <row r="224" spans="1:12" hidden="1" x14ac:dyDescent="0.2">
      <c r="A224" s="351">
        <v>221</v>
      </c>
      <c r="B224" s="352"/>
      <c r="C224" s="354"/>
      <c r="D224" s="355"/>
      <c r="E224" s="354"/>
      <c r="F224" s="370"/>
      <c r="G224" s="371"/>
      <c r="H224" s="390" t="str">
        <f t="shared" si="8"/>
        <v/>
      </c>
      <c r="I224" s="356"/>
      <c r="J224" s="357"/>
      <c r="K224" s="356"/>
      <c r="L224" s="352"/>
    </row>
    <row r="225" spans="1:12" hidden="1" x14ac:dyDescent="0.2">
      <c r="A225" s="351">
        <v>222</v>
      </c>
      <c r="B225" s="352"/>
      <c r="C225" s="354"/>
      <c r="D225" s="355"/>
      <c r="E225" s="354"/>
      <c r="F225" s="370"/>
      <c r="G225" s="371"/>
      <c r="H225" s="390" t="str">
        <f t="shared" si="8"/>
        <v/>
      </c>
      <c r="I225" s="356"/>
      <c r="J225" s="357"/>
      <c r="K225" s="356"/>
      <c r="L225" s="352"/>
    </row>
    <row r="226" spans="1:12" hidden="1" x14ac:dyDescent="0.2">
      <c r="A226" s="351">
        <v>223</v>
      </c>
      <c r="B226" s="352"/>
      <c r="C226" s="354"/>
      <c r="D226" s="355"/>
      <c r="E226" s="354"/>
      <c r="F226" s="370"/>
      <c r="G226" s="371"/>
      <c r="H226" s="390" t="str">
        <f t="shared" si="8"/>
        <v/>
      </c>
      <c r="I226" s="356"/>
      <c r="J226" s="357"/>
      <c r="K226" s="356"/>
      <c r="L226" s="352"/>
    </row>
    <row r="227" spans="1:12" hidden="1" x14ac:dyDescent="0.2">
      <c r="A227" s="351">
        <v>224</v>
      </c>
      <c r="B227" s="352"/>
      <c r="C227" s="354"/>
      <c r="D227" s="355"/>
      <c r="E227" s="354"/>
      <c r="F227" s="370"/>
      <c r="G227" s="371"/>
      <c r="H227" s="390" t="str">
        <f t="shared" si="8"/>
        <v/>
      </c>
      <c r="I227" s="356"/>
      <c r="J227" s="357"/>
      <c r="K227" s="356"/>
      <c r="L227" s="352"/>
    </row>
    <row r="228" spans="1:12" hidden="1" x14ac:dyDescent="0.2">
      <c r="A228" s="351">
        <v>225</v>
      </c>
      <c r="B228" s="352"/>
      <c r="C228" s="354"/>
      <c r="D228" s="355"/>
      <c r="E228" s="354"/>
      <c r="F228" s="370"/>
      <c r="G228" s="371"/>
      <c r="H228" s="390" t="str">
        <f t="shared" si="8"/>
        <v/>
      </c>
      <c r="I228" s="356"/>
      <c r="J228" s="357"/>
      <c r="K228" s="356"/>
      <c r="L228" s="352"/>
    </row>
    <row r="229" spans="1:12" hidden="1" x14ac:dyDescent="0.2">
      <c r="A229" s="351">
        <v>226</v>
      </c>
      <c r="B229" s="352"/>
      <c r="C229" s="354"/>
      <c r="D229" s="355"/>
      <c r="E229" s="354"/>
      <c r="F229" s="370"/>
      <c r="G229" s="371"/>
      <c r="H229" s="390" t="str">
        <f t="shared" si="8"/>
        <v/>
      </c>
      <c r="I229" s="356"/>
      <c r="J229" s="357"/>
      <c r="K229" s="356"/>
      <c r="L229" s="352"/>
    </row>
    <row r="230" spans="1:12" hidden="1" x14ac:dyDescent="0.2">
      <c r="A230" s="351">
        <v>227</v>
      </c>
      <c r="B230" s="352"/>
      <c r="C230" s="354"/>
      <c r="D230" s="355"/>
      <c r="E230" s="354"/>
      <c r="F230" s="370"/>
      <c r="G230" s="371"/>
      <c r="H230" s="390" t="str">
        <f t="shared" si="8"/>
        <v/>
      </c>
      <c r="I230" s="356"/>
      <c r="J230" s="357"/>
      <c r="K230" s="356"/>
      <c r="L230" s="352"/>
    </row>
    <row r="231" spans="1:12" hidden="1" x14ac:dyDescent="0.2">
      <c r="A231" s="351">
        <v>228</v>
      </c>
      <c r="B231" s="352"/>
      <c r="C231" s="354"/>
      <c r="D231" s="355"/>
      <c r="E231" s="354"/>
      <c r="F231" s="370"/>
      <c r="G231" s="371"/>
      <c r="H231" s="390" t="str">
        <f t="shared" si="8"/>
        <v/>
      </c>
      <c r="I231" s="356"/>
      <c r="J231" s="357"/>
      <c r="K231" s="356"/>
      <c r="L231" s="352"/>
    </row>
    <row r="232" spans="1:12" hidden="1" x14ac:dyDescent="0.2">
      <c r="A232" s="351">
        <v>229</v>
      </c>
      <c r="B232" s="352"/>
      <c r="C232" s="354"/>
      <c r="D232" s="355"/>
      <c r="E232" s="354"/>
      <c r="F232" s="370"/>
      <c r="G232" s="371"/>
      <c r="H232" s="390" t="str">
        <f t="shared" si="8"/>
        <v/>
      </c>
      <c r="I232" s="356"/>
      <c r="J232" s="357"/>
      <c r="K232" s="356"/>
      <c r="L232" s="352"/>
    </row>
    <row r="233" spans="1:12" hidden="1" x14ac:dyDescent="0.2">
      <c r="A233" s="351">
        <v>230</v>
      </c>
      <c r="B233" s="352"/>
      <c r="C233" s="354"/>
      <c r="D233" s="355"/>
      <c r="E233" s="354"/>
      <c r="F233" s="370"/>
      <c r="G233" s="371"/>
      <c r="H233" s="390" t="str">
        <f t="shared" si="8"/>
        <v/>
      </c>
      <c r="I233" s="356"/>
      <c r="J233" s="357"/>
      <c r="K233" s="356"/>
      <c r="L233" s="352"/>
    </row>
    <row r="234" spans="1:12" hidden="1" x14ac:dyDescent="0.2">
      <c r="A234" s="351">
        <v>231</v>
      </c>
      <c r="B234" s="352"/>
      <c r="C234" s="354"/>
      <c r="D234" s="355"/>
      <c r="E234" s="354"/>
      <c r="F234" s="370"/>
      <c r="G234" s="371"/>
      <c r="H234" s="390" t="str">
        <f t="shared" si="8"/>
        <v/>
      </c>
      <c r="I234" s="356"/>
      <c r="J234" s="357"/>
      <c r="K234" s="356"/>
      <c r="L234" s="352"/>
    </row>
    <row r="235" spans="1:12" hidden="1" x14ac:dyDescent="0.2">
      <c r="A235" s="351">
        <v>232</v>
      </c>
      <c r="B235" s="352"/>
      <c r="C235" s="354"/>
      <c r="D235" s="355"/>
      <c r="E235" s="354"/>
      <c r="F235" s="370"/>
      <c r="G235" s="371"/>
      <c r="H235" s="390" t="str">
        <f t="shared" si="8"/>
        <v/>
      </c>
      <c r="I235" s="356"/>
      <c r="J235" s="357"/>
      <c r="K235" s="356"/>
      <c r="L235" s="352"/>
    </row>
    <row r="236" spans="1:12" hidden="1" x14ac:dyDescent="0.2">
      <c r="A236" s="351">
        <v>233</v>
      </c>
      <c r="B236" s="352"/>
      <c r="C236" s="354"/>
      <c r="D236" s="355"/>
      <c r="E236" s="354"/>
      <c r="F236" s="370"/>
      <c r="G236" s="371"/>
      <c r="H236" s="390" t="str">
        <f t="shared" si="8"/>
        <v/>
      </c>
      <c r="I236" s="356"/>
      <c r="J236" s="357"/>
      <c r="K236" s="356"/>
      <c r="L236" s="352"/>
    </row>
    <row r="237" spans="1:12" hidden="1" x14ac:dyDescent="0.2">
      <c r="A237" s="351">
        <v>234</v>
      </c>
      <c r="B237" s="352"/>
      <c r="C237" s="354"/>
      <c r="D237" s="355"/>
      <c r="E237" s="354"/>
      <c r="F237" s="370"/>
      <c r="G237" s="371"/>
      <c r="H237" s="390" t="str">
        <f t="shared" si="8"/>
        <v/>
      </c>
      <c r="I237" s="356"/>
      <c r="J237" s="357"/>
      <c r="K237" s="356"/>
      <c r="L237" s="352"/>
    </row>
    <row r="238" spans="1:12" hidden="1" x14ac:dyDescent="0.2">
      <c r="A238" s="351">
        <v>235</v>
      </c>
      <c r="B238" s="352"/>
      <c r="C238" s="354"/>
      <c r="D238" s="355"/>
      <c r="E238" s="354"/>
      <c r="F238" s="370"/>
      <c r="G238" s="371"/>
      <c r="H238" s="390" t="str">
        <f t="shared" si="8"/>
        <v/>
      </c>
      <c r="I238" s="356"/>
      <c r="J238" s="357"/>
      <c r="K238" s="356"/>
      <c r="L238" s="352"/>
    </row>
    <row r="239" spans="1:12" hidden="1" x14ac:dyDescent="0.2">
      <c r="A239" s="351">
        <v>236</v>
      </c>
      <c r="B239" s="352"/>
      <c r="C239" s="354"/>
      <c r="D239" s="355"/>
      <c r="E239" s="354"/>
      <c r="F239" s="370"/>
      <c r="G239" s="371"/>
      <c r="H239" s="390" t="str">
        <f t="shared" si="8"/>
        <v/>
      </c>
      <c r="I239" s="356"/>
      <c r="J239" s="357"/>
      <c r="K239" s="356"/>
      <c r="L239" s="352"/>
    </row>
    <row r="240" spans="1:12" hidden="1" x14ac:dyDescent="0.2">
      <c r="A240" s="351">
        <v>237</v>
      </c>
      <c r="B240" s="352"/>
      <c r="C240" s="354"/>
      <c r="D240" s="355"/>
      <c r="E240" s="354"/>
      <c r="F240" s="370"/>
      <c r="G240" s="371"/>
      <c r="H240" s="390" t="str">
        <f t="shared" si="8"/>
        <v/>
      </c>
      <c r="I240" s="356"/>
      <c r="J240" s="357"/>
      <c r="K240" s="356"/>
      <c r="L240" s="352"/>
    </row>
    <row r="241" spans="1:12" hidden="1" x14ac:dyDescent="0.2">
      <c r="A241" s="351">
        <v>238</v>
      </c>
      <c r="B241" s="352"/>
      <c r="C241" s="354"/>
      <c r="D241" s="355"/>
      <c r="E241" s="354"/>
      <c r="F241" s="370"/>
      <c r="G241" s="371"/>
      <c r="H241" s="390" t="str">
        <f t="shared" si="8"/>
        <v/>
      </c>
      <c r="I241" s="356"/>
      <c r="J241" s="357"/>
      <c r="K241" s="356"/>
      <c r="L241" s="352"/>
    </row>
    <row r="242" spans="1:12" hidden="1" x14ac:dyDescent="0.2">
      <c r="A242" s="351">
        <v>239</v>
      </c>
      <c r="B242" s="352"/>
      <c r="C242" s="354"/>
      <c r="D242" s="355"/>
      <c r="E242" s="354"/>
      <c r="F242" s="370"/>
      <c r="G242" s="371"/>
      <c r="H242" s="390" t="str">
        <f t="shared" si="8"/>
        <v/>
      </c>
      <c r="I242" s="356"/>
      <c r="J242" s="357"/>
      <c r="K242" s="356"/>
      <c r="L242" s="352"/>
    </row>
    <row r="243" spans="1:12" hidden="1" x14ac:dyDescent="0.2">
      <c r="A243" s="351">
        <v>240</v>
      </c>
      <c r="B243" s="352"/>
      <c r="C243" s="354"/>
      <c r="D243" s="355"/>
      <c r="E243" s="354"/>
      <c r="F243" s="370"/>
      <c r="G243" s="371"/>
      <c r="H243" s="390" t="str">
        <f t="shared" si="8"/>
        <v/>
      </c>
      <c r="I243" s="356"/>
      <c r="J243" s="357"/>
      <c r="K243" s="356"/>
      <c r="L243" s="352"/>
    </row>
    <row r="244" spans="1:12" hidden="1" x14ac:dyDescent="0.2">
      <c r="A244" s="351">
        <v>241</v>
      </c>
      <c r="B244" s="352"/>
      <c r="C244" s="354"/>
      <c r="D244" s="355"/>
      <c r="E244" s="354"/>
      <c r="F244" s="370"/>
      <c r="G244" s="371"/>
      <c r="H244" s="390" t="str">
        <f t="shared" si="8"/>
        <v/>
      </c>
      <c r="I244" s="356"/>
      <c r="J244" s="357"/>
      <c r="K244" s="356"/>
      <c r="L244" s="352"/>
    </row>
    <row r="245" spans="1:12" hidden="1" x14ac:dyDescent="0.2">
      <c r="A245" s="351">
        <v>242</v>
      </c>
      <c r="B245" s="352"/>
      <c r="C245" s="354"/>
      <c r="D245" s="355"/>
      <c r="E245" s="354"/>
      <c r="F245" s="370"/>
      <c r="G245" s="371"/>
      <c r="H245" s="390" t="str">
        <f t="shared" si="8"/>
        <v/>
      </c>
      <c r="I245" s="356"/>
      <c r="J245" s="357"/>
      <c r="K245" s="356"/>
      <c r="L245" s="352"/>
    </row>
    <row r="246" spans="1:12" hidden="1" x14ac:dyDescent="0.2">
      <c r="A246" s="351">
        <v>243</v>
      </c>
      <c r="B246" s="352"/>
      <c r="C246" s="354"/>
      <c r="D246" s="355"/>
      <c r="E246" s="354"/>
      <c r="F246" s="370"/>
      <c r="G246" s="371"/>
      <c r="H246" s="390" t="str">
        <f t="shared" si="8"/>
        <v/>
      </c>
      <c r="I246" s="356"/>
      <c r="J246" s="357"/>
      <c r="K246" s="356"/>
      <c r="L246" s="352"/>
    </row>
    <row r="247" spans="1:12" hidden="1" x14ac:dyDescent="0.2">
      <c r="A247" s="351">
        <v>244</v>
      </c>
      <c r="B247" s="352"/>
      <c r="C247" s="354"/>
      <c r="D247" s="355"/>
      <c r="E247" s="354"/>
      <c r="F247" s="370"/>
      <c r="G247" s="371"/>
      <c r="H247" s="390" t="str">
        <f t="shared" si="8"/>
        <v/>
      </c>
      <c r="I247" s="356"/>
      <c r="J247" s="357"/>
      <c r="K247" s="356"/>
      <c r="L247" s="352"/>
    </row>
    <row r="248" spans="1:12" hidden="1" x14ac:dyDescent="0.2">
      <c r="A248" s="351">
        <v>245</v>
      </c>
      <c r="B248" s="352"/>
      <c r="C248" s="354"/>
      <c r="D248" s="355"/>
      <c r="E248" s="354"/>
      <c r="F248" s="370"/>
      <c r="G248" s="371"/>
      <c r="H248" s="390" t="str">
        <f t="shared" si="8"/>
        <v/>
      </c>
      <c r="I248" s="356"/>
      <c r="J248" s="357"/>
      <c r="K248" s="356"/>
      <c r="L248" s="352"/>
    </row>
    <row r="249" spans="1:12" hidden="1" x14ac:dyDescent="0.2">
      <c r="A249" s="351">
        <v>246</v>
      </c>
      <c r="B249" s="352"/>
      <c r="C249" s="354"/>
      <c r="D249" s="355"/>
      <c r="E249" s="354"/>
      <c r="F249" s="370"/>
      <c r="G249" s="371"/>
      <c r="H249" s="390" t="str">
        <f t="shared" si="8"/>
        <v/>
      </c>
      <c r="I249" s="356"/>
      <c r="J249" s="357"/>
      <c r="K249" s="356"/>
      <c r="L249" s="352"/>
    </row>
    <row r="250" spans="1:12" hidden="1" x14ac:dyDescent="0.2">
      <c r="A250" s="351">
        <v>247</v>
      </c>
      <c r="B250" s="352"/>
      <c r="C250" s="354"/>
      <c r="D250" s="355"/>
      <c r="E250" s="354"/>
      <c r="F250" s="370"/>
      <c r="G250" s="371"/>
      <c r="H250" s="390" t="str">
        <f t="shared" si="8"/>
        <v/>
      </c>
      <c r="I250" s="356"/>
      <c r="J250" s="357"/>
      <c r="K250" s="356"/>
      <c r="L250" s="352"/>
    </row>
    <row r="251" spans="1:12" hidden="1" x14ac:dyDescent="0.2">
      <c r="A251" s="351">
        <v>248</v>
      </c>
      <c r="B251" s="352"/>
      <c r="C251" s="354"/>
      <c r="D251" s="355"/>
      <c r="E251" s="354"/>
      <c r="F251" s="370"/>
      <c r="G251" s="371"/>
      <c r="H251" s="390" t="str">
        <f t="shared" si="8"/>
        <v/>
      </c>
      <c r="I251" s="356"/>
      <c r="J251" s="357"/>
      <c r="K251" s="356"/>
      <c r="L251" s="352"/>
    </row>
    <row r="252" spans="1:12" hidden="1" x14ac:dyDescent="0.2">
      <c r="A252" s="351">
        <v>249</v>
      </c>
      <c r="B252" s="352"/>
      <c r="C252" s="354"/>
      <c r="D252" s="355"/>
      <c r="E252" s="354"/>
      <c r="F252" s="370"/>
      <c r="G252" s="371"/>
      <c r="H252" s="390" t="str">
        <f t="shared" si="8"/>
        <v/>
      </c>
      <c r="I252" s="356"/>
      <c r="J252" s="357"/>
      <c r="K252" s="356"/>
      <c r="L252" s="352"/>
    </row>
    <row r="253" spans="1:12" hidden="1" x14ac:dyDescent="0.2">
      <c r="A253" s="351">
        <v>250</v>
      </c>
      <c r="B253" s="352"/>
      <c r="C253" s="354"/>
      <c r="D253" s="355"/>
      <c r="E253" s="354"/>
      <c r="F253" s="370"/>
      <c r="G253" s="371"/>
      <c r="H253" s="390" t="str">
        <f t="shared" si="8"/>
        <v/>
      </c>
      <c r="I253" s="356"/>
      <c r="J253" s="357"/>
      <c r="K253" s="356"/>
      <c r="L253" s="352"/>
    </row>
    <row r="254" spans="1:12" hidden="1" x14ac:dyDescent="0.2">
      <c r="A254" s="351">
        <v>251</v>
      </c>
      <c r="B254" s="352"/>
      <c r="C254" s="354"/>
      <c r="D254" s="355"/>
      <c r="E254" s="354"/>
      <c r="F254" s="370"/>
      <c r="G254" s="371"/>
      <c r="H254" s="390" t="str">
        <f t="shared" si="8"/>
        <v/>
      </c>
      <c r="I254" s="356"/>
      <c r="J254" s="357"/>
      <c r="K254" s="356"/>
      <c r="L254" s="352"/>
    </row>
    <row r="255" spans="1:12" hidden="1" x14ac:dyDescent="0.2">
      <c r="A255" s="351">
        <v>252</v>
      </c>
      <c r="B255" s="352"/>
      <c r="C255" s="354"/>
      <c r="D255" s="355"/>
      <c r="E255" s="354"/>
      <c r="F255" s="370"/>
      <c r="G255" s="371"/>
      <c r="H255" s="390" t="str">
        <f t="shared" si="8"/>
        <v/>
      </c>
      <c r="I255" s="356"/>
      <c r="J255" s="357"/>
      <c r="K255" s="356"/>
      <c r="L255" s="352"/>
    </row>
    <row r="256" spans="1:12" hidden="1" x14ac:dyDescent="0.2">
      <c r="A256" s="351">
        <v>253</v>
      </c>
      <c r="B256" s="352"/>
      <c r="C256" s="354"/>
      <c r="D256" s="355"/>
      <c r="E256" s="354"/>
      <c r="F256" s="370"/>
      <c r="G256" s="371"/>
      <c r="H256" s="390" t="str">
        <f t="shared" si="8"/>
        <v/>
      </c>
      <c r="I256" s="356"/>
      <c r="J256" s="357"/>
      <c r="K256" s="356"/>
      <c r="L256" s="352"/>
    </row>
    <row r="257" spans="1:12" hidden="1" x14ac:dyDescent="0.2">
      <c r="A257" s="351">
        <v>254</v>
      </c>
      <c r="B257" s="352"/>
      <c r="C257" s="354"/>
      <c r="D257" s="355"/>
      <c r="E257" s="354"/>
      <c r="F257" s="370"/>
      <c r="G257" s="371"/>
      <c r="H257" s="390" t="str">
        <f t="shared" si="8"/>
        <v/>
      </c>
      <c r="I257" s="356"/>
      <c r="J257" s="357"/>
      <c r="K257" s="356"/>
      <c r="L257" s="352"/>
    </row>
    <row r="258" spans="1:12" hidden="1" x14ac:dyDescent="0.2">
      <c r="A258" s="351">
        <v>255</v>
      </c>
      <c r="B258" s="352"/>
      <c r="C258" s="354"/>
      <c r="D258" s="355"/>
      <c r="E258" s="354"/>
      <c r="F258" s="370"/>
      <c r="G258" s="371"/>
      <c r="H258" s="390" t="str">
        <f t="shared" si="8"/>
        <v/>
      </c>
      <c r="I258" s="356"/>
      <c r="J258" s="357"/>
      <c r="K258" s="356"/>
      <c r="L258" s="352"/>
    </row>
    <row r="259" spans="1:12" hidden="1" x14ac:dyDescent="0.2">
      <c r="A259" s="351">
        <v>256</v>
      </c>
      <c r="B259" s="352"/>
      <c r="C259" s="354"/>
      <c r="D259" s="355"/>
      <c r="E259" s="354"/>
      <c r="F259" s="370"/>
      <c r="G259" s="371"/>
      <c r="H259" s="390" t="str">
        <f t="shared" si="8"/>
        <v/>
      </c>
      <c r="I259" s="356"/>
      <c r="J259" s="357"/>
      <c r="K259" s="356"/>
      <c r="L259" s="352"/>
    </row>
    <row r="260" spans="1:12" hidden="1" x14ac:dyDescent="0.2">
      <c r="A260" s="351">
        <v>257</v>
      </c>
      <c r="B260" s="352"/>
      <c r="C260" s="354"/>
      <c r="D260" s="355"/>
      <c r="E260" s="354"/>
      <c r="F260" s="370"/>
      <c r="G260" s="371"/>
      <c r="H260" s="390" t="str">
        <f t="shared" si="8"/>
        <v/>
      </c>
      <c r="I260" s="356"/>
      <c r="J260" s="357"/>
      <c r="K260" s="356"/>
      <c r="L260" s="352"/>
    </row>
    <row r="261" spans="1:12" hidden="1" x14ac:dyDescent="0.2">
      <c r="A261" s="351">
        <v>258</v>
      </c>
      <c r="B261" s="352"/>
      <c r="C261" s="354"/>
      <c r="D261" s="355"/>
      <c r="E261" s="354"/>
      <c r="F261" s="370"/>
      <c r="G261" s="371"/>
      <c r="H261" s="390" t="str">
        <f t="shared" ref="H261:H324" si="9">IF(G261="","",IF(LEN(G261)&gt;14,G261,REPLACE(REPLACE(G261,1,3,"XXX"),13,2,"XX")))</f>
        <v/>
      </c>
      <c r="I261" s="356"/>
      <c r="J261" s="357"/>
      <c r="K261" s="356"/>
      <c r="L261" s="352"/>
    </row>
    <row r="262" spans="1:12" hidden="1" x14ac:dyDescent="0.2">
      <c r="A262" s="351">
        <v>259</v>
      </c>
      <c r="B262" s="352"/>
      <c r="C262" s="354"/>
      <c r="D262" s="355"/>
      <c r="E262" s="354"/>
      <c r="F262" s="370"/>
      <c r="G262" s="371"/>
      <c r="H262" s="390" t="str">
        <f t="shared" si="9"/>
        <v/>
      </c>
      <c r="I262" s="356"/>
      <c r="J262" s="357"/>
      <c r="K262" s="356"/>
      <c r="L262" s="352"/>
    </row>
    <row r="263" spans="1:12" hidden="1" x14ac:dyDescent="0.2">
      <c r="A263" s="351">
        <v>260</v>
      </c>
      <c r="B263" s="352"/>
      <c r="C263" s="354"/>
      <c r="D263" s="355"/>
      <c r="E263" s="354"/>
      <c r="F263" s="370"/>
      <c r="G263" s="371"/>
      <c r="H263" s="390" t="str">
        <f t="shared" si="9"/>
        <v/>
      </c>
      <c r="I263" s="356"/>
      <c r="J263" s="357"/>
      <c r="K263" s="356"/>
      <c r="L263" s="352"/>
    </row>
    <row r="264" spans="1:12" hidden="1" x14ac:dyDescent="0.2">
      <c r="A264" s="351">
        <v>261</v>
      </c>
      <c r="B264" s="352"/>
      <c r="C264" s="354"/>
      <c r="D264" s="355"/>
      <c r="E264" s="354"/>
      <c r="F264" s="370"/>
      <c r="G264" s="371"/>
      <c r="H264" s="390" t="str">
        <f t="shared" si="9"/>
        <v/>
      </c>
      <c r="I264" s="356"/>
      <c r="J264" s="357"/>
      <c r="K264" s="356"/>
      <c r="L264" s="352"/>
    </row>
    <row r="265" spans="1:12" hidden="1" x14ac:dyDescent="0.2">
      <c r="A265" s="351">
        <v>262</v>
      </c>
      <c r="B265" s="352"/>
      <c r="C265" s="354"/>
      <c r="D265" s="355"/>
      <c r="E265" s="354"/>
      <c r="F265" s="370"/>
      <c r="G265" s="371"/>
      <c r="H265" s="390" t="str">
        <f t="shared" si="9"/>
        <v/>
      </c>
      <c r="I265" s="356"/>
      <c r="J265" s="357"/>
      <c r="K265" s="356"/>
      <c r="L265" s="352"/>
    </row>
    <row r="266" spans="1:12" hidden="1" x14ac:dyDescent="0.2">
      <c r="A266" s="351">
        <v>263</v>
      </c>
      <c r="B266" s="352"/>
      <c r="C266" s="354"/>
      <c r="D266" s="355"/>
      <c r="E266" s="354"/>
      <c r="F266" s="370"/>
      <c r="G266" s="371"/>
      <c r="H266" s="390" t="str">
        <f t="shared" si="9"/>
        <v/>
      </c>
      <c r="I266" s="356"/>
      <c r="J266" s="357"/>
      <c r="K266" s="356"/>
      <c r="L266" s="352"/>
    </row>
    <row r="267" spans="1:12" hidden="1" x14ac:dyDescent="0.2">
      <c r="A267" s="351">
        <v>264</v>
      </c>
      <c r="B267" s="352"/>
      <c r="C267" s="354"/>
      <c r="D267" s="355"/>
      <c r="E267" s="354"/>
      <c r="F267" s="370"/>
      <c r="G267" s="371"/>
      <c r="H267" s="390" t="str">
        <f t="shared" si="9"/>
        <v/>
      </c>
      <c r="I267" s="356"/>
      <c r="J267" s="357"/>
      <c r="K267" s="356"/>
      <c r="L267" s="352"/>
    </row>
    <row r="268" spans="1:12" hidden="1" x14ac:dyDescent="0.2">
      <c r="A268" s="351">
        <v>265</v>
      </c>
      <c r="B268" s="352"/>
      <c r="C268" s="354"/>
      <c r="D268" s="355"/>
      <c r="E268" s="354"/>
      <c r="F268" s="370"/>
      <c r="G268" s="371"/>
      <c r="H268" s="390" t="str">
        <f t="shared" si="9"/>
        <v/>
      </c>
      <c r="I268" s="356"/>
      <c r="J268" s="357"/>
      <c r="K268" s="356"/>
      <c r="L268" s="352"/>
    </row>
    <row r="269" spans="1:12" hidden="1" x14ac:dyDescent="0.2">
      <c r="A269" s="351">
        <v>266</v>
      </c>
      <c r="B269" s="352"/>
      <c r="C269" s="354"/>
      <c r="D269" s="355"/>
      <c r="E269" s="354"/>
      <c r="F269" s="370"/>
      <c r="G269" s="371"/>
      <c r="H269" s="390" t="str">
        <f t="shared" si="9"/>
        <v/>
      </c>
      <c r="I269" s="356"/>
      <c r="J269" s="357"/>
      <c r="K269" s="356"/>
      <c r="L269" s="352"/>
    </row>
    <row r="270" spans="1:12" hidden="1" x14ac:dyDescent="0.2">
      <c r="A270" s="351">
        <v>267</v>
      </c>
      <c r="B270" s="352"/>
      <c r="C270" s="354"/>
      <c r="D270" s="355"/>
      <c r="E270" s="354"/>
      <c r="F270" s="370"/>
      <c r="G270" s="371"/>
      <c r="H270" s="390" t="str">
        <f t="shared" si="9"/>
        <v/>
      </c>
      <c r="I270" s="356"/>
      <c r="J270" s="357"/>
      <c r="K270" s="356"/>
      <c r="L270" s="352"/>
    </row>
    <row r="271" spans="1:12" hidden="1" x14ac:dyDescent="0.2">
      <c r="A271" s="351">
        <v>268</v>
      </c>
      <c r="B271" s="352"/>
      <c r="C271" s="354"/>
      <c r="D271" s="355"/>
      <c r="E271" s="354"/>
      <c r="F271" s="370"/>
      <c r="G271" s="371"/>
      <c r="H271" s="390" t="str">
        <f t="shared" si="9"/>
        <v/>
      </c>
      <c r="I271" s="356"/>
      <c r="J271" s="357"/>
      <c r="K271" s="356"/>
      <c r="L271" s="352"/>
    </row>
    <row r="272" spans="1:12" hidden="1" x14ac:dyDescent="0.2">
      <c r="A272" s="351">
        <v>269</v>
      </c>
      <c r="B272" s="352"/>
      <c r="C272" s="354"/>
      <c r="D272" s="355"/>
      <c r="E272" s="354"/>
      <c r="F272" s="370"/>
      <c r="G272" s="371"/>
      <c r="H272" s="390" t="str">
        <f t="shared" si="9"/>
        <v/>
      </c>
      <c r="I272" s="356"/>
      <c r="J272" s="357"/>
      <c r="K272" s="356"/>
      <c r="L272" s="352"/>
    </row>
    <row r="273" spans="1:12" hidden="1" x14ac:dyDescent="0.2">
      <c r="A273" s="351">
        <v>270</v>
      </c>
      <c r="B273" s="352"/>
      <c r="C273" s="354"/>
      <c r="D273" s="355"/>
      <c r="E273" s="354"/>
      <c r="F273" s="370"/>
      <c r="G273" s="371"/>
      <c r="H273" s="390" t="str">
        <f t="shared" si="9"/>
        <v/>
      </c>
      <c r="I273" s="356"/>
      <c r="J273" s="357"/>
      <c r="K273" s="356"/>
      <c r="L273" s="352"/>
    </row>
    <row r="274" spans="1:12" hidden="1" x14ac:dyDescent="0.2">
      <c r="A274" s="351">
        <v>271</v>
      </c>
      <c r="B274" s="352"/>
      <c r="C274" s="354"/>
      <c r="D274" s="355"/>
      <c r="E274" s="354"/>
      <c r="F274" s="370"/>
      <c r="G274" s="371"/>
      <c r="H274" s="390" t="str">
        <f t="shared" si="9"/>
        <v/>
      </c>
      <c r="I274" s="356"/>
      <c r="J274" s="357"/>
      <c r="K274" s="356"/>
      <c r="L274" s="352"/>
    </row>
    <row r="275" spans="1:12" hidden="1" x14ac:dyDescent="0.2">
      <c r="A275" s="351">
        <v>272</v>
      </c>
      <c r="B275" s="352"/>
      <c r="C275" s="354"/>
      <c r="D275" s="355"/>
      <c r="E275" s="354"/>
      <c r="F275" s="370"/>
      <c r="G275" s="371"/>
      <c r="H275" s="390" t="str">
        <f t="shared" si="9"/>
        <v/>
      </c>
      <c r="I275" s="356"/>
      <c r="J275" s="357"/>
      <c r="K275" s="356"/>
      <c r="L275" s="352"/>
    </row>
    <row r="276" spans="1:12" hidden="1" x14ac:dyDescent="0.2">
      <c r="A276" s="351">
        <v>273</v>
      </c>
      <c r="B276" s="352"/>
      <c r="C276" s="354"/>
      <c r="D276" s="355"/>
      <c r="E276" s="354"/>
      <c r="F276" s="370"/>
      <c r="G276" s="371"/>
      <c r="H276" s="390" t="str">
        <f t="shared" si="9"/>
        <v/>
      </c>
      <c r="I276" s="356"/>
      <c r="J276" s="357"/>
      <c r="K276" s="356"/>
      <c r="L276" s="352"/>
    </row>
    <row r="277" spans="1:12" hidden="1" x14ac:dyDescent="0.2">
      <c r="A277" s="351">
        <v>274</v>
      </c>
      <c r="B277" s="352"/>
      <c r="C277" s="354"/>
      <c r="D277" s="355"/>
      <c r="E277" s="354"/>
      <c r="F277" s="370"/>
      <c r="G277" s="371"/>
      <c r="H277" s="390" t="str">
        <f t="shared" si="9"/>
        <v/>
      </c>
      <c r="I277" s="356"/>
      <c r="J277" s="357"/>
      <c r="K277" s="356"/>
      <c r="L277" s="352"/>
    </row>
    <row r="278" spans="1:12" hidden="1" x14ac:dyDescent="0.2">
      <c r="A278" s="351">
        <v>275</v>
      </c>
      <c r="B278" s="352"/>
      <c r="C278" s="354"/>
      <c r="D278" s="355"/>
      <c r="E278" s="354"/>
      <c r="F278" s="370"/>
      <c r="G278" s="371"/>
      <c r="H278" s="390" t="str">
        <f t="shared" si="9"/>
        <v/>
      </c>
      <c r="I278" s="356"/>
      <c r="J278" s="357"/>
      <c r="K278" s="356"/>
      <c r="L278" s="352"/>
    </row>
    <row r="279" spans="1:12" hidden="1" x14ac:dyDescent="0.2">
      <c r="A279" s="351">
        <v>276</v>
      </c>
      <c r="B279" s="352"/>
      <c r="C279" s="354"/>
      <c r="D279" s="355"/>
      <c r="E279" s="354"/>
      <c r="F279" s="370"/>
      <c r="G279" s="371"/>
      <c r="H279" s="390" t="str">
        <f t="shared" si="9"/>
        <v/>
      </c>
      <c r="I279" s="356"/>
      <c r="J279" s="357"/>
      <c r="K279" s="356"/>
      <c r="L279" s="352"/>
    </row>
    <row r="280" spans="1:12" hidden="1" x14ac:dyDescent="0.2">
      <c r="A280" s="351">
        <v>277</v>
      </c>
      <c r="B280" s="352"/>
      <c r="C280" s="354"/>
      <c r="D280" s="355"/>
      <c r="E280" s="354"/>
      <c r="F280" s="370"/>
      <c r="G280" s="371"/>
      <c r="H280" s="390" t="str">
        <f t="shared" si="9"/>
        <v/>
      </c>
      <c r="I280" s="356"/>
      <c r="J280" s="357"/>
      <c r="K280" s="356"/>
      <c r="L280" s="352"/>
    </row>
    <row r="281" spans="1:12" hidden="1" x14ac:dyDescent="0.2">
      <c r="A281" s="351">
        <v>278</v>
      </c>
      <c r="B281" s="352"/>
      <c r="C281" s="354"/>
      <c r="D281" s="355"/>
      <c r="E281" s="354"/>
      <c r="F281" s="370"/>
      <c r="G281" s="371"/>
      <c r="H281" s="390" t="str">
        <f t="shared" si="9"/>
        <v/>
      </c>
      <c r="I281" s="356"/>
      <c r="J281" s="357"/>
      <c r="K281" s="356"/>
      <c r="L281" s="352"/>
    </row>
    <row r="282" spans="1:12" hidden="1" x14ac:dyDescent="0.2">
      <c r="A282" s="351">
        <v>279</v>
      </c>
      <c r="B282" s="352"/>
      <c r="C282" s="354"/>
      <c r="D282" s="355"/>
      <c r="E282" s="354"/>
      <c r="F282" s="370"/>
      <c r="G282" s="371"/>
      <c r="H282" s="390" t="str">
        <f t="shared" si="9"/>
        <v/>
      </c>
      <c r="I282" s="356"/>
      <c r="J282" s="357"/>
      <c r="K282" s="356"/>
      <c r="L282" s="352"/>
    </row>
    <row r="283" spans="1:12" hidden="1" x14ac:dyDescent="0.2">
      <c r="A283" s="351">
        <v>280</v>
      </c>
      <c r="B283" s="352"/>
      <c r="C283" s="354"/>
      <c r="D283" s="355"/>
      <c r="E283" s="354"/>
      <c r="F283" s="370"/>
      <c r="G283" s="371"/>
      <c r="H283" s="390" t="str">
        <f t="shared" si="9"/>
        <v/>
      </c>
      <c r="I283" s="356"/>
      <c r="J283" s="357"/>
      <c r="K283" s="356"/>
      <c r="L283" s="352"/>
    </row>
    <row r="284" spans="1:12" hidden="1" x14ac:dyDescent="0.2">
      <c r="A284" s="351">
        <v>281</v>
      </c>
      <c r="B284" s="352"/>
      <c r="C284" s="354"/>
      <c r="D284" s="355"/>
      <c r="E284" s="354"/>
      <c r="F284" s="370"/>
      <c r="G284" s="371"/>
      <c r="H284" s="390" t="str">
        <f t="shared" si="9"/>
        <v/>
      </c>
      <c r="I284" s="356"/>
      <c r="J284" s="357"/>
      <c r="K284" s="356"/>
      <c r="L284" s="352"/>
    </row>
    <row r="285" spans="1:12" hidden="1" x14ac:dyDescent="0.2">
      <c r="A285" s="351">
        <v>282</v>
      </c>
      <c r="B285" s="352"/>
      <c r="C285" s="354"/>
      <c r="D285" s="355"/>
      <c r="E285" s="354"/>
      <c r="F285" s="370"/>
      <c r="G285" s="371"/>
      <c r="H285" s="390" t="str">
        <f t="shared" si="9"/>
        <v/>
      </c>
      <c r="I285" s="356"/>
      <c r="J285" s="357"/>
      <c r="K285" s="356"/>
      <c r="L285" s="352"/>
    </row>
    <row r="286" spans="1:12" hidden="1" x14ac:dyDescent="0.2">
      <c r="A286" s="351">
        <v>283</v>
      </c>
      <c r="B286" s="352"/>
      <c r="C286" s="354"/>
      <c r="D286" s="355"/>
      <c r="E286" s="354"/>
      <c r="F286" s="370"/>
      <c r="G286" s="371"/>
      <c r="H286" s="390" t="str">
        <f t="shared" si="9"/>
        <v/>
      </c>
      <c r="I286" s="356"/>
      <c r="J286" s="357"/>
      <c r="K286" s="356"/>
      <c r="L286" s="352"/>
    </row>
    <row r="287" spans="1:12" hidden="1" x14ac:dyDescent="0.2">
      <c r="A287" s="351">
        <v>284</v>
      </c>
      <c r="B287" s="352"/>
      <c r="C287" s="354"/>
      <c r="D287" s="355"/>
      <c r="E287" s="354"/>
      <c r="F287" s="370"/>
      <c r="G287" s="371"/>
      <c r="H287" s="390" t="str">
        <f t="shared" si="9"/>
        <v/>
      </c>
      <c r="I287" s="356"/>
      <c r="J287" s="357"/>
      <c r="K287" s="356"/>
      <c r="L287" s="352"/>
    </row>
    <row r="288" spans="1:12" hidden="1" x14ac:dyDescent="0.2">
      <c r="A288" s="351">
        <v>285</v>
      </c>
      <c r="B288" s="352"/>
      <c r="C288" s="354"/>
      <c r="D288" s="355"/>
      <c r="E288" s="354"/>
      <c r="F288" s="370"/>
      <c r="G288" s="371"/>
      <c r="H288" s="390" t="str">
        <f t="shared" si="9"/>
        <v/>
      </c>
      <c r="I288" s="356"/>
      <c r="J288" s="357"/>
      <c r="K288" s="356"/>
      <c r="L288" s="352"/>
    </row>
    <row r="289" spans="1:12" hidden="1" x14ac:dyDescent="0.2">
      <c r="A289" s="351">
        <v>286</v>
      </c>
      <c r="B289" s="352"/>
      <c r="C289" s="354"/>
      <c r="D289" s="355"/>
      <c r="E289" s="354"/>
      <c r="F289" s="370"/>
      <c r="G289" s="371"/>
      <c r="H289" s="390" t="str">
        <f t="shared" si="9"/>
        <v/>
      </c>
      <c r="I289" s="356"/>
      <c r="J289" s="357"/>
      <c r="K289" s="356"/>
      <c r="L289" s="352"/>
    </row>
    <row r="290" spans="1:12" hidden="1" x14ac:dyDescent="0.2">
      <c r="A290" s="351">
        <v>287</v>
      </c>
      <c r="B290" s="352"/>
      <c r="C290" s="354"/>
      <c r="D290" s="355"/>
      <c r="E290" s="354"/>
      <c r="F290" s="370"/>
      <c r="G290" s="371"/>
      <c r="H290" s="390" t="str">
        <f t="shared" si="9"/>
        <v/>
      </c>
      <c r="I290" s="356"/>
      <c r="J290" s="357"/>
      <c r="K290" s="356"/>
      <c r="L290" s="352"/>
    </row>
    <row r="291" spans="1:12" hidden="1" x14ac:dyDescent="0.2">
      <c r="A291" s="351">
        <v>288</v>
      </c>
      <c r="B291" s="352"/>
      <c r="C291" s="354"/>
      <c r="D291" s="355"/>
      <c r="E291" s="354"/>
      <c r="F291" s="370"/>
      <c r="G291" s="371"/>
      <c r="H291" s="390" t="str">
        <f t="shared" si="9"/>
        <v/>
      </c>
      <c r="I291" s="356"/>
      <c r="J291" s="357"/>
      <c r="K291" s="356"/>
      <c r="L291" s="352"/>
    </row>
    <row r="292" spans="1:12" hidden="1" x14ac:dyDescent="0.2">
      <c r="A292" s="351">
        <v>289</v>
      </c>
      <c r="B292" s="352"/>
      <c r="C292" s="354"/>
      <c r="D292" s="355"/>
      <c r="E292" s="354"/>
      <c r="F292" s="370"/>
      <c r="G292" s="371"/>
      <c r="H292" s="390" t="str">
        <f t="shared" si="9"/>
        <v/>
      </c>
      <c r="I292" s="356"/>
      <c r="J292" s="357"/>
      <c r="K292" s="356"/>
      <c r="L292" s="352"/>
    </row>
    <row r="293" spans="1:12" hidden="1" x14ac:dyDescent="0.2">
      <c r="A293" s="351">
        <v>290</v>
      </c>
      <c r="B293" s="352"/>
      <c r="C293" s="354"/>
      <c r="D293" s="355"/>
      <c r="E293" s="354"/>
      <c r="F293" s="370"/>
      <c r="G293" s="371"/>
      <c r="H293" s="390" t="str">
        <f t="shared" si="9"/>
        <v/>
      </c>
      <c r="I293" s="356"/>
      <c r="J293" s="357"/>
      <c r="K293" s="356"/>
      <c r="L293" s="352"/>
    </row>
    <row r="294" spans="1:12" hidden="1" x14ac:dyDescent="0.2">
      <c r="A294" s="351">
        <v>291</v>
      </c>
      <c r="B294" s="352"/>
      <c r="C294" s="354"/>
      <c r="D294" s="355"/>
      <c r="E294" s="354"/>
      <c r="F294" s="370"/>
      <c r="G294" s="371"/>
      <c r="H294" s="390" t="str">
        <f t="shared" si="9"/>
        <v/>
      </c>
      <c r="I294" s="356"/>
      <c r="J294" s="357"/>
      <c r="K294" s="356"/>
      <c r="L294" s="352"/>
    </row>
    <row r="295" spans="1:12" hidden="1" x14ac:dyDescent="0.2">
      <c r="A295" s="351">
        <v>292</v>
      </c>
      <c r="B295" s="352"/>
      <c r="C295" s="354"/>
      <c r="D295" s="355"/>
      <c r="E295" s="354"/>
      <c r="F295" s="370"/>
      <c r="G295" s="371"/>
      <c r="H295" s="390" t="str">
        <f t="shared" si="9"/>
        <v/>
      </c>
      <c r="I295" s="356"/>
      <c r="J295" s="357"/>
      <c r="K295" s="356"/>
      <c r="L295" s="352"/>
    </row>
    <row r="296" spans="1:12" hidden="1" x14ac:dyDescent="0.2">
      <c r="A296" s="351">
        <v>293</v>
      </c>
      <c r="B296" s="352"/>
      <c r="C296" s="354"/>
      <c r="D296" s="355"/>
      <c r="E296" s="354"/>
      <c r="F296" s="370"/>
      <c r="G296" s="371"/>
      <c r="H296" s="390" t="str">
        <f t="shared" si="9"/>
        <v/>
      </c>
      <c r="I296" s="356"/>
      <c r="J296" s="357"/>
      <c r="K296" s="356"/>
      <c r="L296" s="352"/>
    </row>
    <row r="297" spans="1:12" hidden="1" x14ac:dyDescent="0.2">
      <c r="A297" s="351">
        <v>294</v>
      </c>
      <c r="B297" s="352"/>
      <c r="C297" s="354"/>
      <c r="D297" s="355"/>
      <c r="E297" s="354"/>
      <c r="F297" s="370"/>
      <c r="G297" s="371"/>
      <c r="H297" s="390" t="str">
        <f t="shared" si="9"/>
        <v/>
      </c>
      <c r="I297" s="356"/>
      <c r="J297" s="357"/>
      <c r="K297" s="356"/>
      <c r="L297" s="352"/>
    </row>
    <row r="298" spans="1:12" hidden="1" x14ac:dyDescent="0.2">
      <c r="A298" s="351">
        <v>295</v>
      </c>
      <c r="B298" s="352"/>
      <c r="C298" s="354"/>
      <c r="D298" s="355"/>
      <c r="E298" s="354"/>
      <c r="F298" s="370"/>
      <c r="G298" s="371"/>
      <c r="H298" s="390" t="str">
        <f t="shared" si="9"/>
        <v/>
      </c>
      <c r="I298" s="356"/>
      <c r="J298" s="357"/>
      <c r="K298" s="356"/>
      <c r="L298" s="352"/>
    </row>
    <row r="299" spans="1:12" hidden="1" x14ac:dyDescent="0.2">
      <c r="A299" s="351">
        <v>296</v>
      </c>
      <c r="B299" s="352"/>
      <c r="C299" s="354"/>
      <c r="D299" s="355"/>
      <c r="E299" s="354"/>
      <c r="F299" s="370"/>
      <c r="G299" s="371"/>
      <c r="H299" s="390" t="str">
        <f t="shared" si="9"/>
        <v/>
      </c>
      <c r="I299" s="356"/>
      <c r="J299" s="357"/>
      <c r="K299" s="356"/>
      <c r="L299" s="352"/>
    </row>
    <row r="300" spans="1:12" hidden="1" x14ac:dyDescent="0.2">
      <c r="A300" s="351">
        <v>297</v>
      </c>
      <c r="B300" s="352"/>
      <c r="C300" s="354"/>
      <c r="D300" s="355"/>
      <c r="E300" s="354"/>
      <c r="F300" s="370"/>
      <c r="G300" s="371"/>
      <c r="H300" s="390" t="str">
        <f t="shared" si="9"/>
        <v/>
      </c>
      <c r="I300" s="356"/>
      <c r="J300" s="357"/>
      <c r="K300" s="356"/>
      <c r="L300" s="352"/>
    </row>
    <row r="301" spans="1:12" hidden="1" x14ac:dyDescent="0.2">
      <c r="A301" s="351">
        <v>298</v>
      </c>
      <c r="B301" s="352"/>
      <c r="C301" s="354"/>
      <c r="D301" s="355"/>
      <c r="E301" s="354"/>
      <c r="F301" s="370"/>
      <c r="G301" s="371"/>
      <c r="H301" s="390" t="str">
        <f t="shared" si="9"/>
        <v/>
      </c>
      <c r="I301" s="356"/>
      <c r="J301" s="357"/>
      <c r="K301" s="356"/>
      <c r="L301" s="352"/>
    </row>
    <row r="302" spans="1:12" hidden="1" x14ac:dyDescent="0.2">
      <c r="A302" s="351">
        <v>299</v>
      </c>
      <c r="B302" s="352"/>
      <c r="C302" s="354"/>
      <c r="D302" s="355"/>
      <c r="E302" s="354"/>
      <c r="F302" s="370"/>
      <c r="G302" s="371"/>
      <c r="H302" s="390" t="str">
        <f t="shared" si="9"/>
        <v/>
      </c>
      <c r="I302" s="356"/>
      <c r="J302" s="357"/>
      <c r="K302" s="356"/>
      <c r="L302" s="352"/>
    </row>
    <row r="303" spans="1:12" hidden="1" x14ac:dyDescent="0.2">
      <c r="A303" s="351">
        <v>300</v>
      </c>
      <c r="B303" s="352"/>
      <c r="C303" s="354"/>
      <c r="D303" s="355"/>
      <c r="E303" s="354"/>
      <c r="F303" s="370"/>
      <c r="G303" s="371"/>
      <c r="H303" s="390" t="str">
        <f t="shared" si="9"/>
        <v/>
      </c>
      <c r="I303" s="356"/>
      <c r="J303" s="357"/>
      <c r="K303" s="356"/>
      <c r="L303" s="352"/>
    </row>
    <row r="304" spans="1:12" hidden="1" x14ac:dyDescent="0.2">
      <c r="A304" s="351">
        <v>301</v>
      </c>
      <c r="B304" s="352"/>
      <c r="C304" s="354"/>
      <c r="D304" s="355"/>
      <c r="E304" s="354"/>
      <c r="F304" s="370"/>
      <c r="G304" s="371"/>
      <c r="H304" s="390" t="str">
        <f t="shared" si="9"/>
        <v/>
      </c>
      <c r="I304" s="356"/>
      <c r="J304" s="357"/>
      <c r="K304" s="356"/>
      <c r="L304" s="352"/>
    </row>
    <row r="305" spans="1:12" hidden="1" x14ac:dyDescent="0.2">
      <c r="A305" s="351">
        <v>302</v>
      </c>
      <c r="B305" s="352"/>
      <c r="C305" s="354"/>
      <c r="D305" s="355"/>
      <c r="E305" s="354"/>
      <c r="F305" s="370"/>
      <c r="G305" s="371"/>
      <c r="H305" s="390" t="str">
        <f t="shared" si="9"/>
        <v/>
      </c>
      <c r="I305" s="356"/>
      <c r="J305" s="357"/>
      <c r="K305" s="356"/>
      <c r="L305" s="352"/>
    </row>
    <row r="306" spans="1:12" hidden="1" x14ac:dyDescent="0.2">
      <c r="A306" s="351">
        <v>303</v>
      </c>
      <c r="B306" s="352"/>
      <c r="C306" s="354"/>
      <c r="D306" s="355"/>
      <c r="E306" s="354"/>
      <c r="F306" s="370"/>
      <c r="G306" s="371"/>
      <c r="H306" s="390" t="str">
        <f t="shared" si="9"/>
        <v/>
      </c>
      <c r="I306" s="356"/>
      <c r="J306" s="357"/>
      <c r="K306" s="356"/>
      <c r="L306" s="352"/>
    </row>
    <row r="307" spans="1:12" hidden="1" x14ac:dyDescent="0.2">
      <c r="A307" s="351">
        <v>304</v>
      </c>
      <c r="B307" s="352"/>
      <c r="C307" s="354"/>
      <c r="D307" s="355"/>
      <c r="E307" s="354"/>
      <c r="F307" s="370"/>
      <c r="G307" s="371"/>
      <c r="H307" s="390" t="str">
        <f t="shared" si="9"/>
        <v/>
      </c>
      <c r="I307" s="356"/>
      <c r="J307" s="357"/>
      <c r="K307" s="356"/>
      <c r="L307" s="352"/>
    </row>
    <row r="308" spans="1:12" hidden="1" x14ac:dyDescent="0.2">
      <c r="A308" s="351">
        <v>305</v>
      </c>
      <c r="B308" s="352"/>
      <c r="C308" s="354"/>
      <c r="D308" s="355"/>
      <c r="E308" s="354"/>
      <c r="F308" s="370"/>
      <c r="G308" s="371"/>
      <c r="H308" s="390" t="str">
        <f t="shared" si="9"/>
        <v/>
      </c>
      <c r="I308" s="356"/>
      <c r="J308" s="357"/>
      <c r="K308" s="356"/>
      <c r="L308" s="352"/>
    </row>
    <row r="309" spans="1:12" hidden="1" x14ac:dyDescent="0.2">
      <c r="A309" s="351">
        <v>306</v>
      </c>
      <c r="B309" s="352"/>
      <c r="C309" s="354"/>
      <c r="D309" s="355"/>
      <c r="E309" s="354"/>
      <c r="F309" s="370"/>
      <c r="G309" s="371"/>
      <c r="H309" s="390" t="str">
        <f t="shared" si="9"/>
        <v/>
      </c>
      <c r="I309" s="356"/>
      <c r="J309" s="357"/>
      <c r="K309" s="356"/>
      <c r="L309" s="352"/>
    </row>
    <row r="310" spans="1:12" hidden="1" x14ac:dyDescent="0.2">
      <c r="A310" s="351">
        <v>307</v>
      </c>
      <c r="B310" s="352"/>
      <c r="C310" s="354"/>
      <c r="D310" s="355"/>
      <c r="E310" s="354"/>
      <c r="F310" s="370"/>
      <c r="G310" s="371"/>
      <c r="H310" s="390" t="str">
        <f t="shared" si="9"/>
        <v/>
      </c>
      <c r="I310" s="356"/>
      <c r="J310" s="357"/>
      <c r="K310" s="356"/>
      <c r="L310" s="352"/>
    </row>
    <row r="311" spans="1:12" hidden="1" x14ac:dyDescent="0.2">
      <c r="A311" s="351">
        <v>308</v>
      </c>
      <c r="B311" s="352"/>
      <c r="C311" s="354"/>
      <c r="D311" s="355"/>
      <c r="E311" s="354"/>
      <c r="F311" s="370"/>
      <c r="G311" s="371"/>
      <c r="H311" s="390" t="str">
        <f t="shared" si="9"/>
        <v/>
      </c>
      <c r="I311" s="356"/>
      <c r="J311" s="357"/>
      <c r="K311" s="356"/>
      <c r="L311" s="352"/>
    </row>
    <row r="312" spans="1:12" hidden="1" x14ac:dyDescent="0.2">
      <c r="A312" s="351">
        <v>309</v>
      </c>
      <c r="B312" s="352"/>
      <c r="C312" s="354"/>
      <c r="D312" s="355"/>
      <c r="E312" s="354"/>
      <c r="F312" s="370"/>
      <c r="G312" s="371"/>
      <c r="H312" s="390" t="str">
        <f t="shared" si="9"/>
        <v/>
      </c>
      <c r="I312" s="356"/>
      <c r="J312" s="357"/>
      <c r="K312" s="356"/>
      <c r="L312" s="352"/>
    </row>
    <row r="313" spans="1:12" hidden="1" x14ac:dyDescent="0.2">
      <c r="A313" s="351">
        <v>310</v>
      </c>
      <c r="B313" s="352"/>
      <c r="C313" s="354"/>
      <c r="D313" s="355"/>
      <c r="E313" s="354"/>
      <c r="F313" s="370"/>
      <c r="G313" s="371"/>
      <c r="H313" s="390" t="str">
        <f t="shared" si="9"/>
        <v/>
      </c>
      <c r="I313" s="356"/>
      <c r="J313" s="357"/>
      <c r="K313" s="356"/>
      <c r="L313" s="352"/>
    </row>
    <row r="314" spans="1:12" hidden="1" x14ac:dyDescent="0.2">
      <c r="A314" s="351">
        <v>311</v>
      </c>
      <c r="B314" s="352"/>
      <c r="C314" s="354"/>
      <c r="D314" s="355"/>
      <c r="E314" s="354"/>
      <c r="F314" s="370"/>
      <c r="G314" s="371"/>
      <c r="H314" s="390" t="str">
        <f t="shared" si="9"/>
        <v/>
      </c>
      <c r="I314" s="356"/>
      <c r="J314" s="357"/>
      <c r="K314" s="356"/>
      <c r="L314" s="352"/>
    </row>
    <row r="315" spans="1:12" hidden="1" x14ac:dyDescent="0.2">
      <c r="A315" s="351">
        <v>312</v>
      </c>
      <c r="B315" s="352"/>
      <c r="C315" s="354"/>
      <c r="D315" s="355"/>
      <c r="E315" s="354"/>
      <c r="F315" s="370"/>
      <c r="G315" s="371"/>
      <c r="H315" s="390" t="str">
        <f t="shared" si="9"/>
        <v/>
      </c>
      <c r="I315" s="356"/>
      <c r="J315" s="357"/>
      <c r="K315" s="356"/>
      <c r="L315" s="352"/>
    </row>
    <row r="316" spans="1:12" hidden="1" x14ac:dyDescent="0.2">
      <c r="A316" s="351">
        <v>313</v>
      </c>
      <c r="B316" s="352"/>
      <c r="C316" s="354"/>
      <c r="D316" s="355"/>
      <c r="E316" s="354"/>
      <c r="F316" s="370"/>
      <c r="G316" s="371"/>
      <c r="H316" s="390" t="str">
        <f t="shared" si="9"/>
        <v/>
      </c>
      <c r="I316" s="356"/>
      <c r="J316" s="357"/>
      <c r="K316" s="356"/>
      <c r="L316" s="352"/>
    </row>
    <row r="317" spans="1:12" hidden="1" x14ac:dyDescent="0.2">
      <c r="A317" s="351">
        <v>314</v>
      </c>
      <c r="B317" s="352"/>
      <c r="C317" s="354"/>
      <c r="D317" s="355"/>
      <c r="E317" s="354"/>
      <c r="F317" s="370"/>
      <c r="G317" s="371"/>
      <c r="H317" s="390" t="str">
        <f t="shared" si="9"/>
        <v/>
      </c>
      <c r="I317" s="356"/>
      <c r="J317" s="357"/>
      <c r="K317" s="356"/>
      <c r="L317" s="352"/>
    </row>
    <row r="318" spans="1:12" hidden="1" x14ac:dyDescent="0.2">
      <c r="A318" s="351">
        <v>315</v>
      </c>
      <c r="B318" s="352"/>
      <c r="C318" s="354"/>
      <c r="D318" s="355"/>
      <c r="E318" s="354"/>
      <c r="F318" s="370"/>
      <c r="G318" s="371"/>
      <c r="H318" s="390" t="str">
        <f t="shared" si="9"/>
        <v/>
      </c>
      <c r="I318" s="356"/>
      <c r="J318" s="357"/>
      <c r="K318" s="356"/>
      <c r="L318" s="352"/>
    </row>
    <row r="319" spans="1:12" hidden="1" x14ac:dyDescent="0.2">
      <c r="A319" s="351">
        <v>316</v>
      </c>
      <c r="B319" s="352"/>
      <c r="C319" s="354"/>
      <c r="D319" s="355"/>
      <c r="E319" s="354"/>
      <c r="F319" s="370"/>
      <c r="G319" s="371"/>
      <c r="H319" s="390" t="str">
        <f t="shared" si="9"/>
        <v/>
      </c>
      <c r="I319" s="356"/>
      <c r="J319" s="357"/>
      <c r="K319" s="356"/>
      <c r="L319" s="352"/>
    </row>
    <row r="320" spans="1:12" hidden="1" x14ac:dyDescent="0.2">
      <c r="A320" s="351">
        <v>317</v>
      </c>
      <c r="B320" s="352"/>
      <c r="C320" s="354"/>
      <c r="D320" s="355"/>
      <c r="E320" s="354"/>
      <c r="F320" s="370"/>
      <c r="G320" s="371"/>
      <c r="H320" s="390" t="str">
        <f t="shared" si="9"/>
        <v/>
      </c>
      <c r="I320" s="356"/>
      <c r="J320" s="357"/>
      <c r="K320" s="356"/>
      <c r="L320" s="352"/>
    </row>
    <row r="321" spans="1:12" hidden="1" x14ac:dyDescent="0.2">
      <c r="A321" s="351">
        <v>318</v>
      </c>
      <c r="B321" s="352"/>
      <c r="C321" s="354"/>
      <c r="D321" s="355"/>
      <c r="E321" s="354"/>
      <c r="F321" s="370"/>
      <c r="G321" s="371"/>
      <c r="H321" s="390" t="str">
        <f t="shared" si="9"/>
        <v/>
      </c>
      <c r="I321" s="356"/>
      <c r="J321" s="357"/>
      <c r="K321" s="356"/>
      <c r="L321" s="352"/>
    </row>
    <row r="322" spans="1:12" hidden="1" x14ac:dyDescent="0.2">
      <c r="A322" s="351">
        <v>319</v>
      </c>
      <c r="B322" s="352"/>
      <c r="C322" s="354"/>
      <c r="D322" s="355"/>
      <c r="E322" s="354"/>
      <c r="F322" s="370"/>
      <c r="G322" s="371"/>
      <c r="H322" s="390" t="str">
        <f t="shared" si="9"/>
        <v/>
      </c>
      <c r="I322" s="356"/>
      <c r="J322" s="357"/>
      <c r="K322" s="356"/>
      <c r="L322" s="352"/>
    </row>
    <row r="323" spans="1:12" hidden="1" x14ac:dyDescent="0.2">
      <c r="A323" s="351">
        <v>320</v>
      </c>
      <c r="B323" s="352"/>
      <c r="C323" s="354"/>
      <c r="D323" s="355"/>
      <c r="E323" s="354"/>
      <c r="F323" s="370"/>
      <c r="G323" s="371"/>
      <c r="H323" s="390" t="str">
        <f t="shared" si="9"/>
        <v/>
      </c>
      <c r="I323" s="356"/>
      <c r="J323" s="357"/>
      <c r="K323" s="356"/>
      <c r="L323" s="352"/>
    </row>
    <row r="324" spans="1:12" hidden="1" x14ac:dyDescent="0.2">
      <c r="A324" s="351">
        <v>321</v>
      </c>
      <c r="B324" s="352"/>
      <c r="C324" s="354"/>
      <c r="D324" s="355"/>
      <c r="E324" s="354"/>
      <c r="F324" s="370"/>
      <c r="G324" s="371"/>
      <c r="H324" s="390" t="str">
        <f t="shared" si="9"/>
        <v/>
      </c>
      <c r="I324" s="356"/>
      <c r="J324" s="357"/>
      <c r="K324" s="356"/>
      <c r="L324" s="352"/>
    </row>
    <row r="325" spans="1:12" hidden="1" x14ac:dyDescent="0.2">
      <c r="A325" s="351">
        <v>322</v>
      </c>
      <c r="B325" s="352"/>
      <c r="C325" s="354"/>
      <c r="D325" s="355"/>
      <c r="E325" s="354"/>
      <c r="F325" s="370"/>
      <c r="G325" s="371"/>
      <c r="H325" s="390" t="str">
        <f t="shared" ref="H325:H388" si="10">IF(G325="","",IF(LEN(G325)&gt;14,G325,REPLACE(REPLACE(G325,1,3,"XXX"),13,2,"XX")))</f>
        <v/>
      </c>
      <c r="I325" s="356"/>
      <c r="J325" s="357"/>
      <c r="K325" s="356"/>
      <c r="L325" s="352"/>
    </row>
    <row r="326" spans="1:12" hidden="1" x14ac:dyDescent="0.2">
      <c r="A326" s="351">
        <v>323</v>
      </c>
      <c r="B326" s="352"/>
      <c r="C326" s="354"/>
      <c r="D326" s="355"/>
      <c r="E326" s="354"/>
      <c r="F326" s="370"/>
      <c r="G326" s="371"/>
      <c r="H326" s="390" t="str">
        <f t="shared" si="10"/>
        <v/>
      </c>
      <c r="I326" s="356"/>
      <c r="J326" s="357"/>
      <c r="K326" s="356"/>
      <c r="L326" s="352"/>
    </row>
    <row r="327" spans="1:12" hidden="1" x14ac:dyDescent="0.2">
      <c r="A327" s="351">
        <v>324</v>
      </c>
      <c r="B327" s="352"/>
      <c r="C327" s="354"/>
      <c r="D327" s="355"/>
      <c r="E327" s="354"/>
      <c r="F327" s="370"/>
      <c r="G327" s="371"/>
      <c r="H327" s="390" t="str">
        <f t="shared" si="10"/>
        <v/>
      </c>
      <c r="I327" s="356"/>
      <c r="J327" s="357"/>
      <c r="K327" s="356"/>
      <c r="L327" s="352"/>
    </row>
    <row r="328" spans="1:12" hidden="1" x14ac:dyDescent="0.2">
      <c r="A328" s="351">
        <v>325</v>
      </c>
      <c r="B328" s="352"/>
      <c r="C328" s="354"/>
      <c r="D328" s="355"/>
      <c r="E328" s="354"/>
      <c r="F328" s="370"/>
      <c r="G328" s="371"/>
      <c r="H328" s="390" t="str">
        <f t="shared" si="10"/>
        <v/>
      </c>
      <c r="I328" s="356"/>
      <c r="J328" s="357"/>
      <c r="K328" s="356"/>
      <c r="L328" s="352"/>
    </row>
    <row r="329" spans="1:12" hidden="1" x14ac:dyDescent="0.2">
      <c r="A329" s="351">
        <v>326</v>
      </c>
      <c r="B329" s="352"/>
      <c r="C329" s="354"/>
      <c r="D329" s="355"/>
      <c r="E329" s="354"/>
      <c r="F329" s="370"/>
      <c r="G329" s="371"/>
      <c r="H329" s="390" t="str">
        <f t="shared" si="10"/>
        <v/>
      </c>
      <c r="I329" s="356"/>
      <c r="J329" s="357"/>
      <c r="K329" s="356"/>
      <c r="L329" s="352"/>
    </row>
    <row r="330" spans="1:12" hidden="1" x14ac:dyDescent="0.2">
      <c r="A330" s="351">
        <v>327</v>
      </c>
      <c r="B330" s="352"/>
      <c r="C330" s="354"/>
      <c r="D330" s="355"/>
      <c r="E330" s="354"/>
      <c r="F330" s="370"/>
      <c r="G330" s="371"/>
      <c r="H330" s="390" t="str">
        <f t="shared" si="10"/>
        <v/>
      </c>
      <c r="I330" s="356"/>
      <c r="J330" s="357"/>
      <c r="K330" s="356"/>
      <c r="L330" s="352"/>
    </row>
    <row r="331" spans="1:12" hidden="1" x14ac:dyDescent="0.2">
      <c r="A331" s="351">
        <v>328</v>
      </c>
      <c r="B331" s="352"/>
      <c r="C331" s="354"/>
      <c r="D331" s="355"/>
      <c r="E331" s="354"/>
      <c r="F331" s="370"/>
      <c r="G331" s="371"/>
      <c r="H331" s="390" t="str">
        <f t="shared" si="10"/>
        <v/>
      </c>
      <c r="I331" s="356"/>
      <c r="J331" s="357"/>
      <c r="K331" s="356"/>
      <c r="L331" s="352"/>
    </row>
    <row r="332" spans="1:12" hidden="1" x14ac:dyDescent="0.2">
      <c r="A332" s="351">
        <v>329</v>
      </c>
      <c r="B332" s="352"/>
      <c r="C332" s="354"/>
      <c r="D332" s="355"/>
      <c r="E332" s="354"/>
      <c r="F332" s="370"/>
      <c r="G332" s="371"/>
      <c r="H332" s="390" t="str">
        <f t="shared" si="10"/>
        <v/>
      </c>
      <c r="I332" s="356"/>
      <c r="J332" s="357"/>
      <c r="K332" s="356"/>
      <c r="L332" s="352"/>
    </row>
    <row r="333" spans="1:12" hidden="1" x14ac:dyDescent="0.2">
      <c r="A333" s="351">
        <v>330</v>
      </c>
      <c r="B333" s="352"/>
      <c r="C333" s="354"/>
      <c r="D333" s="355"/>
      <c r="E333" s="354"/>
      <c r="F333" s="370"/>
      <c r="G333" s="371"/>
      <c r="H333" s="390" t="str">
        <f t="shared" si="10"/>
        <v/>
      </c>
      <c r="I333" s="356"/>
      <c r="J333" s="357"/>
      <c r="K333" s="356"/>
      <c r="L333" s="352"/>
    </row>
    <row r="334" spans="1:12" hidden="1" x14ac:dyDescent="0.2">
      <c r="A334" s="351">
        <v>331</v>
      </c>
      <c r="B334" s="352"/>
      <c r="C334" s="354"/>
      <c r="D334" s="355"/>
      <c r="E334" s="354"/>
      <c r="F334" s="370"/>
      <c r="G334" s="371"/>
      <c r="H334" s="390" t="str">
        <f t="shared" si="10"/>
        <v/>
      </c>
      <c r="I334" s="356"/>
      <c r="J334" s="357"/>
      <c r="K334" s="356"/>
      <c r="L334" s="352"/>
    </row>
    <row r="335" spans="1:12" hidden="1" x14ac:dyDescent="0.2">
      <c r="A335" s="351">
        <v>332</v>
      </c>
      <c r="B335" s="352"/>
      <c r="C335" s="354"/>
      <c r="D335" s="355"/>
      <c r="E335" s="354"/>
      <c r="F335" s="370"/>
      <c r="G335" s="371"/>
      <c r="H335" s="390" t="str">
        <f t="shared" si="10"/>
        <v/>
      </c>
      <c r="I335" s="356"/>
      <c r="J335" s="357"/>
      <c r="K335" s="356"/>
      <c r="L335" s="352"/>
    </row>
    <row r="336" spans="1:12" hidden="1" x14ac:dyDescent="0.2">
      <c r="A336" s="351">
        <v>333</v>
      </c>
      <c r="B336" s="352"/>
      <c r="C336" s="354"/>
      <c r="D336" s="355"/>
      <c r="E336" s="354"/>
      <c r="F336" s="370"/>
      <c r="G336" s="371"/>
      <c r="H336" s="390" t="str">
        <f t="shared" si="10"/>
        <v/>
      </c>
      <c r="I336" s="356"/>
      <c r="J336" s="357"/>
      <c r="K336" s="356"/>
      <c r="L336" s="352"/>
    </row>
    <row r="337" spans="1:12" hidden="1" x14ac:dyDescent="0.2">
      <c r="A337" s="351">
        <v>334</v>
      </c>
      <c r="B337" s="352"/>
      <c r="C337" s="354"/>
      <c r="D337" s="355"/>
      <c r="E337" s="354"/>
      <c r="F337" s="370"/>
      <c r="G337" s="371"/>
      <c r="H337" s="390" t="str">
        <f t="shared" si="10"/>
        <v/>
      </c>
      <c r="I337" s="356"/>
      <c r="J337" s="357"/>
      <c r="K337" s="356"/>
      <c r="L337" s="352"/>
    </row>
    <row r="338" spans="1:12" hidden="1" x14ac:dyDescent="0.2">
      <c r="A338" s="351">
        <v>335</v>
      </c>
      <c r="B338" s="352"/>
      <c r="C338" s="354"/>
      <c r="D338" s="355"/>
      <c r="E338" s="354"/>
      <c r="F338" s="370"/>
      <c r="G338" s="371"/>
      <c r="H338" s="390" t="str">
        <f t="shared" si="10"/>
        <v/>
      </c>
      <c r="I338" s="356"/>
      <c r="J338" s="357"/>
      <c r="K338" s="356"/>
      <c r="L338" s="352"/>
    </row>
    <row r="339" spans="1:12" hidden="1" x14ac:dyDescent="0.2">
      <c r="A339" s="351">
        <v>336</v>
      </c>
      <c r="B339" s="352"/>
      <c r="C339" s="354"/>
      <c r="D339" s="355"/>
      <c r="E339" s="354"/>
      <c r="F339" s="370"/>
      <c r="G339" s="371"/>
      <c r="H339" s="390" t="str">
        <f t="shared" si="10"/>
        <v/>
      </c>
      <c r="I339" s="356"/>
      <c r="J339" s="357"/>
      <c r="K339" s="356"/>
      <c r="L339" s="352"/>
    </row>
    <row r="340" spans="1:12" hidden="1" x14ac:dyDescent="0.2">
      <c r="A340" s="351">
        <v>337</v>
      </c>
      <c r="B340" s="352"/>
      <c r="C340" s="354"/>
      <c r="D340" s="355"/>
      <c r="E340" s="354"/>
      <c r="F340" s="370"/>
      <c r="G340" s="371"/>
      <c r="H340" s="390" t="str">
        <f t="shared" si="10"/>
        <v/>
      </c>
      <c r="I340" s="356"/>
      <c r="J340" s="357"/>
      <c r="K340" s="356"/>
      <c r="L340" s="352"/>
    </row>
    <row r="341" spans="1:12" hidden="1" x14ac:dyDescent="0.2">
      <c r="A341" s="351">
        <v>338</v>
      </c>
      <c r="B341" s="352"/>
      <c r="C341" s="354"/>
      <c r="D341" s="355"/>
      <c r="E341" s="354"/>
      <c r="F341" s="370"/>
      <c r="G341" s="371"/>
      <c r="H341" s="390" t="str">
        <f t="shared" si="10"/>
        <v/>
      </c>
      <c r="I341" s="356"/>
      <c r="J341" s="357"/>
      <c r="K341" s="356"/>
      <c r="L341" s="352"/>
    </row>
    <row r="342" spans="1:12" hidden="1" x14ac:dyDescent="0.2">
      <c r="A342" s="351">
        <v>339</v>
      </c>
      <c r="B342" s="352"/>
      <c r="C342" s="354"/>
      <c r="D342" s="355"/>
      <c r="E342" s="354"/>
      <c r="F342" s="370"/>
      <c r="G342" s="371"/>
      <c r="H342" s="390" t="str">
        <f t="shared" si="10"/>
        <v/>
      </c>
      <c r="I342" s="356"/>
      <c r="J342" s="357"/>
      <c r="K342" s="356"/>
      <c r="L342" s="352"/>
    </row>
    <row r="343" spans="1:12" hidden="1" x14ac:dyDescent="0.2">
      <c r="A343" s="351">
        <v>340</v>
      </c>
      <c r="B343" s="352"/>
      <c r="C343" s="354"/>
      <c r="D343" s="355"/>
      <c r="E343" s="354"/>
      <c r="F343" s="370"/>
      <c r="G343" s="371"/>
      <c r="H343" s="390" t="str">
        <f t="shared" si="10"/>
        <v/>
      </c>
      <c r="I343" s="356"/>
      <c r="J343" s="357"/>
      <c r="K343" s="356"/>
      <c r="L343" s="352"/>
    </row>
    <row r="344" spans="1:12" hidden="1" x14ac:dyDescent="0.2">
      <c r="A344" s="351">
        <v>341</v>
      </c>
      <c r="B344" s="352"/>
      <c r="C344" s="354"/>
      <c r="D344" s="355"/>
      <c r="E344" s="354"/>
      <c r="F344" s="370"/>
      <c r="G344" s="371"/>
      <c r="H344" s="390" t="str">
        <f t="shared" si="10"/>
        <v/>
      </c>
      <c r="I344" s="356"/>
      <c r="J344" s="357"/>
      <c r="K344" s="356"/>
      <c r="L344" s="352"/>
    </row>
    <row r="345" spans="1:12" hidden="1" x14ac:dyDescent="0.2">
      <c r="A345" s="351">
        <v>342</v>
      </c>
      <c r="B345" s="352"/>
      <c r="C345" s="354"/>
      <c r="D345" s="355"/>
      <c r="E345" s="354"/>
      <c r="F345" s="370"/>
      <c r="G345" s="371"/>
      <c r="H345" s="390" t="str">
        <f t="shared" si="10"/>
        <v/>
      </c>
      <c r="I345" s="356"/>
      <c r="J345" s="357"/>
      <c r="K345" s="356"/>
      <c r="L345" s="352"/>
    </row>
    <row r="346" spans="1:12" hidden="1" x14ac:dyDescent="0.2">
      <c r="A346" s="351">
        <v>343</v>
      </c>
      <c r="B346" s="352"/>
      <c r="C346" s="354"/>
      <c r="D346" s="355"/>
      <c r="E346" s="354"/>
      <c r="F346" s="370"/>
      <c r="G346" s="371"/>
      <c r="H346" s="390" t="str">
        <f t="shared" si="10"/>
        <v/>
      </c>
      <c r="I346" s="356"/>
      <c r="J346" s="357"/>
      <c r="K346" s="356"/>
      <c r="L346" s="352"/>
    </row>
    <row r="347" spans="1:12" hidden="1" x14ac:dyDescent="0.2">
      <c r="A347" s="351">
        <v>344</v>
      </c>
      <c r="B347" s="352"/>
      <c r="C347" s="354"/>
      <c r="D347" s="355"/>
      <c r="E347" s="354"/>
      <c r="F347" s="370"/>
      <c r="G347" s="371"/>
      <c r="H347" s="390" t="str">
        <f t="shared" si="10"/>
        <v/>
      </c>
      <c r="I347" s="356"/>
      <c r="J347" s="357"/>
      <c r="K347" s="356"/>
      <c r="L347" s="352"/>
    </row>
    <row r="348" spans="1:12" hidden="1" x14ac:dyDescent="0.2">
      <c r="A348" s="351">
        <v>345</v>
      </c>
      <c r="B348" s="352"/>
      <c r="C348" s="354"/>
      <c r="D348" s="355"/>
      <c r="E348" s="354"/>
      <c r="F348" s="370"/>
      <c r="G348" s="371"/>
      <c r="H348" s="390" t="str">
        <f t="shared" si="10"/>
        <v/>
      </c>
      <c r="I348" s="356"/>
      <c r="J348" s="357"/>
      <c r="K348" s="356"/>
      <c r="L348" s="352"/>
    </row>
    <row r="349" spans="1:12" hidden="1" x14ac:dyDescent="0.2">
      <c r="A349" s="351">
        <v>346</v>
      </c>
      <c r="B349" s="352"/>
      <c r="C349" s="354"/>
      <c r="D349" s="355"/>
      <c r="E349" s="354"/>
      <c r="F349" s="370"/>
      <c r="G349" s="371"/>
      <c r="H349" s="390" t="str">
        <f t="shared" si="10"/>
        <v/>
      </c>
      <c r="I349" s="356"/>
      <c r="J349" s="357"/>
      <c r="K349" s="356"/>
      <c r="L349" s="352"/>
    </row>
    <row r="350" spans="1:12" hidden="1" x14ac:dyDescent="0.2">
      <c r="A350" s="351">
        <v>347</v>
      </c>
      <c r="B350" s="352"/>
      <c r="C350" s="354"/>
      <c r="D350" s="355"/>
      <c r="E350" s="354"/>
      <c r="F350" s="370"/>
      <c r="G350" s="371"/>
      <c r="H350" s="390" t="str">
        <f t="shared" si="10"/>
        <v/>
      </c>
      <c r="I350" s="356"/>
      <c r="J350" s="357"/>
      <c r="K350" s="356"/>
      <c r="L350" s="352"/>
    </row>
    <row r="351" spans="1:12" hidden="1" x14ac:dyDescent="0.2">
      <c r="A351" s="351">
        <v>348</v>
      </c>
      <c r="B351" s="352"/>
      <c r="C351" s="354"/>
      <c r="D351" s="355"/>
      <c r="E351" s="354"/>
      <c r="F351" s="370"/>
      <c r="G351" s="371"/>
      <c r="H351" s="390" t="str">
        <f t="shared" si="10"/>
        <v/>
      </c>
      <c r="I351" s="356"/>
      <c r="J351" s="357"/>
      <c r="K351" s="356"/>
      <c r="L351" s="352"/>
    </row>
    <row r="352" spans="1:12" hidden="1" x14ac:dyDescent="0.2">
      <c r="A352" s="351">
        <v>349</v>
      </c>
      <c r="B352" s="352"/>
      <c r="C352" s="354"/>
      <c r="D352" s="355"/>
      <c r="E352" s="354"/>
      <c r="F352" s="370"/>
      <c r="G352" s="371"/>
      <c r="H352" s="390" t="str">
        <f t="shared" si="10"/>
        <v/>
      </c>
      <c r="I352" s="356"/>
      <c r="J352" s="357"/>
      <c r="K352" s="356"/>
      <c r="L352" s="352"/>
    </row>
    <row r="353" spans="1:12" hidden="1" x14ac:dyDescent="0.2">
      <c r="A353" s="351">
        <v>350</v>
      </c>
      <c r="B353" s="352"/>
      <c r="C353" s="354"/>
      <c r="D353" s="355"/>
      <c r="E353" s="354"/>
      <c r="F353" s="370"/>
      <c r="G353" s="371"/>
      <c r="H353" s="390" t="str">
        <f t="shared" si="10"/>
        <v/>
      </c>
      <c r="I353" s="356"/>
      <c r="J353" s="357"/>
      <c r="K353" s="356"/>
      <c r="L353" s="352"/>
    </row>
    <row r="354" spans="1:12" hidden="1" x14ac:dyDescent="0.2">
      <c r="A354" s="351">
        <v>351</v>
      </c>
      <c r="B354" s="352"/>
      <c r="C354" s="354"/>
      <c r="D354" s="355"/>
      <c r="E354" s="354"/>
      <c r="F354" s="370"/>
      <c r="G354" s="371"/>
      <c r="H354" s="390" t="str">
        <f t="shared" si="10"/>
        <v/>
      </c>
      <c r="I354" s="356"/>
      <c r="J354" s="357"/>
      <c r="K354" s="356"/>
      <c r="L354" s="352"/>
    </row>
    <row r="355" spans="1:12" hidden="1" x14ac:dyDescent="0.2">
      <c r="A355" s="351">
        <v>352</v>
      </c>
      <c r="B355" s="352"/>
      <c r="C355" s="354"/>
      <c r="D355" s="355"/>
      <c r="E355" s="354"/>
      <c r="F355" s="370"/>
      <c r="G355" s="371"/>
      <c r="H355" s="390" t="str">
        <f t="shared" si="10"/>
        <v/>
      </c>
      <c r="I355" s="356"/>
      <c r="J355" s="357"/>
      <c r="K355" s="356"/>
      <c r="L355" s="352"/>
    </row>
    <row r="356" spans="1:12" hidden="1" x14ac:dyDescent="0.2">
      <c r="A356" s="351">
        <v>353</v>
      </c>
      <c r="B356" s="352"/>
      <c r="C356" s="354"/>
      <c r="D356" s="355"/>
      <c r="E356" s="354"/>
      <c r="F356" s="370"/>
      <c r="G356" s="371"/>
      <c r="H356" s="390" t="str">
        <f t="shared" si="10"/>
        <v/>
      </c>
      <c r="I356" s="356"/>
      <c r="J356" s="357"/>
      <c r="K356" s="356"/>
      <c r="L356" s="352"/>
    </row>
    <row r="357" spans="1:12" hidden="1" x14ac:dyDescent="0.2">
      <c r="A357" s="351">
        <v>354</v>
      </c>
      <c r="B357" s="352"/>
      <c r="C357" s="354"/>
      <c r="D357" s="355"/>
      <c r="E357" s="354"/>
      <c r="F357" s="370"/>
      <c r="G357" s="371"/>
      <c r="H357" s="390" t="str">
        <f t="shared" si="10"/>
        <v/>
      </c>
      <c r="I357" s="356"/>
      <c r="J357" s="357"/>
      <c r="K357" s="356"/>
      <c r="L357" s="352"/>
    </row>
    <row r="358" spans="1:12" hidden="1" x14ac:dyDescent="0.2">
      <c r="A358" s="351">
        <v>355</v>
      </c>
      <c r="B358" s="352"/>
      <c r="C358" s="354"/>
      <c r="D358" s="355"/>
      <c r="E358" s="354"/>
      <c r="F358" s="370"/>
      <c r="G358" s="371"/>
      <c r="H358" s="390" t="str">
        <f t="shared" si="10"/>
        <v/>
      </c>
      <c r="I358" s="356"/>
      <c r="J358" s="357"/>
      <c r="K358" s="356"/>
      <c r="L358" s="352"/>
    </row>
    <row r="359" spans="1:12" hidden="1" x14ac:dyDescent="0.2">
      <c r="A359" s="351">
        <v>356</v>
      </c>
      <c r="B359" s="352"/>
      <c r="C359" s="354"/>
      <c r="D359" s="355"/>
      <c r="E359" s="354"/>
      <c r="F359" s="370"/>
      <c r="G359" s="371"/>
      <c r="H359" s="390" t="str">
        <f t="shared" si="10"/>
        <v/>
      </c>
      <c r="I359" s="356"/>
      <c r="J359" s="357"/>
      <c r="K359" s="356"/>
      <c r="L359" s="352"/>
    </row>
    <row r="360" spans="1:12" hidden="1" x14ac:dyDescent="0.2">
      <c r="A360" s="351">
        <v>357</v>
      </c>
      <c r="B360" s="352"/>
      <c r="C360" s="354"/>
      <c r="D360" s="355"/>
      <c r="E360" s="354"/>
      <c r="F360" s="370"/>
      <c r="G360" s="371"/>
      <c r="H360" s="390" t="str">
        <f t="shared" si="10"/>
        <v/>
      </c>
      <c r="I360" s="356"/>
      <c r="J360" s="357"/>
      <c r="K360" s="356"/>
      <c r="L360" s="352"/>
    </row>
    <row r="361" spans="1:12" hidden="1" x14ac:dyDescent="0.2">
      <c r="A361" s="351">
        <v>358</v>
      </c>
      <c r="B361" s="352"/>
      <c r="C361" s="354"/>
      <c r="D361" s="355"/>
      <c r="E361" s="354"/>
      <c r="F361" s="370"/>
      <c r="G361" s="371"/>
      <c r="H361" s="390" t="str">
        <f t="shared" si="10"/>
        <v/>
      </c>
      <c r="I361" s="356"/>
      <c r="J361" s="357"/>
      <c r="K361" s="356"/>
      <c r="L361" s="352"/>
    </row>
    <row r="362" spans="1:12" hidden="1" x14ac:dyDescent="0.2">
      <c r="A362" s="351">
        <v>359</v>
      </c>
      <c r="B362" s="352"/>
      <c r="C362" s="354"/>
      <c r="D362" s="355"/>
      <c r="E362" s="354"/>
      <c r="F362" s="370"/>
      <c r="G362" s="371"/>
      <c r="H362" s="390" t="str">
        <f t="shared" si="10"/>
        <v/>
      </c>
      <c r="I362" s="356"/>
      <c r="J362" s="357"/>
      <c r="K362" s="356"/>
      <c r="L362" s="352"/>
    </row>
    <row r="363" spans="1:12" hidden="1" x14ac:dyDescent="0.2">
      <c r="A363" s="351">
        <v>360</v>
      </c>
      <c r="B363" s="352"/>
      <c r="C363" s="354"/>
      <c r="D363" s="355"/>
      <c r="E363" s="354"/>
      <c r="F363" s="370"/>
      <c r="G363" s="371"/>
      <c r="H363" s="390" t="str">
        <f t="shared" si="10"/>
        <v/>
      </c>
      <c r="I363" s="356"/>
      <c r="J363" s="357"/>
      <c r="K363" s="356"/>
      <c r="L363" s="352"/>
    </row>
    <row r="364" spans="1:12" hidden="1" x14ac:dyDescent="0.2">
      <c r="A364" s="351">
        <v>361</v>
      </c>
      <c r="B364" s="352"/>
      <c r="C364" s="354"/>
      <c r="D364" s="355"/>
      <c r="E364" s="354"/>
      <c r="F364" s="370"/>
      <c r="G364" s="371"/>
      <c r="H364" s="390" t="str">
        <f t="shared" si="10"/>
        <v/>
      </c>
      <c r="I364" s="356"/>
      <c r="J364" s="357"/>
      <c r="K364" s="356"/>
      <c r="L364" s="352"/>
    </row>
    <row r="365" spans="1:12" hidden="1" x14ac:dyDescent="0.2">
      <c r="A365" s="351">
        <v>362</v>
      </c>
      <c r="B365" s="352"/>
      <c r="C365" s="354"/>
      <c r="D365" s="355"/>
      <c r="E365" s="354"/>
      <c r="F365" s="370"/>
      <c r="G365" s="371"/>
      <c r="H365" s="390" t="str">
        <f t="shared" si="10"/>
        <v/>
      </c>
      <c r="I365" s="356"/>
      <c r="J365" s="357"/>
      <c r="K365" s="356"/>
      <c r="L365" s="352"/>
    </row>
    <row r="366" spans="1:12" hidden="1" x14ac:dyDescent="0.2">
      <c r="A366" s="351">
        <v>363</v>
      </c>
      <c r="B366" s="352"/>
      <c r="C366" s="354"/>
      <c r="D366" s="355"/>
      <c r="E366" s="354"/>
      <c r="F366" s="370"/>
      <c r="G366" s="371"/>
      <c r="H366" s="390" t="str">
        <f t="shared" si="10"/>
        <v/>
      </c>
      <c r="I366" s="356"/>
      <c r="J366" s="357"/>
      <c r="K366" s="356"/>
      <c r="L366" s="352"/>
    </row>
    <row r="367" spans="1:12" hidden="1" x14ac:dyDescent="0.2">
      <c r="A367" s="351">
        <v>364</v>
      </c>
      <c r="B367" s="352"/>
      <c r="C367" s="354"/>
      <c r="D367" s="355"/>
      <c r="E367" s="354"/>
      <c r="F367" s="370"/>
      <c r="G367" s="371"/>
      <c r="H367" s="390" t="str">
        <f t="shared" si="10"/>
        <v/>
      </c>
      <c r="I367" s="356"/>
      <c r="J367" s="357"/>
      <c r="K367" s="356"/>
      <c r="L367" s="352"/>
    </row>
    <row r="368" spans="1:12" hidden="1" x14ac:dyDescent="0.2">
      <c r="A368" s="351">
        <v>365</v>
      </c>
      <c r="B368" s="352"/>
      <c r="C368" s="354"/>
      <c r="D368" s="355"/>
      <c r="E368" s="354"/>
      <c r="F368" s="370"/>
      <c r="G368" s="371"/>
      <c r="H368" s="390" t="str">
        <f t="shared" si="10"/>
        <v/>
      </c>
      <c r="I368" s="356"/>
      <c r="J368" s="357"/>
      <c r="K368" s="356"/>
      <c r="L368" s="352"/>
    </row>
    <row r="369" spans="1:12" hidden="1" x14ac:dyDescent="0.2">
      <c r="A369" s="351">
        <v>366</v>
      </c>
      <c r="B369" s="352"/>
      <c r="C369" s="354"/>
      <c r="D369" s="355"/>
      <c r="E369" s="354"/>
      <c r="F369" s="370"/>
      <c r="G369" s="371"/>
      <c r="H369" s="390" t="str">
        <f t="shared" si="10"/>
        <v/>
      </c>
      <c r="I369" s="356"/>
      <c r="J369" s="357"/>
      <c r="K369" s="356"/>
      <c r="L369" s="352"/>
    </row>
    <row r="370" spans="1:12" hidden="1" x14ac:dyDescent="0.2">
      <c r="A370" s="351">
        <v>367</v>
      </c>
      <c r="B370" s="352"/>
      <c r="C370" s="354"/>
      <c r="D370" s="355"/>
      <c r="E370" s="354"/>
      <c r="F370" s="370"/>
      <c r="G370" s="371"/>
      <c r="H370" s="390" t="str">
        <f t="shared" si="10"/>
        <v/>
      </c>
      <c r="I370" s="356"/>
      <c r="J370" s="357"/>
      <c r="K370" s="356"/>
      <c r="L370" s="352"/>
    </row>
    <row r="371" spans="1:12" hidden="1" x14ac:dyDescent="0.2">
      <c r="A371" s="351">
        <v>368</v>
      </c>
      <c r="B371" s="352"/>
      <c r="C371" s="354"/>
      <c r="D371" s="355"/>
      <c r="E371" s="354"/>
      <c r="F371" s="370"/>
      <c r="G371" s="371"/>
      <c r="H371" s="390" t="str">
        <f t="shared" si="10"/>
        <v/>
      </c>
      <c r="I371" s="356"/>
      <c r="J371" s="357"/>
      <c r="K371" s="356"/>
      <c r="L371" s="352"/>
    </row>
    <row r="372" spans="1:12" hidden="1" x14ac:dyDescent="0.2">
      <c r="A372" s="351">
        <v>369</v>
      </c>
      <c r="B372" s="352"/>
      <c r="C372" s="354"/>
      <c r="D372" s="355"/>
      <c r="E372" s="354"/>
      <c r="F372" s="370"/>
      <c r="G372" s="371"/>
      <c r="H372" s="390" t="str">
        <f t="shared" si="10"/>
        <v/>
      </c>
      <c r="I372" s="356"/>
      <c r="J372" s="357"/>
      <c r="K372" s="356"/>
      <c r="L372" s="352"/>
    </row>
    <row r="373" spans="1:12" hidden="1" x14ac:dyDescent="0.2">
      <c r="A373" s="351">
        <v>370</v>
      </c>
      <c r="B373" s="352"/>
      <c r="C373" s="354"/>
      <c r="D373" s="355"/>
      <c r="E373" s="354"/>
      <c r="F373" s="370"/>
      <c r="G373" s="371"/>
      <c r="H373" s="390" t="str">
        <f t="shared" si="10"/>
        <v/>
      </c>
      <c r="I373" s="356"/>
      <c r="J373" s="357"/>
      <c r="K373" s="356"/>
      <c r="L373" s="352"/>
    </row>
    <row r="374" spans="1:12" hidden="1" x14ac:dyDescent="0.2">
      <c r="A374" s="351">
        <v>371</v>
      </c>
      <c r="B374" s="352"/>
      <c r="C374" s="354"/>
      <c r="D374" s="355"/>
      <c r="E374" s="354"/>
      <c r="F374" s="370"/>
      <c r="G374" s="371"/>
      <c r="H374" s="390" t="str">
        <f t="shared" si="10"/>
        <v/>
      </c>
      <c r="I374" s="356"/>
      <c r="J374" s="357"/>
      <c r="K374" s="356"/>
      <c r="L374" s="352"/>
    </row>
    <row r="375" spans="1:12" hidden="1" x14ac:dyDescent="0.2">
      <c r="A375" s="351">
        <v>372</v>
      </c>
      <c r="B375" s="352"/>
      <c r="C375" s="354"/>
      <c r="D375" s="355"/>
      <c r="E375" s="354"/>
      <c r="F375" s="370"/>
      <c r="G375" s="371"/>
      <c r="H375" s="390" t="str">
        <f t="shared" si="10"/>
        <v/>
      </c>
      <c r="I375" s="356"/>
      <c r="J375" s="357"/>
      <c r="K375" s="356"/>
      <c r="L375" s="352"/>
    </row>
    <row r="376" spans="1:12" hidden="1" x14ac:dyDescent="0.2">
      <c r="A376" s="351">
        <v>373</v>
      </c>
      <c r="B376" s="352"/>
      <c r="C376" s="354"/>
      <c r="D376" s="355"/>
      <c r="E376" s="354"/>
      <c r="F376" s="370"/>
      <c r="G376" s="371"/>
      <c r="H376" s="390" t="str">
        <f t="shared" si="10"/>
        <v/>
      </c>
      <c r="I376" s="356"/>
      <c r="J376" s="357"/>
      <c r="K376" s="356"/>
      <c r="L376" s="352"/>
    </row>
    <row r="377" spans="1:12" hidden="1" x14ac:dyDescent="0.2">
      <c r="A377" s="351">
        <v>374</v>
      </c>
      <c r="B377" s="352"/>
      <c r="C377" s="354"/>
      <c r="D377" s="355"/>
      <c r="E377" s="354"/>
      <c r="F377" s="370"/>
      <c r="G377" s="371"/>
      <c r="H377" s="390" t="str">
        <f t="shared" si="10"/>
        <v/>
      </c>
      <c r="I377" s="356"/>
      <c r="J377" s="357"/>
      <c r="K377" s="356"/>
      <c r="L377" s="352"/>
    </row>
    <row r="378" spans="1:12" hidden="1" x14ac:dyDescent="0.2">
      <c r="A378" s="351">
        <v>375</v>
      </c>
      <c r="B378" s="352"/>
      <c r="C378" s="354"/>
      <c r="D378" s="355"/>
      <c r="E378" s="354"/>
      <c r="F378" s="370"/>
      <c r="G378" s="371"/>
      <c r="H378" s="390" t="str">
        <f t="shared" si="10"/>
        <v/>
      </c>
      <c r="I378" s="356"/>
      <c r="J378" s="357"/>
      <c r="K378" s="356"/>
      <c r="L378" s="352"/>
    </row>
    <row r="379" spans="1:12" hidden="1" x14ac:dyDescent="0.2">
      <c r="A379" s="351">
        <v>376</v>
      </c>
      <c r="B379" s="352"/>
      <c r="C379" s="354"/>
      <c r="D379" s="355"/>
      <c r="E379" s="354"/>
      <c r="F379" s="370"/>
      <c r="G379" s="371"/>
      <c r="H379" s="390" t="str">
        <f t="shared" si="10"/>
        <v/>
      </c>
      <c r="I379" s="356"/>
      <c r="J379" s="357"/>
      <c r="K379" s="356"/>
      <c r="L379" s="352"/>
    </row>
    <row r="380" spans="1:12" hidden="1" x14ac:dyDescent="0.2">
      <c r="A380" s="351">
        <v>377</v>
      </c>
      <c r="B380" s="352"/>
      <c r="C380" s="354"/>
      <c r="D380" s="355"/>
      <c r="E380" s="354"/>
      <c r="F380" s="370"/>
      <c r="G380" s="371"/>
      <c r="H380" s="390" t="str">
        <f t="shared" si="10"/>
        <v/>
      </c>
      <c r="I380" s="356"/>
      <c r="J380" s="357"/>
      <c r="K380" s="356"/>
      <c r="L380" s="352"/>
    </row>
    <row r="381" spans="1:12" hidden="1" x14ac:dyDescent="0.2">
      <c r="A381" s="351">
        <v>378</v>
      </c>
      <c r="B381" s="352"/>
      <c r="C381" s="354"/>
      <c r="D381" s="355"/>
      <c r="E381" s="354"/>
      <c r="F381" s="370"/>
      <c r="G381" s="371"/>
      <c r="H381" s="390" t="str">
        <f t="shared" si="10"/>
        <v/>
      </c>
      <c r="I381" s="356"/>
      <c r="J381" s="357"/>
      <c r="K381" s="356"/>
      <c r="L381" s="352"/>
    </row>
    <row r="382" spans="1:12" hidden="1" x14ac:dyDescent="0.2">
      <c r="A382" s="351">
        <v>379</v>
      </c>
      <c r="B382" s="352"/>
      <c r="C382" s="354"/>
      <c r="D382" s="355"/>
      <c r="E382" s="354"/>
      <c r="F382" s="370"/>
      <c r="G382" s="371"/>
      <c r="H382" s="390" t="str">
        <f t="shared" si="10"/>
        <v/>
      </c>
      <c r="I382" s="356"/>
      <c r="J382" s="357"/>
      <c r="K382" s="356"/>
      <c r="L382" s="352"/>
    </row>
    <row r="383" spans="1:12" hidden="1" x14ac:dyDescent="0.2">
      <c r="A383" s="351">
        <v>380</v>
      </c>
      <c r="B383" s="352"/>
      <c r="C383" s="354"/>
      <c r="D383" s="355"/>
      <c r="E383" s="354"/>
      <c r="F383" s="370"/>
      <c r="G383" s="371"/>
      <c r="H383" s="390" t="str">
        <f t="shared" si="10"/>
        <v/>
      </c>
      <c r="I383" s="356"/>
      <c r="J383" s="357"/>
      <c r="K383" s="356"/>
      <c r="L383" s="352"/>
    </row>
    <row r="384" spans="1:12" hidden="1" x14ac:dyDescent="0.2">
      <c r="A384" s="351">
        <v>381</v>
      </c>
      <c r="B384" s="352"/>
      <c r="C384" s="354"/>
      <c r="D384" s="355"/>
      <c r="E384" s="354"/>
      <c r="F384" s="370"/>
      <c r="G384" s="371"/>
      <c r="H384" s="390" t="str">
        <f t="shared" si="10"/>
        <v/>
      </c>
      <c r="I384" s="356"/>
      <c r="J384" s="357"/>
      <c r="K384" s="356"/>
      <c r="L384" s="352"/>
    </row>
    <row r="385" spans="1:12" hidden="1" x14ac:dyDescent="0.2">
      <c r="A385" s="351">
        <v>382</v>
      </c>
      <c r="B385" s="352"/>
      <c r="C385" s="354"/>
      <c r="D385" s="355"/>
      <c r="E385" s="354"/>
      <c r="F385" s="370"/>
      <c r="G385" s="371"/>
      <c r="H385" s="390" t="str">
        <f t="shared" si="10"/>
        <v/>
      </c>
      <c r="I385" s="356"/>
      <c r="J385" s="357"/>
      <c r="K385" s="356"/>
      <c r="L385" s="352"/>
    </row>
    <row r="386" spans="1:12" hidden="1" x14ac:dyDescent="0.2">
      <c r="A386" s="351">
        <v>383</v>
      </c>
      <c r="B386" s="352"/>
      <c r="C386" s="354"/>
      <c r="D386" s="355"/>
      <c r="E386" s="354"/>
      <c r="F386" s="370"/>
      <c r="G386" s="371"/>
      <c r="H386" s="390" t="str">
        <f t="shared" si="10"/>
        <v/>
      </c>
      <c r="I386" s="356"/>
      <c r="J386" s="357"/>
      <c r="K386" s="356"/>
      <c r="L386" s="352"/>
    </row>
    <row r="387" spans="1:12" hidden="1" x14ac:dyDescent="0.2">
      <c r="A387" s="351">
        <v>384</v>
      </c>
      <c r="B387" s="352"/>
      <c r="C387" s="354"/>
      <c r="D387" s="355"/>
      <c r="E387" s="354"/>
      <c r="F387" s="370"/>
      <c r="G387" s="371"/>
      <c r="H387" s="390" t="str">
        <f t="shared" si="10"/>
        <v/>
      </c>
      <c r="I387" s="356"/>
      <c r="J387" s="357"/>
      <c r="K387" s="356"/>
      <c r="L387" s="352"/>
    </row>
    <row r="388" spans="1:12" hidden="1" x14ac:dyDescent="0.2">
      <c r="A388" s="351">
        <v>385</v>
      </c>
      <c r="B388" s="352"/>
      <c r="C388" s="354"/>
      <c r="D388" s="355"/>
      <c r="E388" s="354"/>
      <c r="F388" s="370"/>
      <c r="G388" s="371"/>
      <c r="H388" s="390" t="str">
        <f t="shared" si="10"/>
        <v/>
      </c>
      <c r="I388" s="356"/>
      <c r="J388" s="357"/>
      <c r="K388" s="356"/>
      <c r="L388" s="352"/>
    </row>
    <row r="389" spans="1:12" hidden="1" x14ac:dyDescent="0.2">
      <c r="A389" s="351">
        <v>386</v>
      </c>
      <c r="B389" s="352"/>
      <c r="C389" s="354"/>
      <c r="D389" s="355"/>
      <c r="E389" s="354"/>
      <c r="F389" s="370"/>
      <c r="G389" s="371"/>
      <c r="H389" s="390" t="str">
        <f t="shared" ref="H389:H452" si="11">IF(G389="","",IF(LEN(G389)&gt;14,G389,REPLACE(REPLACE(G389,1,3,"XXX"),13,2,"XX")))</f>
        <v/>
      </c>
      <c r="I389" s="356"/>
      <c r="J389" s="357"/>
      <c r="K389" s="356"/>
      <c r="L389" s="352"/>
    </row>
    <row r="390" spans="1:12" hidden="1" x14ac:dyDescent="0.2">
      <c r="A390" s="351">
        <v>387</v>
      </c>
      <c r="B390" s="352"/>
      <c r="C390" s="354"/>
      <c r="D390" s="355"/>
      <c r="E390" s="354"/>
      <c r="F390" s="370"/>
      <c r="G390" s="371"/>
      <c r="H390" s="390" t="str">
        <f t="shared" si="11"/>
        <v/>
      </c>
      <c r="I390" s="356"/>
      <c r="J390" s="357"/>
      <c r="K390" s="356"/>
      <c r="L390" s="352"/>
    </row>
    <row r="391" spans="1:12" hidden="1" x14ac:dyDescent="0.2">
      <c r="A391" s="351">
        <v>388</v>
      </c>
      <c r="B391" s="352"/>
      <c r="C391" s="354"/>
      <c r="D391" s="355"/>
      <c r="E391" s="354"/>
      <c r="F391" s="370"/>
      <c r="G391" s="371"/>
      <c r="H391" s="390" t="str">
        <f t="shared" si="11"/>
        <v/>
      </c>
      <c r="I391" s="356"/>
      <c r="J391" s="357"/>
      <c r="K391" s="356"/>
      <c r="L391" s="352"/>
    </row>
    <row r="392" spans="1:12" hidden="1" x14ac:dyDescent="0.2">
      <c r="A392" s="351">
        <v>389</v>
      </c>
      <c r="B392" s="352"/>
      <c r="C392" s="354"/>
      <c r="D392" s="355"/>
      <c r="E392" s="354"/>
      <c r="F392" s="370"/>
      <c r="G392" s="371"/>
      <c r="H392" s="390" t="str">
        <f t="shared" si="11"/>
        <v/>
      </c>
      <c r="I392" s="356"/>
      <c r="J392" s="357"/>
      <c r="K392" s="356"/>
      <c r="L392" s="352"/>
    </row>
    <row r="393" spans="1:12" hidden="1" x14ac:dyDescent="0.2">
      <c r="A393" s="351">
        <v>390</v>
      </c>
      <c r="B393" s="352"/>
      <c r="C393" s="354"/>
      <c r="D393" s="355"/>
      <c r="E393" s="354"/>
      <c r="F393" s="370"/>
      <c r="G393" s="371"/>
      <c r="H393" s="390" t="str">
        <f t="shared" si="11"/>
        <v/>
      </c>
      <c r="I393" s="356"/>
      <c r="J393" s="357"/>
      <c r="K393" s="356"/>
      <c r="L393" s="352"/>
    </row>
    <row r="394" spans="1:12" hidden="1" x14ac:dyDescent="0.2">
      <c r="A394" s="351">
        <v>391</v>
      </c>
      <c r="B394" s="352"/>
      <c r="C394" s="354"/>
      <c r="D394" s="355"/>
      <c r="E394" s="354"/>
      <c r="F394" s="370"/>
      <c r="G394" s="371"/>
      <c r="H394" s="390" t="str">
        <f t="shared" si="11"/>
        <v/>
      </c>
      <c r="I394" s="356"/>
      <c r="J394" s="357"/>
      <c r="K394" s="356"/>
      <c r="L394" s="352"/>
    </row>
    <row r="395" spans="1:12" hidden="1" x14ac:dyDescent="0.2">
      <c r="A395" s="351">
        <v>392</v>
      </c>
      <c r="B395" s="352"/>
      <c r="C395" s="354"/>
      <c r="D395" s="355"/>
      <c r="E395" s="354"/>
      <c r="F395" s="370"/>
      <c r="G395" s="371"/>
      <c r="H395" s="390" t="str">
        <f t="shared" si="11"/>
        <v/>
      </c>
      <c r="I395" s="356"/>
      <c r="J395" s="357"/>
      <c r="K395" s="356"/>
      <c r="L395" s="352"/>
    </row>
    <row r="396" spans="1:12" hidden="1" x14ac:dyDescent="0.2">
      <c r="A396" s="351">
        <v>393</v>
      </c>
      <c r="B396" s="352"/>
      <c r="C396" s="354"/>
      <c r="D396" s="355"/>
      <c r="E396" s="354"/>
      <c r="F396" s="370"/>
      <c r="G396" s="371"/>
      <c r="H396" s="390" t="str">
        <f t="shared" si="11"/>
        <v/>
      </c>
      <c r="I396" s="356"/>
      <c r="J396" s="357"/>
      <c r="K396" s="356"/>
      <c r="L396" s="352"/>
    </row>
    <row r="397" spans="1:12" hidden="1" x14ac:dyDescent="0.2">
      <c r="A397" s="351">
        <v>394</v>
      </c>
      <c r="B397" s="352"/>
      <c r="C397" s="354"/>
      <c r="D397" s="355"/>
      <c r="E397" s="354"/>
      <c r="F397" s="370"/>
      <c r="G397" s="371"/>
      <c r="H397" s="390" t="str">
        <f t="shared" si="11"/>
        <v/>
      </c>
      <c r="I397" s="356"/>
      <c r="J397" s="357"/>
      <c r="K397" s="356"/>
      <c r="L397" s="352"/>
    </row>
    <row r="398" spans="1:12" hidden="1" x14ac:dyDescent="0.2">
      <c r="A398" s="351">
        <v>395</v>
      </c>
      <c r="B398" s="352"/>
      <c r="C398" s="354"/>
      <c r="D398" s="355"/>
      <c r="E398" s="354"/>
      <c r="F398" s="370"/>
      <c r="G398" s="371"/>
      <c r="H398" s="390" t="str">
        <f t="shared" si="11"/>
        <v/>
      </c>
      <c r="I398" s="356"/>
      <c r="J398" s="357"/>
      <c r="K398" s="356"/>
      <c r="L398" s="352"/>
    </row>
    <row r="399" spans="1:12" hidden="1" x14ac:dyDescent="0.2">
      <c r="A399" s="351">
        <v>396</v>
      </c>
      <c r="B399" s="352"/>
      <c r="C399" s="354"/>
      <c r="D399" s="355"/>
      <c r="E399" s="354"/>
      <c r="F399" s="370"/>
      <c r="G399" s="371"/>
      <c r="H399" s="390" t="str">
        <f t="shared" si="11"/>
        <v/>
      </c>
      <c r="I399" s="356"/>
      <c r="J399" s="357"/>
      <c r="K399" s="356"/>
      <c r="L399" s="352"/>
    </row>
    <row r="400" spans="1:12" hidden="1" x14ac:dyDescent="0.2">
      <c r="A400" s="351">
        <v>397</v>
      </c>
      <c r="B400" s="352"/>
      <c r="C400" s="354"/>
      <c r="D400" s="355"/>
      <c r="E400" s="354"/>
      <c r="F400" s="370"/>
      <c r="G400" s="371"/>
      <c r="H400" s="390" t="str">
        <f t="shared" si="11"/>
        <v/>
      </c>
      <c r="I400" s="356"/>
      <c r="J400" s="357"/>
      <c r="K400" s="356"/>
      <c r="L400" s="352"/>
    </row>
    <row r="401" spans="1:12" hidden="1" x14ac:dyDescent="0.2">
      <c r="A401" s="351">
        <v>398</v>
      </c>
      <c r="B401" s="352"/>
      <c r="C401" s="354"/>
      <c r="D401" s="355"/>
      <c r="E401" s="354"/>
      <c r="F401" s="370"/>
      <c r="G401" s="371"/>
      <c r="H401" s="390" t="str">
        <f t="shared" si="11"/>
        <v/>
      </c>
      <c r="I401" s="356"/>
      <c r="J401" s="357"/>
      <c r="K401" s="356"/>
      <c r="L401" s="352"/>
    </row>
    <row r="402" spans="1:12" hidden="1" x14ac:dyDescent="0.2">
      <c r="A402" s="351">
        <v>399</v>
      </c>
      <c r="B402" s="352"/>
      <c r="C402" s="354"/>
      <c r="D402" s="355"/>
      <c r="E402" s="354"/>
      <c r="F402" s="370"/>
      <c r="G402" s="371"/>
      <c r="H402" s="390" t="str">
        <f t="shared" si="11"/>
        <v/>
      </c>
      <c r="I402" s="356"/>
      <c r="J402" s="357"/>
      <c r="K402" s="356"/>
      <c r="L402" s="352"/>
    </row>
    <row r="403" spans="1:12" hidden="1" x14ac:dyDescent="0.2">
      <c r="A403" s="351">
        <v>400</v>
      </c>
      <c r="B403" s="352"/>
      <c r="C403" s="354"/>
      <c r="D403" s="355"/>
      <c r="E403" s="354"/>
      <c r="F403" s="370"/>
      <c r="G403" s="371"/>
      <c r="H403" s="390" t="str">
        <f t="shared" si="11"/>
        <v/>
      </c>
      <c r="I403" s="356"/>
      <c r="J403" s="357"/>
      <c r="K403" s="356"/>
      <c r="L403" s="352"/>
    </row>
    <row r="404" spans="1:12" hidden="1" x14ac:dyDescent="0.2">
      <c r="A404" s="351">
        <v>401</v>
      </c>
      <c r="B404" s="352"/>
      <c r="C404" s="354"/>
      <c r="D404" s="355"/>
      <c r="E404" s="354"/>
      <c r="F404" s="370"/>
      <c r="G404" s="371"/>
      <c r="H404" s="390" t="str">
        <f t="shared" si="11"/>
        <v/>
      </c>
      <c r="I404" s="356"/>
      <c r="J404" s="357"/>
      <c r="K404" s="356"/>
      <c r="L404" s="352"/>
    </row>
    <row r="405" spans="1:12" hidden="1" x14ac:dyDescent="0.2">
      <c r="A405" s="351">
        <v>402</v>
      </c>
      <c r="B405" s="352"/>
      <c r="C405" s="354"/>
      <c r="D405" s="355"/>
      <c r="E405" s="354"/>
      <c r="F405" s="370"/>
      <c r="G405" s="371"/>
      <c r="H405" s="390" t="str">
        <f t="shared" si="11"/>
        <v/>
      </c>
      <c r="I405" s="356"/>
      <c r="J405" s="357"/>
      <c r="K405" s="356"/>
      <c r="L405" s="352"/>
    </row>
    <row r="406" spans="1:12" hidden="1" x14ac:dyDescent="0.2">
      <c r="A406" s="351">
        <v>403</v>
      </c>
      <c r="B406" s="352"/>
      <c r="C406" s="354"/>
      <c r="D406" s="355"/>
      <c r="E406" s="354"/>
      <c r="F406" s="370"/>
      <c r="G406" s="371"/>
      <c r="H406" s="390" t="str">
        <f t="shared" si="11"/>
        <v/>
      </c>
      <c r="I406" s="356"/>
      <c r="J406" s="357"/>
      <c r="K406" s="356"/>
      <c r="L406" s="352"/>
    </row>
    <row r="407" spans="1:12" hidden="1" x14ac:dyDescent="0.2">
      <c r="A407" s="351">
        <v>404</v>
      </c>
      <c r="B407" s="352"/>
      <c r="C407" s="354"/>
      <c r="D407" s="355"/>
      <c r="E407" s="354"/>
      <c r="F407" s="370"/>
      <c r="G407" s="371"/>
      <c r="H407" s="390" t="str">
        <f t="shared" si="11"/>
        <v/>
      </c>
      <c r="I407" s="356"/>
      <c r="J407" s="357"/>
      <c r="K407" s="356"/>
      <c r="L407" s="352"/>
    </row>
    <row r="408" spans="1:12" hidden="1" x14ac:dyDescent="0.2">
      <c r="A408" s="351">
        <v>405</v>
      </c>
      <c r="B408" s="352"/>
      <c r="C408" s="354"/>
      <c r="D408" s="355"/>
      <c r="E408" s="354"/>
      <c r="F408" s="370"/>
      <c r="G408" s="371"/>
      <c r="H408" s="390" t="str">
        <f t="shared" si="11"/>
        <v/>
      </c>
      <c r="I408" s="356"/>
      <c r="J408" s="357"/>
      <c r="K408" s="356"/>
      <c r="L408" s="352"/>
    </row>
    <row r="409" spans="1:12" hidden="1" x14ac:dyDescent="0.2">
      <c r="A409" s="351">
        <v>406</v>
      </c>
      <c r="B409" s="352"/>
      <c r="C409" s="354"/>
      <c r="D409" s="355"/>
      <c r="E409" s="354"/>
      <c r="F409" s="370"/>
      <c r="G409" s="371"/>
      <c r="H409" s="390" t="str">
        <f t="shared" si="11"/>
        <v/>
      </c>
      <c r="I409" s="356"/>
      <c r="J409" s="357"/>
      <c r="K409" s="356"/>
      <c r="L409" s="352"/>
    </row>
    <row r="410" spans="1:12" hidden="1" x14ac:dyDescent="0.2">
      <c r="A410" s="351">
        <v>407</v>
      </c>
      <c r="B410" s="352"/>
      <c r="C410" s="354"/>
      <c r="D410" s="355"/>
      <c r="E410" s="354"/>
      <c r="F410" s="370"/>
      <c r="G410" s="371"/>
      <c r="H410" s="390" t="str">
        <f t="shared" si="11"/>
        <v/>
      </c>
      <c r="I410" s="356"/>
      <c r="J410" s="357"/>
      <c r="K410" s="356"/>
      <c r="L410" s="352"/>
    </row>
    <row r="411" spans="1:12" hidden="1" x14ac:dyDescent="0.2">
      <c r="A411" s="351">
        <v>408</v>
      </c>
      <c r="B411" s="352"/>
      <c r="C411" s="354"/>
      <c r="D411" s="355"/>
      <c r="E411" s="354"/>
      <c r="F411" s="370"/>
      <c r="G411" s="371"/>
      <c r="H411" s="390" t="str">
        <f t="shared" si="11"/>
        <v/>
      </c>
      <c r="I411" s="356"/>
      <c r="J411" s="357"/>
      <c r="K411" s="356"/>
      <c r="L411" s="352"/>
    </row>
    <row r="412" spans="1:12" hidden="1" x14ac:dyDescent="0.2">
      <c r="A412" s="351">
        <v>409</v>
      </c>
      <c r="B412" s="352"/>
      <c r="C412" s="354"/>
      <c r="D412" s="355"/>
      <c r="E412" s="354"/>
      <c r="F412" s="370"/>
      <c r="G412" s="371"/>
      <c r="H412" s="390" t="str">
        <f t="shared" si="11"/>
        <v/>
      </c>
      <c r="I412" s="356"/>
      <c r="J412" s="357"/>
      <c r="K412" s="356"/>
      <c r="L412" s="352"/>
    </row>
    <row r="413" spans="1:12" hidden="1" x14ac:dyDescent="0.2">
      <c r="A413" s="351">
        <v>410</v>
      </c>
      <c r="B413" s="352"/>
      <c r="C413" s="354"/>
      <c r="D413" s="355"/>
      <c r="E413" s="354"/>
      <c r="F413" s="370"/>
      <c r="G413" s="371"/>
      <c r="H413" s="390" t="str">
        <f t="shared" si="11"/>
        <v/>
      </c>
      <c r="I413" s="356"/>
      <c r="J413" s="357"/>
      <c r="K413" s="356"/>
      <c r="L413" s="352"/>
    </row>
    <row r="414" spans="1:12" hidden="1" x14ac:dyDescent="0.2">
      <c r="A414" s="351">
        <v>411</v>
      </c>
      <c r="B414" s="352"/>
      <c r="C414" s="354"/>
      <c r="D414" s="355"/>
      <c r="E414" s="354"/>
      <c r="F414" s="370"/>
      <c r="G414" s="371"/>
      <c r="H414" s="390" t="str">
        <f t="shared" si="11"/>
        <v/>
      </c>
      <c r="I414" s="356"/>
      <c r="J414" s="357"/>
      <c r="K414" s="356"/>
      <c r="L414" s="352"/>
    </row>
    <row r="415" spans="1:12" hidden="1" x14ac:dyDescent="0.2">
      <c r="A415" s="351">
        <v>412</v>
      </c>
      <c r="B415" s="352"/>
      <c r="C415" s="354"/>
      <c r="D415" s="355"/>
      <c r="E415" s="354"/>
      <c r="F415" s="370"/>
      <c r="G415" s="371"/>
      <c r="H415" s="390" t="str">
        <f t="shared" si="11"/>
        <v/>
      </c>
      <c r="I415" s="356"/>
      <c r="J415" s="357"/>
      <c r="K415" s="356"/>
      <c r="L415" s="352"/>
    </row>
    <row r="416" spans="1:12" hidden="1" x14ac:dyDescent="0.2">
      <c r="A416" s="351">
        <v>413</v>
      </c>
      <c r="B416" s="352"/>
      <c r="C416" s="354"/>
      <c r="D416" s="355"/>
      <c r="E416" s="354"/>
      <c r="F416" s="370"/>
      <c r="G416" s="371"/>
      <c r="H416" s="390" t="str">
        <f t="shared" si="11"/>
        <v/>
      </c>
      <c r="I416" s="356"/>
      <c r="J416" s="357"/>
      <c r="K416" s="356"/>
      <c r="L416" s="352"/>
    </row>
    <row r="417" spans="1:12" hidden="1" x14ac:dyDescent="0.2">
      <c r="A417" s="351">
        <v>414</v>
      </c>
      <c r="B417" s="352"/>
      <c r="C417" s="354"/>
      <c r="D417" s="355"/>
      <c r="E417" s="354"/>
      <c r="F417" s="370"/>
      <c r="G417" s="371"/>
      <c r="H417" s="390" t="str">
        <f t="shared" si="11"/>
        <v/>
      </c>
      <c r="I417" s="356"/>
      <c r="J417" s="357"/>
      <c r="K417" s="356"/>
      <c r="L417" s="352"/>
    </row>
    <row r="418" spans="1:12" hidden="1" x14ac:dyDescent="0.2">
      <c r="A418" s="351">
        <v>415</v>
      </c>
      <c r="B418" s="352"/>
      <c r="C418" s="354"/>
      <c r="D418" s="355"/>
      <c r="E418" s="354"/>
      <c r="F418" s="370"/>
      <c r="G418" s="371"/>
      <c r="H418" s="390" t="str">
        <f t="shared" si="11"/>
        <v/>
      </c>
      <c r="I418" s="356"/>
      <c r="J418" s="357"/>
      <c r="K418" s="356"/>
      <c r="L418" s="352"/>
    </row>
    <row r="419" spans="1:12" hidden="1" x14ac:dyDescent="0.2">
      <c r="A419" s="351">
        <v>416</v>
      </c>
      <c r="B419" s="352"/>
      <c r="C419" s="354"/>
      <c r="D419" s="355"/>
      <c r="E419" s="354"/>
      <c r="F419" s="370"/>
      <c r="G419" s="371"/>
      <c r="H419" s="390" t="str">
        <f t="shared" si="11"/>
        <v/>
      </c>
      <c r="I419" s="356"/>
      <c r="J419" s="357"/>
      <c r="K419" s="356"/>
      <c r="L419" s="352"/>
    </row>
    <row r="420" spans="1:12" hidden="1" x14ac:dyDescent="0.2">
      <c r="A420" s="351">
        <v>417</v>
      </c>
      <c r="B420" s="352"/>
      <c r="C420" s="354"/>
      <c r="D420" s="355"/>
      <c r="E420" s="354"/>
      <c r="F420" s="370"/>
      <c r="G420" s="371"/>
      <c r="H420" s="390" t="str">
        <f t="shared" si="11"/>
        <v/>
      </c>
      <c r="I420" s="356"/>
      <c r="J420" s="357"/>
      <c r="K420" s="356"/>
      <c r="L420" s="352"/>
    </row>
    <row r="421" spans="1:12" hidden="1" x14ac:dyDescent="0.2">
      <c r="A421" s="351">
        <v>418</v>
      </c>
      <c r="B421" s="352"/>
      <c r="C421" s="354"/>
      <c r="D421" s="355"/>
      <c r="E421" s="354"/>
      <c r="F421" s="370"/>
      <c r="G421" s="371"/>
      <c r="H421" s="390" t="str">
        <f t="shared" si="11"/>
        <v/>
      </c>
      <c r="I421" s="356"/>
      <c r="J421" s="357"/>
      <c r="K421" s="356"/>
      <c r="L421" s="352"/>
    </row>
    <row r="422" spans="1:12" hidden="1" x14ac:dyDescent="0.2">
      <c r="A422" s="351">
        <v>419</v>
      </c>
      <c r="B422" s="352"/>
      <c r="C422" s="354"/>
      <c r="D422" s="355"/>
      <c r="E422" s="354"/>
      <c r="F422" s="370"/>
      <c r="G422" s="371"/>
      <c r="H422" s="390" t="str">
        <f t="shared" si="11"/>
        <v/>
      </c>
      <c r="I422" s="356"/>
      <c r="J422" s="357"/>
      <c r="K422" s="356"/>
      <c r="L422" s="352"/>
    </row>
    <row r="423" spans="1:12" hidden="1" x14ac:dyDescent="0.2">
      <c r="A423" s="351">
        <v>420</v>
      </c>
      <c r="B423" s="352"/>
      <c r="C423" s="354"/>
      <c r="D423" s="355"/>
      <c r="E423" s="354"/>
      <c r="F423" s="370"/>
      <c r="G423" s="371"/>
      <c r="H423" s="390" t="str">
        <f t="shared" si="11"/>
        <v/>
      </c>
      <c r="I423" s="356"/>
      <c r="J423" s="357"/>
      <c r="K423" s="356"/>
      <c r="L423" s="352"/>
    </row>
    <row r="424" spans="1:12" hidden="1" x14ac:dyDescent="0.2">
      <c r="A424" s="351">
        <v>421</v>
      </c>
      <c r="B424" s="352"/>
      <c r="C424" s="354"/>
      <c r="D424" s="355"/>
      <c r="E424" s="354"/>
      <c r="F424" s="370"/>
      <c r="G424" s="371"/>
      <c r="H424" s="390" t="str">
        <f t="shared" si="11"/>
        <v/>
      </c>
      <c r="I424" s="356"/>
      <c r="J424" s="357"/>
      <c r="K424" s="356"/>
      <c r="L424" s="352"/>
    </row>
    <row r="425" spans="1:12" hidden="1" x14ac:dyDescent="0.2">
      <c r="A425" s="351">
        <v>422</v>
      </c>
      <c r="B425" s="352"/>
      <c r="C425" s="354"/>
      <c r="D425" s="355"/>
      <c r="E425" s="354"/>
      <c r="F425" s="370"/>
      <c r="G425" s="371"/>
      <c r="H425" s="390" t="str">
        <f t="shared" si="11"/>
        <v/>
      </c>
      <c r="I425" s="356"/>
      <c r="J425" s="357"/>
      <c r="K425" s="356"/>
      <c r="L425" s="352"/>
    </row>
    <row r="426" spans="1:12" hidden="1" x14ac:dyDescent="0.2">
      <c r="A426" s="351">
        <v>423</v>
      </c>
      <c r="B426" s="352"/>
      <c r="C426" s="354"/>
      <c r="D426" s="355"/>
      <c r="E426" s="354"/>
      <c r="F426" s="370"/>
      <c r="G426" s="371"/>
      <c r="H426" s="390" t="str">
        <f t="shared" si="11"/>
        <v/>
      </c>
      <c r="I426" s="356"/>
      <c r="J426" s="357"/>
      <c r="K426" s="356"/>
      <c r="L426" s="352"/>
    </row>
    <row r="427" spans="1:12" hidden="1" x14ac:dyDescent="0.2">
      <c r="A427" s="351">
        <v>424</v>
      </c>
      <c r="B427" s="352"/>
      <c r="C427" s="354"/>
      <c r="D427" s="355"/>
      <c r="E427" s="354"/>
      <c r="F427" s="370"/>
      <c r="G427" s="371"/>
      <c r="H427" s="390" t="str">
        <f t="shared" si="11"/>
        <v/>
      </c>
      <c r="I427" s="356"/>
      <c r="J427" s="357"/>
      <c r="K427" s="356"/>
      <c r="L427" s="352"/>
    </row>
    <row r="428" spans="1:12" hidden="1" x14ac:dyDescent="0.2">
      <c r="A428" s="351">
        <v>425</v>
      </c>
      <c r="B428" s="352"/>
      <c r="C428" s="354"/>
      <c r="D428" s="355"/>
      <c r="E428" s="354"/>
      <c r="F428" s="370"/>
      <c r="G428" s="371"/>
      <c r="H428" s="390" t="str">
        <f t="shared" si="11"/>
        <v/>
      </c>
      <c r="I428" s="356"/>
      <c r="J428" s="357"/>
      <c r="K428" s="356"/>
      <c r="L428" s="352"/>
    </row>
    <row r="429" spans="1:12" hidden="1" x14ac:dyDescent="0.2">
      <c r="A429" s="351">
        <v>426</v>
      </c>
      <c r="B429" s="352"/>
      <c r="C429" s="354"/>
      <c r="D429" s="355"/>
      <c r="E429" s="354"/>
      <c r="F429" s="370"/>
      <c r="G429" s="371"/>
      <c r="H429" s="390" t="str">
        <f t="shared" si="11"/>
        <v/>
      </c>
      <c r="I429" s="356"/>
      <c r="J429" s="357"/>
      <c r="K429" s="356"/>
      <c r="L429" s="352"/>
    </row>
    <row r="430" spans="1:12" hidden="1" x14ac:dyDescent="0.2">
      <c r="A430" s="351">
        <v>427</v>
      </c>
      <c r="B430" s="352"/>
      <c r="C430" s="354"/>
      <c r="D430" s="355"/>
      <c r="E430" s="354"/>
      <c r="F430" s="370"/>
      <c r="G430" s="371"/>
      <c r="H430" s="390" t="str">
        <f t="shared" si="11"/>
        <v/>
      </c>
      <c r="I430" s="356"/>
      <c r="J430" s="357"/>
      <c r="K430" s="356"/>
      <c r="L430" s="352"/>
    </row>
    <row r="431" spans="1:12" hidden="1" x14ac:dyDescent="0.2">
      <c r="A431" s="351">
        <v>428</v>
      </c>
      <c r="B431" s="352"/>
      <c r="C431" s="354"/>
      <c r="D431" s="355"/>
      <c r="E431" s="354"/>
      <c r="F431" s="370"/>
      <c r="G431" s="371"/>
      <c r="H431" s="390" t="str">
        <f t="shared" si="11"/>
        <v/>
      </c>
      <c r="I431" s="356"/>
      <c r="J431" s="357"/>
      <c r="K431" s="356"/>
      <c r="L431" s="352"/>
    </row>
    <row r="432" spans="1:12" hidden="1" x14ac:dyDescent="0.2">
      <c r="A432" s="351">
        <v>429</v>
      </c>
      <c r="B432" s="352"/>
      <c r="C432" s="354"/>
      <c r="D432" s="355"/>
      <c r="E432" s="354"/>
      <c r="F432" s="370"/>
      <c r="G432" s="371"/>
      <c r="H432" s="390" t="str">
        <f t="shared" si="11"/>
        <v/>
      </c>
      <c r="I432" s="356"/>
      <c r="J432" s="357"/>
      <c r="K432" s="356"/>
      <c r="L432" s="352"/>
    </row>
    <row r="433" spans="1:12" hidden="1" x14ac:dyDescent="0.2">
      <c r="A433" s="351">
        <v>430</v>
      </c>
      <c r="B433" s="352"/>
      <c r="C433" s="354"/>
      <c r="D433" s="355"/>
      <c r="E433" s="354"/>
      <c r="F433" s="370"/>
      <c r="G433" s="371"/>
      <c r="H433" s="390" t="str">
        <f t="shared" si="11"/>
        <v/>
      </c>
      <c r="I433" s="356"/>
      <c r="J433" s="357"/>
      <c r="K433" s="356"/>
      <c r="L433" s="352"/>
    </row>
    <row r="434" spans="1:12" hidden="1" x14ac:dyDescent="0.2">
      <c r="A434" s="351">
        <v>431</v>
      </c>
      <c r="B434" s="352"/>
      <c r="C434" s="354"/>
      <c r="D434" s="355"/>
      <c r="E434" s="354"/>
      <c r="F434" s="370"/>
      <c r="G434" s="371"/>
      <c r="H434" s="390" t="str">
        <f t="shared" si="11"/>
        <v/>
      </c>
      <c r="I434" s="356"/>
      <c r="J434" s="357"/>
      <c r="K434" s="356"/>
      <c r="L434" s="352"/>
    </row>
    <row r="435" spans="1:12" hidden="1" x14ac:dyDescent="0.2">
      <c r="A435" s="351">
        <v>432</v>
      </c>
      <c r="B435" s="352"/>
      <c r="C435" s="354"/>
      <c r="D435" s="355"/>
      <c r="E435" s="354"/>
      <c r="F435" s="370"/>
      <c r="G435" s="371"/>
      <c r="H435" s="390" t="str">
        <f t="shared" si="11"/>
        <v/>
      </c>
      <c r="I435" s="356"/>
      <c r="J435" s="357"/>
      <c r="K435" s="356"/>
      <c r="L435" s="352"/>
    </row>
    <row r="436" spans="1:12" hidden="1" x14ac:dyDescent="0.2">
      <c r="A436" s="351">
        <v>433</v>
      </c>
      <c r="B436" s="352"/>
      <c r="C436" s="354"/>
      <c r="D436" s="355"/>
      <c r="E436" s="354"/>
      <c r="F436" s="370"/>
      <c r="G436" s="371"/>
      <c r="H436" s="390" t="str">
        <f t="shared" si="11"/>
        <v/>
      </c>
      <c r="I436" s="356"/>
      <c r="J436" s="357"/>
      <c r="K436" s="356"/>
      <c r="L436" s="352"/>
    </row>
    <row r="437" spans="1:12" hidden="1" x14ac:dyDescent="0.2">
      <c r="A437" s="351">
        <v>434</v>
      </c>
      <c r="B437" s="352"/>
      <c r="C437" s="354"/>
      <c r="D437" s="355"/>
      <c r="E437" s="354"/>
      <c r="F437" s="370"/>
      <c r="G437" s="371"/>
      <c r="H437" s="390" t="str">
        <f t="shared" si="11"/>
        <v/>
      </c>
      <c r="I437" s="356"/>
      <c r="J437" s="357"/>
      <c r="K437" s="356"/>
      <c r="L437" s="352"/>
    </row>
    <row r="438" spans="1:12" hidden="1" x14ac:dyDescent="0.2">
      <c r="A438" s="351">
        <v>435</v>
      </c>
      <c r="B438" s="352"/>
      <c r="C438" s="354"/>
      <c r="D438" s="355"/>
      <c r="E438" s="354"/>
      <c r="F438" s="370"/>
      <c r="G438" s="371"/>
      <c r="H438" s="390" t="str">
        <f t="shared" si="11"/>
        <v/>
      </c>
      <c r="I438" s="356"/>
      <c r="J438" s="357"/>
      <c r="K438" s="356"/>
      <c r="L438" s="352"/>
    </row>
    <row r="439" spans="1:12" hidden="1" x14ac:dyDescent="0.2">
      <c r="A439" s="351">
        <v>436</v>
      </c>
      <c r="B439" s="352"/>
      <c r="C439" s="354"/>
      <c r="D439" s="355"/>
      <c r="E439" s="354"/>
      <c r="F439" s="370"/>
      <c r="G439" s="371"/>
      <c r="H439" s="390" t="str">
        <f t="shared" si="11"/>
        <v/>
      </c>
      <c r="I439" s="356"/>
      <c r="J439" s="357"/>
      <c r="K439" s="356"/>
      <c r="L439" s="352"/>
    </row>
    <row r="440" spans="1:12" hidden="1" x14ac:dyDescent="0.2">
      <c r="A440" s="351">
        <v>437</v>
      </c>
      <c r="B440" s="352"/>
      <c r="C440" s="354"/>
      <c r="D440" s="355"/>
      <c r="E440" s="354"/>
      <c r="F440" s="370"/>
      <c r="G440" s="371"/>
      <c r="H440" s="390" t="str">
        <f t="shared" si="11"/>
        <v/>
      </c>
      <c r="I440" s="356"/>
      <c r="J440" s="357"/>
      <c r="K440" s="356"/>
      <c r="L440" s="352"/>
    </row>
    <row r="441" spans="1:12" hidden="1" x14ac:dyDescent="0.2">
      <c r="A441" s="351">
        <v>438</v>
      </c>
      <c r="B441" s="352"/>
      <c r="C441" s="354"/>
      <c r="D441" s="355"/>
      <c r="E441" s="354"/>
      <c r="F441" s="370"/>
      <c r="G441" s="371"/>
      <c r="H441" s="390" t="str">
        <f t="shared" si="11"/>
        <v/>
      </c>
      <c r="I441" s="356"/>
      <c r="J441" s="357"/>
      <c r="K441" s="356"/>
      <c r="L441" s="352"/>
    </row>
    <row r="442" spans="1:12" hidden="1" x14ac:dyDescent="0.2">
      <c r="A442" s="351">
        <v>439</v>
      </c>
      <c r="B442" s="352"/>
      <c r="C442" s="354"/>
      <c r="D442" s="355"/>
      <c r="E442" s="354"/>
      <c r="F442" s="370"/>
      <c r="G442" s="371"/>
      <c r="H442" s="390" t="str">
        <f t="shared" si="11"/>
        <v/>
      </c>
      <c r="I442" s="356"/>
      <c r="J442" s="357"/>
      <c r="K442" s="356"/>
      <c r="L442" s="352"/>
    </row>
    <row r="443" spans="1:12" hidden="1" x14ac:dyDescent="0.2">
      <c r="A443" s="351">
        <v>440</v>
      </c>
      <c r="B443" s="352"/>
      <c r="C443" s="354"/>
      <c r="D443" s="355"/>
      <c r="E443" s="354"/>
      <c r="F443" s="370"/>
      <c r="G443" s="371"/>
      <c r="H443" s="390" t="str">
        <f t="shared" si="11"/>
        <v/>
      </c>
      <c r="I443" s="356"/>
      <c r="J443" s="357"/>
      <c r="K443" s="356"/>
      <c r="L443" s="352"/>
    </row>
    <row r="444" spans="1:12" hidden="1" x14ac:dyDescent="0.2">
      <c r="A444" s="351">
        <v>441</v>
      </c>
      <c r="B444" s="352"/>
      <c r="C444" s="354"/>
      <c r="D444" s="355"/>
      <c r="E444" s="354"/>
      <c r="F444" s="370"/>
      <c r="G444" s="371"/>
      <c r="H444" s="390" t="str">
        <f t="shared" si="11"/>
        <v/>
      </c>
      <c r="I444" s="356"/>
      <c r="J444" s="357"/>
      <c r="K444" s="356"/>
      <c r="L444" s="352"/>
    </row>
    <row r="445" spans="1:12" hidden="1" x14ac:dyDescent="0.2">
      <c r="A445" s="351">
        <v>442</v>
      </c>
      <c r="B445" s="352"/>
      <c r="C445" s="354"/>
      <c r="D445" s="355"/>
      <c r="E445" s="354"/>
      <c r="F445" s="370"/>
      <c r="G445" s="371"/>
      <c r="H445" s="390" t="str">
        <f t="shared" si="11"/>
        <v/>
      </c>
      <c r="I445" s="356"/>
      <c r="J445" s="357"/>
      <c r="K445" s="356"/>
      <c r="L445" s="352"/>
    </row>
    <row r="446" spans="1:12" hidden="1" x14ac:dyDescent="0.2">
      <c r="A446" s="351">
        <v>443</v>
      </c>
      <c r="B446" s="352"/>
      <c r="C446" s="354"/>
      <c r="D446" s="355"/>
      <c r="E446" s="354"/>
      <c r="F446" s="370"/>
      <c r="G446" s="371"/>
      <c r="H446" s="390" t="str">
        <f t="shared" si="11"/>
        <v/>
      </c>
      <c r="I446" s="356"/>
      <c r="J446" s="357"/>
      <c r="K446" s="356"/>
      <c r="L446" s="352"/>
    </row>
    <row r="447" spans="1:12" hidden="1" x14ac:dyDescent="0.2">
      <c r="A447" s="351">
        <v>444</v>
      </c>
      <c r="B447" s="352"/>
      <c r="C447" s="354"/>
      <c r="D447" s="355"/>
      <c r="E447" s="354"/>
      <c r="F447" s="370"/>
      <c r="G447" s="371"/>
      <c r="H447" s="390" t="str">
        <f t="shared" si="11"/>
        <v/>
      </c>
      <c r="I447" s="356"/>
      <c r="J447" s="357"/>
      <c r="K447" s="356"/>
      <c r="L447" s="352"/>
    </row>
    <row r="448" spans="1:12" hidden="1" x14ac:dyDescent="0.2">
      <c r="A448" s="351">
        <v>445</v>
      </c>
      <c r="B448" s="352"/>
      <c r="C448" s="354"/>
      <c r="D448" s="355"/>
      <c r="E448" s="354"/>
      <c r="F448" s="370"/>
      <c r="G448" s="371"/>
      <c r="H448" s="390" t="str">
        <f t="shared" si="11"/>
        <v/>
      </c>
      <c r="I448" s="356"/>
      <c r="J448" s="357"/>
      <c r="K448" s="356"/>
      <c r="L448" s="352"/>
    </row>
    <row r="449" spans="1:12" hidden="1" x14ac:dyDescent="0.2">
      <c r="A449" s="351">
        <v>446</v>
      </c>
      <c r="B449" s="352"/>
      <c r="C449" s="354"/>
      <c r="D449" s="355"/>
      <c r="E449" s="354"/>
      <c r="F449" s="370"/>
      <c r="G449" s="371"/>
      <c r="H449" s="390" t="str">
        <f t="shared" si="11"/>
        <v/>
      </c>
      <c r="I449" s="356"/>
      <c r="J449" s="357"/>
      <c r="K449" s="356"/>
      <c r="L449" s="352"/>
    </row>
    <row r="450" spans="1:12" hidden="1" x14ac:dyDescent="0.2">
      <c r="A450" s="351">
        <v>447</v>
      </c>
      <c r="B450" s="352"/>
      <c r="C450" s="354"/>
      <c r="D450" s="355"/>
      <c r="E450" s="354"/>
      <c r="F450" s="370"/>
      <c r="G450" s="371"/>
      <c r="H450" s="390" t="str">
        <f t="shared" si="11"/>
        <v/>
      </c>
      <c r="I450" s="356"/>
      <c r="J450" s="357"/>
      <c r="K450" s="356"/>
      <c r="L450" s="352"/>
    </row>
    <row r="451" spans="1:12" hidden="1" x14ac:dyDescent="0.2">
      <c r="A451" s="351">
        <v>448</v>
      </c>
      <c r="B451" s="352"/>
      <c r="C451" s="354"/>
      <c r="D451" s="355"/>
      <c r="E451" s="354"/>
      <c r="F451" s="370"/>
      <c r="G451" s="371"/>
      <c r="H451" s="390" t="str">
        <f t="shared" si="11"/>
        <v/>
      </c>
      <c r="I451" s="356"/>
      <c r="J451" s="357"/>
      <c r="K451" s="356"/>
      <c r="L451" s="352"/>
    </row>
    <row r="452" spans="1:12" hidden="1" x14ac:dyDescent="0.2">
      <c r="A452" s="351">
        <v>449</v>
      </c>
      <c r="B452" s="352"/>
      <c r="C452" s="354"/>
      <c r="D452" s="355"/>
      <c r="E452" s="354"/>
      <c r="F452" s="370"/>
      <c r="G452" s="371"/>
      <c r="H452" s="390" t="str">
        <f t="shared" si="11"/>
        <v/>
      </c>
      <c r="I452" s="356"/>
      <c r="J452" s="357"/>
      <c r="K452" s="356"/>
      <c r="L452" s="352"/>
    </row>
    <row r="453" spans="1:12" hidden="1" x14ac:dyDescent="0.2">
      <c r="A453" s="351">
        <v>450</v>
      </c>
      <c r="B453" s="352"/>
      <c r="C453" s="354"/>
      <c r="D453" s="355"/>
      <c r="E453" s="354"/>
      <c r="F453" s="370"/>
      <c r="G453" s="371"/>
      <c r="H453" s="390" t="str">
        <f t="shared" ref="H453:H516" si="12">IF(G453="","",IF(LEN(G453)&gt;14,G453,REPLACE(REPLACE(G453,1,3,"XXX"),13,2,"XX")))</f>
        <v/>
      </c>
      <c r="I453" s="356"/>
      <c r="J453" s="357"/>
      <c r="K453" s="356"/>
      <c r="L453" s="352"/>
    </row>
    <row r="454" spans="1:12" hidden="1" x14ac:dyDescent="0.2">
      <c r="A454" s="351">
        <v>451</v>
      </c>
      <c r="B454" s="352"/>
      <c r="C454" s="354"/>
      <c r="D454" s="355"/>
      <c r="E454" s="354"/>
      <c r="F454" s="370"/>
      <c r="G454" s="371"/>
      <c r="H454" s="390" t="str">
        <f t="shared" si="12"/>
        <v/>
      </c>
      <c r="I454" s="356"/>
      <c r="J454" s="357"/>
      <c r="K454" s="356"/>
      <c r="L454" s="352"/>
    </row>
    <row r="455" spans="1:12" hidden="1" x14ac:dyDescent="0.2">
      <c r="A455" s="351">
        <v>452</v>
      </c>
      <c r="B455" s="352"/>
      <c r="C455" s="354"/>
      <c r="D455" s="355"/>
      <c r="E455" s="354"/>
      <c r="F455" s="370"/>
      <c r="G455" s="371"/>
      <c r="H455" s="390" t="str">
        <f t="shared" si="12"/>
        <v/>
      </c>
      <c r="I455" s="356"/>
      <c r="J455" s="357"/>
      <c r="K455" s="356"/>
      <c r="L455" s="352"/>
    </row>
    <row r="456" spans="1:12" hidden="1" x14ac:dyDescent="0.2">
      <c r="A456" s="351">
        <v>453</v>
      </c>
      <c r="B456" s="352"/>
      <c r="C456" s="354"/>
      <c r="D456" s="355"/>
      <c r="E456" s="354"/>
      <c r="F456" s="370"/>
      <c r="G456" s="371"/>
      <c r="H456" s="390" t="str">
        <f t="shared" si="12"/>
        <v/>
      </c>
      <c r="I456" s="356"/>
      <c r="J456" s="357"/>
      <c r="K456" s="356"/>
      <c r="L456" s="352"/>
    </row>
    <row r="457" spans="1:12" hidden="1" x14ac:dyDescent="0.2">
      <c r="A457" s="351">
        <v>454</v>
      </c>
      <c r="B457" s="352"/>
      <c r="C457" s="354"/>
      <c r="D457" s="355"/>
      <c r="E457" s="354"/>
      <c r="F457" s="370"/>
      <c r="G457" s="371"/>
      <c r="H457" s="390" t="str">
        <f t="shared" si="12"/>
        <v/>
      </c>
      <c r="I457" s="356"/>
      <c r="J457" s="357"/>
      <c r="K457" s="356"/>
      <c r="L457" s="352"/>
    </row>
    <row r="458" spans="1:12" hidden="1" x14ac:dyDescent="0.2">
      <c r="A458" s="351">
        <v>455</v>
      </c>
      <c r="B458" s="352"/>
      <c r="C458" s="354"/>
      <c r="D458" s="355"/>
      <c r="E458" s="354"/>
      <c r="F458" s="370"/>
      <c r="G458" s="371"/>
      <c r="H458" s="390" t="str">
        <f t="shared" si="12"/>
        <v/>
      </c>
      <c r="I458" s="356"/>
      <c r="J458" s="357"/>
      <c r="K458" s="356"/>
      <c r="L458" s="352"/>
    </row>
    <row r="459" spans="1:12" hidden="1" x14ac:dyDescent="0.2">
      <c r="A459" s="351">
        <v>456</v>
      </c>
      <c r="B459" s="352"/>
      <c r="C459" s="354"/>
      <c r="D459" s="355"/>
      <c r="E459" s="354"/>
      <c r="F459" s="370"/>
      <c r="G459" s="371"/>
      <c r="H459" s="390" t="str">
        <f t="shared" si="12"/>
        <v/>
      </c>
      <c r="I459" s="356"/>
      <c r="J459" s="357"/>
      <c r="K459" s="356"/>
      <c r="L459" s="352"/>
    </row>
    <row r="460" spans="1:12" hidden="1" x14ac:dyDescent="0.2">
      <c r="A460" s="351">
        <v>457</v>
      </c>
      <c r="B460" s="352"/>
      <c r="C460" s="354"/>
      <c r="D460" s="355"/>
      <c r="E460" s="354"/>
      <c r="F460" s="370"/>
      <c r="G460" s="371"/>
      <c r="H460" s="390" t="str">
        <f t="shared" si="12"/>
        <v/>
      </c>
      <c r="I460" s="356"/>
      <c r="J460" s="357"/>
      <c r="K460" s="356"/>
      <c r="L460" s="352"/>
    </row>
    <row r="461" spans="1:12" hidden="1" x14ac:dyDescent="0.2">
      <c r="A461" s="351">
        <v>458</v>
      </c>
      <c r="B461" s="352"/>
      <c r="C461" s="354"/>
      <c r="D461" s="355"/>
      <c r="E461" s="354"/>
      <c r="F461" s="370"/>
      <c r="G461" s="371"/>
      <c r="H461" s="390" t="str">
        <f t="shared" si="12"/>
        <v/>
      </c>
      <c r="I461" s="356"/>
      <c r="J461" s="357"/>
      <c r="K461" s="356"/>
      <c r="L461" s="352"/>
    </row>
    <row r="462" spans="1:12" hidden="1" x14ac:dyDescent="0.2">
      <c r="A462" s="351">
        <v>459</v>
      </c>
      <c r="B462" s="352"/>
      <c r="C462" s="354"/>
      <c r="D462" s="355"/>
      <c r="E462" s="354"/>
      <c r="F462" s="370"/>
      <c r="G462" s="371"/>
      <c r="H462" s="390" t="str">
        <f t="shared" si="12"/>
        <v/>
      </c>
      <c r="I462" s="356"/>
      <c r="J462" s="357"/>
      <c r="K462" s="356"/>
      <c r="L462" s="352"/>
    </row>
    <row r="463" spans="1:12" hidden="1" x14ac:dyDescent="0.2">
      <c r="A463" s="351">
        <v>460</v>
      </c>
      <c r="B463" s="352"/>
      <c r="C463" s="354"/>
      <c r="D463" s="355"/>
      <c r="E463" s="354"/>
      <c r="F463" s="370"/>
      <c r="G463" s="371"/>
      <c r="H463" s="390" t="str">
        <f t="shared" si="12"/>
        <v/>
      </c>
      <c r="I463" s="356"/>
      <c r="J463" s="357"/>
      <c r="K463" s="356"/>
      <c r="L463" s="352"/>
    </row>
    <row r="464" spans="1:12" hidden="1" x14ac:dyDescent="0.2">
      <c r="A464" s="351">
        <v>461</v>
      </c>
      <c r="B464" s="352"/>
      <c r="C464" s="354"/>
      <c r="D464" s="355"/>
      <c r="E464" s="354"/>
      <c r="F464" s="370"/>
      <c r="G464" s="371"/>
      <c r="H464" s="390" t="str">
        <f t="shared" si="12"/>
        <v/>
      </c>
      <c r="I464" s="356"/>
      <c r="J464" s="357"/>
      <c r="K464" s="356"/>
      <c r="L464" s="352"/>
    </row>
    <row r="465" spans="1:12" hidden="1" x14ac:dyDescent="0.2">
      <c r="A465" s="351">
        <v>462</v>
      </c>
      <c r="B465" s="352"/>
      <c r="C465" s="354"/>
      <c r="D465" s="355"/>
      <c r="E465" s="354"/>
      <c r="F465" s="370"/>
      <c r="G465" s="371"/>
      <c r="H465" s="390" t="str">
        <f t="shared" si="12"/>
        <v/>
      </c>
      <c r="I465" s="356"/>
      <c r="J465" s="357"/>
      <c r="K465" s="356"/>
      <c r="L465" s="352"/>
    </row>
    <row r="466" spans="1:12" hidden="1" x14ac:dyDescent="0.2">
      <c r="A466" s="351">
        <v>463</v>
      </c>
      <c r="B466" s="352"/>
      <c r="C466" s="354"/>
      <c r="D466" s="355"/>
      <c r="E466" s="354"/>
      <c r="F466" s="370"/>
      <c r="G466" s="371"/>
      <c r="H466" s="390" t="str">
        <f t="shared" si="12"/>
        <v/>
      </c>
      <c r="I466" s="356"/>
      <c r="J466" s="357"/>
      <c r="K466" s="356"/>
      <c r="L466" s="352"/>
    </row>
    <row r="467" spans="1:12" hidden="1" x14ac:dyDescent="0.2">
      <c r="A467" s="351">
        <v>464</v>
      </c>
      <c r="B467" s="352"/>
      <c r="C467" s="354"/>
      <c r="D467" s="355"/>
      <c r="E467" s="354"/>
      <c r="F467" s="370"/>
      <c r="G467" s="371"/>
      <c r="H467" s="390" t="str">
        <f t="shared" si="12"/>
        <v/>
      </c>
      <c r="I467" s="356"/>
      <c r="J467" s="357"/>
      <c r="K467" s="356"/>
      <c r="L467" s="352"/>
    </row>
    <row r="468" spans="1:12" hidden="1" x14ac:dyDescent="0.2">
      <c r="A468" s="351">
        <v>465</v>
      </c>
      <c r="B468" s="352"/>
      <c r="C468" s="354"/>
      <c r="D468" s="355"/>
      <c r="E468" s="354"/>
      <c r="F468" s="370"/>
      <c r="G468" s="371"/>
      <c r="H468" s="390" t="str">
        <f t="shared" si="12"/>
        <v/>
      </c>
      <c r="I468" s="356"/>
      <c r="J468" s="357"/>
      <c r="K468" s="356"/>
      <c r="L468" s="352"/>
    </row>
    <row r="469" spans="1:12" hidden="1" x14ac:dyDescent="0.2">
      <c r="A469" s="351">
        <v>466</v>
      </c>
      <c r="B469" s="352"/>
      <c r="C469" s="354"/>
      <c r="D469" s="355"/>
      <c r="E469" s="354"/>
      <c r="F469" s="370"/>
      <c r="G469" s="371"/>
      <c r="H469" s="390" t="str">
        <f t="shared" si="12"/>
        <v/>
      </c>
      <c r="I469" s="356"/>
      <c r="J469" s="357"/>
      <c r="K469" s="356"/>
      <c r="L469" s="352"/>
    </row>
    <row r="470" spans="1:12" hidden="1" x14ac:dyDescent="0.2">
      <c r="A470" s="351">
        <v>467</v>
      </c>
      <c r="B470" s="352"/>
      <c r="C470" s="354"/>
      <c r="D470" s="355"/>
      <c r="E470" s="354"/>
      <c r="F470" s="370"/>
      <c r="G470" s="371"/>
      <c r="H470" s="390" t="str">
        <f t="shared" si="12"/>
        <v/>
      </c>
      <c r="I470" s="356"/>
      <c r="J470" s="357"/>
      <c r="K470" s="356"/>
      <c r="L470" s="352"/>
    </row>
    <row r="471" spans="1:12" hidden="1" x14ac:dyDescent="0.2">
      <c r="A471" s="351">
        <v>468</v>
      </c>
      <c r="B471" s="352"/>
      <c r="C471" s="354"/>
      <c r="D471" s="355"/>
      <c r="E471" s="354"/>
      <c r="F471" s="370"/>
      <c r="G471" s="371"/>
      <c r="H471" s="390" t="str">
        <f t="shared" si="12"/>
        <v/>
      </c>
      <c r="I471" s="356"/>
      <c r="J471" s="357"/>
      <c r="K471" s="356"/>
      <c r="L471" s="352"/>
    </row>
    <row r="472" spans="1:12" hidden="1" x14ac:dyDescent="0.2">
      <c r="A472" s="351">
        <v>469</v>
      </c>
      <c r="B472" s="352"/>
      <c r="C472" s="354"/>
      <c r="D472" s="355"/>
      <c r="E472" s="354"/>
      <c r="F472" s="370"/>
      <c r="G472" s="371"/>
      <c r="H472" s="390" t="str">
        <f t="shared" si="12"/>
        <v/>
      </c>
      <c r="I472" s="356"/>
      <c r="J472" s="357"/>
      <c r="K472" s="356"/>
      <c r="L472" s="352"/>
    </row>
    <row r="473" spans="1:12" hidden="1" x14ac:dyDescent="0.2">
      <c r="A473" s="351">
        <v>470</v>
      </c>
      <c r="B473" s="352"/>
      <c r="C473" s="354"/>
      <c r="D473" s="355"/>
      <c r="E473" s="354"/>
      <c r="F473" s="370"/>
      <c r="G473" s="371"/>
      <c r="H473" s="390" t="str">
        <f t="shared" si="12"/>
        <v/>
      </c>
      <c r="I473" s="356"/>
      <c r="J473" s="357"/>
      <c r="K473" s="356"/>
      <c r="L473" s="352"/>
    </row>
    <row r="474" spans="1:12" hidden="1" x14ac:dyDescent="0.2">
      <c r="A474" s="351">
        <v>471</v>
      </c>
      <c r="B474" s="352"/>
      <c r="C474" s="354"/>
      <c r="D474" s="355"/>
      <c r="E474" s="354"/>
      <c r="F474" s="370"/>
      <c r="G474" s="371"/>
      <c r="H474" s="390" t="str">
        <f t="shared" si="12"/>
        <v/>
      </c>
      <c r="I474" s="356"/>
      <c r="J474" s="357"/>
      <c r="K474" s="356"/>
      <c r="L474" s="352"/>
    </row>
    <row r="475" spans="1:12" hidden="1" x14ac:dyDescent="0.2">
      <c r="A475" s="351">
        <v>472</v>
      </c>
      <c r="B475" s="352"/>
      <c r="C475" s="354"/>
      <c r="D475" s="355"/>
      <c r="E475" s="354"/>
      <c r="F475" s="370"/>
      <c r="G475" s="371"/>
      <c r="H475" s="390" t="str">
        <f t="shared" si="12"/>
        <v/>
      </c>
      <c r="I475" s="356"/>
      <c r="J475" s="357"/>
      <c r="K475" s="356"/>
      <c r="L475" s="352"/>
    </row>
    <row r="476" spans="1:12" hidden="1" x14ac:dyDescent="0.2">
      <c r="A476" s="351">
        <v>473</v>
      </c>
      <c r="B476" s="352"/>
      <c r="C476" s="354"/>
      <c r="D476" s="355"/>
      <c r="E476" s="354"/>
      <c r="F476" s="370"/>
      <c r="G476" s="371"/>
      <c r="H476" s="390" t="str">
        <f t="shared" si="12"/>
        <v/>
      </c>
      <c r="I476" s="356"/>
      <c r="J476" s="357"/>
      <c r="K476" s="356"/>
      <c r="L476" s="352"/>
    </row>
    <row r="477" spans="1:12" hidden="1" x14ac:dyDescent="0.2">
      <c r="A477" s="351">
        <v>474</v>
      </c>
      <c r="B477" s="352"/>
      <c r="C477" s="354"/>
      <c r="D477" s="355"/>
      <c r="E477" s="354"/>
      <c r="F477" s="370"/>
      <c r="G477" s="371"/>
      <c r="H477" s="390" t="str">
        <f t="shared" si="12"/>
        <v/>
      </c>
      <c r="I477" s="356"/>
      <c r="J477" s="357"/>
      <c r="K477" s="356"/>
      <c r="L477" s="352"/>
    </row>
    <row r="478" spans="1:12" hidden="1" x14ac:dyDescent="0.2">
      <c r="A478" s="351">
        <v>475</v>
      </c>
      <c r="B478" s="352"/>
      <c r="C478" s="354"/>
      <c r="D478" s="355"/>
      <c r="E478" s="354"/>
      <c r="F478" s="370"/>
      <c r="G478" s="371"/>
      <c r="H478" s="390" t="str">
        <f t="shared" si="12"/>
        <v/>
      </c>
      <c r="I478" s="356"/>
      <c r="J478" s="357"/>
      <c r="K478" s="356"/>
      <c r="L478" s="352"/>
    </row>
    <row r="479" spans="1:12" hidden="1" x14ac:dyDescent="0.2">
      <c r="A479" s="351">
        <v>476</v>
      </c>
      <c r="B479" s="352"/>
      <c r="C479" s="354"/>
      <c r="D479" s="355"/>
      <c r="E479" s="354"/>
      <c r="F479" s="370"/>
      <c r="G479" s="371"/>
      <c r="H479" s="390" t="str">
        <f t="shared" si="12"/>
        <v/>
      </c>
      <c r="I479" s="356"/>
      <c r="J479" s="357"/>
      <c r="K479" s="356"/>
      <c r="L479" s="352"/>
    </row>
    <row r="480" spans="1:12" hidden="1" x14ac:dyDescent="0.2">
      <c r="A480" s="351">
        <v>477</v>
      </c>
      <c r="B480" s="352"/>
      <c r="C480" s="354"/>
      <c r="D480" s="355"/>
      <c r="E480" s="354"/>
      <c r="F480" s="370"/>
      <c r="G480" s="371"/>
      <c r="H480" s="390" t="str">
        <f t="shared" si="12"/>
        <v/>
      </c>
      <c r="I480" s="356"/>
      <c r="J480" s="357"/>
      <c r="K480" s="356"/>
      <c r="L480" s="352"/>
    </row>
    <row r="481" spans="1:12" hidden="1" x14ac:dyDescent="0.2">
      <c r="A481" s="351">
        <v>478</v>
      </c>
      <c r="B481" s="352"/>
      <c r="C481" s="354"/>
      <c r="D481" s="355"/>
      <c r="E481" s="354"/>
      <c r="F481" s="370"/>
      <c r="G481" s="371"/>
      <c r="H481" s="390" t="str">
        <f t="shared" si="12"/>
        <v/>
      </c>
      <c r="I481" s="356"/>
      <c r="J481" s="357"/>
      <c r="K481" s="356"/>
      <c r="L481" s="352"/>
    </row>
    <row r="482" spans="1:12" hidden="1" x14ac:dyDescent="0.2">
      <c r="A482" s="351">
        <v>479</v>
      </c>
      <c r="B482" s="352"/>
      <c r="C482" s="354"/>
      <c r="D482" s="355"/>
      <c r="E482" s="354"/>
      <c r="F482" s="370"/>
      <c r="G482" s="371"/>
      <c r="H482" s="390" t="str">
        <f t="shared" si="12"/>
        <v/>
      </c>
      <c r="I482" s="356"/>
      <c r="J482" s="357"/>
      <c r="K482" s="356"/>
      <c r="L482" s="352"/>
    </row>
    <row r="483" spans="1:12" hidden="1" x14ac:dyDescent="0.2">
      <c r="A483" s="351">
        <v>480</v>
      </c>
      <c r="B483" s="352"/>
      <c r="C483" s="354"/>
      <c r="D483" s="355"/>
      <c r="E483" s="354"/>
      <c r="F483" s="370"/>
      <c r="G483" s="371"/>
      <c r="H483" s="390" t="str">
        <f t="shared" si="12"/>
        <v/>
      </c>
      <c r="I483" s="356"/>
      <c r="J483" s="357"/>
      <c r="K483" s="356"/>
      <c r="L483" s="352"/>
    </row>
    <row r="484" spans="1:12" hidden="1" x14ac:dyDescent="0.2">
      <c r="A484" s="351">
        <v>481</v>
      </c>
      <c r="B484" s="352"/>
      <c r="C484" s="354"/>
      <c r="D484" s="355"/>
      <c r="E484" s="354"/>
      <c r="F484" s="370"/>
      <c r="G484" s="371"/>
      <c r="H484" s="390" t="str">
        <f t="shared" si="12"/>
        <v/>
      </c>
      <c r="I484" s="356"/>
      <c r="J484" s="357"/>
      <c r="K484" s="356"/>
      <c r="L484" s="352"/>
    </row>
    <row r="485" spans="1:12" hidden="1" x14ac:dyDescent="0.2">
      <c r="A485" s="351">
        <v>482</v>
      </c>
      <c r="B485" s="352"/>
      <c r="C485" s="354"/>
      <c r="D485" s="355"/>
      <c r="E485" s="354"/>
      <c r="F485" s="370"/>
      <c r="G485" s="371"/>
      <c r="H485" s="390" t="str">
        <f t="shared" si="12"/>
        <v/>
      </c>
      <c r="I485" s="356"/>
      <c r="J485" s="357"/>
      <c r="K485" s="356"/>
      <c r="L485" s="352"/>
    </row>
    <row r="486" spans="1:12" hidden="1" x14ac:dyDescent="0.2">
      <c r="A486" s="351">
        <v>483</v>
      </c>
      <c r="B486" s="352"/>
      <c r="C486" s="354"/>
      <c r="D486" s="355"/>
      <c r="E486" s="354"/>
      <c r="F486" s="370"/>
      <c r="G486" s="371"/>
      <c r="H486" s="390" t="str">
        <f t="shared" si="12"/>
        <v/>
      </c>
      <c r="I486" s="356"/>
      <c r="J486" s="357"/>
      <c r="K486" s="356"/>
      <c r="L486" s="352"/>
    </row>
    <row r="487" spans="1:12" hidden="1" x14ac:dyDescent="0.2">
      <c r="A487" s="351">
        <v>484</v>
      </c>
      <c r="B487" s="352"/>
      <c r="C487" s="354"/>
      <c r="D487" s="355"/>
      <c r="E487" s="354"/>
      <c r="F487" s="370"/>
      <c r="G487" s="371"/>
      <c r="H487" s="390" t="str">
        <f t="shared" si="12"/>
        <v/>
      </c>
      <c r="I487" s="356"/>
      <c r="J487" s="357"/>
      <c r="K487" s="356"/>
      <c r="L487" s="352"/>
    </row>
    <row r="488" spans="1:12" hidden="1" x14ac:dyDescent="0.2">
      <c r="A488" s="351">
        <v>485</v>
      </c>
      <c r="B488" s="352"/>
      <c r="C488" s="354"/>
      <c r="D488" s="355"/>
      <c r="E488" s="354"/>
      <c r="F488" s="370"/>
      <c r="G488" s="371"/>
      <c r="H488" s="390" t="str">
        <f t="shared" si="12"/>
        <v/>
      </c>
      <c r="I488" s="356"/>
      <c r="J488" s="357"/>
      <c r="K488" s="356"/>
      <c r="L488" s="352"/>
    </row>
    <row r="489" spans="1:12" hidden="1" x14ac:dyDescent="0.2">
      <c r="A489" s="351">
        <v>486</v>
      </c>
      <c r="B489" s="352"/>
      <c r="C489" s="354"/>
      <c r="D489" s="355"/>
      <c r="E489" s="354"/>
      <c r="F489" s="370"/>
      <c r="G489" s="371"/>
      <c r="H489" s="390" t="str">
        <f t="shared" si="12"/>
        <v/>
      </c>
      <c r="I489" s="356"/>
      <c r="J489" s="357"/>
      <c r="K489" s="356"/>
      <c r="L489" s="352"/>
    </row>
    <row r="490" spans="1:12" hidden="1" x14ac:dyDescent="0.2">
      <c r="A490" s="351">
        <v>487</v>
      </c>
      <c r="B490" s="352"/>
      <c r="C490" s="354"/>
      <c r="D490" s="355"/>
      <c r="E490" s="354"/>
      <c r="F490" s="370"/>
      <c r="G490" s="371"/>
      <c r="H490" s="390" t="str">
        <f t="shared" si="12"/>
        <v/>
      </c>
      <c r="I490" s="356"/>
      <c r="J490" s="357"/>
      <c r="K490" s="356"/>
      <c r="L490" s="352"/>
    </row>
    <row r="491" spans="1:12" hidden="1" x14ac:dyDescent="0.2">
      <c r="A491" s="351">
        <v>488</v>
      </c>
      <c r="B491" s="352"/>
      <c r="C491" s="354"/>
      <c r="D491" s="355"/>
      <c r="E491" s="354"/>
      <c r="F491" s="370"/>
      <c r="G491" s="371"/>
      <c r="H491" s="390" t="str">
        <f t="shared" si="12"/>
        <v/>
      </c>
      <c r="I491" s="356"/>
      <c r="J491" s="357"/>
      <c r="K491" s="356"/>
      <c r="L491" s="352"/>
    </row>
    <row r="492" spans="1:12" hidden="1" x14ac:dyDescent="0.2">
      <c r="A492" s="351">
        <v>489</v>
      </c>
      <c r="B492" s="352"/>
      <c r="C492" s="354"/>
      <c r="D492" s="355"/>
      <c r="E492" s="354"/>
      <c r="F492" s="370"/>
      <c r="G492" s="371"/>
      <c r="H492" s="390" t="str">
        <f t="shared" si="12"/>
        <v/>
      </c>
      <c r="I492" s="356"/>
      <c r="J492" s="357"/>
      <c r="K492" s="356"/>
      <c r="L492" s="352"/>
    </row>
    <row r="493" spans="1:12" hidden="1" x14ac:dyDescent="0.2">
      <c r="A493" s="351">
        <v>490</v>
      </c>
      <c r="B493" s="352"/>
      <c r="C493" s="354"/>
      <c r="D493" s="355"/>
      <c r="E493" s="354"/>
      <c r="F493" s="370"/>
      <c r="G493" s="371"/>
      <c r="H493" s="390" t="str">
        <f t="shared" si="12"/>
        <v/>
      </c>
      <c r="I493" s="356"/>
      <c r="J493" s="357"/>
      <c r="K493" s="356"/>
      <c r="L493" s="352"/>
    </row>
    <row r="494" spans="1:12" hidden="1" x14ac:dyDescent="0.2">
      <c r="A494" s="351">
        <v>491</v>
      </c>
      <c r="B494" s="352"/>
      <c r="C494" s="354"/>
      <c r="D494" s="355"/>
      <c r="E494" s="354"/>
      <c r="F494" s="370"/>
      <c r="G494" s="371"/>
      <c r="H494" s="390" t="str">
        <f t="shared" si="12"/>
        <v/>
      </c>
      <c r="I494" s="356"/>
      <c r="J494" s="357"/>
      <c r="K494" s="356"/>
      <c r="L494" s="352"/>
    </row>
    <row r="495" spans="1:12" hidden="1" x14ac:dyDescent="0.2">
      <c r="A495" s="351">
        <v>492</v>
      </c>
      <c r="B495" s="352"/>
      <c r="C495" s="354"/>
      <c r="D495" s="355"/>
      <c r="E495" s="354"/>
      <c r="F495" s="370"/>
      <c r="G495" s="371"/>
      <c r="H495" s="390" t="str">
        <f t="shared" si="12"/>
        <v/>
      </c>
      <c r="I495" s="356"/>
      <c r="J495" s="357"/>
      <c r="K495" s="356"/>
      <c r="L495" s="352"/>
    </row>
    <row r="496" spans="1:12" hidden="1" x14ac:dyDescent="0.2">
      <c r="A496" s="351">
        <v>493</v>
      </c>
      <c r="B496" s="352"/>
      <c r="C496" s="354"/>
      <c r="D496" s="355"/>
      <c r="E496" s="354"/>
      <c r="F496" s="370"/>
      <c r="G496" s="371"/>
      <c r="H496" s="390" t="str">
        <f t="shared" si="12"/>
        <v/>
      </c>
      <c r="I496" s="356"/>
      <c r="J496" s="357"/>
      <c r="K496" s="356"/>
      <c r="L496" s="352"/>
    </row>
    <row r="497" spans="1:12" hidden="1" x14ac:dyDescent="0.2">
      <c r="A497" s="351">
        <v>494</v>
      </c>
      <c r="B497" s="352"/>
      <c r="C497" s="354"/>
      <c r="D497" s="355"/>
      <c r="E497" s="354"/>
      <c r="F497" s="370"/>
      <c r="G497" s="371"/>
      <c r="H497" s="390" t="str">
        <f t="shared" si="12"/>
        <v/>
      </c>
      <c r="I497" s="356"/>
      <c r="J497" s="357"/>
      <c r="K497" s="356"/>
      <c r="L497" s="352"/>
    </row>
    <row r="498" spans="1:12" hidden="1" x14ac:dyDescent="0.2">
      <c r="A498" s="351">
        <v>495</v>
      </c>
      <c r="B498" s="352"/>
      <c r="C498" s="354"/>
      <c r="D498" s="355"/>
      <c r="E498" s="354"/>
      <c r="F498" s="370"/>
      <c r="G498" s="371"/>
      <c r="H498" s="390" t="str">
        <f t="shared" si="12"/>
        <v/>
      </c>
      <c r="I498" s="356"/>
      <c r="J498" s="357"/>
      <c r="K498" s="356"/>
      <c r="L498" s="352"/>
    </row>
    <row r="499" spans="1:12" hidden="1" x14ac:dyDescent="0.2">
      <c r="A499" s="351">
        <v>496</v>
      </c>
      <c r="B499" s="352"/>
      <c r="C499" s="354"/>
      <c r="D499" s="355"/>
      <c r="E499" s="354"/>
      <c r="F499" s="370"/>
      <c r="G499" s="371"/>
      <c r="H499" s="390" t="str">
        <f t="shared" si="12"/>
        <v/>
      </c>
      <c r="I499" s="356"/>
      <c r="J499" s="357"/>
      <c r="K499" s="356"/>
      <c r="L499" s="352"/>
    </row>
    <row r="500" spans="1:12" hidden="1" x14ac:dyDescent="0.2">
      <c r="A500" s="351">
        <v>497</v>
      </c>
      <c r="B500" s="352"/>
      <c r="C500" s="354"/>
      <c r="D500" s="355"/>
      <c r="E500" s="354"/>
      <c r="F500" s="370"/>
      <c r="G500" s="371"/>
      <c r="H500" s="390" t="str">
        <f t="shared" si="12"/>
        <v/>
      </c>
      <c r="I500" s="356"/>
      <c r="J500" s="357"/>
      <c r="K500" s="356"/>
      <c r="L500" s="352"/>
    </row>
    <row r="501" spans="1:12" hidden="1" x14ac:dyDescent="0.2">
      <c r="A501" s="351">
        <v>498</v>
      </c>
      <c r="B501" s="352"/>
      <c r="C501" s="354"/>
      <c r="D501" s="355"/>
      <c r="E501" s="354"/>
      <c r="F501" s="370"/>
      <c r="G501" s="371"/>
      <c r="H501" s="390" t="str">
        <f t="shared" si="12"/>
        <v/>
      </c>
      <c r="I501" s="356"/>
      <c r="J501" s="357"/>
      <c r="K501" s="356"/>
      <c r="L501" s="352"/>
    </row>
    <row r="502" spans="1:12" hidden="1" x14ac:dyDescent="0.2">
      <c r="A502" s="351">
        <v>499</v>
      </c>
      <c r="B502" s="352"/>
      <c r="C502" s="354"/>
      <c r="D502" s="355"/>
      <c r="E502" s="354"/>
      <c r="F502" s="370"/>
      <c r="G502" s="371"/>
      <c r="H502" s="390" t="str">
        <f t="shared" si="12"/>
        <v/>
      </c>
      <c r="I502" s="356"/>
      <c r="J502" s="357"/>
      <c r="K502" s="356"/>
      <c r="L502" s="352"/>
    </row>
    <row r="503" spans="1:12" hidden="1" x14ac:dyDescent="0.2">
      <c r="A503" s="351">
        <v>500</v>
      </c>
      <c r="B503" s="352"/>
      <c r="C503" s="354"/>
      <c r="D503" s="355"/>
      <c r="E503" s="354"/>
      <c r="F503" s="370"/>
      <c r="G503" s="371"/>
      <c r="H503" s="390" t="str">
        <f t="shared" si="12"/>
        <v/>
      </c>
      <c r="I503" s="356"/>
      <c r="J503" s="357"/>
      <c r="K503" s="356"/>
      <c r="L503" s="352"/>
    </row>
    <row r="504" spans="1:12" hidden="1" x14ac:dyDescent="0.2">
      <c r="A504" s="351">
        <v>501</v>
      </c>
      <c r="B504" s="352"/>
      <c r="C504" s="354"/>
      <c r="D504" s="355"/>
      <c r="E504" s="354"/>
      <c r="F504" s="370"/>
      <c r="G504" s="371"/>
      <c r="H504" s="390" t="str">
        <f t="shared" si="12"/>
        <v/>
      </c>
      <c r="I504" s="356"/>
      <c r="J504" s="357"/>
      <c r="K504" s="356"/>
      <c r="L504" s="352"/>
    </row>
    <row r="505" spans="1:12" hidden="1" x14ac:dyDescent="0.2">
      <c r="A505" s="351">
        <v>502</v>
      </c>
      <c r="B505" s="352"/>
      <c r="C505" s="354"/>
      <c r="D505" s="355"/>
      <c r="E505" s="354"/>
      <c r="F505" s="370"/>
      <c r="G505" s="371"/>
      <c r="H505" s="390" t="str">
        <f t="shared" si="12"/>
        <v/>
      </c>
      <c r="I505" s="356"/>
      <c r="J505" s="357"/>
      <c r="K505" s="356"/>
      <c r="L505" s="352"/>
    </row>
    <row r="506" spans="1:12" hidden="1" x14ac:dyDescent="0.2">
      <c r="A506" s="351">
        <v>503</v>
      </c>
      <c r="B506" s="352"/>
      <c r="C506" s="354"/>
      <c r="D506" s="355"/>
      <c r="E506" s="354"/>
      <c r="F506" s="370"/>
      <c r="G506" s="371"/>
      <c r="H506" s="390" t="str">
        <f t="shared" si="12"/>
        <v/>
      </c>
      <c r="I506" s="356"/>
      <c r="J506" s="357"/>
      <c r="K506" s="356"/>
      <c r="L506" s="352"/>
    </row>
    <row r="507" spans="1:12" hidden="1" x14ac:dyDescent="0.2">
      <c r="A507" s="351">
        <v>504</v>
      </c>
      <c r="B507" s="352"/>
      <c r="C507" s="354"/>
      <c r="D507" s="355"/>
      <c r="E507" s="354"/>
      <c r="F507" s="370"/>
      <c r="G507" s="371"/>
      <c r="H507" s="390" t="str">
        <f t="shared" si="12"/>
        <v/>
      </c>
      <c r="I507" s="356"/>
      <c r="J507" s="357"/>
      <c r="K507" s="356"/>
      <c r="L507" s="352"/>
    </row>
    <row r="508" spans="1:12" hidden="1" x14ac:dyDescent="0.2">
      <c r="A508" s="351">
        <v>505</v>
      </c>
      <c r="B508" s="352"/>
      <c r="C508" s="354"/>
      <c r="D508" s="355"/>
      <c r="E508" s="354"/>
      <c r="F508" s="370"/>
      <c r="G508" s="371"/>
      <c r="H508" s="390" t="str">
        <f t="shared" si="12"/>
        <v/>
      </c>
      <c r="I508" s="356"/>
      <c r="J508" s="357"/>
      <c r="K508" s="356"/>
      <c r="L508" s="352"/>
    </row>
    <row r="509" spans="1:12" hidden="1" x14ac:dyDescent="0.2">
      <c r="A509" s="351">
        <v>506</v>
      </c>
      <c r="B509" s="352"/>
      <c r="C509" s="354"/>
      <c r="D509" s="355"/>
      <c r="E509" s="354"/>
      <c r="F509" s="370"/>
      <c r="G509" s="371"/>
      <c r="H509" s="390" t="str">
        <f t="shared" si="12"/>
        <v/>
      </c>
      <c r="I509" s="356"/>
      <c r="J509" s="357"/>
      <c r="K509" s="356"/>
      <c r="L509" s="352"/>
    </row>
    <row r="510" spans="1:12" hidden="1" x14ac:dyDescent="0.2">
      <c r="A510" s="351">
        <v>507</v>
      </c>
      <c r="B510" s="352"/>
      <c r="C510" s="354"/>
      <c r="D510" s="355"/>
      <c r="E510" s="354"/>
      <c r="F510" s="370"/>
      <c r="G510" s="371"/>
      <c r="H510" s="390" t="str">
        <f t="shared" si="12"/>
        <v/>
      </c>
      <c r="I510" s="356"/>
      <c r="J510" s="357"/>
      <c r="K510" s="356"/>
      <c r="L510" s="352"/>
    </row>
    <row r="511" spans="1:12" hidden="1" x14ac:dyDescent="0.2">
      <c r="A511" s="351">
        <v>508</v>
      </c>
      <c r="B511" s="352"/>
      <c r="C511" s="354"/>
      <c r="D511" s="355"/>
      <c r="E511" s="354"/>
      <c r="F511" s="370"/>
      <c r="G511" s="371"/>
      <c r="H511" s="390" t="str">
        <f t="shared" si="12"/>
        <v/>
      </c>
      <c r="I511" s="356"/>
      <c r="J511" s="357"/>
      <c r="K511" s="356"/>
      <c r="L511" s="352"/>
    </row>
    <row r="512" spans="1:12" hidden="1" x14ac:dyDescent="0.2">
      <c r="A512" s="351">
        <v>509</v>
      </c>
      <c r="B512" s="352"/>
      <c r="C512" s="354"/>
      <c r="D512" s="355"/>
      <c r="E512" s="354"/>
      <c r="F512" s="370"/>
      <c r="G512" s="371"/>
      <c r="H512" s="390" t="str">
        <f t="shared" si="12"/>
        <v/>
      </c>
      <c r="I512" s="356"/>
      <c r="J512" s="357"/>
      <c r="K512" s="356"/>
      <c r="L512" s="352"/>
    </row>
    <row r="513" spans="1:12" hidden="1" x14ac:dyDescent="0.2">
      <c r="A513" s="351">
        <v>510</v>
      </c>
      <c r="B513" s="352"/>
      <c r="C513" s="354"/>
      <c r="D513" s="355"/>
      <c r="E513" s="354"/>
      <c r="F513" s="370"/>
      <c r="G513" s="371"/>
      <c r="H513" s="390" t="str">
        <f t="shared" si="12"/>
        <v/>
      </c>
      <c r="I513" s="356"/>
      <c r="J513" s="357"/>
      <c r="K513" s="356"/>
      <c r="L513" s="352"/>
    </row>
    <row r="514" spans="1:12" hidden="1" x14ac:dyDescent="0.2">
      <c r="A514" s="351">
        <v>511</v>
      </c>
      <c r="B514" s="352"/>
      <c r="C514" s="354"/>
      <c r="D514" s="355"/>
      <c r="E514" s="354"/>
      <c r="F514" s="370"/>
      <c r="G514" s="371"/>
      <c r="H514" s="390" t="str">
        <f t="shared" si="12"/>
        <v/>
      </c>
      <c r="I514" s="356"/>
      <c r="J514" s="357"/>
      <c r="K514" s="356"/>
      <c r="L514" s="352"/>
    </row>
    <row r="515" spans="1:12" hidden="1" x14ac:dyDescent="0.2">
      <c r="A515" s="351">
        <v>512</v>
      </c>
      <c r="B515" s="352"/>
      <c r="C515" s="354"/>
      <c r="D515" s="355"/>
      <c r="E515" s="354"/>
      <c r="F515" s="370"/>
      <c r="G515" s="371"/>
      <c r="H515" s="390" t="str">
        <f t="shared" si="12"/>
        <v/>
      </c>
      <c r="I515" s="356"/>
      <c r="J515" s="357"/>
      <c r="K515" s="356"/>
      <c r="L515" s="352"/>
    </row>
    <row r="516" spans="1:12" hidden="1" x14ac:dyDescent="0.2">
      <c r="A516" s="351">
        <v>513</v>
      </c>
      <c r="B516" s="352"/>
      <c r="C516" s="354"/>
      <c r="D516" s="355"/>
      <c r="E516" s="354"/>
      <c r="F516" s="370"/>
      <c r="G516" s="371"/>
      <c r="H516" s="390" t="str">
        <f t="shared" si="12"/>
        <v/>
      </c>
      <c r="I516" s="356"/>
      <c r="J516" s="357"/>
      <c r="K516" s="356"/>
      <c r="L516" s="352"/>
    </row>
    <row r="517" spans="1:12" hidden="1" x14ac:dyDescent="0.2">
      <c r="A517" s="351">
        <v>514</v>
      </c>
      <c r="B517" s="352"/>
      <c r="C517" s="354"/>
      <c r="D517" s="355"/>
      <c r="E517" s="354"/>
      <c r="F517" s="370"/>
      <c r="G517" s="371"/>
      <c r="H517" s="390" t="str">
        <f t="shared" ref="H517:H580" si="13">IF(G517="","",IF(LEN(G517)&gt;14,G517,REPLACE(REPLACE(G517,1,3,"XXX"),13,2,"XX")))</f>
        <v/>
      </c>
      <c r="I517" s="356"/>
      <c r="J517" s="357"/>
      <c r="K517" s="356"/>
      <c r="L517" s="352"/>
    </row>
    <row r="518" spans="1:12" hidden="1" x14ac:dyDescent="0.2">
      <c r="A518" s="351">
        <v>515</v>
      </c>
      <c r="B518" s="352"/>
      <c r="C518" s="354"/>
      <c r="D518" s="355"/>
      <c r="E518" s="354"/>
      <c r="F518" s="370"/>
      <c r="G518" s="371"/>
      <c r="H518" s="390" t="str">
        <f t="shared" si="13"/>
        <v/>
      </c>
      <c r="I518" s="356"/>
      <c r="J518" s="357"/>
      <c r="K518" s="356"/>
      <c r="L518" s="352"/>
    </row>
    <row r="519" spans="1:12" hidden="1" x14ac:dyDescent="0.2">
      <c r="A519" s="351">
        <v>516</v>
      </c>
      <c r="B519" s="352"/>
      <c r="C519" s="354"/>
      <c r="D519" s="355"/>
      <c r="E519" s="354"/>
      <c r="F519" s="370"/>
      <c r="G519" s="371"/>
      <c r="H519" s="390" t="str">
        <f t="shared" si="13"/>
        <v/>
      </c>
      <c r="I519" s="356"/>
      <c r="J519" s="357"/>
      <c r="K519" s="356"/>
      <c r="L519" s="352"/>
    </row>
    <row r="520" spans="1:12" hidden="1" x14ac:dyDescent="0.2">
      <c r="A520" s="351">
        <v>517</v>
      </c>
      <c r="B520" s="352"/>
      <c r="C520" s="354"/>
      <c r="D520" s="355"/>
      <c r="E520" s="354"/>
      <c r="F520" s="370"/>
      <c r="G520" s="371"/>
      <c r="H520" s="390" t="str">
        <f t="shared" si="13"/>
        <v/>
      </c>
      <c r="I520" s="356"/>
      <c r="J520" s="357"/>
      <c r="K520" s="356"/>
      <c r="L520" s="352"/>
    </row>
    <row r="521" spans="1:12" hidden="1" x14ac:dyDescent="0.2">
      <c r="A521" s="351">
        <v>518</v>
      </c>
      <c r="B521" s="352"/>
      <c r="C521" s="354"/>
      <c r="D521" s="355"/>
      <c r="E521" s="354"/>
      <c r="F521" s="370"/>
      <c r="G521" s="371"/>
      <c r="H521" s="390" t="str">
        <f t="shared" si="13"/>
        <v/>
      </c>
      <c r="I521" s="356"/>
      <c r="J521" s="357"/>
      <c r="K521" s="356"/>
      <c r="L521" s="352"/>
    </row>
    <row r="522" spans="1:12" hidden="1" x14ac:dyDescent="0.2">
      <c r="A522" s="351">
        <v>519</v>
      </c>
      <c r="B522" s="352"/>
      <c r="C522" s="354"/>
      <c r="D522" s="355"/>
      <c r="E522" s="354"/>
      <c r="F522" s="370"/>
      <c r="G522" s="371"/>
      <c r="H522" s="390" t="str">
        <f t="shared" si="13"/>
        <v/>
      </c>
      <c r="I522" s="356"/>
      <c r="J522" s="357"/>
      <c r="K522" s="356"/>
      <c r="L522" s="352"/>
    </row>
    <row r="523" spans="1:12" hidden="1" x14ac:dyDescent="0.2">
      <c r="A523" s="351">
        <v>520</v>
      </c>
      <c r="B523" s="352"/>
      <c r="C523" s="354"/>
      <c r="D523" s="355"/>
      <c r="E523" s="354"/>
      <c r="F523" s="370"/>
      <c r="G523" s="371"/>
      <c r="H523" s="390" t="str">
        <f t="shared" si="13"/>
        <v/>
      </c>
      <c r="I523" s="356"/>
      <c r="J523" s="357"/>
      <c r="K523" s="356"/>
      <c r="L523" s="352"/>
    </row>
    <row r="524" spans="1:12" hidden="1" x14ac:dyDescent="0.2">
      <c r="A524" s="351">
        <v>521</v>
      </c>
      <c r="B524" s="352"/>
      <c r="C524" s="354"/>
      <c r="D524" s="355"/>
      <c r="E524" s="354"/>
      <c r="F524" s="370"/>
      <c r="G524" s="371"/>
      <c r="H524" s="390" t="str">
        <f t="shared" si="13"/>
        <v/>
      </c>
      <c r="I524" s="356"/>
      <c r="J524" s="357"/>
      <c r="K524" s="356"/>
      <c r="L524" s="352"/>
    </row>
    <row r="525" spans="1:12" hidden="1" x14ac:dyDescent="0.2">
      <c r="A525" s="351">
        <v>522</v>
      </c>
      <c r="B525" s="352"/>
      <c r="C525" s="354"/>
      <c r="D525" s="355"/>
      <c r="E525" s="354"/>
      <c r="F525" s="370"/>
      <c r="G525" s="371"/>
      <c r="H525" s="390" t="str">
        <f t="shared" si="13"/>
        <v/>
      </c>
      <c r="I525" s="356"/>
      <c r="J525" s="357"/>
      <c r="K525" s="356"/>
      <c r="L525" s="352"/>
    </row>
    <row r="526" spans="1:12" hidden="1" x14ac:dyDescent="0.2">
      <c r="A526" s="351">
        <v>523</v>
      </c>
      <c r="B526" s="352"/>
      <c r="C526" s="354"/>
      <c r="D526" s="355"/>
      <c r="E526" s="354"/>
      <c r="F526" s="370"/>
      <c r="G526" s="371"/>
      <c r="H526" s="390" t="str">
        <f t="shared" si="13"/>
        <v/>
      </c>
      <c r="I526" s="356"/>
      <c r="J526" s="357"/>
      <c r="K526" s="356"/>
      <c r="L526" s="352"/>
    </row>
    <row r="527" spans="1:12" hidden="1" x14ac:dyDescent="0.2">
      <c r="A527" s="351">
        <v>524</v>
      </c>
      <c r="B527" s="352"/>
      <c r="C527" s="354"/>
      <c r="D527" s="355"/>
      <c r="E527" s="354"/>
      <c r="F527" s="370"/>
      <c r="G527" s="371"/>
      <c r="H527" s="390" t="str">
        <f t="shared" si="13"/>
        <v/>
      </c>
      <c r="I527" s="356"/>
      <c r="J527" s="357"/>
      <c r="K527" s="356"/>
      <c r="L527" s="352"/>
    </row>
    <row r="528" spans="1:12" hidden="1" x14ac:dyDescent="0.2">
      <c r="A528" s="351">
        <v>525</v>
      </c>
      <c r="B528" s="352"/>
      <c r="C528" s="354"/>
      <c r="D528" s="355"/>
      <c r="E528" s="354"/>
      <c r="F528" s="370"/>
      <c r="G528" s="371"/>
      <c r="H528" s="390" t="str">
        <f t="shared" si="13"/>
        <v/>
      </c>
      <c r="I528" s="356"/>
      <c r="J528" s="357"/>
      <c r="K528" s="356"/>
      <c r="L528" s="352"/>
    </row>
    <row r="529" spans="1:12" hidden="1" x14ac:dyDescent="0.2">
      <c r="A529" s="351">
        <v>526</v>
      </c>
      <c r="B529" s="352"/>
      <c r="C529" s="354"/>
      <c r="D529" s="355"/>
      <c r="E529" s="354"/>
      <c r="F529" s="370"/>
      <c r="G529" s="371"/>
      <c r="H529" s="390" t="str">
        <f t="shared" si="13"/>
        <v/>
      </c>
      <c r="I529" s="356"/>
      <c r="J529" s="357"/>
      <c r="K529" s="356"/>
      <c r="L529" s="352"/>
    </row>
    <row r="530" spans="1:12" hidden="1" x14ac:dyDescent="0.2">
      <c r="A530" s="351">
        <v>527</v>
      </c>
      <c r="B530" s="352"/>
      <c r="C530" s="354"/>
      <c r="D530" s="355"/>
      <c r="E530" s="354"/>
      <c r="F530" s="370"/>
      <c r="G530" s="371"/>
      <c r="H530" s="390" t="str">
        <f t="shared" si="13"/>
        <v/>
      </c>
      <c r="I530" s="356"/>
      <c r="J530" s="357"/>
      <c r="K530" s="356"/>
      <c r="L530" s="352"/>
    </row>
    <row r="531" spans="1:12" hidden="1" x14ac:dyDescent="0.2">
      <c r="A531" s="351">
        <v>528</v>
      </c>
      <c r="B531" s="352"/>
      <c r="C531" s="354"/>
      <c r="D531" s="355"/>
      <c r="E531" s="354"/>
      <c r="F531" s="370"/>
      <c r="G531" s="371"/>
      <c r="H531" s="390" t="str">
        <f t="shared" si="13"/>
        <v/>
      </c>
      <c r="I531" s="356"/>
      <c r="J531" s="357"/>
      <c r="K531" s="356"/>
      <c r="L531" s="352"/>
    </row>
    <row r="532" spans="1:12" hidden="1" x14ac:dyDescent="0.2">
      <c r="A532" s="351">
        <v>529</v>
      </c>
      <c r="B532" s="352"/>
      <c r="C532" s="354"/>
      <c r="D532" s="355"/>
      <c r="E532" s="354"/>
      <c r="F532" s="370"/>
      <c r="G532" s="371"/>
      <c r="H532" s="390" t="str">
        <f t="shared" si="13"/>
        <v/>
      </c>
      <c r="I532" s="356"/>
      <c r="J532" s="357"/>
      <c r="K532" s="356"/>
      <c r="L532" s="352"/>
    </row>
    <row r="533" spans="1:12" hidden="1" x14ac:dyDescent="0.2">
      <c r="A533" s="351">
        <v>530</v>
      </c>
      <c r="B533" s="352"/>
      <c r="C533" s="354"/>
      <c r="D533" s="355"/>
      <c r="E533" s="354"/>
      <c r="F533" s="370"/>
      <c r="G533" s="371"/>
      <c r="H533" s="390" t="str">
        <f t="shared" si="13"/>
        <v/>
      </c>
      <c r="I533" s="356"/>
      <c r="J533" s="357"/>
      <c r="K533" s="356"/>
      <c r="L533" s="352"/>
    </row>
    <row r="534" spans="1:12" hidden="1" x14ac:dyDescent="0.2">
      <c r="A534" s="351">
        <v>531</v>
      </c>
      <c r="B534" s="352"/>
      <c r="C534" s="354"/>
      <c r="D534" s="355"/>
      <c r="E534" s="354"/>
      <c r="F534" s="370"/>
      <c r="G534" s="371"/>
      <c r="H534" s="390" t="str">
        <f t="shared" si="13"/>
        <v/>
      </c>
      <c r="I534" s="356"/>
      <c r="J534" s="357"/>
      <c r="K534" s="356"/>
      <c r="L534" s="352"/>
    </row>
    <row r="535" spans="1:12" hidden="1" x14ac:dyDescent="0.2">
      <c r="A535" s="351">
        <v>532</v>
      </c>
      <c r="B535" s="352"/>
      <c r="C535" s="354"/>
      <c r="D535" s="355"/>
      <c r="E535" s="354"/>
      <c r="F535" s="370"/>
      <c r="G535" s="371"/>
      <c r="H535" s="390" t="str">
        <f t="shared" si="13"/>
        <v/>
      </c>
      <c r="I535" s="356"/>
      <c r="J535" s="357"/>
      <c r="K535" s="356"/>
      <c r="L535" s="352"/>
    </row>
    <row r="536" spans="1:12" hidden="1" x14ac:dyDescent="0.2">
      <c r="A536" s="351">
        <v>533</v>
      </c>
      <c r="B536" s="352"/>
      <c r="C536" s="354"/>
      <c r="D536" s="355"/>
      <c r="E536" s="354"/>
      <c r="F536" s="370"/>
      <c r="G536" s="371"/>
      <c r="H536" s="390" t="str">
        <f t="shared" si="13"/>
        <v/>
      </c>
      <c r="I536" s="356"/>
      <c r="J536" s="357"/>
      <c r="K536" s="356"/>
      <c r="L536" s="352"/>
    </row>
    <row r="537" spans="1:12" hidden="1" x14ac:dyDescent="0.2">
      <c r="A537" s="351">
        <v>534</v>
      </c>
      <c r="B537" s="352"/>
      <c r="C537" s="354"/>
      <c r="D537" s="355"/>
      <c r="E537" s="354"/>
      <c r="F537" s="370"/>
      <c r="G537" s="371"/>
      <c r="H537" s="390" t="str">
        <f t="shared" si="13"/>
        <v/>
      </c>
      <c r="I537" s="356"/>
      <c r="J537" s="357"/>
      <c r="K537" s="356"/>
      <c r="L537" s="352"/>
    </row>
    <row r="538" spans="1:12" hidden="1" x14ac:dyDescent="0.2">
      <c r="A538" s="351">
        <v>535</v>
      </c>
      <c r="B538" s="352"/>
      <c r="C538" s="354"/>
      <c r="D538" s="355"/>
      <c r="E538" s="354"/>
      <c r="F538" s="370"/>
      <c r="G538" s="371"/>
      <c r="H538" s="390" t="str">
        <f t="shared" si="13"/>
        <v/>
      </c>
      <c r="I538" s="356"/>
      <c r="J538" s="357"/>
      <c r="K538" s="356"/>
      <c r="L538" s="352"/>
    </row>
    <row r="539" spans="1:12" hidden="1" x14ac:dyDescent="0.2">
      <c r="A539" s="351">
        <v>536</v>
      </c>
      <c r="B539" s="352"/>
      <c r="C539" s="354"/>
      <c r="D539" s="355"/>
      <c r="E539" s="354"/>
      <c r="F539" s="370"/>
      <c r="G539" s="371"/>
      <c r="H539" s="390" t="str">
        <f t="shared" si="13"/>
        <v/>
      </c>
      <c r="I539" s="356"/>
      <c r="J539" s="357"/>
      <c r="K539" s="356"/>
      <c r="L539" s="352"/>
    </row>
    <row r="540" spans="1:12" hidden="1" x14ac:dyDescent="0.2">
      <c r="A540" s="351">
        <v>537</v>
      </c>
      <c r="B540" s="352"/>
      <c r="C540" s="354"/>
      <c r="D540" s="355"/>
      <c r="E540" s="354"/>
      <c r="F540" s="370"/>
      <c r="G540" s="371"/>
      <c r="H540" s="390" t="str">
        <f t="shared" si="13"/>
        <v/>
      </c>
      <c r="I540" s="356"/>
      <c r="J540" s="357"/>
      <c r="K540" s="356"/>
      <c r="L540" s="352"/>
    </row>
    <row r="541" spans="1:12" hidden="1" x14ac:dyDescent="0.2">
      <c r="A541" s="351">
        <v>538</v>
      </c>
      <c r="B541" s="352"/>
      <c r="C541" s="354"/>
      <c r="D541" s="355"/>
      <c r="E541" s="354"/>
      <c r="F541" s="370"/>
      <c r="G541" s="371"/>
      <c r="H541" s="390" t="str">
        <f t="shared" si="13"/>
        <v/>
      </c>
      <c r="I541" s="356"/>
      <c r="J541" s="357"/>
      <c r="K541" s="356"/>
      <c r="L541" s="352"/>
    </row>
    <row r="542" spans="1:12" hidden="1" x14ac:dyDescent="0.2">
      <c r="A542" s="351">
        <v>539</v>
      </c>
      <c r="B542" s="352"/>
      <c r="C542" s="354"/>
      <c r="D542" s="355"/>
      <c r="E542" s="354"/>
      <c r="F542" s="370"/>
      <c r="G542" s="371"/>
      <c r="H542" s="390" t="str">
        <f t="shared" si="13"/>
        <v/>
      </c>
      <c r="I542" s="356"/>
      <c r="J542" s="357"/>
      <c r="K542" s="356"/>
      <c r="L542" s="352"/>
    </row>
    <row r="543" spans="1:12" hidden="1" x14ac:dyDescent="0.2">
      <c r="A543" s="351">
        <v>540</v>
      </c>
      <c r="B543" s="352"/>
      <c r="C543" s="354"/>
      <c r="D543" s="355"/>
      <c r="E543" s="354"/>
      <c r="F543" s="370"/>
      <c r="G543" s="371"/>
      <c r="H543" s="390" t="str">
        <f t="shared" si="13"/>
        <v/>
      </c>
      <c r="I543" s="356"/>
      <c r="J543" s="357"/>
      <c r="K543" s="356"/>
      <c r="L543" s="352"/>
    </row>
    <row r="544" spans="1:12" hidden="1" x14ac:dyDescent="0.2">
      <c r="A544" s="351">
        <v>541</v>
      </c>
      <c r="B544" s="352"/>
      <c r="C544" s="354"/>
      <c r="D544" s="355"/>
      <c r="E544" s="354"/>
      <c r="F544" s="370"/>
      <c r="G544" s="371"/>
      <c r="H544" s="390" t="str">
        <f t="shared" si="13"/>
        <v/>
      </c>
      <c r="I544" s="356"/>
      <c r="J544" s="357"/>
      <c r="K544" s="356"/>
      <c r="L544" s="352"/>
    </row>
    <row r="545" spans="1:12" hidden="1" x14ac:dyDescent="0.2">
      <c r="A545" s="351">
        <v>542</v>
      </c>
      <c r="B545" s="352"/>
      <c r="C545" s="354"/>
      <c r="D545" s="355"/>
      <c r="E545" s="354"/>
      <c r="F545" s="370"/>
      <c r="G545" s="371"/>
      <c r="H545" s="390" t="str">
        <f t="shared" si="13"/>
        <v/>
      </c>
      <c r="I545" s="356"/>
      <c r="J545" s="357"/>
      <c r="K545" s="356"/>
      <c r="L545" s="352"/>
    </row>
    <row r="546" spans="1:12" hidden="1" x14ac:dyDescent="0.2">
      <c r="A546" s="351">
        <v>543</v>
      </c>
      <c r="B546" s="352"/>
      <c r="C546" s="354"/>
      <c r="D546" s="355"/>
      <c r="E546" s="354"/>
      <c r="F546" s="370"/>
      <c r="G546" s="371"/>
      <c r="H546" s="390" t="str">
        <f t="shared" si="13"/>
        <v/>
      </c>
      <c r="I546" s="356"/>
      <c r="J546" s="357"/>
      <c r="K546" s="356"/>
      <c r="L546" s="352"/>
    </row>
    <row r="547" spans="1:12" hidden="1" x14ac:dyDescent="0.2">
      <c r="A547" s="351">
        <v>544</v>
      </c>
      <c r="B547" s="352"/>
      <c r="C547" s="354"/>
      <c r="D547" s="355"/>
      <c r="E547" s="354"/>
      <c r="F547" s="370"/>
      <c r="G547" s="371"/>
      <c r="H547" s="390" t="str">
        <f t="shared" si="13"/>
        <v/>
      </c>
      <c r="I547" s="356"/>
      <c r="J547" s="357"/>
      <c r="K547" s="356"/>
      <c r="L547" s="352"/>
    </row>
    <row r="548" spans="1:12" hidden="1" x14ac:dyDescent="0.2">
      <c r="A548" s="351">
        <v>545</v>
      </c>
      <c r="B548" s="352"/>
      <c r="C548" s="354"/>
      <c r="D548" s="355"/>
      <c r="E548" s="354"/>
      <c r="F548" s="370"/>
      <c r="G548" s="371"/>
      <c r="H548" s="390" t="str">
        <f t="shared" si="13"/>
        <v/>
      </c>
      <c r="I548" s="356"/>
      <c r="J548" s="357"/>
      <c r="K548" s="356"/>
      <c r="L548" s="352"/>
    </row>
    <row r="549" spans="1:12" hidden="1" x14ac:dyDescent="0.2">
      <c r="A549" s="351">
        <v>546</v>
      </c>
      <c r="B549" s="352"/>
      <c r="C549" s="354"/>
      <c r="D549" s="355"/>
      <c r="E549" s="354"/>
      <c r="F549" s="370"/>
      <c r="G549" s="371"/>
      <c r="H549" s="390" t="str">
        <f t="shared" si="13"/>
        <v/>
      </c>
      <c r="I549" s="356"/>
      <c r="J549" s="357"/>
      <c r="K549" s="356"/>
      <c r="L549" s="352"/>
    </row>
    <row r="550" spans="1:12" hidden="1" x14ac:dyDescent="0.2">
      <c r="A550" s="351">
        <v>547</v>
      </c>
      <c r="B550" s="352"/>
      <c r="C550" s="354"/>
      <c r="D550" s="355"/>
      <c r="E550" s="354"/>
      <c r="F550" s="370"/>
      <c r="G550" s="371"/>
      <c r="H550" s="390" t="str">
        <f t="shared" si="13"/>
        <v/>
      </c>
      <c r="I550" s="356"/>
      <c r="J550" s="357"/>
      <c r="K550" s="356"/>
      <c r="L550" s="352"/>
    </row>
    <row r="551" spans="1:12" hidden="1" x14ac:dyDescent="0.2">
      <c r="A551" s="351">
        <v>548</v>
      </c>
      <c r="B551" s="352"/>
      <c r="C551" s="354"/>
      <c r="D551" s="355"/>
      <c r="E551" s="354"/>
      <c r="F551" s="370"/>
      <c r="G551" s="371"/>
      <c r="H551" s="390" t="str">
        <f t="shared" si="13"/>
        <v/>
      </c>
      <c r="I551" s="356"/>
      <c r="J551" s="357"/>
      <c r="K551" s="356"/>
      <c r="L551" s="352"/>
    </row>
    <row r="552" spans="1:12" hidden="1" x14ac:dyDescent="0.2">
      <c r="A552" s="351">
        <v>549</v>
      </c>
      <c r="B552" s="352"/>
      <c r="C552" s="354"/>
      <c r="D552" s="355"/>
      <c r="E552" s="354"/>
      <c r="F552" s="370"/>
      <c r="G552" s="371"/>
      <c r="H552" s="390" t="str">
        <f t="shared" si="13"/>
        <v/>
      </c>
      <c r="I552" s="356"/>
      <c r="J552" s="357"/>
      <c r="K552" s="356"/>
      <c r="L552" s="352"/>
    </row>
    <row r="553" spans="1:12" hidden="1" x14ac:dyDescent="0.2">
      <c r="A553" s="351">
        <v>550</v>
      </c>
      <c r="B553" s="352"/>
      <c r="C553" s="354"/>
      <c r="D553" s="355"/>
      <c r="E553" s="354"/>
      <c r="F553" s="370"/>
      <c r="G553" s="371"/>
      <c r="H553" s="390" t="str">
        <f t="shared" si="13"/>
        <v/>
      </c>
      <c r="I553" s="356"/>
      <c r="J553" s="357"/>
      <c r="K553" s="356"/>
      <c r="L553" s="352"/>
    </row>
    <row r="554" spans="1:12" hidden="1" x14ac:dyDescent="0.2">
      <c r="A554" s="351">
        <v>551</v>
      </c>
      <c r="B554" s="352"/>
      <c r="C554" s="354"/>
      <c r="D554" s="355"/>
      <c r="E554" s="354"/>
      <c r="F554" s="370"/>
      <c r="G554" s="371"/>
      <c r="H554" s="390" t="str">
        <f t="shared" si="13"/>
        <v/>
      </c>
      <c r="I554" s="356"/>
      <c r="J554" s="357"/>
      <c r="K554" s="356"/>
      <c r="L554" s="352"/>
    </row>
    <row r="555" spans="1:12" hidden="1" x14ac:dyDescent="0.2">
      <c r="A555" s="351">
        <v>552</v>
      </c>
      <c r="B555" s="352"/>
      <c r="C555" s="354"/>
      <c r="D555" s="355"/>
      <c r="E555" s="354"/>
      <c r="F555" s="370"/>
      <c r="G555" s="371"/>
      <c r="H555" s="390" t="str">
        <f t="shared" si="13"/>
        <v/>
      </c>
      <c r="I555" s="356"/>
      <c r="J555" s="357"/>
      <c r="K555" s="356"/>
      <c r="L555" s="352"/>
    </row>
    <row r="556" spans="1:12" hidden="1" x14ac:dyDescent="0.2">
      <c r="A556" s="351">
        <v>553</v>
      </c>
      <c r="B556" s="352"/>
      <c r="C556" s="354"/>
      <c r="D556" s="355"/>
      <c r="E556" s="354"/>
      <c r="F556" s="370"/>
      <c r="G556" s="371"/>
      <c r="H556" s="390" t="str">
        <f t="shared" si="13"/>
        <v/>
      </c>
      <c r="I556" s="356"/>
      <c r="J556" s="357"/>
      <c r="K556" s="356"/>
      <c r="L556" s="352"/>
    </row>
    <row r="557" spans="1:12" hidden="1" x14ac:dyDescent="0.2">
      <c r="A557" s="351">
        <v>554</v>
      </c>
      <c r="B557" s="352"/>
      <c r="C557" s="354"/>
      <c r="D557" s="355"/>
      <c r="E557" s="354"/>
      <c r="F557" s="370"/>
      <c r="G557" s="371"/>
      <c r="H557" s="390" t="str">
        <f t="shared" si="13"/>
        <v/>
      </c>
      <c r="I557" s="356"/>
      <c r="J557" s="357"/>
      <c r="K557" s="356"/>
      <c r="L557" s="352"/>
    </row>
    <row r="558" spans="1:12" hidden="1" x14ac:dyDescent="0.2">
      <c r="A558" s="351">
        <v>555</v>
      </c>
      <c r="B558" s="352"/>
      <c r="C558" s="354"/>
      <c r="D558" s="355"/>
      <c r="E558" s="354"/>
      <c r="F558" s="370"/>
      <c r="G558" s="371"/>
      <c r="H558" s="390" t="str">
        <f t="shared" si="13"/>
        <v/>
      </c>
      <c r="I558" s="356"/>
      <c r="J558" s="357"/>
      <c r="K558" s="356"/>
      <c r="L558" s="352"/>
    </row>
    <row r="559" spans="1:12" hidden="1" x14ac:dyDescent="0.2">
      <c r="A559" s="351">
        <v>556</v>
      </c>
      <c r="B559" s="352"/>
      <c r="C559" s="354"/>
      <c r="D559" s="355"/>
      <c r="E559" s="354"/>
      <c r="F559" s="370"/>
      <c r="G559" s="371"/>
      <c r="H559" s="390" t="str">
        <f t="shared" si="13"/>
        <v/>
      </c>
      <c r="I559" s="356"/>
      <c r="J559" s="357"/>
      <c r="K559" s="356"/>
      <c r="L559" s="352"/>
    </row>
    <row r="560" spans="1:12" hidden="1" x14ac:dyDescent="0.2">
      <c r="A560" s="351">
        <v>557</v>
      </c>
      <c r="B560" s="352"/>
      <c r="C560" s="354"/>
      <c r="D560" s="355"/>
      <c r="E560" s="354"/>
      <c r="F560" s="370"/>
      <c r="G560" s="371"/>
      <c r="H560" s="390" t="str">
        <f t="shared" si="13"/>
        <v/>
      </c>
      <c r="I560" s="356"/>
      <c r="J560" s="357"/>
      <c r="K560" s="356"/>
      <c r="L560" s="352"/>
    </row>
    <row r="561" spans="1:12" hidden="1" x14ac:dyDescent="0.2">
      <c r="A561" s="351">
        <v>558</v>
      </c>
      <c r="B561" s="352"/>
      <c r="C561" s="354"/>
      <c r="D561" s="355"/>
      <c r="E561" s="354"/>
      <c r="F561" s="370"/>
      <c r="G561" s="371"/>
      <c r="H561" s="390" t="str">
        <f t="shared" si="13"/>
        <v/>
      </c>
      <c r="I561" s="356"/>
      <c r="J561" s="357"/>
      <c r="K561" s="356"/>
      <c r="L561" s="352"/>
    </row>
    <row r="562" spans="1:12" hidden="1" x14ac:dyDescent="0.2">
      <c r="A562" s="351">
        <v>559</v>
      </c>
      <c r="B562" s="352"/>
      <c r="C562" s="354"/>
      <c r="D562" s="355"/>
      <c r="E562" s="354"/>
      <c r="F562" s="370"/>
      <c r="G562" s="371"/>
      <c r="H562" s="390" t="str">
        <f t="shared" si="13"/>
        <v/>
      </c>
      <c r="I562" s="356"/>
      <c r="J562" s="357"/>
      <c r="K562" s="356"/>
      <c r="L562" s="352"/>
    </row>
    <row r="563" spans="1:12" hidden="1" x14ac:dyDescent="0.2">
      <c r="A563" s="351">
        <v>560</v>
      </c>
      <c r="B563" s="352"/>
      <c r="C563" s="354"/>
      <c r="D563" s="355"/>
      <c r="E563" s="354"/>
      <c r="F563" s="370"/>
      <c r="G563" s="371"/>
      <c r="H563" s="390" t="str">
        <f t="shared" si="13"/>
        <v/>
      </c>
      <c r="I563" s="356"/>
      <c r="J563" s="357"/>
      <c r="K563" s="356"/>
      <c r="L563" s="352"/>
    </row>
    <row r="564" spans="1:12" hidden="1" x14ac:dyDescent="0.2">
      <c r="A564" s="351">
        <v>561</v>
      </c>
      <c r="B564" s="352"/>
      <c r="C564" s="354"/>
      <c r="D564" s="355"/>
      <c r="E564" s="354"/>
      <c r="F564" s="370"/>
      <c r="G564" s="371"/>
      <c r="H564" s="390" t="str">
        <f t="shared" si="13"/>
        <v/>
      </c>
      <c r="I564" s="356"/>
      <c r="J564" s="357"/>
      <c r="K564" s="356"/>
      <c r="L564" s="352"/>
    </row>
    <row r="565" spans="1:12" hidden="1" x14ac:dyDescent="0.2">
      <c r="A565" s="351">
        <v>562</v>
      </c>
      <c r="B565" s="352"/>
      <c r="C565" s="354"/>
      <c r="D565" s="355"/>
      <c r="E565" s="354"/>
      <c r="F565" s="370"/>
      <c r="G565" s="371"/>
      <c r="H565" s="390" t="str">
        <f t="shared" si="13"/>
        <v/>
      </c>
      <c r="I565" s="356"/>
      <c r="J565" s="357"/>
      <c r="K565" s="356"/>
      <c r="L565" s="352"/>
    </row>
    <row r="566" spans="1:12" hidden="1" x14ac:dyDescent="0.2">
      <c r="A566" s="351">
        <v>563</v>
      </c>
      <c r="B566" s="352"/>
      <c r="C566" s="354"/>
      <c r="D566" s="355"/>
      <c r="E566" s="354"/>
      <c r="F566" s="370"/>
      <c r="G566" s="371"/>
      <c r="H566" s="390" t="str">
        <f t="shared" si="13"/>
        <v/>
      </c>
      <c r="I566" s="356"/>
      <c r="J566" s="357"/>
      <c r="K566" s="356"/>
      <c r="L566" s="352"/>
    </row>
    <row r="567" spans="1:12" hidden="1" x14ac:dyDescent="0.2">
      <c r="A567" s="351">
        <v>564</v>
      </c>
      <c r="B567" s="352"/>
      <c r="C567" s="354"/>
      <c r="D567" s="355"/>
      <c r="E567" s="354"/>
      <c r="F567" s="370"/>
      <c r="G567" s="371"/>
      <c r="H567" s="390" t="str">
        <f t="shared" si="13"/>
        <v/>
      </c>
      <c r="I567" s="356"/>
      <c r="J567" s="357"/>
      <c r="K567" s="356"/>
      <c r="L567" s="352"/>
    </row>
    <row r="568" spans="1:12" hidden="1" x14ac:dyDescent="0.2">
      <c r="A568" s="351">
        <v>565</v>
      </c>
      <c r="B568" s="352"/>
      <c r="C568" s="354"/>
      <c r="D568" s="355"/>
      <c r="E568" s="354"/>
      <c r="F568" s="370"/>
      <c r="G568" s="371"/>
      <c r="H568" s="390" t="str">
        <f t="shared" si="13"/>
        <v/>
      </c>
      <c r="I568" s="356"/>
      <c r="J568" s="357"/>
      <c r="K568" s="356"/>
      <c r="L568" s="352"/>
    </row>
    <row r="569" spans="1:12" hidden="1" x14ac:dyDescent="0.2">
      <c r="A569" s="351">
        <v>566</v>
      </c>
      <c r="B569" s="352"/>
      <c r="C569" s="354"/>
      <c r="D569" s="355"/>
      <c r="E569" s="354"/>
      <c r="F569" s="370"/>
      <c r="G569" s="371"/>
      <c r="H569" s="390" t="str">
        <f t="shared" si="13"/>
        <v/>
      </c>
      <c r="I569" s="356"/>
      <c r="J569" s="357"/>
      <c r="K569" s="356"/>
      <c r="L569" s="352"/>
    </row>
    <row r="570" spans="1:12" hidden="1" x14ac:dyDescent="0.2">
      <c r="A570" s="351">
        <v>567</v>
      </c>
      <c r="B570" s="352"/>
      <c r="C570" s="354"/>
      <c r="D570" s="355"/>
      <c r="E570" s="354"/>
      <c r="F570" s="370"/>
      <c r="G570" s="371"/>
      <c r="H570" s="390" t="str">
        <f t="shared" si="13"/>
        <v/>
      </c>
      <c r="I570" s="356"/>
      <c r="J570" s="357"/>
      <c r="K570" s="356"/>
      <c r="L570" s="352"/>
    </row>
    <row r="571" spans="1:12" hidden="1" x14ac:dyDescent="0.2">
      <c r="A571" s="351">
        <v>568</v>
      </c>
      <c r="B571" s="352"/>
      <c r="C571" s="354"/>
      <c r="D571" s="355"/>
      <c r="E571" s="354"/>
      <c r="F571" s="370"/>
      <c r="G571" s="371"/>
      <c r="H571" s="390" t="str">
        <f t="shared" si="13"/>
        <v/>
      </c>
      <c r="I571" s="356"/>
      <c r="J571" s="357"/>
      <c r="K571" s="356"/>
      <c r="L571" s="352"/>
    </row>
    <row r="572" spans="1:12" hidden="1" x14ac:dyDescent="0.2">
      <c r="A572" s="351">
        <v>569</v>
      </c>
      <c r="B572" s="352"/>
      <c r="C572" s="354"/>
      <c r="D572" s="355"/>
      <c r="E572" s="354"/>
      <c r="F572" s="370"/>
      <c r="G572" s="371"/>
      <c r="H572" s="390" t="str">
        <f t="shared" si="13"/>
        <v/>
      </c>
      <c r="I572" s="356"/>
      <c r="J572" s="357"/>
      <c r="K572" s="356"/>
      <c r="L572" s="352"/>
    </row>
    <row r="573" spans="1:12" hidden="1" x14ac:dyDescent="0.2">
      <c r="A573" s="351">
        <v>570</v>
      </c>
      <c r="B573" s="352"/>
      <c r="C573" s="354"/>
      <c r="D573" s="355"/>
      <c r="E573" s="354"/>
      <c r="F573" s="370"/>
      <c r="G573" s="371"/>
      <c r="H573" s="390" t="str">
        <f t="shared" si="13"/>
        <v/>
      </c>
      <c r="I573" s="356"/>
      <c r="J573" s="357"/>
      <c r="K573" s="356"/>
      <c r="L573" s="352"/>
    </row>
    <row r="574" spans="1:12" hidden="1" x14ac:dyDescent="0.2">
      <c r="A574" s="351">
        <v>571</v>
      </c>
      <c r="B574" s="352"/>
      <c r="C574" s="354"/>
      <c r="D574" s="355"/>
      <c r="E574" s="354"/>
      <c r="F574" s="370"/>
      <c r="G574" s="371"/>
      <c r="H574" s="390" t="str">
        <f t="shared" si="13"/>
        <v/>
      </c>
      <c r="I574" s="356"/>
      <c r="J574" s="357"/>
      <c r="K574" s="356"/>
      <c r="L574" s="352"/>
    </row>
    <row r="575" spans="1:12" hidden="1" x14ac:dyDescent="0.2">
      <c r="A575" s="351">
        <v>572</v>
      </c>
      <c r="B575" s="352"/>
      <c r="C575" s="354"/>
      <c r="D575" s="355"/>
      <c r="E575" s="354"/>
      <c r="F575" s="370"/>
      <c r="G575" s="371"/>
      <c r="H575" s="390" t="str">
        <f t="shared" si="13"/>
        <v/>
      </c>
      <c r="I575" s="356"/>
      <c r="J575" s="357"/>
      <c r="K575" s="356"/>
      <c r="L575" s="352"/>
    </row>
    <row r="576" spans="1:12" hidden="1" x14ac:dyDescent="0.2">
      <c r="A576" s="351">
        <v>573</v>
      </c>
      <c r="B576" s="352"/>
      <c r="C576" s="354"/>
      <c r="D576" s="355"/>
      <c r="E576" s="354"/>
      <c r="F576" s="370"/>
      <c r="G576" s="371"/>
      <c r="H576" s="390" t="str">
        <f t="shared" si="13"/>
        <v/>
      </c>
      <c r="I576" s="356"/>
      <c r="J576" s="357"/>
      <c r="K576" s="356"/>
      <c r="L576" s="352"/>
    </row>
    <row r="577" spans="1:12" hidden="1" x14ac:dyDescent="0.2">
      <c r="A577" s="351">
        <v>574</v>
      </c>
      <c r="B577" s="352"/>
      <c r="C577" s="354"/>
      <c r="D577" s="355"/>
      <c r="E577" s="354"/>
      <c r="F577" s="370"/>
      <c r="G577" s="371"/>
      <c r="H577" s="390" t="str">
        <f t="shared" si="13"/>
        <v/>
      </c>
      <c r="I577" s="356"/>
      <c r="J577" s="357"/>
      <c r="K577" s="356"/>
      <c r="L577" s="352"/>
    </row>
    <row r="578" spans="1:12" hidden="1" x14ac:dyDescent="0.2">
      <c r="A578" s="351">
        <v>575</v>
      </c>
      <c r="B578" s="352"/>
      <c r="C578" s="354"/>
      <c r="D578" s="355"/>
      <c r="E578" s="354"/>
      <c r="F578" s="370"/>
      <c r="G578" s="371"/>
      <c r="H578" s="390" t="str">
        <f t="shared" si="13"/>
        <v/>
      </c>
      <c r="I578" s="356"/>
      <c r="J578" s="357"/>
      <c r="K578" s="356"/>
      <c r="L578" s="352"/>
    </row>
    <row r="579" spans="1:12" hidden="1" x14ac:dyDescent="0.2">
      <c r="A579" s="351">
        <v>576</v>
      </c>
      <c r="B579" s="352"/>
      <c r="C579" s="354"/>
      <c r="D579" s="355"/>
      <c r="E579" s="354"/>
      <c r="F579" s="370"/>
      <c r="G579" s="371"/>
      <c r="H579" s="390" t="str">
        <f t="shared" si="13"/>
        <v/>
      </c>
      <c r="I579" s="356"/>
      <c r="J579" s="357"/>
      <c r="K579" s="356"/>
      <c r="L579" s="352"/>
    </row>
    <row r="580" spans="1:12" hidden="1" x14ac:dyDescent="0.2">
      <c r="A580" s="351">
        <v>577</v>
      </c>
      <c r="B580" s="352"/>
      <c r="C580" s="354"/>
      <c r="D580" s="355"/>
      <c r="E580" s="354"/>
      <c r="F580" s="370"/>
      <c r="G580" s="371"/>
      <c r="H580" s="390" t="str">
        <f t="shared" si="13"/>
        <v/>
      </c>
      <c r="I580" s="356"/>
      <c r="J580" s="357"/>
      <c r="K580" s="356"/>
      <c r="L580" s="352"/>
    </row>
    <row r="581" spans="1:12" hidden="1" x14ac:dyDescent="0.2">
      <c r="A581" s="351">
        <v>578</v>
      </c>
      <c r="B581" s="352"/>
      <c r="C581" s="354"/>
      <c r="D581" s="355"/>
      <c r="E581" s="354"/>
      <c r="F581" s="370"/>
      <c r="G581" s="371"/>
      <c r="H581" s="390" t="str">
        <f t="shared" ref="H581:H644" si="14">IF(G581="","",IF(LEN(G581)&gt;14,G581,REPLACE(REPLACE(G581,1,3,"XXX"),13,2,"XX")))</f>
        <v/>
      </c>
      <c r="I581" s="356"/>
      <c r="J581" s="357"/>
      <c r="K581" s="356"/>
      <c r="L581" s="352"/>
    </row>
    <row r="582" spans="1:12" hidden="1" x14ac:dyDescent="0.2">
      <c r="A582" s="351">
        <v>579</v>
      </c>
      <c r="B582" s="352"/>
      <c r="C582" s="354"/>
      <c r="D582" s="355"/>
      <c r="E582" s="354"/>
      <c r="F582" s="370"/>
      <c r="G582" s="371"/>
      <c r="H582" s="390" t="str">
        <f t="shared" si="14"/>
        <v/>
      </c>
      <c r="I582" s="356"/>
      <c r="J582" s="357"/>
      <c r="K582" s="356"/>
      <c r="L582" s="352"/>
    </row>
    <row r="583" spans="1:12" hidden="1" x14ac:dyDescent="0.2">
      <c r="A583" s="351">
        <v>580</v>
      </c>
      <c r="B583" s="352"/>
      <c r="C583" s="354"/>
      <c r="D583" s="355"/>
      <c r="E583" s="354"/>
      <c r="F583" s="370"/>
      <c r="G583" s="371"/>
      <c r="H583" s="390" t="str">
        <f t="shared" si="14"/>
        <v/>
      </c>
      <c r="I583" s="356"/>
      <c r="J583" s="357"/>
      <c r="K583" s="356"/>
      <c r="L583" s="352"/>
    </row>
    <row r="584" spans="1:12" hidden="1" x14ac:dyDescent="0.2">
      <c r="A584" s="351">
        <v>581</v>
      </c>
      <c r="B584" s="352"/>
      <c r="C584" s="354"/>
      <c r="D584" s="355"/>
      <c r="E584" s="354"/>
      <c r="F584" s="370"/>
      <c r="G584" s="371"/>
      <c r="H584" s="390" t="str">
        <f t="shared" si="14"/>
        <v/>
      </c>
      <c r="I584" s="356"/>
      <c r="J584" s="357"/>
      <c r="K584" s="356"/>
      <c r="L584" s="352"/>
    </row>
    <row r="585" spans="1:12" hidden="1" x14ac:dyDescent="0.2">
      <c r="A585" s="351">
        <v>582</v>
      </c>
      <c r="B585" s="352"/>
      <c r="C585" s="354"/>
      <c r="D585" s="355"/>
      <c r="E585" s="354"/>
      <c r="F585" s="370"/>
      <c r="G585" s="371"/>
      <c r="H585" s="390" t="str">
        <f t="shared" si="14"/>
        <v/>
      </c>
      <c r="I585" s="356"/>
      <c r="J585" s="357"/>
      <c r="K585" s="356"/>
      <c r="L585" s="352"/>
    </row>
    <row r="586" spans="1:12" hidden="1" x14ac:dyDescent="0.2">
      <c r="A586" s="351">
        <v>583</v>
      </c>
      <c r="B586" s="352"/>
      <c r="C586" s="354"/>
      <c r="D586" s="355"/>
      <c r="E586" s="354"/>
      <c r="F586" s="370"/>
      <c r="G586" s="371"/>
      <c r="H586" s="390" t="str">
        <f t="shared" si="14"/>
        <v/>
      </c>
      <c r="I586" s="356"/>
      <c r="J586" s="357"/>
      <c r="K586" s="356"/>
      <c r="L586" s="352"/>
    </row>
    <row r="587" spans="1:12" hidden="1" x14ac:dyDescent="0.2">
      <c r="A587" s="351">
        <v>584</v>
      </c>
      <c r="B587" s="352"/>
      <c r="C587" s="354"/>
      <c r="D587" s="355"/>
      <c r="E587" s="354"/>
      <c r="F587" s="370"/>
      <c r="G587" s="371"/>
      <c r="H587" s="390" t="str">
        <f t="shared" si="14"/>
        <v/>
      </c>
      <c r="I587" s="356"/>
      <c r="J587" s="357"/>
      <c r="K587" s="356"/>
      <c r="L587" s="352"/>
    </row>
    <row r="588" spans="1:12" hidden="1" x14ac:dyDescent="0.2">
      <c r="A588" s="351">
        <v>585</v>
      </c>
      <c r="B588" s="352"/>
      <c r="C588" s="354"/>
      <c r="D588" s="355"/>
      <c r="E588" s="354"/>
      <c r="F588" s="370"/>
      <c r="G588" s="371"/>
      <c r="H588" s="390" t="str">
        <f t="shared" si="14"/>
        <v/>
      </c>
      <c r="I588" s="356"/>
      <c r="J588" s="357"/>
      <c r="K588" s="356"/>
      <c r="L588" s="352"/>
    </row>
    <row r="589" spans="1:12" hidden="1" x14ac:dyDescent="0.2">
      <c r="A589" s="351">
        <v>586</v>
      </c>
      <c r="B589" s="352"/>
      <c r="C589" s="354"/>
      <c r="D589" s="355"/>
      <c r="E589" s="354"/>
      <c r="F589" s="370"/>
      <c r="G589" s="371"/>
      <c r="H589" s="390" t="str">
        <f t="shared" si="14"/>
        <v/>
      </c>
      <c r="I589" s="356"/>
      <c r="J589" s="357"/>
      <c r="K589" s="356"/>
      <c r="L589" s="352"/>
    </row>
    <row r="590" spans="1:12" hidden="1" x14ac:dyDescent="0.2">
      <c r="A590" s="351">
        <v>587</v>
      </c>
      <c r="B590" s="352"/>
      <c r="C590" s="354"/>
      <c r="D590" s="355"/>
      <c r="E590" s="354"/>
      <c r="F590" s="370"/>
      <c r="G590" s="371"/>
      <c r="H590" s="390" t="str">
        <f t="shared" si="14"/>
        <v/>
      </c>
      <c r="I590" s="356"/>
      <c r="J590" s="357"/>
      <c r="K590" s="356"/>
      <c r="L590" s="352"/>
    </row>
    <row r="591" spans="1:12" hidden="1" x14ac:dyDescent="0.2">
      <c r="A591" s="351">
        <v>588</v>
      </c>
      <c r="B591" s="352"/>
      <c r="C591" s="354"/>
      <c r="D591" s="355"/>
      <c r="E591" s="354"/>
      <c r="F591" s="370"/>
      <c r="G591" s="371"/>
      <c r="H591" s="390" t="str">
        <f t="shared" si="14"/>
        <v/>
      </c>
      <c r="I591" s="356"/>
      <c r="J591" s="357"/>
      <c r="K591" s="356"/>
      <c r="L591" s="352"/>
    </row>
    <row r="592" spans="1:12" hidden="1" x14ac:dyDescent="0.2">
      <c r="A592" s="351">
        <v>589</v>
      </c>
      <c r="B592" s="352"/>
      <c r="C592" s="354"/>
      <c r="D592" s="355"/>
      <c r="E592" s="354"/>
      <c r="F592" s="370"/>
      <c r="G592" s="371"/>
      <c r="H592" s="390" t="str">
        <f t="shared" si="14"/>
        <v/>
      </c>
      <c r="I592" s="356"/>
      <c r="J592" s="357"/>
      <c r="K592" s="356"/>
      <c r="L592" s="352"/>
    </row>
    <row r="593" spans="1:12" hidden="1" x14ac:dyDescent="0.2">
      <c r="A593" s="351">
        <v>590</v>
      </c>
      <c r="B593" s="352"/>
      <c r="C593" s="354"/>
      <c r="D593" s="355"/>
      <c r="E593" s="354"/>
      <c r="F593" s="370"/>
      <c r="G593" s="371"/>
      <c r="H593" s="390" t="str">
        <f t="shared" si="14"/>
        <v/>
      </c>
      <c r="I593" s="356"/>
      <c r="J593" s="357"/>
      <c r="K593" s="356"/>
      <c r="L593" s="352"/>
    </row>
    <row r="594" spans="1:12" hidden="1" x14ac:dyDescent="0.2">
      <c r="A594" s="351">
        <v>591</v>
      </c>
      <c r="B594" s="352"/>
      <c r="C594" s="354"/>
      <c r="D594" s="355"/>
      <c r="E594" s="354"/>
      <c r="F594" s="370"/>
      <c r="G594" s="371"/>
      <c r="H594" s="390" t="str">
        <f t="shared" si="14"/>
        <v/>
      </c>
      <c r="I594" s="356"/>
      <c r="J594" s="357"/>
      <c r="K594" s="356"/>
      <c r="L594" s="352"/>
    </row>
    <row r="595" spans="1:12" hidden="1" x14ac:dyDescent="0.2">
      <c r="A595" s="351">
        <v>592</v>
      </c>
      <c r="B595" s="352"/>
      <c r="C595" s="354"/>
      <c r="D595" s="355"/>
      <c r="E595" s="354"/>
      <c r="F595" s="370"/>
      <c r="G595" s="371"/>
      <c r="H595" s="390" t="str">
        <f t="shared" si="14"/>
        <v/>
      </c>
      <c r="I595" s="356"/>
      <c r="J595" s="357"/>
      <c r="K595" s="356"/>
      <c r="L595" s="352"/>
    </row>
    <row r="596" spans="1:12" hidden="1" x14ac:dyDescent="0.2">
      <c r="A596" s="351">
        <v>593</v>
      </c>
      <c r="B596" s="352"/>
      <c r="C596" s="354"/>
      <c r="D596" s="355"/>
      <c r="E596" s="354"/>
      <c r="F596" s="370"/>
      <c r="G596" s="371"/>
      <c r="H596" s="390" t="str">
        <f t="shared" si="14"/>
        <v/>
      </c>
      <c r="I596" s="356"/>
      <c r="J596" s="357"/>
      <c r="K596" s="356"/>
      <c r="L596" s="352"/>
    </row>
    <row r="597" spans="1:12" hidden="1" x14ac:dyDescent="0.2">
      <c r="A597" s="351">
        <v>594</v>
      </c>
      <c r="B597" s="352"/>
      <c r="C597" s="354"/>
      <c r="D597" s="355"/>
      <c r="E597" s="354"/>
      <c r="F597" s="370"/>
      <c r="G597" s="371"/>
      <c r="H597" s="390" t="str">
        <f t="shared" si="14"/>
        <v/>
      </c>
      <c r="I597" s="356"/>
      <c r="J597" s="357"/>
      <c r="K597" s="356"/>
      <c r="L597" s="352"/>
    </row>
    <row r="598" spans="1:12" hidden="1" x14ac:dyDescent="0.2">
      <c r="A598" s="351">
        <v>595</v>
      </c>
      <c r="B598" s="352"/>
      <c r="C598" s="354"/>
      <c r="D598" s="355"/>
      <c r="E598" s="354"/>
      <c r="F598" s="370"/>
      <c r="G598" s="371"/>
      <c r="H598" s="390" t="str">
        <f t="shared" si="14"/>
        <v/>
      </c>
      <c r="I598" s="356"/>
      <c r="J598" s="357"/>
      <c r="K598" s="356"/>
      <c r="L598" s="352"/>
    </row>
    <row r="599" spans="1:12" hidden="1" x14ac:dyDescent="0.2">
      <c r="A599" s="351">
        <v>596</v>
      </c>
      <c r="B599" s="352"/>
      <c r="C599" s="354"/>
      <c r="D599" s="355"/>
      <c r="E599" s="354"/>
      <c r="F599" s="370"/>
      <c r="G599" s="371"/>
      <c r="H599" s="390" t="str">
        <f t="shared" si="14"/>
        <v/>
      </c>
      <c r="I599" s="356"/>
      <c r="J599" s="357"/>
      <c r="K599" s="356"/>
      <c r="L599" s="352"/>
    </row>
    <row r="600" spans="1:12" hidden="1" x14ac:dyDescent="0.2">
      <c r="A600" s="351">
        <v>597</v>
      </c>
      <c r="B600" s="352"/>
      <c r="C600" s="354"/>
      <c r="D600" s="355"/>
      <c r="E600" s="354"/>
      <c r="F600" s="370"/>
      <c r="G600" s="371"/>
      <c r="H600" s="390" t="str">
        <f t="shared" si="14"/>
        <v/>
      </c>
      <c r="I600" s="356"/>
      <c r="J600" s="357"/>
      <c r="K600" s="356"/>
      <c r="L600" s="352"/>
    </row>
    <row r="601" spans="1:12" hidden="1" x14ac:dyDescent="0.2">
      <c r="A601" s="351">
        <v>598</v>
      </c>
      <c r="B601" s="352"/>
      <c r="C601" s="354"/>
      <c r="D601" s="355"/>
      <c r="E601" s="354"/>
      <c r="F601" s="370"/>
      <c r="G601" s="371"/>
      <c r="H601" s="390" t="str">
        <f t="shared" si="14"/>
        <v/>
      </c>
      <c r="I601" s="356"/>
      <c r="J601" s="357"/>
      <c r="K601" s="356"/>
      <c r="L601" s="352"/>
    </row>
    <row r="602" spans="1:12" hidden="1" x14ac:dyDescent="0.2">
      <c r="A602" s="351">
        <v>599</v>
      </c>
      <c r="B602" s="352"/>
      <c r="C602" s="354"/>
      <c r="D602" s="355"/>
      <c r="E602" s="354"/>
      <c r="F602" s="370"/>
      <c r="G602" s="371"/>
      <c r="H602" s="390" t="str">
        <f t="shared" si="14"/>
        <v/>
      </c>
      <c r="I602" s="356"/>
      <c r="J602" s="357"/>
      <c r="K602" s="356"/>
      <c r="L602" s="352"/>
    </row>
    <row r="603" spans="1:12" hidden="1" x14ac:dyDescent="0.2">
      <c r="A603" s="351">
        <v>600</v>
      </c>
      <c r="B603" s="352"/>
      <c r="C603" s="354"/>
      <c r="D603" s="355"/>
      <c r="E603" s="354"/>
      <c r="F603" s="370"/>
      <c r="G603" s="371"/>
      <c r="H603" s="390" t="str">
        <f t="shared" si="14"/>
        <v/>
      </c>
      <c r="I603" s="356"/>
      <c r="J603" s="357"/>
      <c r="K603" s="356"/>
      <c r="L603" s="352"/>
    </row>
    <row r="604" spans="1:12" hidden="1" x14ac:dyDescent="0.2">
      <c r="A604" s="351">
        <v>601</v>
      </c>
      <c r="B604" s="352"/>
      <c r="C604" s="354"/>
      <c r="D604" s="355"/>
      <c r="E604" s="354"/>
      <c r="F604" s="370"/>
      <c r="G604" s="371"/>
      <c r="H604" s="390" t="str">
        <f t="shared" si="14"/>
        <v/>
      </c>
      <c r="I604" s="356"/>
      <c r="J604" s="357"/>
      <c r="K604" s="356"/>
      <c r="L604" s="352"/>
    </row>
    <row r="605" spans="1:12" hidden="1" x14ac:dyDescent="0.2">
      <c r="A605" s="351">
        <v>602</v>
      </c>
      <c r="B605" s="352"/>
      <c r="C605" s="354"/>
      <c r="D605" s="355"/>
      <c r="E605" s="354"/>
      <c r="F605" s="370"/>
      <c r="G605" s="371"/>
      <c r="H605" s="390" t="str">
        <f t="shared" si="14"/>
        <v/>
      </c>
      <c r="I605" s="356"/>
      <c r="J605" s="357"/>
      <c r="K605" s="356"/>
      <c r="L605" s="352"/>
    </row>
    <row r="606" spans="1:12" hidden="1" x14ac:dyDescent="0.2">
      <c r="A606" s="351">
        <v>603</v>
      </c>
      <c r="B606" s="352"/>
      <c r="C606" s="354"/>
      <c r="D606" s="355"/>
      <c r="E606" s="354"/>
      <c r="F606" s="370"/>
      <c r="G606" s="371"/>
      <c r="H606" s="390" t="str">
        <f t="shared" si="14"/>
        <v/>
      </c>
      <c r="I606" s="356"/>
      <c r="J606" s="357"/>
      <c r="K606" s="356"/>
      <c r="L606" s="352"/>
    </row>
    <row r="607" spans="1:12" hidden="1" x14ac:dyDescent="0.2">
      <c r="A607" s="351">
        <v>604</v>
      </c>
      <c r="B607" s="352"/>
      <c r="C607" s="354"/>
      <c r="D607" s="355"/>
      <c r="E607" s="354"/>
      <c r="F607" s="370"/>
      <c r="G607" s="371"/>
      <c r="H607" s="390" t="str">
        <f t="shared" si="14"/>
        <v/>
      </c>
      <c r="I607" s="356"/>
      <c r="J607" s="357"/>
      <c r="K607" s="356"/>
      <c r="L607" s="352"/>
    </row>
    <row r="608" spans="1:12" hidden="1" x14ac:dyDescent="0.2">
      <c r="A608" s="351">
        <v>605</v>
      </c>
      <c r="B608" s="352"/>
      <c r="C608" s="354"/>
      <c r="D608" s="355"/>
      <c r="E608" s="354"/>
      <c r="F608" s="370"/>
      <c r="G608" s="371"/>
      <c r="H608" s="390" t="str">
        <f t="shared" si="14"/>
        <v/>
      </c>
      <c r="I608" s="356"/>
      <c r="J608" s="357"/>
      <c r="K608" s="356"/>
      <c r="L608" s="352"/>
    </row>
    <row r="609" spans="1:12" hidden="1" x14ac:dyDescent="0.2">
      <c r="A609" s="351">
        <v>606</v>
      </c>
      <c r="B609" s="352"/>
      <c r="C609" s="354"/>
      <c r="D609" s="355"/>
      <c r="E609" s="354"/>
      <c r="F609" s="370"/>
      <c r="G609" s="371"/>
      <c r="H609" s="390" t="str">
        <f t="shared" si="14"/>
        <v/>
      </c>
      <c r="I609" s="356"/>
      <c r="J609" s="357"/>
      <c r="K609" s="356"/>
      <c r="L609" s="352"/>
    </row>
    <row r="610" spans="1:12" hidden="1" x14ac:dyDescent="0.2">
      <c r="A610" s="351">
        <v>607</v>
      </c>
      <c r="B610" s="352"/>
      <c r="C610" s="354"/>
      <c r="D610" s="355"/>
      <c r="E610" s="354"/>
      <c r="F610" s="370"/>
      <c r="G610" s="371"/>
      <c r="H610" s="390" t="str">
        <f t="shared" si="14"/>
        <v/>
      </c>
      <c r="I610" s="356"/>
      <c r="J610" s="357"/>
      <c r="K610" s="356"/>
      <c r="L610" s="352"/>
    </row>
    <row r="611" spans="1:12" hidden="1" x14ac:dyDescent="0.2">
      <c r="A611" s="351">
        <v>608</v>
      </c>
      <c r="B611" s="352"/>
      <c r="C611" s="354"/>
      <c r="D611" s="355"/>
      <c r="E611" s="354"/>
      <c r="F611" s="370"/>
      <c r="G611" s="371"/>
      <c r="H611" s="390" t="str">
        <f t="shared" si="14"/>
        <v/>
      </c>
      <c r="I611" s="356"/>
      <c r="J611" s="357"/>
      <c r="K611" s="356"/>
      <c r="L611" s="352"/>
    </row>
    <row r="612" spans="1:12" hidden="1" x14ac:dyDescent="0.2">
      <c r="A612" s="351">
        <v>609</v>
      </c>
      <c r="B612" s="352"/>
      <c r="C612" s="354"/>
      <c r="D612" s="355"/>
      <c r="E612" s="354"/>
      <c r="F612" s="370"/>
      <c r="G612" s="371"/>
      <c r="H612" s="390" t="str">
        <f t="shared" si="14"/>
        <v/>
      </c>
      <c r="I612" s="356"/>
      <c r="J612" s="357"/>
      <c r="K612" s="356"/>
      <c r="L612" s="352"/>
    </row>
    <row r="613" spans="1:12" hidden="1" x14ac:dyDescent="0.2">
      <c r="A613" s="351">
        <v>610</v>
      </c>
      <c r="B613" s="352"/>
      <c r="C613" s="354"/>
      <c r="D613" s="355"/>
      <c r="E613" s="354"/>
      <c r="F613" s="370"/>
      <c r="G613" s="371"/>
      <c r="H613" s="390" t="str">
        <f t="shared" si="14"/>
        <v/>
      </c>
      <c r="I613" s="356"/>
      <c r="J613" s="357"/>
      <c r="K613" s="356"/>
      <c r="L613" s="352"/>
    </row>
    <row r="614" spans="1:12" hidden="1" x14ac:dyDescent="0.2">
      <c r="A614" s="351">
        <v>611</v>
      </c>
      <c r="B614" s="352"/>
      <c r="C614" s="354"/>
      <c r="D614" s="355"/>
      <c r="E614" s="354"/>
      <c r="F614" s="370"/>
      <c r="G614" s="371"/>
      <c r="H614" s="390" t="str">
        <f t="shared" si="14"/>
        <v/>
      </c>
      <c r="I614" s="356"/>
      <c r="J614" s="357"/>
      <c r="K614" s="356"/>
      <c r="L614" s="352"/>
    </row>
    <row r="615" spans="1:12" hidden="1" x14ac:dyDescent="0.2">
      <c r="A615" s="351">
        <v>612</v>
      </c>
      <c r="B615" s="352"/>
      <c r="C615" s="354"/>
      <c r="D615" s="355"/>
      <c r="E615" s="354"/>
      <c r="F615" s="370"/>
      <c r="G615" s="371"/>
      <c r="H615" s="390" t="str">
        <f t="shared" si="14"/>
        <v/>
      </c>
      <c r="I615" s="356"/>
      <c r="J615" s="357"/>
      <c r="K615" s="356"/>
      <c r="L615" s="352"/>
    </row>
    <row r="616" spans="1:12" hidden="1" x14ac:dyDescent="0.2">
      <c r="A616" s="351">
        <v>613</v>
      </c>
      <c r="B616" s="352"/>
      <c r="C616" s="354"/>
      <c r="D616" s="355"/>
      <c r="E616" s="354"/>
      <c r="F616" s="370"/>
      <c r="G616" s="371"/>
      <c r="H616" s="390" t="str">
        <f t="shared" si="14"/>
        <v/>
      </c>
      <c r="I616" s="356"/>
      <c r="J616" s="357"/>
      <c r="K616" s="356"/>
      <c r="L616" s="352"/>
    </row>
    <row r="617" spans="1:12" hidden="1" x14ac:dyDescent="0.2">
      <c r="A617" s="351">
        <v>614</v>
      </c>
      <c r="B617" s="352"/>
      <c r="C617" s="354"/>
      <c r="D617" s="355"/>
      <c r="E617" s="354"/>
      <c r="F617" s="370"/>
      <c r="G617" s="371"/>
      <c r="H617" s="390" t="str">
        <f t="shared" si="14"/>
        <v/>
      </c>
      <c r="I617" s="356"/>
      <c r="J617" s="357"/>
      <c r="K617" s="356"/>
      <c r="L617" s="352"/>
    </row>
    <row r="618" spans="1:12" hidden="1" x14ac:dyDescent="0.2">
      <c r="A618" s="351">
        <v>615</v>
      </c>
      <c r="B618" s="352"/>
      <c r="C618" s="354"/>
      <c r="D618" s="355"/>
      <c r="E618" s="354"/>
      <c r="F618" s="370"/>
      <c r="G618" s="371"/>
      <c r="H618" s="390" t="str">
        <f t="shared" si="14"/>
        <v/>
      </c>
      <c r="I618" s="356"/>
      <c r="J618" s="357"/>
      <c r="K618" s="356"/>
      <c r="L618" s="352"/>
    </row>
    <row r="619" spans="1:12" hidden="1" x14ac:dyDescent="0.2">
      <c r="A619" s="351">
        <v>616</v>
      </c>
      <c r="B619" s="352"/>
      <c r="C619" s="354"/>
      <c r="D619" s="355"/>
      <c r="E619" s="354"/>
      <c r="F619" s="370"/>
      <c r="G619" s="371"/>
      <c r="H619" s="390" t="str">
        <f t="shared" si="14"/>
        <v/>
      </c>
      <c r="I619" s="356"/>
      <c r="J619" s="357"/>
      <c r="K619" s="356"/>
      <c r="L619" s="352"/>
    </row>
    <row r="620" spans="1:12" hidden="1" x14ac:dyDescent="0.2">
      <c r="A620" s="351">
        <v>617</v>
      </c>
      <c r="B620" s="352"/>
      <c r="C620" s="354"/>
      <c r="D620" s="355"/>
      <c r="E620" s="354"/>
      <c r="F620" s="370"/>
      <c r="G620" s="371"/>
      <c r="H620" s="390" t="str">
        <f t="shared" si="14"/>
        <v/>
      </c>
      <c r="I620" s="356"/>
      <c r="J620" s="357"/>
      <c r="K620" s="356"/>
      <c r="L620" s="352"/>
    </row>
    <row r="621" spans="1:12" hidden="1" x14ac:dyDescent="0.2">
      <c r="A621" s="351">
        <v>618</v>
      </c>
      <c r="B621" s="352"/>
      <c r="C621" s="354"/>
      <c r="D621" s="355"/>
      <c r="E621" s="354"/>
      <c r="F621" s="370"/>
      <c r="G621" s="371"/>
      <c r="H621" s="390" t="str">
        <f t="shared" si="14"/>
        <v/>
      </c>
      <c r="I621" s="356"/>
      <c r="J621" s="357"/>
      <c r="K621" s="356"/>
      <c r="L621" s="352"/>
    </row>
    <row r="622" spans="1:12" hidden="1" x14ac:dyDescent="0.2">
      <c r="A622" s="351">
        <v>619</v>
      </c>
      <c r="B622" s="352"/>
      <c r="C622" s="354"/>
      <c r="D622" s="355"/>
      <c r="E622" s="354"/>
      <c r="F622" s="370"/>
      <c r="G622" s="371"/>
      <c r="H622" s="390" t="str">
        <f t="shared" si="14"/>
        <v/>
      </c>
      <c r="I622" s="356"/>
      <c r="J622" s="357"/>
      <c r="K622" s="356"/>
      <c r="L622" s="352"/>
    </row>
    <row r="623" spans="1:12" hidden="1" x14ac:dyDescent="0.2">
      <c r="A623" s="351">
        <v>620</v>
      </c>
      <c r="B623" s="352"/>
      <c r="C623" s="354"/>
      <c r="D623" s="355"/>
      <c r="E623" s="354"/>
      <c r="F623" s="370"/>
      <c r="G623" s="371"/>
      <c r="H623" s="390" t="str">
        <f t="shared" si="14"/>
        <v/>
      </c>
      <c r="I623" s="356"/>
      <c r="J623" s="357"/>
      <c r="K623" s="356"/>
      <c r="L623" s="352"/>
    </row>
    <row r="624" spans="1:12" hidden="1" x14ac:dyDescent="0.2">
      <c r="A624" s="351">
        <v>621</v>
      </c>
      <c r="B624" s="352"/>
      <c r="C624" s="354"/>
      <c r="D624" s="355"/>
      <c r="E624" s="354"/>
      <c r="F624" s="370"/>
      <c r="G624" s="371"/>
      <c r="H624" s="390" t="str">
        <f t="shared" si="14"/>
        <v/>
      </c>
      <c r="I624" s="356"/>
      <c r="J624" s="357"/>
      <c r="K624" s="356"/>
      <c r="L624" s="352"/>
    </row>
    <row r="625" spans="1:12" hidden="1" x14ac:dyDescent="0.2">
      <c r="A625" s="351">
        <v>622</v>
      </c>
      <c r="B625" s="352"/>
      <c r="C625" s="354"/>
      <c r="D625" s="355"/>
      <c r="E625" s="354"/>
      <c r="F625" s="370"/>
      <c r="G625" s="371"/>
      <c r="H625" s="390" t="str">
        <f t="shared" si="14"/>
        <v/>
      </c>
      <c r="I625" s="356"/>
      <c r="J625" s="357"/>
      <c r="K625" s="356"/>
      <c r="L625" s="352"/>
    </row>
    <row r="626" spans="1:12" hidden="1" x14ac:dyDescent="0.2">
      <c r="A626" s="351">
        <v>623</v>
      </c>
      <c r="B626" s="352"/>
      <c r="C626" s="354"/>
      <c r="D626" s="355"/>
      <c r="E626" s="354"/>
      <c r="F626" s="370"/>
      <c r="G626" s="371"/>
      <c r="H626" s="390" t="str">
        <f t="shared" si="14"/>
        <v/>
      </c>
      <c r="I626" s="356"/>
      <c r="J626" s="357"/>
      <c r="K626" s="356"/>
      <c r="L626" s="352"/>
    </row>
    <row r="627" spans="1:12" hidden="1" x14ac:dyDescent="0.2">
      <c r="A627" s="351">
        <v>624</v>
      </c>
      <c r="B627" s="352"/>
      <c r="C627" s="354"/>
      <c r="D627" s="355"/>
      <c r="E627" s="354"/>
      <c r="F627" s="370"/>
      <c r="G627" s="371"/>
      <c r="H627" s="390" t="str">
        <f t="shared" si="14"/>
        <v/>
      </c>
      <c r="I627" s="356"/>
      <c r="J627" s="357"/>
      <c r="K627" s="356"/>
      <c r="L627" s="352"/>
    </row>
    <row r="628" spans="1:12" hidden="1" x14ac:dyDescent="0.2">
      <c r="A628" s="351">
        <v>625</v>
      </c>
      <c r="B628" s="352"/>
      <c r="C628" s="354"/>
      <c r="D628" s="355"/>
      <c r="E628" s="354"/>
      <c r="F628" s="370"/>
      <c r="G628" s="371"/>
      <c r="H628" s="390" t="str">
        <f t="shared" si="14"/>
        <v/>
      </c>
      <c r="I628" s="356"/>
      <c r="J628" s="357"/>
      <c r="K628" s="356"/>
      <c r="L628" s="352"/>
    </row>
    <row r="629" spans="1:12" hidden="1" x14ac:dyDescent="0.2">
      <c r="A629" s="351">
        <v>626</v>
      </c>
      <c r="B629" s="352"/>
      <c r="C629" s="354"/>
      <c r="D629" s="355"/>
      <c r="E629" s="354"/>
      <c r="F629" s="370"/>
      <c r="G629" s="371"/>
      <c r="H629" s="390" t="str">
        <f t="shared" si="14"/>
        <v/>
      </c>
      <c r="I629" s="356"/>
      <c r="J629" s="357"/>
      <c r="K629" s="356"/>
      <c r="L629" s="352"/>
    </row>
    <row r="630" spans="1:12" hidden="1" x14ac:dyDescent="0.2">
      <c r="A630" s="351">
        <v>627</v>
      </c>
      <c r="B630" s="352"/>
      <c r="C630" s="354"/>
      <c r="D630" s="355"/>
      <c r="E630" s="354"/>
      <c r="F630" s="370"/>
      <c r="G630" s="371"/>
      <c r="H630" s="390" t="str">
        <f t="shared" si="14"/>
        <v/>
      </c>
      <c r="I630" s="356"/>
      <c r="J630" s="357"/>
      <c r="K630" s="356"/>
      <c r="L630" s="352"/>
    </row>
    <row r="631" spans="1:12" hidden="1" x14ac:dyDescent="0.2">
      <c r="A631" s="351">
        <v>628</v>
      </c>
      <c r="B631" s="352"/>
      <c r="C631" s="354"/>
      <c r="D631" s="355"/>
      <c r="E631" s="354"/>
      <c r="F631" s="370"/>
      <c r="G631" s="371"/>
      <c r="H631" s="390" t="str">
        <f t="shared" si="14"/>
        <v/>
      </c>
      <c r="I631" s="356"/>
      <c r="J631" s="357"/>
      <c r="K631" s="356"/>
      <c r="L631" s="352"/>
    </row>
    <row r="632" spans="1:12" hidden="1" x14ac:dyDescent="0.2">
      <c r="A632" s="351">
        <v>629</v>
      </c>
      <c r="B632" s="352"/>
      <c r="C632" s="354"/>
      <c r="D632" s="355"/>
      <c r="E632" s="354"/>
      <c r="F632" s="370"/>
      <c r="G632" s="371"/>
      <c r="H632" s="390" t="str">
        <f t="shared" si="14"/>
        <v/>
      </c>
      <c r="I632" s="356"/>
      <c r="J632" s="357"/>
      <c r="K632" s="356"/>
      <c r="L632" s="352"/>
    </row>
    <row r="633" spans="1:12" hidden="1" x14ac:dyDescent="0.2">
      <c r="A633" s="351">
        <v>630</v>
      </c>
      <c r="B633" s="352"/>
      <c r="C633" s="354"/>
      <c r="D633" s="355"/>
      <c r="E633" s="354"/>
      <c r="F633" s="370"/>
      <c r="G633" s="371"/>
      <c r="H633" s="390" t="str">
        <f t="shared" si="14"/>
        <v/>
      </c>
      <c r="I633" s="356"/>
      <c r="J633" s="357"/>
      <c r="K633" s="356"/>
      <c r="L633" s="352"/>
    </row>
    <row r="634" spans="1:12" hidden="1" x14ac:dyDescent="0.2">
      <c r="A634" s="351">
        <v>631</v>
      </c>
      <c r="B634" s="352"/>
      <c r="C634" s="354"/>
      <c r="D634" s="355"/>
      <c r="E634" s="354"/>
      <c r="F634" s="370"/>
      <c r="G634" s="371"/>
      <c r="H634" s="390" t="str">
        <f t="shared" si="14"/>
        <v/>
      </c>
      <c r="I634" s="356"/>
      <c r="J634" s="357"/>
      <c r="K634" s="356"/>
      <c r="L634" s="352"/>
    </row>
    <row r="635" spans="1:12" hidden="1" x14ac:dyDescent="0.2">
      <c r="A635" s="351">
        <v>632</v>
      </c>
      <c r="B635" s="352"/>
      <c r="C635" s="354"/>
      <c r="D635" s="355"/>
      <c r="E635" s="354"/>
      <c r="F635" s="370"/>
      <c r="G635" s="371"/>
      <c r="H635" s="390" t="str">
        <f t="shared" si="14"/>
        <v/>
      </c>
      <c r="I635" s="356"/>
      <c r="J635" s="357"/>
      <c r="K635" s="356"/>
      <c r="L635" s="352"/>
    </row>
    <row r="636" spans="1:12" hidden="1" x14ac:dyDescent="0.2">
      <c r="A636" s="351">
        <v>633</v>
      </c>
      <c r="B636" s="352"/>
      <c r="C636" s="354"/>
      <c r="D636" s="355"/>
      <c r="E636" s="354"/>
      <c r="F636" s="370"/>
      <c r="G636" s="371"/>
      <c r="H636" s="390" t="str">
        <f t="shared" si="14"/>
        <v/>
      </c>
      <c r="I636" s="356"/>
      <c r="J636" s="357"/>
      <c r="K636" s="356"/>
      <c r="L636" s="352"/>
    </row>
    <row r="637" spans="1:12" hidden="1" x14ac:dyDescent="0.2">
      <c r="A637" s="351">
        <v>634</v>
      </c>
      <c r="B637" s="352"/>
      <c r="C637" s="354"/>
      <c r="D637" s="355"/>
      <c r="E637" s="354"/>
      <c r="F637" s="370"/>
      <c r="G637" s="371"/>
      <c r="H637" s="390" t="str">
        <f t="shared" si="14"/>
        <v/>
      </c>
      <c r="I637" s="356"/>
      <c r="J637" s="357"/>
      <c r="K637" s="356"/>
      <c r="L637" s="352"/>
    </row>
    <row r="638" spans="1:12" hidden="1" x14ac:dyDescent="0.2">
      <c r="A638" s="351">
        <v>635</v>
      </c>
      <c r="B638" s="352"/>
      <c r="C638" s="354"/>
      <c r="D638" s="355"/>
      <c r="E638" s="354"/>
      <c r="F638" s="370"/>
      <c r="G638" s="371"/>
      <c r="H638" s="390" t="str">
        <f t="shared" si="14"/>
        <v/>
      </c>
      <c r="I638" s="356"/>
      <c r="J638" s="357"/>
      <c r="K638" s="356"/>
      <c r="L638" s="352"/>
    </row>
    <row r="639" spans="1:12" hidden="1" x14ac:dyDescent="0.2">
      <c r="A639" s="351">
        <v>636</v>
      </c>
      <c r="B639" s="352"/>
      <c r="C639" s="354"/>
      <c r="D639" s="355"/>
      <c r="E639" s="354"/>
      <c r="F639" s="370"/>
      <c r="G639" s="371"/>
      <c r="H639" s="390" t="str">
        <f t="shared" si="14"/>
        <v/>
      </c>
      <c r="I639" s="356"/>
      <c r="J639" s="357"/>
      <c r="K639" s="356"/>
      <c r="L639" s="352"/>
    </row>
    <row r="640" spans="1:12" hidden="1" x14ac:dyDescent="0.2">
      <c r="A640" s="351">
        <v>637</v>
      </c>
      <c r="B640" s="352"/>
      <c r="C640" s="354"/>
      <c r="D640" s="355"/>
      <c r="E640" s="354"/>
      <c r="F640" s="370"/>
      <c r="G640" s="371"/>
      <c r="H640" s="390" t="str">
        <f t="shared" si="14"/>
        <v/>
      </c>
      <c r="I640" s="356"/>
      <c r="J640" s="357"/>
      <c r="K640" s="356"/>
      <c r="L640" s="352"/>
    </row>
    <row r="641" spans="1:12" hidden="1" x14ac:dyDescent="0.2">
      <c r="A641" s="351">
        <v>638</v>
      </c>
      <c r="B641" s="352"/>
      <c r="C641" s="354"/>
      <c r="D641" s="355"/>
      <c r="E641" s="354"/>
      <c r="F641" s="370"/>
      <c r="G641" s="371"/>
      <c r="H641" s="390" t="str">
        <f t="shared" si="14"/>
        <v/>
      </c>
      <c r="I641" s="356"/>
      <c r="J641" s="357"/>
      <c r="K641" s="356"/>
      <c r="L641" s="352"/>
    </row>
    <row r="642" spans="1:12" hidden="1" x14ac:dyDescent="0.2">
      <c r="A642" s="351">
        <v>639</v>
      </c>
      <c r="B642" s="352"/>
      <c r="C642" s="354"/>
      <c r="D642" s="355"/>
      <c r="E642" s="354"/>
      <c r="F642" s="370"/>
      <c r="G642" s="371"/>
      <c r="H642" s="390" t="str">
        <f t="shared" si="14"/>
        <v/>
      </c>
      <c r="I642" s="356"/>
      <c r="J642" s="357"/>
      <c r="K642" s="356"/>
      <c r="L642" s="352"/>
    </row>
    <row r="643" spans="1:12" hidden="1" x14ac:dyDescent="0.2">
      <c r="A643" s="351">
        <v>640</v>
      </c>
      <c r="B643" s="352"/>
      <c r="C643" s="354"/>
      <c r="D643" s="355"/>
      <c r="E643" s="354"/>
      <c r="F643" s="370"/>
      <c r="G643" s="371"/>
      <c r="H643" s="390" t="str">
        <f t="shared" si="14"/>
        <v/>
      </c>
      <c r="I643" s="356"/>
      <c r="J643" s="357"/>
      <c r="K643" s="356"/>
      <c r="L643" s="352"/>
    </row>
    <row r="644" spans="1:12" hidden="1" x14ac:dyDescent="0.2">
      <c r="A644" s="351">
        <v>641</v>
      </c>
      <c r="B644" s="352"/>
      <c r="C644" s="354"/>
      <c r="D644" s="355"/>
      <c r="E644" s="354"/>
      <c r="F644" s="370"/>
      <c r="G644" s="371"/>
      <c r="H644" s="390" t="str">
        <f t="shared" si="14"/>
        <v/>
      </c>
      <c r="I644" s="356"/>
      <c r="J644" s="357"/>
      <c r="K644" s="356"/>
      <c r="L644" s="352"/>
    </row>
    <row r="645" spans="1:12" hidden="1" x14ac:dyDescent="0.2">
      <c r="A645" s="351">
        <v>642</v>
      </c>
      <c r="B645" s="352"/>
      <c r="C645" s="354"/>
      <c r="D645" s="355"/>
      <c r="E645" s="354"/>
      <c r="F645" s="370"/>
      <c r="G645" s="371"/>
      <c r="H645" s="390" t="str">
        <f t="shared" ref="H645:H708" si="15">IF(G645="","",IF(LEN(G645)&gt;14,G645,REPLACE(REPLACE(G645,1,3,"XXX"),13,2,"XX")))</f>
        <v/>
      </c>
      <c r="I645" s="356"/>
      <c r="J645" s="357"/>
      <c r="K645" s="356"/>
      <c r="L645" s="352"/>
    </row>
    <row r="646" spans="1:12" hidden="1" x14ac:dyDescent="0.2">
      <c r="A646" s="351">
        <v>643</v>
      </c>
      <c r="B646" s="352"/>
      <c r="C646" s="354"/>
      <c r="D646" s="355"/>
      <c r="E646" s="354"/>
      <c r="F646" s="370"/>
      <c r="G646" s="371"/>
      <c r="H646" s="390" t="str">
        <f t="shared" si="15"/>
        <v/>
      </c>
      <c r="I646" s="356"/>
      <c r="J646" s="357"/>
      <c r="K646" s="356"/>
      <c r="L646" s="352"/>
    </row>
    <row r="647" spans="1:12" hidden="1" x14ac:dyDescent="0.2">
      <c r="A647" s="351">
        <v>644</v>
      </c>
      <c r="B647" s="352"/>
      <c r="C647" s="354"/>
      <c r="D647" s="355"/>
      <c r="E647" s="354"/>
      <c r="F647" s="370"/>
      <c r="G647" s="371"/>
      <c r="H647" s="390" t="str">
        <f t="shared" si="15"/>
        <v/>
      </c>
      <c r="I647" s="356"/>
      <c r="J647" s="357"/>
      <c r="K647" s="356"/>
      <c r="L647" s="352"/>
    </row>
    <row r="648" spans="1:12" hidden="1" x14ac:dyDescent="0.2">
      <c r="A648" s="351">
        <v>645</v>
      </c>
      <c r="B648" s="352"/>
      <c r="C648" s="354"/>
      <c r="D648" s="355"/>
      <c r="E648" s="354"/>
      <c r="F648" s="370"/>
      <c r="G648" s="371"/>
      <c r="H648" s="390" t="str">
        <f t="shared" si="15"/>
        <v/>
      </c>
      <c r="I648" s="356"/>
      <c r="J648" s="357"/>
      <c r="K648" s="356"/>
      <c r="L648" s="352"/>
    </row>
    <row r="649" spans="1:12" hidden="1" x14ac:dyDescent="0.2">
      <c r="A649" s="351">
        <v>646</v>
      </c>
      <c r="B649" s="352"/>
      <c r="C649" s="354"/>
      <c r="D649" s="355"/>
      <c r="E649" s="354"/>
      <c r="F649" s="370"/>
      <c r="G649" s="371"/>
      <c r="H649" s="390" t="str">
        <f t="shared" si="15"/>
        <v/>
      </c>
      <c r="I649" s="356"/>
      <c r="J649" s="357"/>
      <c r="K649" s="356"/>
      <c r="L649" s="352"/>
    </row>
    <row r="650" spans="1:12" hidden="1" x14ac:dyDescent="0.2">
      <c r="A650" s="351">
        <v>647</v>
      </c>
      <c r="B650" s="352"/>
      <c r="C650" s="354"/>
      <c r="D650" s="355"/>
      <c r="E650" s="354"/>
      <c r="F650" s="370"/>
      <c r="G650" s="371"/>
      <c r="H650" s="390" t="str">
        <f t="shared" si="15"/>
        <v/>
      </c>
      <c r="I650" s="356"/>
      <c r="J650" s="357"/>
      <c r="K650" s="356"/>
      <c r="L650" s="352"/>
    </row>
    <row r="651" spans="1:12" hidden="1" x14ac:dyDescent="0.2">
      <c r="A651" s="351">
        <v>648</v>
      </c>
      <c r="B651" s="352"/>
      <c r="C651" s="354"/>
      <c r="D651" s="355"/>
      <c r="E651" s="354"/>
      <c r="F651" s="370"/>
      <c r="G651" s="371"/>
      <c r="H651" s="390" t="str">
        <f t="shared" si="15"/>
        <v/>
      </c>
      <c r="I651" s="356"/>
      <c r="J651" s="357"/>
      <c r="K651" s="356"/>
      <c r="L651" s="352"/>
    </row>
    <row r="652" spans="1:12" hidden="1" x14ac:dyDescent="0.2">
      <c r="A652" s="351">
        <v>649</v>
      </c>
      <c r="B652" s="352"/>
      <c r="C652" s="354"/>
      <c r="D652" s="355"/>
      <c r="E652" s="354"/>
      <c r="F652" s="370"/>
      <c r="G652" s="371"/>
      <c r="H652" s="390" t="str">
        <f t="shared" si="15"/>
        <v/>
      </c>
      <c r="I652" s="356"/>
      <c r="J652" s="357"/>
      <c r="K652" s="356"/>
      <c r="L652" s="352"/>
    </row>
    <row r="653" spans="1:12" hidden="1" x14ac:dyDescent="0.2">
      <c r="A653" s="351">
        <v>650</v>
      </c>
      <c r="B653" s="352"/>
      <c r="C653" s="354"/>
      <c r="D653" s="355"/>
      <c r="E653" s="354"/>
      <c r="F653" s="370"/>
      <c r="G653" s="371"/>
      <c r="H653" s="390" t="str">
        <f t="shared" si="15"/>
        <v/>
      </c>
      <c r="I653" s="356"/>
      <c r="J653" s="357"/>
      <c r="K653" s="356"/>
      <c r="L653" s="352"/>
    </row>
    <row r="654" spans="1:12" hidden="1" x14ac:dyDescent="0.2">
      <c r="A654" s="351">
        <v>651</v>
      </c>
      <c r="B654" s="352"/>
      <c r="C654" s="354"/>
      <c r="D654" s="355"/>
      <c r="E654" s="354"/>
      <c r="F654" s="370"/>
      <c r="G654" s="371"/>
      <c r="H654" s="390" t="str">
        <f t="shared" si="15"/>
        <v/>
      </c>
      <c r="I654" s="356"/>
      <c r="J654" s="357"/>
      <c r="K654" s="356"/>
      <c r="L654" s="352"/>
    </row>
    <row r="655" spans="1:12" hidden="1" x14ac:dyDescent="0.2">
      <c r="A655" s="351">
        <v>652</v>
      </c>
      <c r="B655" s="352"/>
      <c r="C655" s="354"/>
      <c r="D655" s="355"/>
      <c r="E655" s="354"/>
      <c r="F655" s="370"/>
      <c r="G655" s="371"/>
      <c r="H655" s="390" t="str">
        <f t="shared" si="15"/>
        <v/>
      </c>
      <c r="I655" s="356"/>
      <c r="J655" s="357"/>
      <c r="K655" s="356"/>
      <c r="L655" s="352"/>
    </row>
    <row r="656" spans="1:12" hidden="1" x14ac:dyDescent="0.2">
      <c r="A656" s="351">
        <v>653</v>
      </c>
      <c r="B656" s="352"/>
      <c r="C656" s="354"/>
      <c r="D656" s="355"/>
      <c r="E656" s="354"/>
      <c r="F656" s="370"/>
      <c r="G656" s="371"/>
      <c r="H656" s="390" t="str">
        <f t="shared" si="15"/>
        <v/>
      </c>
      <c r="I656" s="356"/>
      <c r="J656" s="357"/>
      <c r="K656" s="356"/>
      <c r="L656" s="352"/>
    </row>
    <row r="657" spans="1:12" hidden="1" x14ac:dyDescent="0.2">
      <c r="A657" s="351">
        <v>654</v>
      </c>
      <c r="B657" s="352"/>
      <c r="C657" s="354"/>
      <c r="D657" s="355"/>
      <c r="E657" s="354"/>
      <c r="F657" s="370"/>
      <c r="G657" s="371"/>
      <c r="H657" s="390" t="str">
        <f t="shared" si="15"/>
        <v/>
      </c>
      <c r="I657" s="356"/>
      <c r="J657" s="357"/>
      <c r="K657" s="356"/>
      <c r="L657" s="352"/>
    </row>
    <row r="658" spans="1:12" hidden="1" x14ac:dyDescent="0.2">
      <c r="A658" s="351">
        <v>655</v>
      </c>
      <c r="B658" s="352"/>
      <c r="C658" s="354"/>
      <c r="D658" s="355"/>
      <c r="E658" s="354"/>
      <c r="F658" s="370"/>
      <c r="G658" s="371"/>
      <c r="H658" s="390" t="str">
        <f t="shared" si="15"/>
        <v/>
      </c>
      <c r="I658" s="356"/>
      <c r="J658" s="357"/>
      <c r="K658" s="356"/>
      <c r="L658" s="352"/>
    </row>
    <row r="659" spans="1:12" hidden="1" x14ac:dyDescent="0.2">
      <c r="A659" s="351">
        <v>656</v>
      </c>
      <c r="B659" s="352"/>
      <c r="C659" s="354"/>
      <c r="D659" s="355"/>
      <c r="E659" s="354"/>
      <c r="F659" s="370"/>
      <c r="G659" s="371"/>
      <c r="H659" s="390" t="str">
        <f t="shared" si="15"/>
        <v/>
      </c>
      <c r="I659" s="356"/>
      <c r="J659" s="357"/>
      <c r="K659" s="356"/>
      <c r="L659" s="352"/>
    </row>
    <row r="660" spans="1:12" hidden="1" x14ac:dyDescent="0.2">
      <c r="A660" s="351">
        <v>657</v>
      </c>
      <c r="B660" s="352"/>
      <c r="C660" s="354"/>
      <c r="D660" s="355"/>
      <c r="E660" s="354"/>
      <c r="F660" s="370"/>
      <c r="G660" s="371"/>
      <c r="H660" s="390" t="str">
        <f t="shared" si="15"/>
        <v/>
      </c>
      <c r="I660" s="356"/>
      <c r="J660" s="357"/>
      <c r="K660" s="356"/>
      <c r="L660" s="352"/>
    </row>
    <row r="661" spans="1:12" hidden="1" x14ac:dyDescent="0.2">
      <c r="A661" s="351">
        <v>658</v>
      </c>
      <c r="B661" s="352"/>
      <c r="C661" s="354"/>
      <c r="D661" s="355"/>
      <c r="E661" s="354"/>
      <c r="F661" s="370"/>
      <c r="G661" s="371"/>
      <c r="H661" s="390" t="str">
        <f t="shared" si="15"/>
        <v/>
      </c>
      <c r="I661" s="356"/>
      <c r="J661" s="357"/>
      <c r="K661" s="356"/>
      <c r="L661" s="352"/>
    </row>
    <row r="662" spans="1:12" hidden="1" x14ac:dyDescent="0.2">
      <c r="A662" s="351">
        <v>659</v>
      </c>
      <c r="B662" s="352"/>
      <c r="C662" s="354"/>
      <c r="D662" s="355"/>
      <c r="E662" s="354"/>
      <c r="F662" s="370"/>
      <c r="G662" s="371"/>
      <c r="H662" s="390" t="str">
        <f t="shared" si="15"/>
        <v/>
      </c>
      <c r="I662" s="356"/>
      <c r="J662" s="357"/>
      <c r="K662" s="356"/>
      <c r="L662" s="352"/>
    </row>
    <row r="663" spans="1:12" hidden="1" x14ac:dyDescent="0.2">
      <c r="A663" s="351">
        <v>660</v>
      </c>
      <c r="B663" s="352"/>
      <c r="C663" s="354"/>
      <c r="D663" s="355"/>
      <c r="E663" s="354"/>
      <c r="F663" s="370"/>
      <c r="G663" s="371"/>
      <c r="H663" s="390" t="str">
        <f t="shared" si="15"/>
        <v/>
      </c>
      <c r="I663" s="356"/>
      <c r="J663" s="357"/>
      <c r="K663" s="356"/>
      <c r="L663" s="352"/>
    </row>
    <row r="664" spans="1:12" hidden="1" x14ac:dyDescent="0.2">
      <c r="A664" s="351">
        <v>661</v>
      </c>
      <c r="B664" s="352"/>
      <c r="C664" s="354"/>
      <c r="D664" s="355"/>
      <c r="E664" s="354"/>
      <c r="F664" s="370"/>
      <c r="G664" s="371"/>
      <c r="H664" s="390" t="str">
        <f t="shared" si="15"/>
        <v/>
      </c>
      <c r="I664" s="356"/>
      <c r="J664" s="357"/>
      <c r="K664" s="356"/>
      <c r="L664" s="352"/>
    </row>
    <row r="665" spans="1:12" hidden="1" x14ac:dyDescent="0.2">
      <c r="A665" s="351">
        <v>662</v>
      </c>
      <c r="B665" s="352"/>
      <c r="C665" s="354"/>
      <c r="D665" s="355"/>
      <c r="E665" s="354"/>
      <c r="F665" s="370"/>
      <c r="G665" s="371"/>
      <c r="H665" s="390" t="str">
        <f t="shared" si="15"/>
        <v/>
      </c>
      <c r="I665" s="356"/>
      <c r="J665" s="357"/>
      <c r="K665" s="356"/>
      <c r="L665" s="352"/>
    </row>
    <row r="666" spans="1:12" hidden="1" x14ac:dyDescent="0.2">
      <c r="A666" s="351">
        <v>663</v>
      </c>
      <c r="B666" s="352"/>
      <c r="C666" s="354"/>
      <c r="D666" s="355"/>
      <c r="E666" s="354"/>
      <c r="F666" s="370"/>
      <c r="G666" s="371"/>
      <c r="H666" s="390" t="str">
        <f t="shared" si="15"/>
        <v/>
      </c>
      <c r="I666" s="356"/>
      <c r="J666" s="357"/>
      <c r="K666" s="356"/>
      <c r="L666" s="352"/>
    </row>
    <row r="667" spans="1:12" hidden="1" x14ac:dyDescent="0.2">
      <c r="A667" s="351">
        <v>664</v>
      </c>
      <c r="B667" s="352"/>
      <c r="C667" s="354"/>
      <c r="D667" s="355"/>
      <c r="E667" s="354"/>
      <c r="F667" s="370"/>
      <c r="G667" s="371"/>
      <c r="H667" s="390" t="str">
        <f t="shared" si="15"/>
        <v/>
      </c>
      <c r="I667" s="356"/>
      <c r="J667" s="357"/>
      <c r="K667" s="356"/>
      <c r="L667" s="352"/>
    </row>
    <row r="668" spans="1:12" hidden="1" x14ac:dyDescent="0.2">
      <c r="A668" s="351">
        <v>665</v>
      </c>
      <c r="B668" s="352"/>
      <c r="C668" s="354"/>
      <c r="D668" s="355"/>
      <c r="E668" s="354"/>
      <c r="F668" s="370"/>
      <c r="G668" s="371"/>
      <c r="H668" s="390" t="str">
        <f t="shared" si="15"/>
        <v/>
      </c>
      <c r="I668" s="356"/>
      <c r="J668" s="357"/>
      <c r="K668" s="356"/>
      <c r="L668" s="352"/>
    </row>
    <row r="669" spans="1:12" hidden="1" x14ac:dyDescent="0.2">
      <c r="A669" s="351">
        <v>666</v>
      </c>
      <c r="B669" s="352"/>
      <c r="C669" s="354"/>
      <c r="D669" s="355"/>
      <c r="E669" s="354"/>
      <c r="F669" s="370"/>
      <c r="G669" s="371"/>
      <c r="H669" s="390" t="str">
        <f t="shared" si="15"/>
        <v/>
      </c>
      <c r="I669" s="356"/>
      <c r="J669" s="357"/>
      <c r="K669" s="356"/>
      <c r="L669" s="352"/>
    </row>
    <row r="670" spans="1:12" hidden="1" x14ac:dyDescent="0.2">
      <c r="A670" s="351">
        <v>667</v>
      </c>
      <c r="B670" s="352"/>
      <c r="C670" s="354"/>
      <c r="D670" s="355"/>
      <c r="E670" s="354"/>
      <c r="F670" s="370"/>
      <c r="G670" s="371"/>
      <c r="H670" s="390" t="str">
        <f t="shared" si="15"/>
        <v/>
      </c>
      <c r="I670" s="356"/>
      <c r="J670" s="357"/>
      <c r="K670" s="356"/>
      <c r="L670" s="352"/>
    </row>
    <row r="671" spans="1:12" hidden="1" x14ac:dyDescent="0.2">
      <c r="A671" s="351">
        <v>668</v>
      </c>
      <c r="B671" s="352"/>
      <c r="C671" s="354"/>
      <c r="D671" s="355"/>
      <c r="E671" s="354"/>
      <c r="F671" s="370"/>
      <c r="G671" s="371"/>
      <c r="H671" s="390" t="str">
        <f t="shared" si="15"/>
        <v/>
      </c>
      <c r="I671" s="356"/>
      <c r="J671" s="357"/>
      <c r="K671" s="356"/>
      <c r="L671" s="352"/>
    </row>
    <row r="672" spans="1:12" hidden="1" x14ac:dyDescent="0.2">
      <c r="A672" s="351">
        <v>669</v>
      </c>
      <c r="B672" s="352"/>
      <c r="C672" s="354"/>
      <c r="D672" s="355"/>
      <c r="E672" s="354"/>
      <c r="F672" s="370"/>
      <c r="G672" s="371"/>
      <c r="H672" s="390" t="str">
        <f t="shared" si="15"/>
        <v/>
      </c>
      <c r="I672" s="356"/>
      <c r="J672" s="357"/>
      <c r="K672" s="356"/>
      <c r="L672" s="352"/>
    </row>
    <row r="673" spans="1:12" hidden="1" x14ac:dyDescent="0.2">
      <c r="A673" s="351">
        <v>670</v>
      </c>
      <c r="B673" s="352"/>
      <c r="C673" s="354"/>
      <c r="D673" s="355"/>
      <c r="E673" s="354"/>
      <c r="F673" s="370"/>
      <c r="G673" s="371"/>
      <c r="H673" s="390" t="str">
        <f t="shared" si="15"/>
        <v/>
      </c>
      <c r="I673" s="356"/>
      <c r="J673" s="357"/>
      <c r="K673" s="356"/>
      <c r="L673" s="352"/>
    </row>
    <row r="674" spans="1:12" hidden="1" x14ac:dyDescent="0.2">
      <c r="A674" s="351">
        <v>671</v>
      </c>
      <c r="B674" s="352"/>
      <c r="C674" s="354"/>
      <c r="D674" s="355"/>
      <c r="E674" s="354"/>
      <c r="F674" s="370"/>
      <c r="G674" s="371"/>
      <c r="H674" s="390" t="str">
        <f t="shared" si="15"/>
        <v/>
      </c>
      <c r="I674" s="356"/>
      <c r="J674" s="357"/>
      <c r="K674" s="356"/>
      <c r="L674" s="352"/>
    </row>
    <row r="675" spans="1:12" hidden="1" x14ac:dyDescent="0.2">
      <c r="A675" s="351">
        <v>672</v>
      </c>
      <c r="B675" s="352"/>
      <c r="C675" s="354"/>
      <c r="D675" s="355"/>
      <c r="E675" s="354"/>
      <c r="F675" s="370"/>
      <c r="G675" s="371"/>
      <c r="H675" s="390" t="str">
        <f t="shared" si="15"/>
        <v/>
      </c>
      <c r="I675" s="356"/>
      <c r="J675" s="357"/>
      <c r="K675" s="356"/>
      <c r="L675" s="352"/>
    </row>
    <row r="676" spans="1:12" hidden="1" x14ac:dyDescent="0.2">
      <c r="A676" s="351">
        <v>673</v>
      </c>
      <c r="B676" s="352"/>
      <c r="C676" s="354"/>
      <c r="D676" s="355"/>
      <c r="E676" s="354"/>
      <c r="F676" s="370"/>
      <c r="G676" s="371"/>
      <c r="H676" s="390" t="str">
        <f t="shared" si="15"/>
        <v/>
      </c>
      <c r="I676" s="356"/>
      <c r="J676" s="357"/>
      <c r="K676" s="356"/>
      <c r="L676" s="352"/>
    </row>
    <row r="677" spans="1:12" hidden="1" x14ac:dyDescent="0.2">
      <c r="A677" s="351">
        <v>674</v>
      </c>
      <c r="B677" s="352"/>
      <c r="C677" s="354"/>
      <c r="D677" s="355"/>
      <c r="E677" s="354"/>
      <c r="F677" s="370"/>
      <c r="G677" s="371"/>
      <c r="H677" s="390" t="str">
        <f t="shared" si="15"/>
        <v/>
      </c>
      <c r="I677" s="356"/>
      <c r="J677" s="357"/>
      <c r="K677" s="356"/>
      <c r="L677" s="352"/>
    </row>
    <row r="678" spans="1:12" hidden="1" x14ac:dyDescent="0.2">
      <c r="A678" s="351">
        <v>675</v>
      </c>
      <c r="B678" s="352"/>
      <c r="C678" s="354"/>
      <c r="D678" s="355"/>
      <c r="E678" s="354"/>
      <c r="F678" s="370"/>
      <c r="G678" s="371"/>
      <c r="H678" s="390" t="str">
        <f t="shared" si="15"/>
        <v/>
      </c>
      <c r="I678" s="356"/>
      <c r="J678" s="357"/>
      <c r="K678" s="356"/>
      <c r="L678" s="352"/>
    </row>
    <row r="679" spans="1:12" hidden="1" x14ac:dyDescent="0.2">
      <c r="A679" s="351">
        <v>676</v>
      </c>
      <c r="B679" s="352"/>
      <c r="C679" s="354"/>
      <c r="D679" s="355"/>
      <c r="E679" s="354"/>
      <c r="F679" s="370"/>
      <c r="G679" s="371"/>
      <c r="H679" s="390" t="str">
        <f t="shared" si="15"/>
        <v/>
      </c>
      <c r="I679" s="356"/>
      <c r="J679" s="357"/>
      <c r="K679" s="356"/>
      <c r="L679" s="352"/>
    </row>
    <row r="680" spans="1:12" hidden="1" x14ac:dyDescent="0.2">
      <c r="A680" s="351">
        <v>677</v>
      </c>
      <c r="B680" s="352"/>
      <c r="C680" s="354"/>
      <c r="D680" s="355"/>
      <c r="E680" s="354"/>
      <c r="F680" s="370"/>
      <c r="G680" s="371"/>
      <c r="H680" s="390" t="str">
        <f t="shared" si="15"/>
        <v/>
      </c>
      <c r="I680" s="356"/>
      <c r="J680" s="357"/>
      <c r="K680" s="356"/>
      <c r="L680" s="352"/>
    </row>
    <row r="681" spans="1:12" hidden="1" x14ac:dyDescent="0.2">
      <c r="A681" s="351">
        <v>678</v>
      </c>
      <c r="B681" s="352"/>
      <c r="C681" s="354"/>
      <c r="D681" s="355"/>
      <c r="E681" s="354"/>
      <c r="F681" s="370"/>
      <c r="G681" s="371"/>
      <c r="H681" s="390" t="str">
        <f t="shared" si="15"/>
        <v/>
      </c>
      <c r="I681" s="356"/>
      <c r="J681" s="357"/>
      <c r="K681" s="356"/>
      <c r="L681" s="352"/>
    </row>
    <row r="682" spans="1:12" hidden="1" x14ac:dyDescent="0.2">
      <c r="A682" s="351">
        <v>679</v>
      </c>
      <c r="B682" s="352"/>
      <c r="C682" s="354"/>
      <c r="D682" s="355"/>
      <c r="E682" s="354"/>
      <c r="F682" s="370"/>
      <c r="G682" s="371"/>
      <c r="H682" s="390" t="str">
        <f t="shared" si="15"/>
        <v/>
      </c>
      <c r="I682" s="356"/>
      <c r="J682" s="357"/>
      <c r="K682" s="356"/>
      <c r="L682" s="352"/>
    </row>
    <row r="683" spans="1:12" hidden="1" x14ac:dyDescent="0.2">
      <c r="A683" s="351">
        <v>680</v>
      </c>
      <c r="B683" s="352"/>
      <c r="C683" s="354"/>
      <c r="D683" s="355"/>
      <c r="E683" s="354"/>
      <c r="F683" s="370"/>
      <c r="G683" s="371"/>
      <c r="H683" s="390" t="str">
        <f t="shared" si="15"/>
        <v/>
      </c>
      <c r="I683" s="356"/>
      <c r="J683" s="357"/>
      <c r="K683" s="356"/>
      <c r="L683" s="352"/>
    </row>
    <row r="684" spans="1:12" hidden="1" x14ac:dyDescent="0.2">
      <c r="A684" s="351">
        <v>681</v>
      </c>
      <c r="B684" s="352"/>
      <c r="C684" s="354"/>
      <c r="D684" s="355"/>
      <c r="E684" s="354"/>
      <c r="F684" s="370"/>
      <c r="G684" s="371"/>
      <c r="H684" s="390" t="str">
        <f t="shared" si="15"/>
        <v/>
      </c>
      <c r="I684" s="356"/>
      <c r="J684" s="357"/>
      <c r="K684" s="356"/>
      <c r="L684" s="352"/>
    </row>
    <row r="685" spans="1:12" hidden="1" x14ac:dyDescent="0.2">
      <c r="A685" s="351">
        <v>682</v>
      </c>
      <c r="B685" s="352"/>
      <c r="C685" s="354"/>
      <c r="D685" s="355"/>
      <c r="E685" s="354"/>
      <c r="F685" s="370"/>
      <c r="G685" s="371"/>
      <c r="H685" s="390" t="str">
        <f t="shared" si="15"/>
        <v/>
      </c>
      <c r="I685" s="356"/>
      <c r="J685" s="357"/>
      <c r="K685" s="356"/>
      <c r="L685" s="352"/>
    </row>
    <row r="686" spans="1:12" hidden="1" x14ac:dyDescent="0.2">
      <c r="A686" s="351">
        <v>683</v>
      </c>
      <c r="B686" s="352"/>
      <c r="C686" s="354"/>
      <c r="D686" s="355"/>
      <c r="E686" s="354"/>
      <c r="F686" s="370"/>
      <c r="G686" s="371"/>
      <c r="H686" s="390" t="str">
        <f t="shared" si="15"/>
        <v/>
      </c>
      <c r="I686" s="356"/>
      <c r="J686" s="357"/>
      <c r="K686" s="356"/>
      <c r="L686" s="352"/>
    </row>
    <row r="687" spans="1:12" hidden="1" x14ac:dyDescent="0.2">
      <c r="A687" s="351">
        <v>684</v>
      </c>
      <c r="B687" s="352"/>
      <c r="C687" s="354"/>
      <c r="D687" s="355"/>
      <c r="E687" s="354"/>
      <c r="F687" s="370"/>
      <c r="G687" s="371"/>
      <c r="H687" s="390" t="str">
        <f t="shared" si="15"/>
        <v/>
      </c>
      <c r="I687" s="356"/>
      <c r="J687" s="357"/>
      <c r="K687" s="356"/>
      <c r="L687" s="352"/>
    </row>
    <row r="688" spans="1:12" hidden="1" x14ac:dyDescent="0.2">
      <c r="A688" s="351">
        <v>685</v>
      </c>
      <c r="B688" s="352"/>
      <c r="C688" s="354"/>
      <c r="D688" s="355"/>
      <c r="E688" s="354"/>
      <c r="F688" s="370"/>
      <c r="G688" s="371"/>
      <c r="H688" s="390" t="str">
        <f t="shared" si="15"/>
        <v/>
      </c>
      <c r="I688" s="356"/>
      <c r="J688" s="357"/>
      <c r="K688" s="356"/>
      <c r="L688" s="352"/>
    </row>
    <row r="689" spans="1:12" hidden="1" x14ac:dyDescent="0.2">
      <c r="A689" s="351">
        <v>686</v>
      </c>
      <c r="B689" s="352"/>
      <c r="C689" s="354"/>
      <c r="D689" s="355"/>
      <c r="E689" s="354"/>
      <c r="F689" s="370"/>
      <c r="G689" s="371"/>
      <c r="H689" s="390" t="str">
        <f t="shared" si="15"/>
        <v/>
      </c>
      <c r="I689" s="356"/>
      <c r="J689" s="357"/>
      <c r="K689" s="356"/>
      <c r="L689" s="352"/>
    </row>
    <row r="690" spans="1:12" hidden="1" x14ac:dyDescent="0.2">
      <c r="A690" s="351">
        <v>687</v>
      </c>
      <c r="B690" s="352"/>
      <c r="C690" s="354"/>
      <c r="D690" s="355"/>
      <c r="E690" s="354"/>
      <c r="F690" s="370"/>
      <c r="G690" s="371"/>
      <c r="H690" s="390" t="str">
        <f t="shared" si="15"/>
        <v/>
      </c>
      <c r="I690" s="356"/>
      <c r="J690" s="357"/>
      <c r="K690" s="356"/>
      <c r="L690" s="352"/>
    </row>
    <row r="691" spans="1:12" hidden="1" x14ac:dyDescent="0.2">
      <c r="A691" s="351">
        <v>688</v>
      </c>
      <c r="B691" s="352"/>
      <c r="C691" s="354"/>
      <c r="D691" s="355"/>
      <c r="E691" s="354"/>
      <c r="F691" s="370"/>
      <c r="G691" s="371"/>
      <c r="H691" s="390" t="str">
        <f t="shared" si="15"/>
        <v/>
      </c>
      <c r="I691" s="356"/>
      <c r="J691" s="357"/>
      <c r="K691" s="356"/>
      <c r="L691" s="352"/>
    </row>
    <row r="692" spans="1:12" hidden="1" x14ac:dyDescent="0.2">
      <c r="A692" s="351">
        <v>689</v>
      </c>
      <c r="B692" s="352"/>
      <c r="C692" s="354"/>
      <c r="D692" s="355"/>
      <c r="E692" s="354"/>
      <c r="F692" s="370"/>
      <c r="G692" s="371"/>
      <c r="H692" s="390" t="str">
        <f t="shared" si="15"/>
        <v/>
      </c>
      <c r="I692" s="356"/>
      <c r="J692" s="357"/>
      <c r="K692" s="356"/>
      <c r="L692" s="352"/>
    </row>
    <row r="693" spans="1:12" hidden="1" x14ac:dyDescent="0.2">
      <c r="A693" s="351">
        <v>690</v>
      </c>
      <c r="B693" s="352"/>
      <c r="C693" s="354"/>
      <c r="D693" s="355"/>
      <c r="E693" s="354"/>
      <c r="F693" s="370"/>
      <c r="G693" s="371"/>
      <c r="H693" s="390" t="str">
        <f t="shared" si="15"/>
        <v/>
      </c>
      <c r="I693" s="356"/>
      <c r="J693" s="357"/>
      <c r="K693" s="356"/>
      <c r="L693" s="352"/>
    </row>
    <row r="694" spans="1:12" hidden="1" x14ac:dyDescent="0.2">
      <c r="A694" s="351">
        <v>691</v>
      </c>
      <c r="B694" s="352"/>
      <c r="C694" s="354"/>
      <c r="D694" s="355"/>
      <c r="E694" s="354"/>
      <c r="F694" s="370"/>
      <c r="G694" s="371"/>
      <c r="H694" s="390" t="str">
        <f t="shared" si="15"/>
        <v/>
      </c>
      <c r="I694" s="356"/>
      <c r="J694" s="357"/>
      <c r="K694" s="356"/>
      <c r="L694" s="352"/>
    </row>
    <row r="695" spans="1:12" hidden="1" x14ac:dyDescent="0.2">
      <c r="A695" s="351">
        <v>692</v>
      </c>
      <c r="B695" s="352"/>
      <c r="C695" s="354"/>
      <c r="D695" s="355"/>
      <c r="E695" s="354"/>
      <c r="F695" s="370"/>
      <c r="G695" s="371"/>
      <c r="H695" s="390" t="str">
        <f t="shared" si="15"/>
        <v/>
      </c>
      <c r="I695" s="356"/>
      <c r="J695" s="357"/>
      <c r="K695" s="356"/>
      <c r="L695" s="352"/>
    </row>
    <row r="696" spans="1:12" hidden="1" x14ac:dyDescent="0.2">
      <c r="A696" s="351">
        <v>693</v>
      </c>
      <c r="B696" s="352"/>
      <c r="C696" s="354"/>
      <c r="D696" s="355"/>
      <c r="E696" s="354"/>
      <c r="F696" s="370"/>
      <c r="G696" s="371"/>
      <c r="H696" s="390" t="str">
        <f t="shared" si="15"/>
        <v/>
      </c>
      <c r="I696" s="356"/>
      <c r="J696" s="357"/>
      <c r="K696" s="356"/>
      <c r="L696" s="352"/>
    </row>
    <row r="697" spans="1:12" hidden="1" x14ac:dyDescent="0.2">
      <c r="A697" s="351">
        <v>694</v>
      </c>
      <c r="B697" s="352"/>
      <c r="C697" s="354"/>
      <c r="D697" s="355"/>
      <c r="E697" s="354"/>
      <c r="F697" s="370"/>
      <c r="G697" s="371"/>
      <c r="H697" s="390" t="str">
        <f t="shared" si="15"/>
        <v/>
      </c>
      <c r="I697" s="356"/>
      <c r="J697" s="357"/>
      <c r="K697" s="356"/>
      <c r="L697" s="352"/>
    </row>
    <row r="698" spans="1:12" hidden="1" x14ac:dyDescent="0.2">
      <c r="A698" s="351">
        <v>695</v>
      </c>
      <c r="B698" s="352"/>
      <c r="C698" s="354"/>
      <c r="D698" s="355"/>
      <c r="E698" s="354"/>
      <c r="F698" s="370"/>
      <c r="G698" s="371"/>
      <c r="H698" s="390" t="str">
        <f t="shared" si="15"/>
        <v/>
      </c>
      <c r="I698" s="356"/>
      <c r="J698" s="357"/>
      <c r="K698" s="356"/>
      <c r="L698" s="352"/>
    </row>
    <row r="699" spans="1:12" hidden="1" x14ac:dyDescent="0.2">
      <c r="A699" s="351">
        <v>696</v>
      </c>
      <c r="B699" s="352"/>
      <c r="C699" s="354"/>
      <c r="D699" s="355"/>
      <c r="E699" s="354"/>
      <c r="F699" s="370"/>
      <c r="G699" s="371"/>
      <c r="H699" s="390" t="str">
        <f t="shared" si="15"/>
        <v/>
      </c>
      <c r="I699" s="356"/>
      <c r="J699" s="357"/>
      <c r="K699" s="356"/>
      <c r="L699" s="352"/>
    </row>
    <row r="700" spans="1:12" hidden="1" x14ac:dyDescent="0.2">
      <c r="A700" s="351">
        <v>697</v>
      </c>
      <c r="B700" s="352"/>
      <c r="C700" s="354"/>
      <c r="D700" s="355"/>
      <c r="E700" s="354"/>
      <c r="F700" s="370"/>
      <c r="G700" s="371"/>
      <c r="H700" s="390" t="str">
        <f t="shared" si="15"/>
        <v/>
      </c>
      <c r="I700" s="356"/>
      <c r="J700" s="357"/>
      <c r="K700" s="356"/>
      <c r="L700" s="352"/>
    </row>
    <row r="701" spans="1:12" hidden="1" x14ac:dyDescent="0.2">
      <c r="A701" s="351">
        <v>698</v>
      </c>
      <c r="B701" s="352"/>
      <c r="C701" s="354"/>
      <c r="D701" s="355"/>
      <c r="E701" s="354"/>
      <c r="F701" s="370"/>
      <c r="G701" s="371"/>
      <c r="H701" s="390" t="str">
        <f t="shared" si="15"/>
        <v/>
      </c>
      <c r="I701" s="356"/>
      <c r="J701" s="357"/>
      <c r="K701" s="356"/>
      <c r="L701" s="352"/>
    </row>
    <row r="702" spans="1:12" hidden="1" x14ac:dyDescent="0.2">
      <c r="A702" s="351">
        <v>699</v>
      </c>
      <c r="B702" s="352"/>
      <c r="C702" s="354"/>
      <c r="D702" s="355"/>
      <c r="E702" s="354"/>
      <c r="F702" s="370"/>
      <c r="G702" s="371"/>
      <c r="H702" s="390" t="str">
        <f t="shared" si="15"/>
        <v/>
      </c>
      <c r="I702" s="356"/>
      <c r="J702" s="357"/>
      <c r="K702" s="356"/>
      <c r="L702" s="352"/>
    </row>
    <row r="703" spans="1:12" hidden="1" x14ac:dyDescent="0.2">
      <c r="A703" s="351">
        <v>700</v>
      </c>
      <c r="B703" s="352"/>
      <c r="C703" s="354"/>
      <c r="D703" s="355"/>
      <c r="E703" s="354"/>
      <c r="F703" s="370"/>
      <c r="G703" s="371"/>
      <c r="H703" s="390" t="str">
        <f t="shared" si="15"/>
        <v/>
      </c>
      <c r="I703" s="356"/>
      <c r="J703" s="357"/>
      <c r="K703" s="356"/>
      <c r="L703" s="352"/>
    </row>
    <row r="704" spans="1:12" hidden="1" x14ac:dyDescent="0.2">
      <c r="A704" s="351">
        <v>701</v>
      </c>
      <c r="B704" s="352"/>
      <c r="C704" s="354"/>
      <c r="D704" s="355"/>
      <c r="E704" s="354"/>
      <c r="F704" s="370"/>
      <c r="G704" s="371"/>
      <c r="H704" s="390" t="str">
        <f t="shared" si="15"/>
        <v/>
      </c>
      <c r="I704" s="356"/>
      <c r="J704" s="357"/>
      <c r="K704" s="356"/>
      <c r="L704" s="352"/>
    </row>
    <row r="705" spans="1:12" hidden="1" x14ac:dyDescent="0.2">
      <c r="A705" s="351">
        <v>702</v>
      </c>
      <c r="B705" s="352"/>
      <c r="C705" s="354"/>
      <c r="D705" s="355"/>
      <c r="E705" s="354"/>
      <c r="F705" s="370"/>
      <c r="G705" s="371"/>
      <c r="H705" s="390" t="str">
        <f t="shared" si="15"/>
        <v/>
      </c>
      <c r="I705" s="356"/>
      <c r="J705" s="357"/>
      <c r="K705" s="356"/>
      <c r="L705" s="352"/>
    </row>
    <row r="706" spans="1:12" hidden="1" x14ac:dyDescent="0.2">
      <c r="A706" s="351">
        <v>703</v>
      </c>
      <c r="B706" s="352"/>
      <c r="C706" s="354"/>
      <c r="D706" s="355"/>
      <c r="E706" s="354"/>
      <c r="F706" s="370"/>
      <c r="G706" s="371"/>
      <c r="H706" s="390" t="str">
        <f t="shared" si="15"/>
        <v/>
      </c>
      <c r="I706" s="356"/>
      <c r="J706" s="357"/>
      <c r="K706" s="356"/>
      <c r="L706" s="352"/>
    </row>
    <row r="707" spans="1:12" hidden="1" x14ac:dyDescent="0.2">
      <c r="A707" s="351">
        <v>704</v>
      </c>
      <c r="B707" s="352"/>
      <c r="C707" s="354"/>
      <c r="D707" s="355"/>
      <c r="E707" s="354"/>
      <c r="F707" s="370"/>
      <c r="G707" s="371"/>
      <c r="H707" s="390" t="str">
        <f t="shared" si="15"/>
        <v/>
      </c>
      <c r="I707" s="356"/>
      <c r="J707" s="357"/>
      <c r="K707" s="356"/>
      <c r="L707" s="352"/>
    </row>
    <row r="708" spans="1:12" hidden="1" x14ac:dyDescent="0.2">
      <c r="A708" s="351">
        <v>705</v>
      </c>
      <c r="B708" s="352"/>
      <c r="C708" s="354"/>
      <c r="D708" s="355"/>
      <c r="E708" s="354"/>
      <c r="F708" s="370"/>
      <c r="G708" s="371"/>
      <c r="H708" s="390" t="str">
        <f t="shared" si="15"/>
        <v/>
      </c>
      <c r="I708" s="356"/>
      <c r="J708" s="357"/>
      <c r="K708" s="356"/>
      <c r="L708" s="352"/>
    </row>
    <row r="709" spans="1:12" hidden="1" x14ac:dyDescent="0.2">
      <c r="A709" s="351">
        <v>706</v>
      </c>
      <c r="B709" s="352"/>
      <c r="C709" s="354"/>
      <c r="D709" s="355"/>
      <c r="E709" s="354"/>
      <c r="F709" s="370"/>
      <c r="G709" s="371"/>
      <c r="H709" s="390" t="str">
        <f t="shared" ref="H709:H772" si="16">IF(G709="","",IF(LEN(G709)&gt;14,G709,REPLACE(REPLACE(G709,1,3,"XXX"),13,2,"XX")))</f>
        <v/>
      </c>
      <c r="I709" s="356"/>
      <c r="J709" s="357"/>
      <c r="K709" s="356"/>
      <c r="L709" s="352"/>
    </row>
    <row r="710" spans="1:12" hidden="1" x14ac:dyDescent="0.2">
      <c r="A710" s="351">
        <v>707</v>
      </c>
      <c r="B710" s="352"/>
      <c r="C710" s="354"/>
      <c r="D710" s="355"/>
      <c r="E710" s="354"/>
      <c r="F710" s="370"/>
      <c r="G710" s="371"/>
      <c r="H710" s="390" t="str">
        <f t="shared" si="16"/>
        <v/>
      </c>
      <c r="I710" s="356"/>
      <c r="J710" s="357"/>
      <c r="K710" s="356"/>
      <c r="L710" s="352"/>
    </row>
    <row r="711" spans="1:12" hidden="1" x14ac:dyDescent="0.2">
      <c r="A711" s="351">
        <v>708</v>
      </c>
      <c r="B711" s="352"/>
      <c r="C711" s="354"/>
      <c r="D711" s="355"/>
      <c r="E711" s="354"/>
      <c r="F711" s="370"/>
      <c r="G711" s="371"/>
      <c r="H711" s="390" t="str">
        <f t="shared" si="16"/>
        <v/>
      </c>
      <c r="I711" s="356"/>
      <c r="J711" s="357"/>
      <c r="K711" s="356"/>
      <c r="L711" s="352"/>
    </row>
    <row r="712" spans="1:12" hidden="1" x14ac:dyDescent="0.2">
      <c r="A712" s="351">
        <v>709</v>
      </c>
      <c r="B712" s="352"/>
      <c r="C712" s="354"/>
      <c r="D712" s="355"/>
      <c r="E712" s="354"/>
      <c r="F712" s="370"/>
      <c r="G712" s="371"/>
      <c r="H712" s="390" t="str">
        <f t="shared" si="16"/>
        <v/>
      </c>
      <c r="I712" s="356"/>
      <c r="J712" s="357"/>
      <c r="K712" s="356"/>
      <c r="L712" s="352"/>
    </row>
    <row r="713" spans="1:12" hidden="1" x14ac:dyDescent="0.2">
      <c r="A713" s="351">
        <v>710</v>
      </c>
      <c r="B713" s="352"/>
      <c r="C713" s="354"/>
      <c r="D713" s="355"/>
      <c r="E713" s="354"/>
      <c r="F713" s="370"/>
      <c r="G713" s="371"/>
      <c r="H713" s="390" t="str">
        <f t="shared" si="16"/>
        <v/>
      </c>
      <c r="I713" s="356"/>
      <c r="J713" s="357"/>
      <c r="K713" s="356"/>
      <c r="L713" s="352"/>
    </row>
    <row r="714" spans="1:12" hidden="1" x14ac:dyDescent="0.2">
      <c r="A714" s="351">
        <v>711</v>
      </c>
      <c r="B714" s="352"/>
      <c r="C714" s="354"/>
      <c r="D714" s="355"/>
      <c r="E714" s="354"/>
      <c r="F714" s="370"/>
      <c r="G714" s="371"/>
      <c r="H714" s="390" t="str">
        <f t="shared" si="16"/>
        <v/>
      </c>
      <c r="I714" s="356"/>
      <c r="J714" s="357"/>
      <c r="K714" s="356"/>
      <c r="L714" s="352"/>
    </row>
    <row r="715" spans="1:12" hidden="1" x14ac:dyDescent="0.2">
      <c r="A715" s="351">
        <v>712</v>
      </c>
      <c r="B715" s="352"/>
      <c r="C715" s="354"/>
      <c r="D715" s="355"/>
      <c r="E715" s="354"/>
      <c r="F715" s="370"/>
      <c r="G715" s="371"/>
      <c r="H715" s="390" t="str">
        <f t="shared" si="16"/>
        <v/>
      </c>
      <c r="I715" s="356"/>
      <c r="J715" s="357"/>
      <c r="K715" s="356"/>
      <c r="L715" s="352"/>
    </row>
    <row r="716" spans="1:12" hidden="1" x14ac:dyDescent="0.2">
      <c r="A716" s="351">
        <v>713</v>
      </c>
      <c r="B716" s="352"/>
      <c r="C716" s="354"/>
      <c r="D716" s="355"/>
      <c r="E716" s="354"/>
      <c r="F716" s="370"/>
      <c r="G716" s="371"/>
      <c r="H716" s="390" t="str">
        <f t="shared" si="16"/>
        <v/>
      </c>
      <c r="I716" s="356"/>
      <c r="J716" s="357"/>
      <c r="K716" s="356"/>
      <c r="L716" s="352"/>
    </row>
    <row r="717" spans="1:12" hidden="1" x14ac:dyDescent="0.2">
      <c r="A717" s="351">
        <v>714</v>
      </c>
      <c r="B717" s="352"/>
      <c r="C717" s="354"/>
      <c r="D717" s="355"/>
      <c r="E717" s="354"/>
      <c r="F717" s="370"/>
      <c r="G717" s="371"/>
      <c r="H717" s="390" t="str">
        <f t="shared" si="16"/>
        <v/>
      </c>
      <c r="I717" s="356"/>
      <c r="J717" s="357"/>
      <c r="K717" s="356"/>
      <c r="L717" s="352"/>
    </row>
    <row r="718" spans="1:12" hidden="1" x14ac:dyDescent="0.2">
      <c r="A718" s="351">
        <v>715</v>
      </c>
      <c r="B718" s="352"/>
      <c r="C718" s="354"/>
      <c r="D718" s="355"/>
      <c r="E718" s="354"/>
      <c r="F718" s="370"/>
      <c r="G718" s="371"/>
      <c r="H718" s="390" t="str">
        <f t="shared" si="16"/>
        <v/>
      </c>
      <c r="I718" s="356"/>
      <c r="J718" s="357"/>
      <c r="K718" s="356"/>
      <c r="L718" s="352"/>
    </row>
    <row r="719" spans="1:12" hidden="1" x14ac:dyDescent="0.2">
      <c r="A719" s="351">
        <v>716</v>
      </c>
      <c r="B719" s="352"/>
      <c r="C719" s="354"/>
      <c r="D719" s="355"/>
      <c r="E719" s="354"/>
      <c r="F719" s="370"/>
      <c r="G719" s="371"/>
      <c r="H719" s="390" t="str">
        <f t="shared" si="16"/>
        <v/>
      </c>
      <c r="I719" s="356"/>
      <c r="J719" s="357"/>
      <c r="K719" s="356"/>
      <c r="L719" s="352"/>
    </row>
    <row r="720" spans="1:12" hidden="1" x14ac:dyDescent="0.2">
      <c r="A720" s="351">
        <v>717</v>
      </c>
      <c r="B720" s="352"/>
      <c r="C720" s="354"/>
      <c r="D720" s="355"/>
      <c r="E720" s="354"/>
      <c r="F720" s="370"/>
      <c r="G720" s="371"/>
      <c r="H720" s="390" t="str">
        <f t="shared" si="16"/>
        <v/>
      </c>
      <c r="I720" s="356"/>
      <c r="J720" s="357"/>
      <c r="K720" s="356"/>
      <c r="L720" s="352"/>
    </row>
    <row r="721" spans="1:12" hidden="1" x14ac:dyDescent="0.2">
      <c r="A721" s="351">
        <v>718</v>
      </c>
      <c r="B721" s="352"/>
      <c r="C721" s="354"/>
      <c r="D721" s="355"/>
      <c r="E721" s="354"/>
      <c r="F721" s="370"/>
      <c r="G721" s="371"/>
      <c r="H721" s="390" t="str">
        <f t="shared" si="16"/>
        <v/>
      </c>
      <c r="I721" s="356"/>
      <c r="J721" s="357"/>
      <c r="K721" s="356"/>
      <c r="L721" s="352"/>
    </row>
    <row r="722" spans="1:12" hidden="1" x14ac:dyDescent="0.2">
      <c r="A722" s="351">
        <v>719</v>
      </c>
      <c r="B722" s="352"/>
      <c r="C722" s="354"/>
      <c r="D722" s="355"/>
      <c r="E722" s="354"/>
      <c r="F722" s="370"/>
      <c r="G722" s="371"/>
      <c r="H722" s="390" t="str">
        <f t="shared" si="16"/>
        <v/>
      </c>
      <c r="I722" s="356"/>
      <c r="J722" s="357"/>
      <c r="K722" s="356"/>
      <c r="L722" s="352"/>
    </row>
    <row r="723" spans="1:12" hidden="1" x14ac:dyDescent="0.2">
      <c r="A723" s="351">
        <v>720</v>
      </c>
      <c r="B723" s="352"/>
      <c r="C723" s="354"/>
      <c r="D723" s="355"/>
      <c r="E723" s="354"/>
      <c r="F723" s="370"/>
      <c r="G723" s="371"/>
      <c r="H723" s="390" t="str">
        <f t="shared" si="16"/>
        <v/>
      </c>
      <c r="I723" s="356"/>
      <c r="J723" s="357"/>
      <c r="K723" s="356"/>
      <c r="L723" s="352"/>
    </row>
    <row r="724" spans="1:12" hidden="1" x14ac:dyDescent="0.2">
      <c r="A724" s="351">
        <v>721</v>
      </c>
      <c r="B724" s="352"/>
      <c r="C724" s="354"/>
      <c r="D724" s="355"/>
      <c r="E724" s="354"/>
      <c r="F724" s="370"/>
      <c r="G724" s="371"/>
      <c r="H724" s="390" t="str">
        <f t="shared" si="16"/>
        <v/>
      </c>
      <c r="I724" s="356"/>
      <c r="J724" s="357"/>
      <c r="K724" s="356"/>
      <c r="L724" s="352"/>
    </row>
    <row r="725" spans="1:12" hidden="1" x14ac:dyDescent="0.2">
      <c r="A725" s="351">
        <v>722</v>
      </c>
      <c r="B725" s="352"/>
      <c r="C725" s="354"/>
      <c r="D725" s="355"/>
      <c r="E725" s="354"/>
      <c r="F725" s="370"/>
      <c r="G725" s="371"/>
      <c r="H725" s="390" t="str">
        <f t="shared" si="16"/>
        <v/>
      </c>
      <c r="I725" s="356"/>
      <c r="J725" s="357"/>
      <c r="K725" s="356"/>
      <c r="L725" s="352"/>
    </row>
    <row r="726" spans="1:12" hidden="1" x14ac:dyDescent="0.2">
      <c r="A726" s="351">
        <v>723</v>
      </c>
      <c r="B726" s="352"/>
      <c r="C726" s="354"/>
      <c r="D726" s="355"/>
      <c r="E726" s="354"/>
      <c r="F726" s="370"/>
      <c r="G726" s="371"/>
      <c r="H726" s="390" t="str">
        <f t="shared" si="16"/>
        <v/>
      </c>
      <c r="I726" s="356"/>
      <c r="J726" s="357"/>
      <c r="K726" s="356"/>
      <c r="L726" s="352"/>
    </row>
    <row r="727" spans="1:12" hidden="1" x14ac:dyDescent="0.2">
      <c r="A727" s="351">
        <v>724</v>
      </c>
      <c r="B727" s="352"/>
      <c r="C727" s="354"/>
      <c r="D727" s="355"/>
      <c r="E727" s="354"/>
      <c r="F727" s="370"/>
      <c r="G727" s="371"/>
      <c r="H727" s="390" t="str">
        <f t="shared" si="16"/>
        <v/>
      </c>
      <c r="I727" s="356"/>
      <c r="J727" s="357"/>
      <c r="K727" s="356"/>
      <c r="L727" s="352"/>
    </row>
    <row r="728" spans="1:12" hidden="1" x14ac:dyDescent="0.2">
      <c r="A728" s="351">
        <v>725</v>
      </c>
      <c r="B728" s="352"/>
      <c r="C728" s="354"/>
      <c r="D728" s="355"/>
      <c r="E728" s="354"/>
      <c r="F728" s="370"/>
      <c r="G728" s="371"/>
      <c r="H728" s="390" t="str">
        <f t="shared" si="16"/>
        <v/>
      </c>
      <c r="I728" s="356"/>
      <c r="J728" s="357"/>
      <c r="K728" s="356"/>
      <c r="L728" s="352"/>
    </row>
    <row r="729" spans="1:12" hidden="1" x14ac:dyDescent="0.2">
      <c r="A729" s="351">
        <v>726</v>
      </c>
      <c r="B729" s="352"/>
      <c r="C729" s="354"/>
      <c r="D729" s="355"/>
      <c r="E729" s="354"/>
      <c r="F729" s="370"/>
      <c r="G729" s="371"/>
      <c r="H729" s="390" t="str">
        <f t="shared" si="16"/>
        <v/>
      </c>
      <c r="I729" s="356"/>
      <c r="J729" s="357"/>
      <c r="K729" s="356"/>
      <c r="L729" s="352"/>
    </row>
    <row r="730" spans="1:12" hidden="1" x14ac:dyDescent="0.2">
      <c r="A730" s="351">
        <v>727</v>
      </c>
      <c r="B730" s="352"/>
      <c r="C730" s="354"/>
      <c r="D730" s="355"/>
      <c r="E730" s="354"/>
      <c r="F730" s="370"/>
      <c r="G730" s="371"/>
      <c r="H730" s="390" t="str">
        <f t="shared" si="16"/>
        <v/>
      </c>
      <c r="I730" s="356"/>
      <c r="J730" s="357"/>
      <c r="K730" s="356"/>
      <c r="L730" s="352"/>
    </row>
    <row r="731" spans="1:12" hidden="1" x14ac:dyDescent="0.2">
      <c r="A731" s="351">
        <v>728</v>
      </c>
      <c r="B731" s="352"/>
      <c r="C731" s="354"/>
      <c r="D731" s="355"/>
      <c r="E731" s="354"/>
      <c r="F731" s="370"/>
      <c r="G731" s="371"/>
      <c r="H731" s="390" t="str">
        <f t="shared" si="16"/>
        <v/>
      </c>
      <c r="I731" s="356"/>
      <c r="J731" s="357"/>
      <c r="K731" s="356"/>
      <c r="L731" s="352"/>
    </row>
    <row r="732" spans="1:12" hidden="1" x14ac:dyDescent="0.2">
      <c r="A732" s="351">
        <v>729</v>
      </c>
      <c r="B732" s="352"/>
      <c r="C732" s="354"/>
      <c r="D732" s="355"/>
      <c r="E732" s="354"/>
      <c r="F732" s="370"/>
      <c r="G732" s="371"/>
      <c r="H732" s="390" t="str">
        <f t="shared" si="16"/>
        <v/>
      </c>
      <c r="I732" s="356"/>
      <c r="J732" s="357"/>
      <c r="K732" s="356"/>
      <c r="L732" s="352"/>
    </row>
    <row r="733" spans="1:12" hidden="1" x14ac:dyDescent="0.2">
      <c r="A733" s="351">
        <v>730</v>
      </c>
      <c r="B733" s="352"/>
      <c r="C733" s="354"/>
      <c r="D733" s="355"/>
      <c r="E733" s="354"/>
      <c r="F733" s="370"/>
      <c r="G733" s="371"/>
      <c r="H733" s="390" t="str">
        <f t="shared" si="16"/>
        <v/>
      </c>
      <c r="I733" s="356"/>
      <c r="J733" s="357"/>
      <c r="K733" s="356"/>
      <c r="L733" s="352"/>
    </row>
    <row r="734" spans="1:12" hidden="1" x14ac:dyDescent="0.2">
      <c r="A734" s="351">
        <v>731</v>
      </c>
      <c r="B734" s="352"/>
      <c r="C734" s="354"/>
      <c r="D734" s="355"/>
      <c r="E734" s="354"/>
      <c r="F734" s="370"/>
      <c r="G734" s="371"/>
      <c r="H734" s="390" t="str">
        <f t="shared" si="16"/>
        <v/>
      </c>
      <c r="I734" s="356"/>
      <c r="J734" s="357"/>
      <c r="K734" s="356"/>
      <c r="L734" s="352"/>
    </row>
    <row r="735" spans="1:12" hidden="1" x14ac:dyDescent="0.2">
      <c r="A735" s="351">
        <v>732</v>
      </c>
      <c r="B735" s="352"/>
      <c r="C735" s="354"/>
      <c r="D735" s="355"/>
      <c r="E735" s="354"/>
      <c r="F735" s="370"/>
      <c r="G735" s="371"/>
      <c r="H735" s="390" t="str">
        <f t="shared" si="16"/>
        <v/>
      </c>
      <c r="I735" s="356"/>
      <c r="J735" s="357"/>
      <c r="K735" s="356"/>
      <c r="L735" s="352"/>
    </row>
    <row r="736" spans="1:12" hidden="1" x14ac:dyDescent="0.2">
      <c r="A736" s="351">
        <v>733</v>
      </c>
      <c r="B736" s="352"/>
      <c r="C736" s="354"/>
      <c r="D736" s="355"/>
      <c r="E736" s="354"/>
      <c r="F736" s="370"/>
      <c r="G736" s="371"/>
      <c r="H736" s="390" t="str">
        <f t="shared" si="16"/>
        <v/>
      </c>
      <c r="I736" s="356"/>
      <c r="J736" s="357"/>
      <c r="K736" s="356"/>
      <c r="L736" s="352"/>
    </row>
    <row r="737" spans="1:12" hidden="1" x14ac:dyDescent="0.2">
      <c r="A737" s="351">
        <v>734</v>
      </c>
      <c r="B737" s="352"/>
      <c r="C737" s="354"/>
      <c r="D737" s="355"/>
      <c r="E737" s="354"/>
      <c r="F737" s="370"/>
      <c r="G737" s="371"/>
      <c r="H737" s="390" t="str">
        <f t="shared" si="16"/>
        <v/>
      </c>
      <c r="I737" s="356"/>
      <c r="J737" s="357"/>
      <c r="K737" s="356"/>
      <c r="L737" s="352"/>
    </row>
    <row r="738" spans="1:12" hidden="1" x14ac:dyDescent="0.2">
      <c r="A738" s="351">
        <v>735</v>
      </c>
      <c r="B738" s="352"/>
      <c r="C738" s="354"/>
      <c r="D738" s="355"/>
      <c r="E738" s="354"/>
      <c r="F738" s="370"/>
      <c r="G738" s="371"/>
      <c r="H738" s="390" t="str">
        <f t="shared" si="16"/>
        <v/>
      </c>
      <c r="I738" s="356"/>
      <c r="J738" s="357"/>
      <c r="K738" s="356"/>
      <c r="L738" s="352"/>
    </row>
    <row r="739" spans="1:12" hidden="1" x14ac:dyDescent="0.2">
      <c r="A739" s="351">
        <v>736</v>
      </c>
      <c r="B739" s="352"/>
      <c r="C739" s="354"/>
      <c r="D739" s="355"/>
      <c r="E739" s="354"/>
      <c r="F739" s="370"/>
      <c r="G739" s="371"/>
      <c r="H739" s="390" t="str">
        <f t="shared" si="16"/>
        <v/>
      </c>
      <c r="I739" s="356"/>
      <c r="J739" s="357"/>
      <c r="K739" s="356"/>
      <c r="L739" s="352"/>
    </row>
    <row r="740" spans="1:12" hidden="1" x14ac:dyDescent="0.2">
      <c r="A740" s="351">
        <v>737</v>
      </c>
      <c r="B740" s="352"/>
      <c r="C740" s="354"/>
      <c r="D740" s="355"/>
      <c r="E740" s="354"/>
      <c r="F740" s="370"/>
      <c r="G740" s="371"/>
      <c r="H740" s="390" t="str">
        <f t="shared" si="16"/>
        <v/>
      </c>
      <c r="I740" s="356"/>
      <c r="J740" s="357"/>
      <c r="K740" s="356"/>
      <c r="L740" s="352"/>
    </row>
    <row r="741" spans="1:12" hidden="1" x14ac:dyDescent="0.2">
      <c r="A741" s="351">
        <v>738</v>
      </c>
      <c r="B741" s="352"/>
      <c r="C741" s="354"/>
      <c r="D741" s="355"/>
      <c r="E741" s="354"/>
      <c r="F741" s="370"/>
      <c r="G741" s="371"/>
      <c r="H741" s="390" t="str">
        <f t="shared" si="16"/>
        <v/>
      </c>
      <c r="I741" s="356"/>
      <c r="J741" s="357"/>
      <c r="K741" s="356"/>
      <c r="L741" s="352"/>
    </row>
    <row r="742" spans="1:12" hidden="1" x14ac:dyDescent="0.2">
      <c r="A742" s="351">
        <v>739</v>
      </c>
      <c r="B742" s="352"/>
      <c r="C742" s="354"/>
      <c r="D742" s="355"/>
      <c r="E742" s="354"/>
      <c r="F742" s="370"/>
      <c r="G742" s="371"/>
      <c r="H742" s="390" t="str">
        <f t="shared" si="16"/>
        <v/>
      </c>
      <c r="I742" s="356"/>
      <c r="J742" s="357"/>
      <c r="K742" s="356"/>
      <c r="L742" s="352"/>
    </row>
    <row r="743" spans="1:12" hidden="1" x14ac:dyDescent="0.2">
      <c r="A743" s="351">
        <v>740</v>
      </c>
      <c r="B743" s="352"/>
      <c r="C743" s="354"/>
      <c r="D743" s="355"/>
      <c r="E743" s="354"/>
      <c r="F743" s="370"/>
      <c r="G743" s="371"/>
      <c r="H743" s="390" t="str">
        <f t="shared" si="16"/>
        <v/>
      </c>
      <c r="I743" s="356"/>
      <c r="J743" s="357"/>
      <c r="K743" s="356"/>
      <c r="L743" s="352"/>
    </row>
    <row r="744" spans="1:12" hidden="1" x14ac:dyDescent="0.2">
      <c r="A744" s="351">
        <v>741</v>
      </c>
      <c r="B744" s="352"/>
      <c r="C744" s="354"/>
      <c r="D744" s="355"/>
      <c r="E744" s="354"/>
      <c r="F744" s="370"/>
      <c r="G744" s="371"/>
      <c r="H744" s="390" t="str">
        <f t="shared" si="16"/>
        <v/>
      </c>
      <c r="I744" s="356"/>
      <c r="J744" s="357"/>
      <c r="K744" s="356"/>
      <c r="L744" s="352"/>
    </row>
    <row r="745" spans="1:12" hidden="1" x14ac:dyDescent="0.2">
      <c r="A745" s="351">
        <v>742</v>
      </c>
      <c r="B745" s="352"/>
      <c r="C745" s="354"/>
      <c r="D745" s="355"/>
      <c r="E745" s="354"/>
      <c r="F745" s="370"/>
      <c r="G745" s="371"/>
      <c r="H745" s="390" t="str">
        <f t="shared" si="16"/>
        <v/>
      </c>
      <c r="I745" s="356"/>
      <c r="J745" s="357"/>
      <c r="K745" s="356"/>
      <c r="L745" s="352"/>
    </row>
    <row r="746" spans="1:12" hidden="1" x14ac:dyDescent="0.2">
      <c r="A746" s="351">
        <v>743</v>
      </c>
      <c r="B746" s="352"/>
      <c r="C746" s="354"/>
      <c r="D746" s="355"/>
      <c r="E746" s="354"/>
      <c r="F746" s="370"/>
      <c r="G746" s="371"/>
      <c r="H746" s="390" t="str">
        <f t="shared" si="16"/>
        <v/>
      </c>
      <c r="I746" s="356"/>
      <c r="J746" s="357"/>
      <c r="K746" s="356"/>
      <c r="L746" s="352"/>
    </row>
    <row r="747" spans="1:12" hidden="1" x14ac:dyDescent="0.2">
      <c r="A747" s="351">
        <v>744</v>
      </c>
      <c r="B747" s="352"/>
      <c r="C747" s="354"/>
      <c r="D747" s="355"/>
      <c r="E747" s="354"/>
      <c r="F747" s="370"/>
      <c r="G747" s="371"/>
      <c r="H747" s="390" t="str">
        <f t="shared" si="16"/>
        <v/>
      </c>
      <c r="I747" s="356"/>
      <c r="J747" s="357"/>
      <c r="K747" s="356"/>
      <c r="L747" s="352"/>
    </row>
    <row r="748" spans="1:12" hidden="1" x14ac:dyDescent="0.2">
      <c r="A748" s="351">
        <v>745</v>
      </c>
      <c r="B748" s="352"/>
      <c r="C748" s="354"/>
      <c r="D748" s="355"/>
      <c r="E748" s="354"/>
      <c r="F748" s="370"/>
      <c r="G748" s="371"/>
      <c r="H748" s="390" t="str">
        <f t="shared" si="16"/>
        <v/>
      </c>
      <c r="I748" s="356"/>
      <c r="J748" s="357"/>
      <c r="K748" s="356"/>
      <c r="L748" s="352"/>
    </row>
    <row r="749" spans="1:12" hidden="1" x14ac:dyDescent="0.2">
      <c r="A749" s="351">
        <v>746</v>
      </c>
      <c r="B749" s="352"/>
      <c r="C749" s="354"/>
      <c r="D749" s="355"/>
      <c r="E749" s="354"/>
      <c r="F749" s="370"/>
      <c r="G749" s="371"/>
      <c r="H749" s="390" t="str">
        <f t="shared" si="16"/>
        <v/>
      </c>
      <c r="I749" s="356"/>
      <c r="J749" s="357"/>
      <c r="K749" s="356"/>
      <c r="L749" s="352"/>
    </row>
    <row r="750" spans="1:12" hidden="1" x14ac:dyDescent="0.2">
      <c r="A750" s="351">
        <v>747</v>
      </c>
      <c r="B750" s="352"/>
      <c r="C750" s="354"/>
      <c r="D750" s="355"/>
      <c r="E750" s="354"/>
      <c r="F750" s="370"/>
      <c r="G750" s="371"/>
      <c r="H750" s="390" t="str">
        <f t="shared" si="16"/>
        <v/>
      </c>
      <c r="I750" s="356"/>
      <c r="J750" s="357"/>
      <c r="K750" s="356"/>
      <c r="L750" s="352"/>
    </row>
    <row r="751" spans="1:12" hidden="1" x14ac:dyDescent="0.2">
      <c r="A751" s="351">
        <v>748</v>
      </c>
      <c r="B751" s="352"/>
      <c r="C751" s="354"/>
      <c r="D751" s="355"/>
      <c r="E751" s="354"/>
      <c r="F751" s="370"/>
      <c r="G751" s="371"/>
      <c r="H751" s="390" t="str">
        <f t="shared" si="16"/>
        <v/>
      </c>
      <c r="I751" s="356"/>
      <c r="J751" s="357"/>
      <c r="K751" s="356"/>
      <c r="L751" s="352"/>
    </row>
    <row r="752" spans="1:12" hidden="1" x14ac:dyDescent="0.2">
      <c r="A752" s="351">
        <v>749</v>
      </c>
      <c r="B752" s="352"/>
      <c r="C752" s="354"/>
      <c r="D752" s="355"/>
      <c r="E752" s="354"/>
      <c r="F752" s="370"/>
      <c r="G752" s="371"/>
      <c r="H752" s="390" t="str">
        <f t="shared" si="16"/>
        <v/>
      </c>
      <c r="I752" s="356"/>
      <c r="J752" s="357"/>
      <c r="K752" s="356"/>
      <c r="L752" s="352"/>
    </row>
    <row r="753" spans="1:12" hidden="1" x14ac:dyDescent="0.2">
      <c r="A753" s="351">
        <v>750</v>
      </c>
      <c r="B753" s="352"/>
      <c r="C753" s="354"/>
      <c r="D753" s="355"/>
      <c r="E753" s="354"/>
      <c r="F753" s="370"/>
      <c r="G753" s="371"/>
      <c r="H753" s="390" t="str">
        <f t="shared" si="16"/>
        <v/>
      </c>
      <c r="I753" s="356"/>
      <c r="J753" s="357"/>
      <c r="K753" s="356"/>
      <c r="L753" s="352"/>
    </row>
    <row r="754" spans="1:12" hidden="1" x14ac:dyDescent="0.2">
      <c r="A754" s="351">
        <v>751</v>
      </c>
      <c r="B754" s="352"/>
      <c r="C754" s="354"/>
      <c r="D754" s="355"/>
      <c r="E754" s="354"/>
      <c r="F754" s="370"/>
      <c r="G754" s="371"/>
      <c r="H754" s="390" t="str">
        <f t="shared" si="16"/>
        <v/>
      </c>
      <c r="I754" s="356"/>
      <c r="J754" s="357"/>
      <c r="K754" s="356"/>
      <c r="L754" s="352"/>
    </row>
    <row r="755" spans="1:12" hidden="1" x14ac:dyDescent="0.2">
      <c r="A755" s="351">
        <v>752</v>
      </c>
      <c r="B755" s="352"/>
      <c r="C755" s="354"/>
      <c r="D755" s="355"/>
      <c r="E755" s="354"/>
      <c r="F755" s="370"/>
      <c r="G755" s="371"/>
      <c r="H755" s="390" t="str">
        <f t="shared" si="16"/>
        <v/>
      </c>
      <c r="I755" s="356"/>
      <c r="J755" s="357"/>
      <c r="K755" s="356"/>
      <c r="L755" s="352"/>
    </row>
    <row r="756" spans="1:12" hidden="1" x14ac:dyDescent="0.2">
      <c r="A756" s="351">
        <v>753</v>
      </c>
      <c r="B756" s="352"/>
      <c r="C756" s="354"/>
      <c r="D756" s="355"/>
      <c r="E756" s="354"/>
      <c r="F756" s="370"/>
      <c r="G756" s="371"/>
      <c r="H756" s="390" t="str">
        <f t="shared" si="16"/>
        <v/>
      </c>
      <c r="I756" s="356"/>
      <c r="J756" s="357"/>
      <c r="K756" s="356"/>
      <c r="L756" s="352"/>
    </row>
    <row r="757" spans="1:12" hidden="1" x14ac:dyDescent="0.2">
      <c r="A757" s="351">
        <v>754</v>
      </c>
      <c r="B757" s="352"/>
      <c r="C757" s="354"/>
      <c r="D757" s="355"/>
      <c r="E757" s="354"/>
      <c r="F757" s="370"/>
      <c r="G757" s="371"/>
      <c r="H757" s="390" t="str">
        <f t="shared" si="16"/>
        <v/>
      </c>
      <c r="I757" s="356"/>
      <c r="J757" s="357"/>
      <c r="K757" s="356"/>
      <c r="L757" s="352"/>
    </row>
    <row r="758" spans="1:12" hidden="1" x14ac:dyDescent="0.2">
      <c r="A758" s="351">
        <v>755</v>
      </c>
      <c r="B758" s="352"/>
      <c r="C758" s="354"/>
      <c r="D758" s="355"/>
      <c r="E758" s="354"/>
      <c r="F758" s="370"/>
      <c r="G758" s="371"/>
      <c r="H758" s="390" t="str">
        <f t="shared" si="16"/>
        <v/>
      </c>
      <c r="I758" s="356"/>
      <c r="J758" s="357"/>
      <c r="K758" s="356"/>
      <c r="L758" s="352"/>
    </row>
    <row r="759" spans="1:12" hidden="1" x14ac:dyDescent="0.2">
      <c r="A759" s="351">
        <v>756</v>
      </c>
      <c r="B759" s="352"/>
      <c r="C759" s="354"/>
      <c r="D759" s="355"/>
      <c r="E759" s="354"/>
      <c r="F759" s="370"/>
      <c r="G759" s="371"/>
      <c r="H759" s="390" t="str">
        <f t="shared" si="16"/>
        <v/>
      </c>
      <c r="I759" s="356"/>
      <c r="J759" s="357"/>
      <c r="K759" s="356"/>
      <c r="L759" s="352"/>
    </row>
    <row r="760" spans="1:12" hidden="1" x14ac:dyDescent="0.2">
      <c r="A760" s="351">
        <v>757</v>
      </c>
      <c r="B760" s="352"/>
      <c r="C760" s="354"/>
      <c r="D760" s="355"/>
      <c r="E760" s="354"/>
      <c r="F760" s="370"/>
      <c r="G760" s="371"/>
      <c r="H760" s="390" t="str">
        <f t="shared" si="16"/>
        <v/>
      </c>
      <c r="I760" s="356"/>
      <c r="J760" s="357"/>
      <c r="K760" s="356"/>
      <c r="L760" s="352"/>
    </row>
    <row r="761" spans="1:12" hidden="1" x14ac:dyDescent="0.2">
      <c r="A761" s="351">
        <v>758</v>
      </c>
      <c r="B761" s="352"/>
      <c r="C761" s="354"/>
      <c r="D761" s="355"/>
      <c r="E761" s="354"/>
      <c r="F761" s="370"/>
      <c r="G761" s="371"/>
      <c r="H761" s="390" t="str">
        <f t="shared" si="16"/>
        <v/>
      </c>
      <c r="I761" s="356"/>
      <c r="J761" s="357"/>
      <c r="K761" s="356"/>
      <c r="L761" s="352"/>
    </row>
    <row r="762" spans="1:12" hidden="1" x14ac:dyDescent="0.2">
      <c r="A762" s="351">
        <v>759</v>
      </c>
      <c r="B762" s="352"/>
      <c r="C762" s="354"/>
      <c r="D762" s="355"/>
      <c r="E762" s="354"/>
      <c r="F762" s="370"/>
      <c r="G762" s="371"/>
      <c r="H762" s="390" t="str">
        <f t="shared" si="16"/>
        <v/>
      </c>
      <c r="I762" s="356"/>
      <c r="J762" s="357"/>
      <c r="K762" s="356"/>
      <c r="L762" s="352"/>
    </row>
    <row r="763" spans="1:12" hidden="1" x14ac:dyDescent="0.2">
      <c r="A763" s="351">
        <v>760</v>
      </c>
      <c r="B763" s="352"/>
      <c r="C763" s="354"/>
      <c r="D763" s="355"/>
      <c r="E763" s="354"/>
      <c r="F763" s="370"/>
      <c r="G763" s="371"/>
      <c r="H763" s="390" t="str">
        <f t="shared" si="16"/>
        <v/>
      </c>
      <c r="I763" s="356"/>
      <c r="J763" s="357"/>
      <c r="K763" s="356"/>
      <c r="L763" s="352"/>
    </row>
    <row r="764" spans="1:12" hidden="1" x14ac:dyDescent="0.2">
      <c r="A764" s="351">
        <v>761</v>
      </c>
      <c r="B764" s="352"/>
      <c r="C764" s="354"/>
      <c r="D764" s="355"/>
      <c r="E764" s="354"/>
      <c r="F764" s="370"/>
      <c r="G764" s="371"/>
      <c r="H764" s="390" t="str">
        <f t="shared" si="16"/>
        <v/>
      </c>
      <c r="I764" s="356"/>
      <c r="J764" s="357"/>
      <c r="K764" s="356"/>
      <c r="L764" s="352"/>
    </row>
    <row r="765" spans="1:12" hidden="1" x14ac:dyDescent="0.2">
      <c r="A765" s="351">
        <v>762</v>
      </c>
      <c r="B765" s="352"/>
      <c r="C765" s="354"/>
      <c r="D765" s="355"/>
      <c r="E765" s="354"/>
      <c r="F765" s="370"/>
      <c r="G765" s="371"/>
      <c r="H765" s="390" t="str">
        <f t="shared" si="16"/>
        <v/>
      </c>
      <c r="I765" s="356"/>
      <c r="J765" s="357"/>
      <c r="K765" s="356"/>
      <c r="L765" s="352"/>
    </row>
    <row r="766" spans="1:12" hidden="1" x14ac:dyDescent="0.2">
      <c r="A766" s="351">
        <v>763</v>
      </c>
      <c r="B766" s="352"/>
      <c r="C766" s="354"/>
      <c r="D766" s="355"/>
      <c r="E766" s="354"/>
      <c r="F766" s="370"/>
      <c r="G766" s="371"/>
      <c r="H766" s="390" t="str">
        <f t="shared" si="16"/>
        <v/>
      </c>
      <c r="I766" s="356"/>
      <c r="J766" s="357"/>
      <c r="K766" s="356"/>
      <c r="L766" s="352"/>
    </row>
    <row r="767" spans="1:12" hidden="1" x14ac:dyDescent="0.2">
      <c r="A767" s="351">
        <v>764</v>
      </c>
      <c r="B767" s="352"/>
      <c r="C767" s="354"/>
      <c r="D767" s="355"/>
      <c r="E767" s="354"/>
      <c r="F767" s="370"/>
      <c r="G767" s="371"/>
      <c r="H767" s="390" t="str">
        <f t="shared" si="16"/>
        <v/>
      </c>
      <c r="I767" s="356"/>
      <c r="J767" s="357"/>
      <c r="K767" s="356"/>
      <c r="L767" s="352"/>
    </row>
    <row r="768" spans="1:12" hidden="1" x14ac:dyDescent="0.2">
      <c r="A768" s="351">
        <v>765</v>
      </c>
      <c r="B768" s="352"/>
      <c r="C768" s="354"/>
      <c r="D768" s="355"/>
      <c r="E768" s="354"/>
      <c r="F768" s="370"/>
      <c r="G768" s="371"/>
      <c r="H768" s="390" t="str">
        <f t="shared" si="16"/>
        <v/>
      </c>
      <c r="I768" s="356"/>
      <c r="J768" s="357"/>
      <c r="K768" s="356"/>
      <c r="L768" s="352"/>
    </row>
    <row r="769" spans="1:12" hidden="1" x14ac:dyDescent="0.2">
      <c r="A769" s="351">
        <v>766</v>
      </c>
      <c r="B769" s="352"/>
      <c r="C769" s="354"/>
      <c r="D769" s="355"/>
      <c r="E769" s="354"/>
      <c r="F769" s="370"/>
      <c r="G769" s="371"/>
      <c r="H769" s="390" t="str">
        <f t="shared" si="16"/>
        <v/>
      </c>
      <c r="I769" s="356"/>
      <c r="J769" s="357"/>
      <c r="K769" s="356"/>
      <c r="L769" s="352"/>
    </row>
    <row r="770" spans="1:12" hidden="1" x14ac:dyDescent="0.2">
      <c r="A770" s="351">
        <v>767</v>
      </c>
      <c r="B770" s="352"/>
      <c r="C770" s="354"/>
      <c r="D770" s="355"/>
      <c r="E770" s="354"/>
      <c r="F770" s="370"/>
      <c r="G770" s="371"/>
      <c r="H770" s="390" t="str">
        <f t="shared" si="16"/>
        <v/>
      </c>
      <c r="I770" s="356"/>
      <c r="J770" s="357"/>
      <c r="K770" s="356"/>
      <c r="L770" s="352"/>
    </row>
    <row r="771" spans="1:12" hidden="1" x14ac:dyDescent="0.2">
      <c r="A771" s="351">
        <v>768</v>
      </c>
      <c r="B771" s="352"/>
      <c r="C771" s="354"/>
      <c r="D771" s="355"/>
      <c r="E771" s="354"/>
      <c r="F771" s="370"/>
      <c r="G771" s="371"/>
      <c r="H771" s="390" t="str">
        <f t="shared" si="16"/>
        <v/>
      </c>
      <c r="I771" s="356"/>
      <c r="J771" s="357"/>
      <c r="K771" s="356"/>
      <c r="L771" s="352"/>
    </row>
    <row r="772" spans="1:12" hidden="1" x14ac:dyDescent="0.2">
      <c r="A772" s="351">
        <v>769</v>
      </c>
      <c r="B772" s="352"/>
      <c r="C772" s="354"/>
      <c r="D772" s="355"/>
      <c r="E772" s="354"/>
      <c r="F772" s="370"/>
      <c r="G772" s="371"/>
      <c r="H772" s="390" t="str">
        <f t="shared" si="16"/>
        <v/>
      </c>
      <c r="I772" s="356"/>
      <c r="J772" s="357"/>
      <c r="K772" s="356"/>
      <c r="L772" s="352"/>
    </row>
    <row r="773" spans="1:12" hidden="1" x14ac:dyDescent="0.2">
      <c r="A773" s="351">
        <v>770</v>
      </c>
      <c r="B773" s="352"/>
      <c r="C773" s="354"/>
      <c r="D773" s="355"/>
      <c r="E773" s="354"/>
      <c r="F773" s="370"/>
      <c r="G773" s="371"/>
      <c r="H773" s="390" t="str">
        <f t="shared" ref="H773:H836" si="17">IF(G773="","",IF(LEN(G773)&gt;14,G773,REPLACE(REPLACE(G773,1,3,"XXX"),13,2,"XX")))</f>
        <v/>
      </c>
      <c r="I773" s="356"/>
      <c r="J773" s="357"/>
      <c r="K773" s="356"/>
      <c r="L773" s="352"/>
    </row>
    <row r="774" spans="1:12" hidden="1" x14ac:dyDescent="0.2">
      <c r="A774" s="351">
        <v>771</v>
      </c>
      <c r="B774" s="352"/>
      <c r="C774" s="354"/>
      <c r="D774" s="355"/>
      <c r="E774" s="354"/>
      <c r="F774" s="370"/>
      <c r="G774" s="371"/>
      <c r="H774" s="390" t="str">
        <f t="shared" si="17"/>
        <v/>
      </c>
      <c r="I774" s="356"/>
      <c r="J774" s="357"/>
      <c r="K774" s="356"/>
      <c r="L774" s="352"/>
    </row>
    <row r="775" spans="1:12" hidden="1" x14ac:dyDescent="0.2">
      <c r="A775" s="351">
        <v>772</v>
      </c>
      <c r="B775" s="352"/>
      <c r="C775" s="354"/>
      <c r="D775" s="355"/>
      <c r="E775" s="354"/>
      <c r="F775" s="370"/>
      <c r="G775" s="371"/>
      <c r="H775" s="390" t="str">
        <f t="shared" si="17"/>
        <v/>
      </c>
      <c r="I775" s="356"/>
      <c r="J775" s="357"/>
      <c r="K775" s="356"/>
      <c r="L775" s="352"/>
    </row>
    <row r="776" spans="1:12" hidden="1" x14ac:dyDescent="0.2">
      <c r="A776" s="351">
        <v>773</v>
      </c>
      <c r="B776" s="352"/>
      <c r="C776" s="354"/>
      <c r="D776" s="355"/>
      <c r="E776" s="354"/>
      <c r="F776" s="370"/>
      <c r="G776" s="371"/>
      <c r="H776" s="390" t="str">
        <f t="shared" si="17"/>
        <v/>
      </c>
      <c r="I776" s="356"/>
      <c r="J776" s="357"/>
      <c r="K776" s="356"/>
      <c r="L776" s="352"/>
    </row>
    <row r="777" spans="1:12" hidden="1" x14ac:dyDescent="0.2">
      <c r="A777" s="351">
        <v>774</v>
      </c>
      <c r="B777" s="352"/>
      <c r="C777" s="354"/>
      <c r="D777" s="355"/>
      <c r="E777" s="354"/>
      <c r="F777" s="370"/>
      <c r="G777" s="371"/>
      <c r="H777" s="390" t="str">
        <f t="shared" si="17"/>
        <v/>
      </c>
      <c r="I777" s="356"/>
      <c r="J777" s="357"/>
      <c r="K777" s="356"/>
      <c r="L777" s="352"/>
    </row>
    <row r="778" spans="1:12" hidden="1" x14ac:dyDescent="0.2">
      <c r="A778" s="351">
        <v>775</v>
      </c>
      <c r="B778" s="352"/>
      <c r="C778" s="354"/>
      <c r="D778" s="355"/>
      <c r="E778" s="354"/>
      <c r="F778" s="370"/>
      <c r="G778" s="371"/>
      <c r="H778" s="390" t="str">
        <f t="shared" si="17"/>
        <v/>
      </c>
      <c r="I778" s="356"/>
      <c r="J778" s="357"/>
      <c r="K778" s="356"/>
      <c r="L778" s="352"/>
    </row>
    <row r="779" spans="1:12" hidden="1" x14ac:dyDescent="0.2">
      <c r="A779" s="351">
        <v>776</v>
      </c>
      <c r="B779" s="352"/>
      <c r="C779" s="354"/>
      <c r="D779" s="355"/>
      <c r="E779" s="354"/>
      <c r="F779" s="370"/>
      <c r="G779" s="371"/>
      <c r="H779" s="390" t="str">
        <f t="shared" si="17"/>
        <v/>
      </c>
      <c r="I779" s="356"/>
      <c r="J779" s="357"/>
      <c r="K779" s="356"/>
      <c r="L779" s="352"/>
    </row>
    <row r="780" spans="1:12" hidden="1" x14ac:dyDescent="0.2">
      <c r="A780" s="351">
        <v>777</v>
      </c>
      <c r="B780" s="352"/>
      <c r="C780" s="354"/>
      <c r="D780" s="355"/>
      <c r="E780" s="354"/>
      <c r="F780" s="370"/>
      <c r="G780" s="371"/>
      <c r="H780" s="390" t="str">
        <f t="shared" si="17"/>
        <v/>
      </c>
      <c r="I780" s="356"/>
      <c r="J780" s="357"/>
      <c r="K780" s="356"/>
      <c r="L780" s="352"/>
    </row>
    <row r="781" spans="1:12" hidden="1" x14ac:dyDescent="0.2">
      <c r="A781" s="351">
        <v>778</v>
      </c>
      <c r="B781" s="352"/>
      <c r="C781" s="354"/>
      <c r="D781" s="355"/>
      <c r="E781" s="354"/>
      <c r="F781" s="370"/>
      <c r="G781" s="371"/>
      <c r="H781" s="390" t="str">
        <f t="shared" si="17"/>
        <v/>
      </c>
      <c r="I781" s="356"/>
      <c r="J781" s="357"/>
      <c r="K781" s="356"/>
      <c r="L781" s="352"/>
    </row>
    <row r="782" spans="1:12" hidden="1" x14ac:dyDescent="0.2">
      <c r="A782" s="351">
        <v>779</v>
      </c>
      <c r="B782" s="352"/>
      <c r="C782" s="354"/>
      <c r="D782" s="355"/>
      <c r="E782" s="354"/>
      <c r="F782" s="370"/>
      <c r="G782" s="371"/>
      <c r="H782" s="390" t="str">
        <f t="shared" si="17"/>
        <v/>
      </c>
      <c r="I782" s="356"/>
      <c r="J782" s="357"/>
      <c r="K782" s="356"/>
      <c r="L782" s="352"/>
    </row>
    <row r="783" spans="1:12" hidden="1" x14ac:dyDescent="0.2">
      <c r="A783" s="351">
        <v>780</v>
      </c>
      <c r="B783" s="352"/>
      <c r="C783" s="354"/>
      <c r="D783" s="355"/>
      <c r="E783" s="354"/>
      <c r="F783" s="370"/>
      <c r="G783" s="371"/>
      <c r="H783" s="390" t="str">
        <f t="shared" si="17"/>
        <v/>
      </c>
      <c r="I783" s="356"/>
      <c r="J783" s="357"/>
      <c r="K783" s="356"/>
      <c r="L783" s="352"/>
    </row>
    <row r="784" spans="1:12" hidden="1" x14ac:dyDescent="0.2">
      <c r="A784" s="351">
        <v>781</v>
      </c>
      <c r="B784" s="352"/>
      <c r="C784" s="354"/>
      <c r="D784" s="355"/>
      <c r="E784" s="354"/>
      <c r="F784" s="370"/>
      <c r="G784" s="371"/>
      <c r="H784" s="390" t="str">
        <f t="shared" si="17"/>
        <v/>
      </c>
      <c r="I784" s="356"/>
      <c r="J784" s="357"/>
      <c r="K784" s="356"/>
      <c r="L784" s="352"/>
    </row>
    <row r="785" spans="1:12" hidden="1" x14ac:dyDescent="0.2">
      <c r="A785" s="351">
        <v>782</v>
      </c>
      <c r="B785" s="352"/>
      <c r="C785" s="354"/>
      <c r="D785" s="355"/>
      <c r="E785" s="354"/>
      <c r="F785" s="370"/>
      <c r="G785" s="371"/>
      <c r="H785" s="390" t="str">
        <f t="shared" si="17"/>
        <v/>
      </c>
      <c r="I785" s="356"/>
      <c r="J785" s="357"/>
      <c r="K785" s="356"/>
      <c r="L785" s="352"/>
    </row>
    <row r="786" spans="1:12" hidden="1" x14ac:dyDescent="0.2">
      <c r="A786" s="351">
        <v>783</v>
      </c>
      <c r="B786" s="352"/>
      <c r="C786" s="354"/>
      <c r="D786" s="355"/>
      <c r="E786" s="354"/>
      <c r="F786" s="370"/>
      <c r="G786" s="371"/>
      <c r="H786" s="390" t="str">
        <f t="shared" si="17"/>
        <v/>
      </c>
      <c r="I786" s="356"/>
      <c r="J786" s="357"/>
      <c r="K786" s="356"/>
      <c r="L786" s="352"/>
    </row>
    <row r="787" spans="1:12" hidden="1" x14ac:dyDescent="0.2">
      <c r="A787" s="351">
        <v>784</v>
      </c>
      <c r="B787" s="352"/>
      <c r="C787" s="354"/>
      <c r="D787" s="355"/>
      <c r="E787" s="354"/>
      <c r="F787" s="370"/>
      <c r="G787" s="371"/>
      <c r="H787" s="390" t="str">
        <f t="shared" si="17"/>
        <v/>
      </c>
      <c r="I787" s="356"/>
      <c r="J787" s="357"/>
      <c r="K787" s="356"/>
      <c r="L787" s="352"/>
    </row>
    <row r="788" spans="1:12" hidden="1" x14ac:dyDescent="0.2">
      <c r="A788" s="351">
        <v>785</v>
      </c>
      <c r="B788" s="352"/>
      <c r="C788" s="354"/>
      <c r="D788" s="355"/>
      <c r="E788" s="354"/>
      <c r="F788" s="370"/>
      <c r="G788" s="371"/>
      <c r="H788" s="390" t="str">
        <f t="shared" si="17"/>
        <v/>
      </c>
      <c r="I788" s="356"/>
      <c r="J788" s="357"/>
      <c r="K788" s="356"/>
      <c r="L788" s="352"/>
    </row>
    <row r="789" spans="1:12" hidden="1" x14ac:dyDescent="0.2">
      <c r="A789" s="351">
        <v>786</v>
      </c>
      <c r="B789" s="352"/>
      <c r="C789" s="354"/>
      <c r="D789" s="355"/>
      <c r="E789" s="354"/>
      <c r="F789" s="370"/>
      <c r="G789" s="371"/>
      <c r="H789" s="390" t="str">
        <f t="shared" si="17"/>
        <v/>
      </c>
      <c r="I789" s="356"/>
      <c r="J789" s="357"/>
      <c r="K789" s="356"/>
      <c r="L789" s="352"/>
    </row>
    <row r="790" spans="1:12" hidden="1" x14ac:dyDescent="0.2">
      <c r="A790" s="351">
        <v>787</v>
      </c>
      <c r="B790" s="352"/>
      <c r="C790" s="354"/>
      <c r="D790" s="355"/>
      <c r="E790" s="354"/>
      <c r="F790" s="370"/>
      <c r="G790" s="371"/>
      <c r="H790" s="390" t="str">
        <f t="shared" si="17"/>
        <v/>
      </c>
      <c r="I790" s="356"/>
      <c r="J790" s="357"/>
      <c r="K790" s="356"/>
      <c r="L790" s="352"/>
    </row>
    <row r="791" spans="1:12" hidden="1" x14ac:dyDescent="0.2">
      <c r="A791" s="351">
        <v>788</v>
      </c>
      <c r="B791" s="352"/>
      <c r="C791" s="354"/>
      <c r="D791" s="355"/>
      <c r="E791" s="354"/>
      <c r="F791" s="370"/>
      <c r="G791" s="371"/>
      <c r="H791" s="390" t="str">
        <f t="shared" si="17"/>
        <v/>
      </c>
      <c r="I791" s="356"/>
      <c r="J791" s="357"/>
      <c r="K791" s="356"/>
      <c r="L791" s="352"/>
    </row>
    <row r="792" spans="1:12" hidden="1" x14ac:dyDescent="0.2">
      <c r="A792" s="351">
        <v>789</v>
      </c>
      <c r="B792" s="352"/>
      <c r="C792" s="354"/>
      <c r="D792" s="355"/>
      <c r="E792" s="354"/>
      <c r="F792" s="370"/>
      <c r="G792" s="371"/>
      <c r="H792" s="390" t="str">
        <f t="shared" si="17"/>
        <v/>
      </c>
      <c r="I792" s="356"/>
      <c r="J792" s="357"/>
      <c r="K792" s="356"/>
      <c r="L792" s="352"/>
    </row>
    <row r="793" spans="1:12" hidden="1" x14ac:dyDescent="0.2">
      <c r="A793" s="351">
        <v>790</v>
      </c>
      <c r="B793" s="352"/>
      <c r="C793" s="354"/>
      <c r="D793" s="355"/>
      <c r="E793" s="354"/>
      <c r="F793" s="370"/>
      <c r="G793" s="371"/>
      <c r="H793" s="390" t="str">
        <f t="shared" si="17"/>
        <v/>
      </c>
      <c r="I793" s="356"/>
      <c r="J793" s="357"/>
      <c r="K793" s="356"/>
      <c r="L793" s="352"/>
    </row>
    <row r="794" spans="1:12" hidden="1" x14ac:dyDescent="0.2">
      <c r="A794" s="351">
        <v>791</v>
      </c>
      <c r="B794" s="352"/>
      <c r="C794" s="354"/>
      <c r="D794" s="355"/>
      <c r="E794" s="354"/>
      <c r="F794" s="370"/>
      <c r="G794" s="371"/>
      <c r="H794" s="390" t="str">
        <f t="shared" si="17"/>
        <v/>
      </c>
      <c r="I794" s="356"/>
      <c r="J794" s="357"/>
      <c r="K794" s="356"/>
      <c r="L794" s="352"/>
    </row>
    <row r="795" spans="1:12" hidden="1" x14ac:dyDescent="0.2">
      <c r="A795" s="351">
        <v>792</v>
      </c>
      <c r="B795" s="352"/>
      <c r="C795" s="354"/>
      <c r="D795" s="355"/>
      <c r="E795" s="354"/>
      <c r="F795" s="370"/>
      <c r="G795" s="371"/>
      <c r="H795" s="390" t="str">
        <f t="shared" si="17"/>
        <v/>
      </c>
      <c r="I795" s="356"/>
      <c r="J795" s="357"/>
      <c r="K795" s="356"/>
      <c r="L795" s="352"/>
    </row>
    <row r="796" spans="1:12" hidden="1" x14ac:dyDescent="0.2">
      <c r="A796" s="351">
        <v>793</v>
      </c>
      <c r="B796" s="352"/>
      <c r="C796" s="354"/>
      <c r="D796" s="355"/>
      <c r="E796" s="354"/>
      <c r="F796" s="370"/>
      <c r="G796" s="371"/>
      <c r="H796" s="390" t="str">
        <f t="shared" si="17"/>
        <v/>
      </c>
      <c r="I796" s="356"/>
      <c r="J796" s="357"/>
      <c r="K796" s="356"/>
      <c r="L796" s="352"/>
    </row>
    <row r="797" spans="1:12" hidden="1" x14ac:dyDescent="0.2">
      <c r="A797" s="351">
        <v>794</v>
      </c>
      <c r="B797" s="352"/>
      <c r="C797" s="354"/>
      <c r="D797" s="355"/>
      <c r="E797" s="354"/>
      <c r="F797" s="370"/>
      <c r="G797" s="371"/>
      <c r="H797" s="390" t="str">
        <f t="shared" si="17"/>
        <v/>
      </c>
      <c r="I797" s="356"/>
      <c r="J797" s="357"/>
      <c r="K797" s="356"/>
      <c r="L797" s="352"/>
    </row>
    <row r="798" spans="1:12" hidden="1" x14ac:dyDescent="0.2">
      <c r="A798" s="351">
        <v>795</v>
      </c>
      <c r="B798" s="352"/>
      <c r="C798" s="354"/>
      <c r="D798" s="355"/>
      <c r="E798" s="354"/>
      <c r="F798" s="370"/>
      <c r="G798" s="371"/>
      <c r="H798" s="390" t="str">
        <f t="shared" si="17"/>
        <v/>
      </c>
      <c r="I798" s="356"/>
      <c r="J798" s="357"/>
      <c r="K798" s="356"/>
      <c r="L798" s="352"/>
    </row>
    <row r="799" spans="1:12" hidden="1" x14ac:dyDescent="0.2">
      <c r="A799" s="351">
        <v>796</v>
      </c>
      <c r="B799" s="352"/>
      <c r="C799" s="354"/>
      <c r="D799" s="355"/>
      <c r="E799" s="354"/>
      <c r="F799" s="370"/>
      <c r="G799" s="371"/>
      <c r="H799" s="390" t="str">
        <f t="shared" si="17"/>
        <v/>
      </c>
      <c r="I799" s="356"/>
      <c r="J799" s="357"/>
      <c r="K799" s="356"/>
      <c r="L799" s="352"/>
    </row>
    <row r="800" spans="1:12" hidden="1" x14ac:dyDescent="0.2">
      <c r="A800" s="351">
        <v>797</v>
      </c>
      <c r="B800" s="352"/>
      <c r="C800" s="354"/>
      <c r="D800" s="355"/>
      <c r="E800" s="354"/>
      <c r="F800" s="370"/>
      <c r="G800" s="371"/>
      <c r="H800" s="390" t="str">
        <f t="shared" si="17"/>
        <v/>
      </c>
      <c r="I800" s="356"/>
      <c r="J800" s="357"/>
      <c r="K800" s="356"/>
      <c r="L800" s="352"/>
    </row>
    <row r="801" spans="1:12" hidden="1" x14ac:dyDescent="0.2">
      <c r="A801" s="351">
        <v>798</v>
      </c>
      <c r="B801" s="352"/>
      <c r="C801" s="354"/>
      <c r="D801" s="355"/>
      <c r="E801" s="354"/>
      <c r="F801" s="370"/>
      <c r="G801" s="371"/>
      <c r="H801" s="390" t="str">
        <f t="shared" si="17"/>
        <v/>
      </c>
      <c r="I801" s="356"/>
      <c r="J801" s="357"/>
      <c r="K801" s="356"/>
      <c r="L801" s="352"/>
    </row>
    <row r="802" spans="1:12" hidden="1" x14ac:dyDescent="0.2">
      <c r="A802" s="351">
        <v>799</v>
      </c>
      <c r="B802" s="352"/>
      <c r="C802" s="354"/>
      <c r="D802" s="355"/>
      <c r="E802" s="354"/>
      <c r="F802" s="370"/>
      <c r="G802" s="371"/>
      <c r="H802" s="390" t="str">
        <f t="shared" si="17"/>
        <v/>
      </c>
      <c r="I802" s="356"/>
      <c r="J802" s="357"/>
      <c r="K802" s="356"/>
      <c r="L802" s="352"/>
    </row>
    <row r="803" spans="1:12" hidden="1" x14ac:dyDescent="0.2">
      <c r="A803" s="351">
        <v>800</v>
      </c>
      <c r="B803" s="352"/>
      <c r="C803" s="354"/>
      <c r="D803" s="355"/>
      <c r="E803" s="354"/>
      <c r="F803" s="370"/>
      <c r="G803" s="371"/>
      <c r="H803" s="390" t="str">
        <f t="shared" si="17"/>
        <v/>
      </c>
      <c r="I803" s="356"/>
      <c r="J803" s="357"/>
      <c r="K803" s="356"/>
      <c r="L803" s="352"/>
    </row>
    <row r="804" spans="1:12" hidden="1" x14ac:dyDescent="0.2">
      <c r="A804" s="351">
        <v>801</v>
      </c>
      <c r="B804" s="352"/>
      <c r="C804" s="354"/>
      <c r="D804" s="355"/>
      <c r="E804" s="354"/>
      <c r="F804" s="370"/>
      <c r="G804" s="371"/>
      <c r="H804" s="390" t="str">
        <f t="shared" si="17"/>
        <v/>
      </c>
      <c r="I804" s="356"/>
      <c r="J804" s="357"/>
      <c r="K804" s="356"/>
      <c r="L804" s="352"/>
    </row>
    <row r="805" spans="1:12" hidden="1" x14ac:dyDescent="0.2">
      <c r="A805" s="351">
        <v>802</v>
      </c>
      <c r="B805" s="352"/>
      <c r="C805" s="354"/>
      <c r="D805" s="355"/>
      <c r="E805" s="354"/>
      <c r="F805" s="370"/>
      <c r="G805" s="371"/>
      <c r="H805" s="390" t="str">
        <f t="shared" si="17"/>
        <v/>
      </c>
      <c r="I805" s="356"/>
      <c r="J805" s="357"/>
      <c r="K805" s="356"/>
      <c r="L805" s="352"/>
    </row>
    <row r="806" spans="1:12" hidden="1" x14ac:dyDescent="0.2">
      <c r="A806" s="351">
        <v>803</v>
      </c>
      <c r="B806" s="352"/>
      <c r="C806" s="354"/>
      <c r="D806" s="355"/>
      <c r="E806" s="354"/>
      <c r="F806" s="370"/>
      <c r="G806" s="371"/>
      <c r="H806" s="390" t="str">
        <f t="shared" si="17"/>
        <v/>
      </c>
      <c r="I806" s="356"/>
      <c r="J806" s="357"/>
      <c r="K806" s="356"/>
      <c r="L806" s="352"/>
    </row>
    <row r="807" spans="1:12" hidden="1" x14ac:dyDescent="0.2">
      <c r="A807" s="351">
        <v>804</v>
      </c>
      <c r="B807" s="352"/>
      <c r="C807" s="354"/>
      <c r="D807" s="355"/>
      <c r="E807" s="354"/>
      <c r="F807" s="370"/>
      <c r="G807" s="371"/>
      <c r="H807" s="390" t="str">
        <f t="shared" si="17"/>
        <v/>
      </c>
      <c r="I807" s="356"/>
      <c r="J807" s="357"/>
      <c r="K807" s="356"/>
      <c r="L807" s="352"/>
    </row>
    <row r="808" spans="1:12" hidden="1" x14ac:dyDescent="0.2">
      <c r="A808" s="351">
        <v>805</v>
      </c>
      <c r="B808" s="352"/>
      <c r="C808" s="354"/>
      <c r="D808" s="355"/>
      <c r="E808" s="354"/>
      <c r="F808" s="370"/>
      <c r="G808" s="371"/>
      <c r="H808" s="390" t="str">
        <f t="shared" si="17"/>
        <v/>
      </c>
      <c r="I808" s="356"/>
      <c r="J808" s="357"/>
      <c r="K808" s="356"/>
      <c r="L808" s="352"/>
    </row>
    <row r="809" spans="1:12" hidden="1" x14ac:dyDescent="0.2">
      <c r="A809" s="351">
        <v>806</v>
      </c>
      <c r="B809" s="352"/>
      <c r="C809" s="354"/>
      <c r="D809" s="355"/>
      <c r="E809" s="354"/>
      <c r="F809" s="370"/>
      <c r="G809" s="371"/>
      <c r="H809" s="390" t="str">
        <f t="shared" si="17"/>
        <v/>
      </c>
      <c r="I809" s="356"/>
      <c r="J809" s="357"/>
      <c r="K809" s="356"/>
      <c r="L809" s="352"/>
    </row>
    <row r="810" spans="1:12" hidden="1" x14ac:dyDescent="0.2">
      <c r="A810" s="351">
        <v>807</v>
      </c>
      <c r="B810" s="352"/>
      <c r="C810" s="354"/>
      <c r="D810" s="355"/>
      <c r="E810" s="354"/>
      <c r="F810" s="370"/>
      <c r="G810" s="371"/>
      <c r="H810" s="390" t="str">
        <f t="shared" si="17"/>
        <v/>
      </c>
      <c r="I810" s="356"/>
      <c r="J810" s="357"/>
      <c r="K810" s="356"/>
      <c r="L810" s="352"/>
    </row>
    <row r="811" spans="1:12" hidden="1" x14ac:dyDescent="0.2">
      <c r="A811" s="351">
        <v>808</v>
      </c>
      <c r="B811" s="352"/>
      <c r="C811" s="354"/>
      <c r="D811" s="355"/>
      <c r="E811" s="354"/>
      <c r="F811" s="370"/>
      <c r="G811" s="371"/>
      <c r="H811" s="390" t="str">
        <f t="shared" si="17"/>
        <v/>
      </c>
      <c r="I811" s="356"/>
      <c r="J811" s="357"/>
      <c r="K811" s="356"/>
      <c r="L811" s="352"/>
    </row>
    <row r="812" spans="1:12" hidden="1" x14ac:dyDescent="0.2">
      <c r="A812" s="351">
        <v>809</v>
      </c>
      <c r="B812" s="352"/>
      <c r="C812" s="354"/>
      <c r="D812" s="355"/>
      <c r="E812" s="354"/>
      <c r="F812" s="370"/>
      <c r="G812" s="371"/>
      <c r="H812" s="390" t="str">
        <f t="shared" si="17"/>
        <v/>
      </c>
      <c r="I812" s="356"/>
      <c r="J812" s="357"/>
      <c r="K812" s="356"/>
      <c r="L812" s="352"/>
    </row>
    <row r="813" spans="1:12" hidden="1" x14ac:dyDescent="0.2">
      <c r="A813" s="351">
        <v>810</v>
      </c>
      <c r="B813" s="352"/>
      <c r="C813" s="354"/>
      <c r="D813" s="355"/>
      <c r="E813" s="354"/>
      <c r="F813" s="370"/>
      <c r="G813" s="371"/>
      <c r="H813" s="390" t="str">
        <f t="shared" si="17"/>
        <v/>
      </c>
      <c r="I813" s="356"/>
      <c r="J813" s="357"/>
      <c r="K813" s="356"/>
      <c r="L813" s="352"/>
    </row>
    <row r="814" spans="1:12" hidden="1" x14ac:dyDescent="0.2">
      <c r="A814" s="351">
        <v>811</v>
      </c>
      <c r="B814" s="352"/>
      <c r="C814" s="354"/>
      <c r="D814" s="355"/>
      <c r="E814" s="354"/>
      <c r="F814" s="370"/>
      <c r="G814" s="371"/>
      <c r="H814" s="390" t="str">
        <f t="shared" si="17"/>
        <v/>
      </c>
      <c r="I814" s="356"/>
      <c r="J814" s="357"/>
      <c r="K814" s="356"/>
      <c r="L814" s="352"/>
    </row>
    <row r="815" spans="1:12" hidden="1" x14ac:dyDescent="0.2">
      <c r="A815" s="351">
        <v>812</v>
      </c>
      <c r="B815" s="352"/>
      <c r="C815" s="354"/>
      <c r="D815" s="355"/>
      <c r="E815" s="354"/>
      <c r="F815" s="370"/>
      <c r="G815" s="371"/>
      <c r="H815" s="390" t="str">
        <f t="shared" si="17"/>
        <v/>
      </c>
      <c r="I815" s="356"/>
      <c r="J815" s="357"/>
      <c r="K815" s="356"/>
      <c r="L815" s="352"/>
    </row>
    <row r="816" spans="1:12" hidden="1" x14ac:dyDescent="0.2">
      <c r="A816" s="351">
        <v>813</v>
      </c>
      <c r="B816" s="352"/>
      <c r="C816" s="354"/>
      <c r="D816" s="355"/>
      <c r="E816" s="354"/>
      <c r="F816" s="370"/>
      <c r="G816" s="371"/>
      <c r="H816" s="390" t="str">
        <f t="shared" si="17"/>
        <v/>
      </c>
      <c r="I816" s="356"/>
      <c r="J816" s="357"/>
      <c r="K816" s="356"/>
      <c r="L816" s="352"/>
    </row>
    <row r="817" spans="1:12" hidden="1" x14ac:dyDescent="0.2">
      <c r="A817" s="351">
        <v>814</v>
      </c>
      <c r="B817" s="352"/>
      <c r="C817" s="354"/>
      <c r="D817" s="355"/>
      <c r="E817" s="354"/>
      <c r="F817" s="370"/>
      <c r="G817" s="371"/>
      <c r="H817" s="390" t="str">
        <f t="shared" si="17"/>
        <v/>
      </c>
      <c r="I817" s="356"/>
      <c r="J817" s="357"/>
      <c r="K817" s="356"/>
      <c r="L817" s="352"/>
    </row>
    <row r="818" spans="1:12" hidden="1" x14ac:dyDescent="0.2">
      <c r="A818" s="351">
        <v>815</v>
      </c>
      <c r="B818" s="352"/>
      <c r="C818" s="354"/>
      <c r="D818" s="355"/>
      <c r="E818" s="354"/>
      <c r="F818" s="370"/>
      <c r="G818" s="371"/>
      <c r="H818" s="390" t="str">
        <f t="shared" si="17"/>
        <v/>
      </c>
      <c r="I818" s="356"/>
      <c r="J818" s="357"/>
      <c r="K818" s="356"/>
      <c r="L818" s="352"/>
    </row>
    <row r="819" spans="1:12" hidden="1" x14ac:dyDescent="0.2">
      <c r="A819" s="351">
        <v>816</v>
      </c>
      <c r="B819" s="352"/>
      <c r="C819" s="354"/>
      <c r="D819" s="355"/>
      <c r="E819" s="354"/>
      <c r="F819" s="370"/>
      <c r="G819" s="371"/>
      <c r="H819" s="390" t="str">
        <f t="shared" si="17"/>
        <v/>
      </c>
      <c r="I819" s="356"/>
      <c r="J819" s="357"/>
      <c r="K819" s="356"/>
      <c r="L819" s="352"/>
    </row>
    <row r="820" spans="1:12" hidden="1" x14ac:dyDescent="0.2">
      <c r="A820" s="351">
        <v>817</v>
      </c>
      <c r="B820" s="352"/>
      <c r="C820" s="354"/>
      <c r="D820" s="355"/>
      <c r="E820" s="354"/>
      <c r="F820" s="370"/>
      <c r="G820" s="371"/>
      <c r="H820" s="390" t="str">
        <f t="shared" si="17"/>
        <v/>
      </c>
      <c r="I820" s="356"/>
      <c r="J820" s="357"/>
      <c r="K820" s="356"/>
      <c r="L820" s="352"/>
    </row>
    <row r="821" spans="1:12" hidden="1" x14ac:dyDescent="0.2">
      <c r="A821" s="351">
        <v>818</v>
      </c>
      <c r="B821" s="352"/>
      <c r="C821" s="354"/>
      <c r="D821" s="355"/>
      <c r="E821" s="354"/>
      <c r="F821" s="370"/>
      <c r="G821" s="371"/>
      <c r="H821" s="390" t="str">
        <f t="shared" si="17"/>
        <v/>
      </c>
      <c r="I821" s="356"/>
      <c r="J821" s="357"/>
      <c r="K821" s="356"/>
      <c r="L821" s="352"/>
    </row>
    <row r="822" spans="1:12" hidden="1" x14ac:dyDescent="0.2">
      <c r="A822" s="351">
        <v>819</v>
      </c>
      <c r="B822" s="352"/>
      <c r="C822" s="354"/>
      <c r="D822" s="355"/>
      <c r="E822" s="354"/>
      <c r="F822" s="370"/>
      <c r="G822" s="371"/>
      <c r="H822" s="390" t="str">
        <f t="shared" si="17"/>
        <v/>
      </c>
      <c r="I822" s="356"/>
      <c r="J822" s="357"/>
      <c r="K822" s="356"/>
      <c r="L822" s="352"/>
    </row>
    <row r="823" spans="1:12" hidden="1" x14ac:dyDescent="0.2">
      <c r="A823" s="351">
        <v>820</v>
      </c>
      <c r="B823" s="352"/>
      <c r="C823" s="354"/>
      <c r="D823" s="355"/>
      <c r="E823" s="354"/>
      <c r="F823" s="370"/>
      <c r="G823" s="371"/>
      <c r="H823" s="390" t="str">
        <f t="shared" si="17"/>
        <v/>
      </c>
      <c r="I823" s="356"/>
      <c r="J823" s="357"/>
      <c r="K823" s="356"/>
      <c r="L823" s="352"/>
    </row>
    <row r="824" spans="1:12" hidden="1" x14ac:dyDescent="0.2">
      <c r="A824" s="351">
        <v>821</v>
      </c>
      <c r="B824" s="352"/>
      <c r="C824" s="354"/>
      <c r="D824" s="355"/>
      <c r="E824" s="354"/>
      <c r="F824" s="370"/>
      <c r="G824" s="371"/>
      <c r="H824" s="390" t="str">
        <f t="shared" si="17"/>
        <v/>
      </c>
      <c r="I824" s="356"/>
      <c r="J824" s="357"/>
      <c r="K824" s="356"/>
      <c r="L824" s="352"/>
    </row>
    <row r="825" spans="1:12" hidden="1" x14ac:dyDescent="0.2">
      <c r="A825" s="351">
        <v>822</v>
      </c>
      <c r="B825" s="352"/>
      <c r="C825" s="354"/>
      <c r="D825" s="355"/>
      <c r="E825" s="354"/>
      <c r="F825" s="370"/>
      <c r="G825" s="371"/>
      <c r="H825" s="390" t="str">
        <f t="shared" si="17"/>
        <v/>
      </c>
      <c r="I825" s="356"/>
      <c r="J825" s="357"/>
      <c r="K825" s="356"/>
      <c r="L825" s="352"/>
    </row>
    <row r="826" spans="1:12" hidden="1" x14ac:dyDescent="0.2">
      <c r="A826" s="351">
        <v>823</v>
      </c>
      <c r="B826" s="352"/>
      <c r="C826" s="354"/>
      <c r="D826" s="355"/>
      <c r="E826" s="354"/>
      <c r="F826" s="370"/>
      <c r="G826" s="371"/>
      <c r="H826" s="390" t="str">
        <f t="shared" si="17"/>
        <v/>
      </c>
      <c r="I826" s="356"/>
      <c r="J826" s="357"/>
      <c r="K826" s="356"/>
      <c r="L826" s="352"/>
    </row>
    <row r="827" spans="1:12" hidden="1" x14ac:dyDescent="0.2">
      <c r="A827" s="351">
        <v>824</v>
      </c>
      <c r="B827" s="352"/>
      <c r="C827" s="354"/>
      <c r="D827" s="355"/>
      <c r="E827" s="354"/>
      <c r="F827" s="370"/>
      <c r="G827" s="371"/>
      <c r="H827" s="390" t="str">
        <f t="shared" si="17"/>
        <v/>
      </c>
      <c r="I827" s="356"/>
      <c r="J827" s="357"/>
      <c r="K827" s="356"/>
      <c r="L827" s="352"/>
    </row>
    <row r="828" spans="1:12" hidden="1" x14ac:dyDescent="0.2">
      <c r="A828" s="351">
        <v>825</v>
      </c>
      <c r="B828" s="352"/>
      <c r="C828" s="354"/>
      <c r="D828" s="355"/>
      <c r="E828" s="354"/>
      <c r="F828" s="370"/>
      <c r="G828" s="371"/>
      <c r="H828" s="390" t="str">
        <f t="shared" si="17"/>
        <v/>
      </c>
      <c r="I828" s="356"/>
      <c r="J828" s="357"/>
      <c r="K828" s="356"/>
      <c r="L828" s="352"/>
    </row>
    <row r="829" spans="1:12" hidden="1" x14ac:dyDescent="0.2">
      <c r="A829" s="351">
        <v>826</v>
      </c>
      <c r="B829" s="352"/>
      <c r="C829" s="354"/>
      <c r="D829" s="355"/>
      <c r="E829" s="354"/>
      <c r="F829" s="370"/>
      <c r="G829" s="371"/>
      <c r="H829" s="390" t="str">
        <f t="shared" si="17"/>
        <v/>
      </c>
      <c r="I829" s="356"/>
      <c r="J829" s="357"/>
      <c r="K829" s="356"/>
      <c r="L829" s="352"/>
    </row>
    <row r="830" spans="1:12" hidden="1" x14ac:dyDescent="0.2">
      <c r="A830" s="351">
        <v>827</v>
      </c>
      <c r="B830" s="352"/>
      <c r="C830" s="354"/>
      <c r="D830" s="355"/>
      <c r="E830" s="354"/>
      <c r="F830" s="370"/>
      <c r="G830" s="371"/>
      <c r="H830" s="390" t="str">
        <f t="shared" si="17"/>
        <v/>
      </c>
      <c r="I830" s="356"/>
      <c r="J830" s="357"/>
      <c r="K830" s="356"/>
      <c r="L830" s="352"/>
    </row>
    <row r="831" spans="1:12" hidden="1" x14ac:dyDescent="0.2">
      <c r="A831" s="351">
        <v>828</v>
      </c>
      <c r="B831" s="352"/>
      <c r="C831" s="354"/>
      <c r="D831" s="355"/>
      <c r="E831" s="354"/>
      <c r="F831" s="370"/>
      <c r="G831" s="371"/>
      <c r="H831" s="390" t="str">
        <f t="shared" si="17"/>
        <v/>
      </c>
      <c r="I831" s="356"/>
      <c r="J831" s="357"/>
      <c r="K831" s="356"/>
      <c r="L831" s="352"/>
    </row>
    <row r="832" spans="1:12" hidden="1" x14ac:dyDescent="0.2">
      <c r="A832" s="351">
        <v>829</v>
      </c>
      <c r="B832" s="352"/>
      <c r="C832" s="354"/>
      <c r="D832" s="355"/>
      <c r="E832" s="354"/>
      <c r="F832" s="370"/>
      <c r="G832" s="371"/>
      <c r="H832" s="390" t="str">
        <f t="shared" si="17"/>
        <v/>
      </c>
      <c r="I832" s="356"/>
      <c r="J832" s="357"/>
      <c r="K832" s="356"/>
      <c r="L832" s="352"/>
    </row>
    <row r="833" spans="1:12" hidden="1" x14ac:dyDescent="0.2">
      <c r="A833" s="351">
        <v>830</v>
      </c>
      <c r="B833" s="352"/>
      <c r="C833" s="354"/>
      <c r="D833" s="355"/>
      <c r="E833" s="354"/>
      <c r="F833" s="370"/>
      <c r="G833" s="371"/>
      <c r="H833" s="390" t="str">
        <f t="shared" si="17"/>
        <v/>
      </c>
      <c r="I833" s="356"/>
      <c r="J833" s="357"/>
      <c r="K833" s="356"/>
      <c r="L833" s="352"/>
    </row>
    <row r="834" spans="1:12" hidden="1" x14ac:dyDescent="0.2">
      <c r="A834" s="351">
        <v>831</v>
      </c>
      <c r="B834" s="352"/>
      <c r="C834" s="354"/>
      <c r="D834" s="355"/>
      <c r="E834" s="354"/>
      <c r="F834" s="370"/>
      <c r="G834" s="371"/>
      <c r="H834" s="390" t="str">
        <f t="shared" si="17"/>
        <v/>
      </c>
      <c r="I834" s="356"/>
      <c r="J834" s="357"/>
      <c r="K834" s="356"/>
      <c r="L834" s="352"/>
    </row>
    <row r="835" spans="1:12" hidden="1" x14ac:dyDescent="0.2">
      <c r="A835" s="351">
        <v>832</v>
      </c>
      <c r="B835" s="352"/>
      <c r="C835" s="354"/>
      <c r="D835" s="355"/>
      <c r="E835" s="354"/>
      <c r="F835" s="370"/>
      <c r="G835" s="371"/>
      <c r="H835" s="390" t="str">
        <f t="shared" si="17"/>
        <v/>
      </c>
      <c r="I835" s="356"/>
      <c r="J835" s="357"/>
      <c r="K835" s="356"/>
      <c r="L835" s="352"/>
    </row>
    <row r="836" spans="1:12" hidden="1" x14ac:dyDescent="0.2">
      <c r="A836" s="351">
        <v>833</v>
      </c>
      <c r="B836" s="352"/>
      <c r="C836" s="354"/>
      <c r="D836" s="355"/>
      <c r="E836" s="354"/>
      <c r="F836" s="370"/>
      <c r="G836" s="371"/>
      <c r="H836" s="390" t="str">
        <f t="shared" si="17"/>
        <v/>
      </c>
      <c r="I836" s="356"/>
      <c r="J836" s="357"/>
      <c r="K836" s="356"/>
      <c r="L836" s="352"/>
    </row>
    <row r="837" spans="1:12" hidden="1" x14ac:dyDescent="0.2">
      <c r="A837" s="351">
        <v>834</v>
      </c>
      <c r="B837" s="352"/>
      <c r="C837" s="354"/>
      <c r="D837" s="355"/>
      <c r="E837" s="354"/>
      <c r="F837" s="370"/>
      <c r="G837" s="371"/>
      <c r="H837" s="390" t="str">
        <f t="shared" ref="H837:H900" si="18">IF(G837="","",IF(LEN(G837)&gt;14,G837,REPLACE(REPLACE(G837,1,3,"XXX"),13,2,"XX")))</f>
        <v/>
      </c>
      <c r="I837" s="356"/>
      <c r="J837" s="357"/>
      <c r="K837" s="356"/>
      <c r="L837" s="352"/>
    </row>
    <row r="838" spans="1:12" hidden="1" x14ac:dyDescent="0.2">
      <c r="A838" s="351">
        <v>835</v>
      </c>
      <c r="B838" s="352"/>
      <c r="C838" s="354"/>
      <c r="D838" s="355"/>
      <c r="E838" s="354"/>
      <c r="F838" s="370"/>
      <c r="G838" s="371"/>
      <c r="H838" s="390" t="str">
        <f t="shared" si="18"/>
        <v/>
      </c>
      <c r="I838" s="356"/>
      <c r="J838" s="357"/>
      <c r="K838" s="356"/>
      <c r="L838" s="352"/>
    </row>
    <row r="839" spans="1:12" hidden="1" x14ac:dyDescent="0.2">
      <c r="A839" s="351">
        <v>836</v>
      </c>
      <c r="B839" s="352"/>
      <c r="C839" s="354"/>
      <c r="D839" s="355"/>
      <c r="E839" s="354"/>
      <c r="F839" s="370"/>
      <c r="G839" s="371"/>
      <c r="H839" s="390" t="str">
        <f t="shared" si="18"/>
        <v/>
      </c>
      <c r="I839" s="356"/>
      <c r="J839" s="357"/>
      <c r="K839" s="356"/>
      <c r="L839" s="352"/>
    </row>
    <row r="840" spans="1:12" hidden="1" x14ac:dyDescent="0.2">
      <c r="A840" s="351">
        <v>837</v>
      </c>
      <c r="B840" s="352"/>
      <c r="C840" s="354"/>
      <c r="D840" s="355"/>
      <c r="E840" s="354"/>
      <c r="F840" s="370"/>
      <c r="G840" s="371"/>
      <c r="H840" s="390" t="str">
        <f t="shared" si="18"/>
        <v/>
      </c>
      <c r="I840" s="356"/>
      <c r="J840" s="357"/>
      <c r="K840" s="356"/>
      <c r="L840" s="352"/>
    </row>
    <row r="841" spans="1:12" hidden="1" x14ac:dyDescent="0.2">
      <c r="A841" s="351">
        <v>838</v>
      </c>
      <c r="B841" s="352"/>
      <c r="C841" s="354"/>
      <c r="D841" s="355"/>
      <c r="E841" s="354"/>
      <c r="F841" s="370"/>
      <c r="G841" s="371"/>
      <c r="H841" s="390" t="str">
        <f t="shared" si="18"/>
        <v/>
      </c>
      <c r="I841" s="356"/>
      <c r="J841" s="357"/>
      <c r="K841" s="356"/>
      <c r="L841" s="352"/>
    </row>
    <row r="842" spans="1:12" hidden="1" x14ac:dyDescent="0.2">
      <c r="A842" s="351">
        <v>839</v>
      </c>
      <c r="B842" s="352"/>
      <c r="C842" s="354"/>
      <c r="D842" s="355"/>
      <c r="E842" s="354"/>
      <c r="F842" s="370"/>
      <c r="G842" s="371"/>
      <c r="H842" s="390" t="str">
        <f t="shared" si="18"/>
        <v/>
      </c>
      <c r="I842" s="356"/>
      <c r="J842" s="357"/>
      <c r="K842" s="356"/>
      <c r="L842" s="352"/>
    </row>
    <row r="843" spans="1:12" hidden="1" x14ac:dyDescent="0.2">
      <c r="A843" s="351">
        <v>840</v>
      </c>
      <c r="B843" s="352"/>
      <c r="C843" s="354"/>
      <c r="D843" s="355"/>
      <c r="E843" s="354"/>
      <c r="F843" s="370"/>
      <c r="G843" s="371"/>
      <c r="H843" s="390" t="str">
        <f t="shared" si="18"/>
        <v/>
      </c>
      <c r="I843" s="356"/>
      <c r="J843" s="357"/>
      <c r="K843" s="356"/>
      <c r="L843" s="352"/>
    </row>
    <row r="844" spans="1:12" hidden="1" x14ac:dyDescent="0.2">
      <c r="A844" s="351">
        <v>841</v>
      </c>
      <c r="B844" s="352"/>
      <c r="C844" s="354"/>
      <c r="D844" s="355"/>
      <c r="E844" s="354"/>
      <c r="F844" s="370"/>
      <c r="G844" s="371"/>
      <c r="H844" s="390" t="str">
        <f t="shared" si="18"/>
        <v/>
      </c>
      <c r="I844" s="356"/>
      <c r="J844" s="357"/>
      <c r="K844" s="356"/>
      <c r="L844" s="352"/>
    </row>
    <row r="845" spans="1:12" hidden="1" x14ac:dyDescent="0.2">
      <c r="A845" s="351">
        <v>842</v>
      </c>
      <c r="B845" s="352"/>
      <c r="C845" s="354"/>
      <c r="D845" s="355"/>
      <c r="E845" s="354"/>
      <c r="F845" s="370"/>
      <c r="G845" s="371"/>
      <c r="H845" s="390" t="str">
        <f t="shared" si="18"/>
        <v/>
      </c>
      <c r="I845" s="356"/>
      <c r="J845" s="357"/>
      <c r="K845" s="356"/>
      <c r="L845" s="352"/>
    </row>
    <row r="846" spans="1:12" hidden="1" x14ac:dyDescent="0.2">
      <c r="A846" s="351">
        <v>843</v>
      </c>
      <c r="B846" s="352"/>
      <c r="C846" s="354"/>
      <c r="D846" s="355"/>
      <c r="E846" s="354"/>
      <c r="F846" s="370"/>
      <c r="G846" s="371"/>
      <c r="H846" s="390" t="str">
        <f t="shared" si="18"/>
        <v/>
      </c>
      <c r="I846" s="356"/>
      <c r="J846" s="357"/>
      <c r="K846" s="356"/>
      <c r="L846" s="352"/>
    </row>
    <row r="847" spans="1:12" hidden="1" x14ac:dyDescent="0.2">
      <c r="A847" s="351">
        <v>844</v>
      </c>
      <c r="B847" s="352"/>
      <c r="C847" s="354"/>
      <c r="D847" s="355"/>
      <c r="E847" s="354"/>
      <c r="F847" s="370"/>
      <c r="G847" s="371"/>
      <c r="H847" s="390" t="str">
        <f t="shared" si="18"/>
        <v/>
      </c>
      <c r="I847" s="356"/>
      <c r="J847" s="357"/>
      <c r="K847" s="356"/>
      <c r="L847" s="352"/>
    </row>
    <row r="848" spans="1:12" hidden="1" x14ac:dyDescent="0.2">
      <c r="A848" s="351">
        <v>845</v>
      </c>
      <c r="B848" s="352"/>
      <c r="C848" s="354"/>
      <c r="D848" s="355"/>
      <c r="E848" s="354"/>
      <c r="F848" s="370"/>
      <c r="G848" s="371"/>
      <c r="H848" s="390" t="str">
        <f t="shared" si="18"/>
        <v/>
      </c>
      <c r="I848" s="356"/>
      <c r="J848" s="357"/>
      <c r="K848" s="356"/>
      <c r="L848" s="352"/>
    </row>
    <row r="849" spans="1:12" hidden="1" x14ac:dyDescent="0.2">
      <c r="A849" s="351">
        <v>846</v>
      </c>
      <c r="B849" s="352"/>
      <c r="C849" s="354"/>
      <c r="D849" s="355"/>
      <c r="E849" s="354"/>
      <c r="F849" s="370"/>
      <c r="G849" s="371"/>
      <c r="H849" s="390" t="str">
        <f t="shared" si="18"/>
        <v/>
      </c>
      <c r="I849" s="356"/>
      <c r="J849" s="357"/>
      <c r="K849" s="356"/>
      <c r="L849" s="352"/>
    </row>
    <row r="850" spans="1:12" hidden="1" x14ac:dyDescent="0.2">
      <c r="A850" s="351">
        <v>847</v>
      </c>
      <c r="B850" s="352"/>
      <c r="C850" s="354"/>
      <c r="D850" s="355"/>
      <c r="E850" s="354"/>
      <c r="F850" s="370"/>
      <c r="G850" s="371"/>
      <c r="H850" s="390" t="str">
        <f t="shared" si="18"/>
        <v/>
      </c>
      <c r="I850" s="356"/>
      <c r="J850" s="357"/>
      <c r="K850" s="356"/>
      <c r="L850" s="352"/>
    </row>
    <row r="851" spans="1:12" hidden="1" x14ac:dyDescent="0.2">
      <c r="A851" s="351">
        <v>848</v>
      </c>
      <c r="B851" s="352"/>
      <c r="C851" s="354"/>
      <c r="D851" s="355"/>
      <c r="E851" s="354"/>
      <c r="F851" s="370"/>
      <c r="G851" s="371"/>
      <c r="H851" s="390" t="str">
        <f t="shared" si="18"/>
        <v/>
      </c>
      <c r="I851" s="356"/>
      <c r="J851" s="357"/>
      <c r="K851" s="356"/>
      <c r="L851" s="352"/>
    </row>
    <row r="852" spans="1:12" hidden="1" x14ac:dyDescent="0.2">
      <c r="A852" s="351">
        <v>849</v>
      </c>
      <c r="B852" s="352"/>
      <c r="C852" s="354"/>
      <c r="D852" s="355"/>
      <c r="E852" s="354"/>
      <c r="F852" s="370"/>
      <c r="G852" s="371"/>
      <c r="H852" s="390" t="str">
        <f t="shared" si="18"/>
        <v/>
      </c>
      <c r="I852" s="356"/>
      <c r="J852" s="357"/>
      <c r="K852" s="356"/>
      <c r="L852" s="352"/>
    </row>
    <row r="853" spans="1:12" hidden="1" x14ac:dyDescent="0.2">
      <c r="A853" s="351">
        <v>850</v>
      </c>
      <c r="B853" s="352"/>
      <c r="C853" s="354"/>
      <c r="D853" s="355"/>
      <c r="E853" s="354"/>
      <c r="F853" s="370"/>
      <c r="G853" s="371"/>
      <c r="H853" s="390" t="str">
        <f t="shared" si="18"/>
        <v/>
      </c>
      <c r="I853" s="356"/>
      <c r="J853" s="357"/>
      <c r="K853" s="356"/>
      <c r="L853" s="352"/>
    </row>
    <row r="854" spans="1:12" hidden="1" x14ac:dyDescent="0.2">
      <c r="A854" s="351">
        <v>851</v>
      </c>
      <c r="B854" s="352"/>
      <c r="C854" s="354"/>
      <c r="D854" s="355"/>
      <c r="E854" s="354"/>
      <c r="F854" s="370"/>
      <c r="G854" s="371"/>
      <c r="H854" s="390" t="str">
        <f t="shared" si="18"/>
        <v/>
      </c>
      <c r="I854" s="356"/>
      <c r="J854" s="357"/>
      <c r="K854" s="356"/>
      <c r="L854" s="352"/>
    </row>
    <row r="855" spans="1:12" hidden="1" x14ac:dyDescent="0.2">
      <c r="A855" s="351">
        <v>852</v>
      </c>
      <c r="B855" s="352"/>
      <c r="C855" s="354"/>
      <c r="D855" s="355"/>
      <c r="E855" s="354"/>
      <c r="F855" s="370"/>
      <c r="G855" s="371"/>
      <c r="H855" s="390" t="str">
        <f t="shared" si="18"/>
        <v/>
      </c>
      <c r="I855" s="356"/>
      <c r="J855" s="357"/>
      <c r="K855" s="356"/>
      <c r="L855" s="352"/>
    </row>
    <row r="856" spans="1:12" hidden="1" x14ac:dyDescent="0.2">
      <c r="A856" s="351">
        <v>853</v>
      </c>
      <c r="B856" s="352"/>
      <c r="C856" s="354"/>
      <c r="D856" s="355"/>
      <c r="E856" s="354"/>
      <c r="F856" s="370"/>
      <c r="G856" s="371"/>
      <c r="H856" s="390" t="str">
        <f t="shared" si="18"/>
        <v/>
      </c>
      <c r="I856" s="356"/>
      <c r="J856" s="357"/>
      <c r="K856" s="356"/>
      <c r="L856" s="352"/>
    </row>
    <row r="857" spans="1:12" hidden="1" x14ac:dyDescent="0.2">
      <c r="A857" s="351">
        <v>854</v>
      </c>
      <c r="B857" s="352"/>
      <c r="C857" s="354"/>
      <c r="D857" s="355"/>
      <c r="E857" s="354"/>
      <c r="F857" s="370"/>
      <c r="G857" s="371"/>
      <c r="H857" s="390" t="str">
        <f t="shared" si="18"/>
        <v/>
      </c>
      <c r="I857" s="356"/>
      <c r="J857" s="357"/>
      <c r="K857" s="356"/>
      <c r="L857" s="352"/>
    </row>
    <row r="858" spans="1:12" hidden="1" x14ac:dyDescent="0.2">
      <c r="A858" s="351">
        <v>855</v>
      </c>
      <c r="B858" s="352"/>
      <c r="C858" s="354"/>
      <c r="D858" s="355"/>
      <c r="E858" s="354"/>
      <c r="F858" s="370"/>
      <c r="G858" s="371"/>
      <c r="H858" s="390" t="str">
        <f t="shared" si="18"/>
        <v/>
      </c>
      <c r="I858" s="356"/>
      <c r="J858" s="357"/>
      <c r="K858" s="356"/>
      <c r="L858" s="352"/>
    </row>
    <row r="859" spans="1:12" hidden="1" x14ac:dyDescent="0.2">
      <c r="A859" s="351">
        <v>856</v>
      </c>
      <c r="B859" s="352"/>
      <c r="C859" s="354"/>
      <c r="D859" s="355"/>
      <c r="E859" s="354"/>
      <c r="F859" s="370"/>
      <c r="G859" s="371"/>
      <c r="H859" s="390" t="str">
        <f t="shared" si="18"/>
        <v/>
      </c>
      <c r="I859" s="356"/>
      <c r="J859" s="357"/>
      <c r="K859" s="356"/>
      <c r="L859" s="352"/>
    </row>
    <row r="860" spans="1:12" hidden="1" x14ac:dyDescent="0.2">
      <c r="A860" s="351">
        <v>857</v>
      </c>
      <c r="B860" s="352"/>
      <c r="C860" s="354"/>
      <c r="D860" s="355"/>
      <c r="E860" s="354"/>
      <c r="F860" s="370"/>
      <c r="G860" s="371"/>
      <c r="H860" s="390" t="str">
        <f t="shared" si="18"/>
        <v/>
      </c>
      <c r="I860" s="356"/>
      <c r="J860" s="357"/>
      <c r="K860" s="356"/>
      <c r="L860" s="352"/>
    </row>
    <row r="861" spans="1:12" hidden="1" x14ac:dyDescent="0.2">
      <c r="A861" s="351">
        <v>858</v>
      </c>
      <c r="B861" s="352"/>
      <c r="C861" s="354"/>
      <c r="D861" s="355"/>
      <c r="E861" s="354"/>
      <c r="F861" s="370"/>
      <c r="G861" s="371"/>
      <c r="H861" s="390" t="str">
        <f t="shared" si="18"/>
        <v/>
      </c>
      <c r="I861" s="356"/>
      <c r="J861" s="357"/>
      <c r="K861" s="356"/>
      <c r="L861" s="352"/>
    </row>
    <row r="862" spans="1:12" hidden="1" x14ac:dyDescent="0.2">
      <c r="A862" s="351">
        <v>859</v>
      </c>
      <c r="B862" s="352"/>
      <c r="C862" s="354"/>
      <c r="D862" s="355"/>
      <c r="E862" s="354"/>
      <c r="F862" s="370"/>
      <c r="G862" s="371"/>
      <c r="H862" s="390" t="str">
        <f t="shared" si="18"/>
        <v/>
      </c>
      <c r="I862" s="356"/>
      <c r="J862" s="357"/>
      <c r="K862" s="356"/>
      <c r="L862" s="352"/>
    </row>
    <row r="863" spans="1:12" hidden="1" x14ac:dyDescent="0.2">
      <c r="A863" s="351">
        <v>860</v>
      </c>
      <c r="B863" s="352"/>
      <c r="C863" s="354"/>
      <c r="D863" s="355"/>
      <c r="E863" s="354"/>
      <c r="F863" s="370"/>
      <c r="G863" s="371"/>
      <c r="H863" s="390" t="str">
        <f t="shared" si="18"/>
        <v/>
      </c>
      <c r="I863" s="356"/>
      <c r="J863" s="357"/>
      <c r="K863" s="356"/>
      <c r="L863" s="352"/>
    </row>
    <row r="864" spans="1:12" hidden="1" x14ac:dyDescent="0.2">
      <c r="A864" s="351">
        <v>861</v>
      </c>
      <c r="B864" s="352"/>
      <c r="C864" s="354"/>
      <c r="D864" s="355"/>
      <c r="E864" s="354"/>
      <c r="F864" s="370"/>
      <c r="G864" s="371"/>
      <c r="H864" s="390" t="str">
        <f t="shared" si="18"/>
        <v/>
      </c>
      <c r="I864" s="356"/>
      <c r="J864" s="357"/>
      <c r="K864" s="356"/>
      <c r="L864" s="352"/>
    </row>
    <row r="865" spans="1:12" hidden="1" x14ac:dyDescent="0.2">
      <c r="A865" s="351">
        <v>862</v>
      </c>
      <c r="B865" s="352"/>
      <c r="C865" s="354"/>
      <c r="D865" s="355"/>
      <c r="E865" s="354"/>
      <c r="F865" s="370"/>
      <c r="G865" s="371"/>
      <c r="H865" s="390" t="str">
        <f t="shared" si="18"/>
        <v/>
      </c>
      <c r="I865" s="356"/>
      <c r="J865" s="357"/>
      <c r="K865" s="356"/>
      <c r="L865" s="352"/>
    </row>
    <row r="866" spans="1:12" hidden="1" x14ac:dyDescent="0.2">
      <c r="A866" s="351">
        <v>863</v>
      </c>
      <c r="B866" s="352"/>
      <c r="C866" s="354"/>
      <c r="D866" s="355"/>
      <c r="E866" s="354"/>
      <c r="F866" s="370"/>
      <c r="G866" s="371"/>
      <c r="H866" s="390" t="str">
        <f t="shared" si="18"/>
        <v/>
      </c>
      <c r="I866" s="356"/>
      <c r="J866" s="357"/>
      <c r="K866" s="356"/>
      <c r="L866" s="352"/>
    </row>
    <row r="867" spans="1:12" hidden="1" x14ac:dyDescent="0.2">
      <c r="A867" s="351">
        <v>864</v>
      </c>
      <c r="B867" s="352"/>
      <c r="C867" s="354"/>
      <c r="D867" s="355"/>
      <c r="E867" s="354"/>
      <c r="F867" s="370"/>
      <c r="G867" s="371"/>
      <c r="H867" s="390" t="str">
        <f t="shared" si="18"/>
        <v/>
      </c>
      <c r="I867" s="356"/>
      <c r="J867" s="357"/>
      <c r="K867" s="356"/>
      <c r="L867" s="352"/>
    </row>
    <row r="868" spans="1:12" hidden="1" x14ac:dyDescent="0.2">
      <c r="A868" s="351">
        <v>865</v>
      </c>
      <c r="B868" s="352"/>
      <c r="C868" s="354"/>
      <c r="D868" s="355"/>
      <c r="E868" s="354"/>
      <c r="F868" s="370"/>
      <c r="G868" s="371"/>
      <c r="H868" s="390" t="str">
        <f t="shared" si="18"/>
        <v/>
      </c>
      <c r="I868" s="356"/>
      <c r="J868" s="357"/>
      <c r="K868" s="356"/>
      <c r="L868" s="352"/>
    </row>
    <row r="869" spans="1:12" hidden="1" x14ac:dyDescent="0.2">
      <c r="A869" s="351">
        <v>866</v>
      </c>
      <c r="B869" s="352"/>
      <c r="C869" s="354"/>
      <c r="D869" s="355"/>
      <c r="E869" s="354"/>
      <c r="F869" s="370"/>
      <c r="G869" s="371"/>
      <c r="H869" s="390" t="str">
        <f t="shared" si="18"/>
        <v/>
      </c>
      <c r="I869" s="356"/>
      <c r="J869" s="357"/>
      <c r="K869" s="356"/>
      <c r="L869" s="352"/>
    </row>
    <row r="870" spans="1:12" hidden="1" x14ac:dyDescent="0.2">
      <c r="A870" s="351">
        <v>867</v>
      </c>
      <c r="B870" s="352"/>
      <c r="C870" s="354"/>
      <c r="D870" s="355"/>
      <c r="E870" s="354"/>
      <c r="F870" s="370"/>
      <c r="G870" s="371"/>
      <c r="H870" s="390" t="str">
        <f t="shared" si="18"/>
        <v/>
      </c>
      <c r="I870" s="356"/>
      <c r="J870" s="357"/>
      <c r="K870" s="356"/>
      <c r="L870" s="352"/>
    </row>
    <row r="871" spans="1:12" hidden="1" x14ac:dyDescent="0.2">
      <c r="A871" s="351">
        <v>868</v>
      </c>
      <c r="B871" s="352"/>
      <c r="C871" s="354"/>
      <c r="D871" s="355"/>
      <c r="E871" s="354"/>
      <c r="F871" s="370"/>
      <c r="G871" s="371"/>
      <c r="H871" s="390" t="str">
        <f t="shared" si="18"/>
        <v/>
      </c>
      <c r="I871" s="356"/>
      <c r="J871" s="357"/>
      <c r="K871" s="356"/>
      <c r="L871" s="352"/>
    </row>
    <row r="872" spans="1:12" hidden="1" x14ac:dyDescent="0.2">
      <c r="A872" s="351">
        <v>869</v>
      </c>
      <c r="B872" s="352"/>
      <c r="C872" s="354"/>
      <c r="D872" s="355"/>
      <c r="E872" s="354"/>
      <c r="F872" s="370"/>
      <c r="G872" s="371"/>
      <c r="H872" s="390" t="str">
        <f t="shared" si="18"/>
        <v/>
      </c>
      <c r="I872" s="356"/>
      <c r="J872" s="357"/>
      <c r="K872" s="356"/>
      <c r="L872" s="352"/>
    </row>
    <row r="873" spans="1:12" hidden="1" x14ac:dyDescent="0.2">
      <c r="A873" s="351">
        <v>870</v>
      </c>
      <c r="B873" s="352"/>
      <c r="C873" s="354"/>
      <c r="D873" s="355"/>
      <c r="E873" s="354"/>
      <c r="F873" s="370"/>
      <c r="G873" s="371"/>
      <c r="H873" s="390" t="str">
        <f t="shared" si="18"/>
        <v/>
      </c>
      <c r="I873" s="356"/>
      <c r="J873" s="357"/>
      <c r="K873" s="356"/>
      <c r="L873" s="352"/>
    </row>
    <row r="874" spans="1:12" hidden="1" x14ac:dyDescent="0.2">
      <c r="A874" s="351">
        <v>871</v>
      </c>
      <c r="B874" s="352"/>
      <c r="C874" s="354"/>
      <c r="D874" s="355"/>
      <c r="E874" s="354"/>
      <c r="F874" s="370"/>
      <c r="G874" s="371"/>
      <c r="H874" s="390" t="str">
        <f t="shared" si="18"/>
        <v/>
      </c>
      <c r="I874" s="356"/>
      <c r="J874" s="357"/>
      <c r="K874" s="356"/>
      <c r="L874" s="352"/>
    </row>
    <row r="875" spans="1:12" hidden="1" x14ac:dyDescent="0.2">
      <c r="A875" s="351">
        <v>872</v>
      </c>
      <c r="B875" s="352"/>
      <c r="C875" s="354"/>
      <c r="D875" s="355"/>
      <c r="E875" s="354"/>
      <c r="F875" s="370"/>
      <c r="G875" s="371"/>
      <c r="H875" s="390" t="str">
        <f t="shared" si="18"/>
        <v/>
      </c>
      <c r="I875" s="356"/>
      <c r="J875" s="357"/>
      <c r="K875" s="356"/>
      <c r="L875" s="352"/>
    </row>
    <row r="876" spans="1:12" hidden="1" x14ac:dyDescent="0.2">
      <c r="A876" s="351">
        <v>873</v>
      </c>
      <c r="B876" s="352"/>
      <c r="C876" s="354"/>
      <c r="D876" s="355"/>
      <c r="E876" s="354"/>
      <c r="F876" s="370"/>
      <c r="G876" s="371"/>
      <c r="H876" s="390" t="str">
        <f t="shared" si="18"/>
        <v/>
      </c>
      <c r="I876" s="356"/>
      <c r="J876" s="357"/>
      <c r="K876" s="356"/>
      <c r="L876" s="352"/>
    </row>
    <row r="877" spans="1:12" hidden="1" x14ac:dyDescent="0.2">
      <c r="A877" s="351">
        <v>874</v>
      </c>
      <c r="B877" s="352"/>
      <c r="C877" s="354"/>
      <c r="D877" s="355"/>
      <c r="E877" s="354"/>
      <c r="F877" s="370"/>
      <c r="G877" s="371"/>
      <c r="H877" s="390" t="str">
        <f t="shared" si="18"/>
        <v/>
      </c>
      <c r="I877" s="356"/>
      <c r="J877" s="357"/>
      <c r="K877" s="356"/>
      <c r="L877" s="352"/>
    </row>
    <row r="878" spans="1:12" hidden="1" x14ac:dyDescent="0.2">
      <c r="A878" s="351">
        <v>875</v>
      </c>
      <c r="B878" s="352"/>
      <c r="C878" s="354"/>
      <c r="D878" s="355"/>
      <c r="E878" s="354"/>
      <c r="F878" s="370"/>
      <c r="G878" s="371"/>
      <c r="H878" s="390" t="str">
        <f t="shared" si="18"/>
        <v/>
      </c>
      <c r="I878" s="356"/>
      <c r="J878" s="357"/>
      <c r="K878" s="356"/>
      <c r="L878" s="352"/>
    </row>
    <row r="879" spans="1:12" hidden="1" x14ac:dyDescent="0.2">
      <c r="A879" s="351">
        <v>876</v>
      </c>
      <c r="B879" s="352"/>
      <c r="C879" s="354"/>
      <c r="D879" s="355"/>
      <c r="E879" s="354"/>
      <c r="F879" s="370"/>
      <c r="G879" s="371"/>
      <c r="H879" s="390" t="str">
        <f t="shared" si="18"/>
        <v/>
      </c>
      <c r="I879" s="356"/>
      <c r="J879" s="357"/>
      <c r="K879" s="356"/>
      <c r="L879" s="352"/>
    </row>
    <row r="880" spans="1:12" hidden="1" x14ac:dyDescent="0.2">
      <c r="A880" s="351">
        <v>877</v>
      </c>
      <c r="B880" s="352"/>
      <c r="C880" s="354"/>
      <c r="D880" s="355"/>
      <c r="E880" s="354"/>
      <c r="F880" s="370"/>
      <c r="G880" s="371"/>
      <c r="H880" s="390" t="str">
        <f t="shared" si="18"/>
        <v/>
      </c>
      <c r="I880" s="356"/>
      <c r="J880" s="357"/>
      <c r="K880" s="356"/>
      <c r="L880" s="352"/>
    </row>
    <row r="881" spans="1:12" hidden="1" x14ac:dyDescent="0.2">
      <c r="A881" s="351">
        <v>878</v>
      </c>
      <c r="B881" s="352"/>
      <c r="C881" s="354"/>
      <c r="D881" s="355"/>
      <c r="E881" s="354"/>
      <c r="F881" s="370"/>
      <c r="G881" s="371"/>
      <c r="H881" s="390" t="str">
        <f t="shared" si="18"/>
        <v/>
      </c>
      <c r="I881" s="356"/>
      <c r="J881" s="357"/>
      <c r="K881" s="356"/>
      <c r="L881" s="352"/>
    </row>
    <row r="882" spans="1:12" hidden="1" x14ac:dyDescent="0.2">
      <c r="A882" s="351">
        <v>879</v>
      </c>
      <c r="B882" s="352"/>
      <c r="C882" s="354"/>
      <c r="D882" s="355"/>
      <c r="E882" s="354"/>
      <c r="F882" s="370"/>
      <c r="G882" s="371"/>
      <c r="H882" s="390" t="str">
        <f t="shared" si="18"/>
        <v/>
      </c>
      <c r="I882" s="356"/>
      <c r="J882" s="357"/>
      <c r="K882" s="356"/>
      <c r="L882" s="352"/>
    </row>
    <row r="883" spans="1:12" hidden="1" x14ac:dyDescent="0.2">
      <c r="A883" s="351">
        <v>880</v>
      </c>
      <c r="B883" s="352"/>
      <c r="C883" s="354"/>
      <c r="D883" s="355"/>
      <c r="E883" s="354"/>
      <c r="F883" s="370"/>
      <c r="G883" s="371"/>
      <c r="H883" s="390" t="str">
        <f t="shared" si="18"/>
        <v/>
      </c>
      <c r="I883" s="356"/>
      <c r="J883" s="357"/>
      <c r="K883" s="356"/>
      <c r="L883" s="352"/>
    </row>
    <row r="884" spans="1:12" hidden="1" x14ac:dyDescent="0.2">
      <c r="A884" s="351">
        <v>881</v>
      </c>
      <c r="B884" s="352"/>
      <c r="C884" s="354"/>
      <c r="D884" s="355"/>
      <c r="E884" s="354"/>
      <c r="F884" s="370"/>
      <c r="G884" s="371"/>
      <c r="H884" s="390" t="str">
        <f t="shared" si="18"/>
        <v/>
      </c>
      <c r="I884" s="356"/>
      <c r="J884" s="357"/>
      <c r="K884" s="356"/>
      <c r="L884" s="352"/>
    </row>
    <row r="885" spans="1:12" hidden="1" x14ac:dyDescent="0.2">
      <c r="A885" s="351">
        <v>882</v>
      </c>
      <c r="B885" s="352"/>
      <c r="C885" s="354"/>
      <c r="D885" s="355"/>
      <c r="E885" s="354"/>
      <c r="F885" s="370"/>
      <c r="G885" s="371"/>
      <c r="H885" s="390" t="str">
        <f t="shared" si="18"/>
        <v/>
      </c>
      <c r="I885" s="356"/>
      <c r="J885" s="357"/>
      <c r="K885" s="356"/>
      <c r="L885" s="352"/>
    </row>
    <row r="886" spans="1:12" hidden="1" x14ac:dyDescent="0.2">
      <c r="A886" s="351">
        <v>883</v>
      </c>
      <c r="B886" s="352"/>
      <c r="C886" s="354"/>
      <c r="D886" s="355"/>
      <c r="E886" s="354"/>
      <c r="F886" s="370"/>
      <c r="G886" s="371"/>
      <c r="H886" s="390" t="str">
        <f t="shared" si="18"/>
        <v/>
      </c>
      <c r="I886" s="356"/>
      <c r="J886" s="357"/>
      <c r="K886" s="356"/>
      <c r="L886" s="352"/>
    </row>
    <row r="887" spans="1:12" hidden="1" x14ac:dyDescent="0.2">
      <c r="A887" s="351">
        <v>884</v>
      </c>
      <c r="B887" s="352"/>
      <c r="C887" s="354"/>
      <c r="D887" s="355"/>
      <c r="E887" s="354"/>
      <c r="F887" s="370"/>
      <c r="G887" s="371"/>
      <c r="H887" s="390" t="str">
        <f t="shared" si="18"/>
        <v/>
      </c>
      <c r="I887" s="356"/>
      <c r="J887" s="357"/>
      <c r="K887" s="356"/>
      <c r="L887" s="352"/>
    </row>
    <row r="888" spans="1:12" hidden="1" x14ac:dyDescent="0.2">
      <c r="A888" s="351">
        <v>885</v>
      </c>
      <c r="B888" s="352"/>
      <c r="C888" s="354"/>
      <c r="D888" s="355"/>
      <c r="E888" s="354"/>
      <c r="F888" s="370"/>
      <c r="G888" s="371"/>
      <c r="H888" s="390" t="str">
        <f t="shared" si="18"/>
        <v/>
      </c>
      <c r="I888" s="356"/>
      <c r="J888" s="357"/>
      <c r="K888" s="356"/>
      <c r="L888" s="352"/>
    </row>
    <row r="889" spans="1:12" hidden="1" x14ac:dyDescent="0.2">
      <c r="A889" s="351">
        <v>886</v>
      </c>
      <c r="B889" s="352"/>
      <c r="C889" s="354"/>
      <c r="D889" s="355"/>
      <c r="E889" s="354"/>
      <c r="F889" s="370"/>
      <c r="G889" s="371"/>
      <c r="H889" s="390" t="str">
        <f t="shared" si="18"/>
        <v/>
      </c>
      <c r="I889" s="356"/>
      <c r="J889" s="357"/>
      <c r="K889" s="356"/>
      <c r="L889" s="352"/>
    </row>
    <row r="890" spans="1:12" hidden="1" x14ac:dyDescent="0.2">
      <c r="A890" s="351">
        <v>887</v>
      </c>
      <c r="B890" s="352"/>
      <c r="C890" s="354"/>
      <c r="D890" s="355"/>
      <c r="E890" s="354"/>
      <c r="F890" s="370"/>
      <c r="G890" s="371"/>
      <c r="H890" s="390" t="str">
        <f t="shared" si="18"/>
        <v/>
      </c>
      <c r="I890" s="356"/>
      <c r="J890" s="357"/>
      <c r="K890" s="356"/>
      <c r="L890" s="352"/>
    </row>
    <row r="891" spans="1:12" hidden="1" x14ac:dyDescent="0.2">
      <c r="A891" s="351">
        <v>888</v>
      </c>
      <c r="B891" s="352"/>
      <c r="C891" s="354"/>
      <c r="D891" s="355"/>
      <c r="E891" s="354"/>
      <c r="F891" s="370"/>
      <c r="G891" s="371"/>
      <c r="H891" s="390" t="str">
        <f t="shared" si="18"/>
        <v/>
      </c>
      <c r="I891" s="356"/>
      <c r="J891" s="357"/>
      <c r="K891" s="356"/>
      <c r="L891" s="352"/>
    </row>
    <row r="892" spans="1:12" hidden="1" x14ac:dyDescent="0.2">
      <c r="A892" s="351">
        <v>889</v>
      </c>
      <c r="B892" s="352"/>
      <c r="C892" s="354"/>
      <c r="D892" s="355"/>
      <c r="E892" s="354"/>
      <c r="F892" s="370"/>
      <c r="G892" s="371"/>
      <c r="H892" s="390" t="str">
        <f t="shared" si="18"/>
        <v/>
      </c>
      <c r="I892" s="356"/>
      <c r="J892" s="357"/>
      <c r="K892" s="356"/>
      <c r="L892" s="352"/>
    </row>
    <row r="893" spans="1:12" hidden="1" x14ac:dyDescent="0.2">
      <c r="A893" s="351">
        <v>890</v>
      </c>
      <c r="B893" s="352"/>
      <c r="C893" s="354"/>
      <c r="D893" s="355"/>
      <c r="E893" s="354"/>
      <c r="F893" s="370"/>
      <c r="G893" s="371"/>
      <c r="H893" s="390" t="str">
        <f t="shared" si="18"/>
        <v/>
      </c>
      <c r="I893" s="356"/>
      <c r="J893" s="357"/>
      <c r="K893" s="356"/>
      <c r="L893" s="352"/>
    </row>
    <row r="894" spans="1:12" hidden="1" x14ac:dyDescent="0.2">
      <c r="A894" s="351">
        <v>891</v>
      </c>
      <c r="B894" s="352"/>
      <c r="C894" s="354"/>
      <c r="D894" s="355"/>
      <c r="E894" s="354"/>
      <c r="F894" s="370"/>
      <c r="G894" s="371"/>
      <c r="H894" s="390" t="str">
        <f t="shared" si="18"/>
        <v/>
      </c>
      <c r="I894" s="356"/>
      <c r="J894" s="357"/>
      <c r="K894" s="356"/>
      <c r="L894" s="352"/>
    </row>
    <row r="895" spans="1:12" hidden="1" x14ac:dyDescent="0.2">
      <c r="A895" s="351">
        <v>892</v>
      </c>
      <c r="B895" s="352"/>
      <c r="C895" s="354"/>
      <c r="D895" s="355"/>
      <c r="E895" s="354"/>
      <c r="F895" s="370"/>
      <c r="G895" s="371"/>
      <c r="H895" s="390" t="str">
        <f t="shared" si="18"/>
        <v/>
      </c>
      <c r="I895" s="356"/>
      <c r="J895" s="357"/>
      <c r="K895" s="356"/>
      <c r="L895" s="352"/>
    </row>
    <row r="896" spans="1:12" hidden="1" x14ac:dyDescent="0.2">
      <c r="A896" s="351">
        <v>893</v>
      </c>
      <c r="B896" s="352"/>
      <c r="C896" s="354"/>
      <c r="D896" s="355"/>
      <c r="E896" s="354"/>
      <c r="F896" s="370"/>
      <c r="G896" s="371"/>
      <c r="H896" s="390" t="str">
        <f t="shared" si="18"/>
        <v/>
      </c>
      <c r="I896" s="356"/>
      <c r="J896" s="357"/>
      <c r="K896" s="356"/>
      <c r="L896" s="352"/>
    </row>
    <row r="897" spans="1:12" hidden="1" x14ac:dyDescent="0.2">
      <c r="A897" s="351">
        <v>894</v>
      </c>
      <c r="B897" s="352"/>
      <c r="C897" s="354"/>
      <c r="D897" s="355"/>
      <c r="E897" s="354"/>
      <c r="F897" s="370"/>
      <c r="G897" s="371"/>
      <c r="H897" s="390" t="str">
        <f t="shared" si="18"/>
        <v/>
      </c>
      <c r="I897" s="356"/>
      <c r="J897" s="357"/>
      <c r="K897" s="356"/>
      <c r="L897" s="352"/>
    </row>
    <row r="898" spans="1:12" hidden="1" x14ac:dyDescent="0.2">
      <c r="A898" s="351">
        <v>895</v>
      </c>
      <c r="B898" s="352"/>
      <c r="C898" s="354"/>
      <c r="D898" s="355"/>
      <c r="E898" s="354"/>
      <c r="F898" s="370"/>
      <c r="G898" s="371"/>
      <c r="H898" s="390" t="str">
        <f t="shared" si="18"/>
        <v/>
      </c>
      <c r="I898" s="356"/>
      <c r="J898" s="357"/>
      <c r="K898" s="356"/>
      <c r="L898" s="352"/>
    </row>
    <row r="899" spans="1:12" hidden="1" x14ac:dyDescent="0.2">
      <c r="A899" s="351">
        <v>896</v>
      </c>
      <c r="B899" s="352"/>
      <c r="C899" s="354"/>
      <c r="D899" s="355"/>
      <c r="E899" s="354"/>
      <c r="F899" s="370"/>
      <c r="G899" s="371"/>
      <c r="H899" s="390" t="str">
        <f t="shared" si="18"/>
        <v/>
      </c>
      <c r="I899" s="356"/>
      <c r="J899" s="357"/>
      <c r="K899" s="356"/>
      <c r="L899" s="352"/>
    </row>
    <row r="900" spans="1:12" hidden="1" x14ac:dyDescent="0.2">
      <c r="A900" s="351">
        <v>897</v>
      </c>
      <c r="B900" s="352"/>
      <c r="C900" s="354"/>
      <c r="D900" s="355"/>
      <c r="E900" s="354"/>
      <c r="F900" s="370"/>
      <c r="G900" s="371"/>
      <c r="H900" s="390" t="str">
        <f t="shared" si="18"/>
        <v/>
      </c>
      <c r="I900" s="356"/>
      <c r="J900" s="357"/>
      <c r="K900" s="356"/>
      <c r="L900" s="352"/>
    </row>
    <row r="901" spans="1:12" hidden="1" x14ac:dyDescent="0.2">
      <c r="A901" s="351">
        <v>898</v>
      </c>
      <c r="B901" s="352"/>
      <c r="C901" s="354"/>
      <c r="D901" s="355"/>
      <c r="E901" s="354"/>
      <c r="F901" s="370"/>
      <c r="G901" s="371"/>
      <c r="H901" s="390" t="str">
        <f t="shared" ref="H901:H964" si="19">IF(G901="","",IF(LEN(G901)&gt;14,G901,REPLACE(REPLACE(G901,1,3,"XXX"),13,2,"XX")))</f>
        <v/>
      </c>
      <c r="I901" s="356"/>
      <c r="J901" s="357"/>
      <c r="K901" s="356"/>
      <c r="L901" s="352"/>
    </row>
    <row r="902" spans="1:12" hidden="1" x14ac:dyDescent="0.2">
      <c r="A902" s="351">
        <v>899</v>
      </c>
      <c r="B902" s="352"/>
      <c r="C902" s="354"/>
      <c r="D902" s="355"/>
      <c r="E902" s="354"/>
      <c r="F902" s="370"/>
      <c r="G902" s="371"/>
      <c r="H902" s="390" t="str">
        <f t="shared" si="19"/>
        <v/>
      </c>
      <c r="I902" s="356"/>
      <c r="J902" s="357"/>
      <c r="K902" s="356"/>
      <c r="L902" s="352"/>
    </row>
    <row r="903" spans="1:12" hidden="1" x14ac:dyDescent="0.2">
      <c r="A903" s="351">
        <v>900</v>
      </c>
      <c r="B903" s="352"/>
      <c r="C903" s="354"/>
      <c r="D903" s="355"/>
      <c r="E903" s="354"/>
      <c r="F903" s="370"/>
      <c r="G903" s="371"/>
      <c r="H903" s="390" t="str">
        <f t="shared" si="19"/>
        <v/>
      </c>
      <c r="I903" s="356"/>
      <c r="J903" s="357"/>
      <c r="K903" s="356"/>
      <c r="L903" s="352"/>
    </row>
    <row r="904" spans="1:12" hidden="1" x14ac:dyDescent="0.2">
      <c r="A904" s="351">
        <v>901</v>
      </c>
      <c r="B904" s="352"/>
      <c r="C904" s="354"/>
      <c r="D904" s="355"/>
      <c r="E904" s="354"/>
      <c r="F904" s="370"/>
      <c r="G904" s="371"/>
      <c r="H904" s="390" t="str">
        <f t="shared" si="19"/>
        <v/>
      </c>
      <c r="I904" s="356"/>
      <c r="J904" s="357"/>
      <c r="K904" s="356"/>
      <c r="L904" s="352"/>
    </row>
    <row r="905" spans="1:12" hidden="1" x14ac:dyDescent="0.2">
      <c r="A905" s="351">
        <v>902</v>
      </c>
      <c r="B905" s="352"/>
      <c r="C905" s="354"/>
      <c r="D905" s="355"/>
      <c r="E905" s="354"/>
      <c r="F905" s="370"/>
      <c r="G905" s="371"/>
      <c r="H905" s="390" t="str">
        <f t="shared" si="19"/>
        <v/>
      </c>
      <c r="I905" s="356"/>
      <c r="J905" s="357"/>
      <c r="K905" s="356"/>
      <c r="L905" s="352"/>
    </row>
    <row r="906" spans="1:12" hidden="1" x14ac:dyDescent="0.2">
      <c r="A906" s="351">
        <v>903</v>
      </c>
      <c r="B906" s="352"/>
      <c r="C906" s="354"/>
      <c r="D906" s="355"/>
      <c r="E906" s="354"/>
      <c r="F906" s="370"/>
      <c r="G906" s="371"/>
      <c r="H906" s="390" t="str">
        <f t="shared" si="19"/>
        <v/>
      </c>
      <c r="I906" s="356"/>
      <c r="J906" s="357"/>
      <c r="K906" s="356"/>
      <c r="L906" s="352"/>
    </row>
    <row r="907" spans="1:12" hidden="1" x14ac:dyDescent="0.2">
      <c r="A907" s="351">
        <v>904</v>
      </c>
      <c r="B907" s="352"/>
      <c r="C907" s="354"/>
      <c r="D907" s="355"/>
      <c r="E907" s="354"/>
      <c r="F907" s="370"/>
      <c r="G907" s="371"/>
      <c r="H907" s="390" t="str">
        <f t="shared" si="19"/>
        <v/>
      </c>
      <c r="I907" s="356"/>
      <c r="J907" s="357"/>
      <c r="K907" s="356"/>
      <c r="L907" s="352"/>
    </row>
    <row r="908" spans="1:12" hidden="1" x14ac:dyDescent="0.2">
      <c r="A908" s="351">
        <v>905</v>
      </c>
      <c r="B908" s="352"/>
      <c r="C908" s="354"/>
      <c r="D908" s="355"/>
      <c r="E908" s="354"/>
      <c r="F908" s="370"/>
      <c r="G908" s="371"/>
      <c r="H908" s="390" t="str">
        <f t="shared" si="19"/>
        <v/>
      </c>
      <c r="I908" s="356"/>
      <c r="J908" s="357"/>
      <c r="K908" s="356"/>
      <c r="L908" s="352"/>
    </row>
    <row r="909" spans="1:12" hidden="1" x14ac:dyDescent="0.2">
      <c r="A909" s="351">
        <v>906</v>
      </c>
      <c r="B909" s="352"/>
      <c r="C909" s="354"/>
      <c r="D909" s="355"/>
      <c r="E909" s="354"/>
      <c r="F909" s="370"/>
      <c r="G909" s="371"/>
      <c r="H909" s="390" t="str">
        <f t="shared" si="19"/>
        <v/>
      </c>
      <c r="I909" s="356"/>
      <c r="J909" s="357"/>
      <c r="K909" s="356"/>
      <c r="L909" s="352"/>
    </row>
    <row r="910" spans="1:12" hidden="1" x14ac:dyDescent="0.2">
      <c r="A910" s="351">
        <v>907</v>
      </c>
      <c r="B910" s="352"/>
      <c r="C910" s="354"/>
      <c r="D910" s="355"/>
      <c r="E910" s="354"/>
      <c r="F910" s="370"/>
      <c r="G910" s="371"/>
      <c r="H910" s="390" t="str">
        <f t="shared" si="19"/>
        <v/>
      </c>
      <c r="I910" s="356"/>
      <c r="J910" s="357"/>
      <c r="K910" s="356"/>
      <c r="L910" s="352"/>
    </row>
    <row r="911" spans="1:12" hidden="1" x14ac:dyDescent="0.2">
      <c r="A911" s="351">
        <v>908</v>
      </c>
      <c r="B911" s="352"/>
      <c r="C911" s="354"/>
      <c r="D911" s="355"/>
      <c r="E911" s="354"/>
      <c r="F911" s="370"/>
      <c r="G911" s="371"/>
      <c r="H911" s="390" t="str">
        <f t="shared" si="19"/>
        <v/>
      </c>
      <c r="I911" s="356"/>
      <c r="J911" s="357"/>
      <c r="K911" s="356"/>
      <c r="L911" s="352"/>
    </row>
    <row r="912" spans="1:12" hidden="1" x14ac:dyDescent="0.2">
      <c r="A912" s="351">
        <v>909</v>
      </c>
      <c r="B912" s="352"/>
      <c r="C912" s="354"/>
      <c r="D912" s="355"/>
      <c r="E912" s="354"/>
      <c r="F912" s="370"/>
      <c r="G912" s="371"/>
      <c r="H912" s="390" t="str">
        <f t="shared" si="19"/>
        <v/>
      </c>
      <c r="I912" s="356"/>
      <c r="J912" s="357"/>
      <c r="K912" s="356"/>
      <c r="L912" s="352"/>
    </row>
    <row r="913" spans="1:12" hidden="1" x14ac:dyDescent="0.2">
      <c r="A913" s="351">
        <v>910</v>
      </c>
      <c r="B913" s="352"/>
      <c r="C913" s="354"/>
      <c r="D913" s="355"/>
      <c r="E913" s="354"/>
      <c r="F913" s="370"/>
      <c r="G913" s="371"/>
      <c r="H913" s="390" t="str">
        <f t="shared" si="19"/>
        <v/>
      </c>
      <c r="I913" s="356"/>
      <c r="J913" s="357"/>
      <c r="K913" s="356"/>
      <c r="L913" s="352"/>
    </row>
    <row r="914" spans="1:12" hidden="1" x14ac:dyDescent="0.2">
      <c r="A914" s="351">
        <v>911</v>
      </c>
      <c r="B914" s="352"/>
      <c r="C914" s="354"/>
      <c r="D914" s="355"/>
      <c r="E914" s="354"/>
      <c r="F914" s="370"/>
      <c r="G914" s="371"/>
      <c r="H914" s="390" t="str">
        <f t="shared" si="19"/>
        <v/>
      </c>
      <c r="I914" s="356"/>
      <c r="J914" s="357"/>
      <c r="K914" s="356"/>
      <c r="L914" s="352"/>
    </row>
    <row r="915" spans="1:12" hidden="1" x14ac:dyDescent="0.2">
      <c r="A915" s="351">
        <v>912</v>
      </c>
      <c r="B915" s="352"/>
      <c r="C915" s="354"/>
      <c r="D915" s="355"/>
      <c r="E915" s="354"/>
      <c r="F915" s="370"/>
      <c r="G915" s="371"/>
      <c r="H915" s="390" t="str">
        <f t="shared" si="19"/>
        <v/>
      </c>
      <c r="I915" s="356"/>
      <c r="J915" s="357"/>
      <c r="K915" s="356"/>
      <c r="L915" s="352"/>
    </row>
    <row r="916" spans="1:12" hidden="1" x14ac:dyDescent="0.2">
      <c r="A916" s="351">
        <v>913</v>
      </c>
      <c r="B916" s="352"/>
      <c r="C916" s="354"/>
      <c r="D916" s="355"/>
      <c r="E916" s="354"/>
      <c r="F916" s="370"/>
      <c r="G916" s="371"/>
      <c r="H916" s="390" t="str">
        <f t="shared" si="19"/>
        <v/>
      </c>
      <c r="I916" s="356"/>
      <c r="J916" s="357"/>
      <c r="K916" s="356"/>
      <c r="L916" s="352"/>
    </row>
    <row r="917" spans="1:12" hidden="1" x14ac:dyDescent="0.2">
      <c r="A917" s="351">
        <v>914</v>
      </c>
      <c r="B917" s="352"/>
      <c r="C917" s="354"/>
      <c r="D917" s="355"/>
      <c r="E917" s="354"/>
      <c r="F917" s="370"/>
      <c r="G917" s="371"/>
      <c r="H917" s="390" t="str">
        <f t="shared" si="19"/>
        <v/>
      </c>
      <c r="I917" s="356"/>
      <c r="J917" s="357"/>
      <c r="K917" s="356"/>
      <c r="L917" s="352"/>
    </row>
    <row r="918" spans="1:12" hidden="1" x14ac:dyDescent="0.2">
      <c r="A918" s="351">
        <v>915</v>
      </c>
      <c r="B918" s="352"/>
      <c r="C918" s="354"/>
      <c r="D918" s="355"/>
      <c r="E918" s="354"/>
      <c r="F918" s="370"/>
      <c r="G918" s="371"/>
      <c r="H918" s="390" t="str">
        <f t="shared" si="19"/>
        <v/>
      </c>
      <c r="I918" s="356"/>
      <c r="J918" s="357"/>
      <c r="K918" s="356"/>
      <c r="L918" s="352"/>
    </row>
    <row r="919" spans="1:12" hidden="1" x14ac:dyDescent="0.2">
      <c r="A919" s="351">
        <v>916</v>
      </c>
      <c r="B919" s="352"/>
      <c r="C919" s="354"/>
      <c r="D919" s="355"/>
      <c r="E919" s="354"/>
      <c r="F919" s="370"/>
      <c r="G919" s="371"/>
      <c r="H919" s="390" t="str">
        <f t="shared" si="19"/>
        <v/>
      </c>
      <c r="I919" s="356"/>
      <c r="J919" s="357"/>
      <c r="K919" s="356"/>
      <c r="L919" s="352"/>
    </row>
    <row r="920" spans="1:12" hidden="1" x14ac:dyDescent="0.2">
      <c r="A920" s="351">
        <v>917</v>
      </c>
      <c r="B920" s="352"/>
      <c r="C920" s="354"/>
      <c r="D920" s="355"/>
      <c r="E920" s="354"/>
      <c r="F920" s="370"/>
      <c r="G920" s="371"/>
      <c r="H920" s="390" t="str">
        <f t="shared" si="19"/>
        <v/>
      </c>
      <c r="I920" s="356"/>
      <c r="J920" s="357"/>
      <c r="K920" s="356"/>
      <c r="L920" s="352"/>
    </row>
    <row r="921" spans="1:12" hidden="1" x14ac:dyDescent="0.2">
      <c r="A921" s="351">
        <v>918</v>
      </c>
      <c r="B921" s="352"/>
      <c r="C921" s="354"/>
      <c r="D921" s="355"/>
      <c r="E921" s="354"/>
      <c r="F921" s="370"/>
      <c r="G921" s="371"/>
      <c r="H921" s="390" t="str">
        <f t="shared" si="19"/>
        <v/>
      </c>
      <c r="I921" s="356"/>
      <c r="J921" s="357"/>
      <c r="K921" s="356"/>
      <c r="L921" s="352"/>
    </row>
    <row r="922" spans="1:12" hidden="1" x14ac:dyDescent="0.2">
      <c r="A922" s="351">
        <v>919</v>
      </c>
      <c r="B922" s="352"/>
      <c r="C922" s="354"/>
      <c r="D922" s="355"/>
      <c r="E922" s="354"/>
      <c r="F922" s="370"/>
      <c r="G922" s="371"/>
      <c r="H922" s="390" t="str">
        <f t="shared" si="19"/>
        <v/>
      </c>
      <c r="I922" s="356"/>
      <c r="J922" s="357"/>
      <c r="K922" s="356"/>
      <c r="L922" s="352"/>
    </row>
    <row r="923" spans="1:12" hidden="1" x14ac:dyDescent="0.2">
      <c r="A923" s="351">
        <v>920</v>
      </c>
      <c r="B923" s="352"/>
      <c r="C923" s="354"/>
      <c r="D923" s="355"/>
      <c r="E923" s="354"/>
      <c r="F923" s="370"/>
      <c r="G923" s="371"/>
      <c r="H923" s="390" t="str">
        <f t="shared" si="19"/>
        <v/>
      </c>
      <c r="I923" s="356"/>
      <c r="J923" s="357"/>
      <c r="K923" s="356"/>
      <c r="L923" s="352"/>
    </row>
    <row r="924" spans="1:12" hidden="1" x14ac:dyDescent="0.2">
      <c r="A924" s="351">
        <v>921</v>
      </c>
      <c r="B924" s="352"/>
      <c r="C924" s="354"/>
      <c r="D924" s="355"/>
      <c r="E924" s="354"/>
      <c r="F924" s="370"/>
      <c r="G924" s="371"/>
      <c r="H924" s="390" t="str">
        <f t="shared" si="19"/>
        <v/>
      </c>
      <c r="I924" s="356"/>
      <c r="J924" s="357"/>
      <c r="K924" s="356"/>
      <c r="L924" s="352"/>
    </row>
    <row r="925" spans="1:12" hidden="1" x14ac:dyDescent="0.2">
      <c r="A925" s="351">
        <v>922</v>
      </c>
      <c r="B925" s="352"/>
      <c r="C925" s="354"/>
      <c r="D925" s="355"/>
      <c r="E925" s="354"/>
      <c r="F925" s="370"/>
      <c r="G925" s="371"/>
      <c r="H925" s="390" t="str">
        <f t="shared" si="19"/>
        <v/>
      </c>
      <c r="I925" s="356"/>
      <c r="J925" s="357"/>
      <c r="K925" s="356"/>
      <c r="L925" s="352"/>
    </row>
    <row r="926" spans="1:12" hidden="1" x14ac:dyDescent="0.2">
      <c r="A926" s="351">
        <v>923</v>
      </c>
      <c r="B926" s="352"/>
      <c r="C926" s="354"/>
      <c r="D926" s="355"/>
      <c r="E926" s="354"/>
      <c r="F926" s="370"/>
      <c r="G926" s="371"/>
      <c r="H926" s="390" t="str">
        <f t="shared" si="19"/>
        <v/>
      </c>
      <c r="I926" s="356"/>
      <c r="J926" s="357"/>
      <c r="K926" s="356"/>
      <c r="L926" s="352"/>
    </row>
    <row r="927" spans="1:12" hidden="1" x14ac:dyDescent="0.2">
      <c r="A927" s="351">
        <v>924</v>
      </c>
      <c r="B927" s="352"/>
      <c r="C927" s="354"/>
      <c r="D927" s="355"/>
      <c r="E927" s="354"/>
      <c r="F927" s="370"/>
      <c r="G927" s="371"/>
      <c r="H927" s="390" t="str">
        <f t="shared" si="19"/>
        <v/>
      </c>
      <c r="I927" s="356"/>
      <c r="J927" s="357"/>
      <c r="K927" s="356"/>
      <c r="L927" s="352"/>
    </row>
    <row r="928" spans="1:12" hidden="1" x14ac:dyDescent="0.2">
      <c r="A928" s="351">
        <v>925</v>
      </c>
      <c r="B928" s="352"/>
      <c r="C928" s="354"/>
      <c r="D928" s="355"/>
      <c r="E928" s="354"/>
      <c r="F928" s="370"/>
      <c r="G928" s="371"/>
      <c r="H928" s="390" t="str">
        <f t="shared" si="19"/>
        <v/>
      </c>
      <c r="I928" s="356"/>
      <c r="J928" s="357"/>
      <c r="K928" s="356"/>
      <c r="L928" s="352"/>
    </row>
    <row r="929" spans="1:12" hidden="1" x14ac:dyDescent="0.2">
      <c r="A929" s="351">
        <v>926</v>
      </c>
      <c r="B929" s="352"/>
      <c r="C929" s="354"/>
      <c r="D929" s="355"/>
      <c r="E929" s="354"/>
      <c r="F929" s="370"/>
      <c r="G929" s="371"/>
      <c r="H929" s="390" t="str">
        <f t="shared" si="19"/>
        <v/>
      </c>
      <c r="I929" s="356"/>
      <c r="J929" s="357"/>
      <c r="K929" s="356"/>
      <c r="L929" s="352"/>
    </row>
    <row r="930" spans="1:12" hidden="1" x14ac:dyDescent="0.2">
      <c r="A930" s="351">
        <v>927</v>
      </c>
      <c r="B930" s="352"/>
      <c r="C930" s="354"/>
      <c r="D930" s="355"/>
      <c r="E930" s="354"/>
      <c r="F930" s="370"/>
      <c r="G930" s="371"/>
      <c r="H930" s="390" t="str">
        <f t="shared" si="19"/>
        <v/>
      </c>
      <c r="I930" s="356"/>
      <c r="J930" s="357"/>
      <c r="K930" s="356"/>
      <c r="L930" s="352"/>
    </row>
    <row r="931" spans="1:12" hidden="1" x14ac:dyDescent="0.2">
      <c r="A931" s="351">
        <v>928</v>
      </c>
      <c r="B931" s="352"/>
      <c r="C931" s="354"/>
      <c r="D931" s="355"/>
      <c r="E931" s="354"/>
      <c r="F931" s="370"/>
      <c r="G931" s="371"/>
      <c r="H931" s="390" t="str">
        <f t="shared" si="19"/>
        <v/>
      </c>
      <c r="I931" s="356"/>
      <c r="J931" s="357"/>
      <c r="K931" s="356"/>
      <c r="L931" s="352"/>
    </row>
    <row r="932" spans="1:12" hidden="1" x14ac:dyDescent="0.2">
      <c r="A932" s="351">
        <v>929</v>
      </c>
      <c r="B932" s="352"/>
      <c r="C932" s="354"/>
      <c r="D932" s="355"/>
      <c r="E932" s="354"/>
      <c r="F932" s="370"/>
      <c r="G932" s="371"/>
      <c r="H932" s="390" t="str">
        <f t="shared" si="19"/>
        <v/>
      </c>
      <c r="I932" s="356"/>
      <c r="J932" s="357"/>
      <c r="K932" s="356"/>
      <c r="L932" s="352"/>
    </row>
    <row r="933" spans="1:12" hidden="1" x14ac:dyDescent="0.2">
      <c r="A933" s="351">
        <v>930</v>
      </c>
      <c r="B933" s="352"/>
      <c r="C933" s="354"/>
      <c r="D933" s="355"/>
      <c r="E933" s="354"/>
      <c r="F933" s="370"/>
      <c r="G933" s="371"/>
      <c r="H933" s="390" t="str">
        <f t="shared" si="19"/>
        <v/>
      </c>
      <c r="I933" s="356"/>
      <c r="J933" s="357"/>
      <c r="K933" s="356"/>
      <c r="L933" s="352"/>
    </row>
    <row r="934" spans="1:12" hidden="1" x14ac:dyDescent="0.2">
      <c r="A934" s="351">
        <v>931</v>
      </c>
      <c r="B934" s="352"/>
      <c r="C934" s="354"/>
      <c r="D934" s="355"/>
      <c r="E934" s="354"/>
      <c r="F934" s="370"/>
      <c r="G934" s="371"/>
      <c r="H934" s="390" t="str">
        <f t="shared" si="19"/>
        <v/>
      </c>
      <c r="I934" s="356"/>
      <c r="J934" s="357"/>
      <c r="K934" s="356"/>
      <c r="L934" s="352"/>
    </row>
    <row r="935" spans="1:12" hidden="1" x14ac:dyDescent="0.2">
      <c r="A935" s="351">
        <v>932</v>
      </c>
      <c r="B935" s="352"/>
      <c r="C935" s="354"/>
      <c r="D935" s="355"/>
      <c r="E935" s="354"/>
      <c r="F935" s="370"/>
      <c r="G935" s="371"/>
      <c r="H935" s="390" t="str">
        <f t="shared" si="19"/>
        <v/>
      </c>
      <c r="I935" s="356"/>
      <c r="J935" s="357"/>
      <c r="K935" s="356"/>
      <c r="L935" s="352"/>
    </row>
    <row r="936" spans="1:12" hidden="1" x14ac:dyDescent="0.2">
      <c r="A936" s="351">
        <v>933</v>
      </c>
      <c r="B936" s="352"/>
      <c r="C936" s="354"/>
      <c r="D936" s="355"/>
      <c r="E936" s="354"/>
      <c r="F936" s="370"/>
      <c r="G936" s="371"/>
      <c r="H936" s="390" t="str">
        <f t="shared" si="19"/>
        <v/>
      </c>
      <c r="I936" s="356"/>
      <c r="J936" s="357"/>
      <c r="K936" s="356"/>
      <c r="L936" s="352"/>
    </row>
    <row r="937" spans="1:12" hidden="1" x14ac:dyDescent="0.2">
      <c r="A937" s="351">
        <v>934</v>
      </c>
      <c r="B937" s="352"/>
      <c r="C937" s="354"/>
      <c r="D937" s="355"/>
      <c r="E937" s="354"/>
      <c r="F937" s="370"/>
      <c r="G937" s="371"/>
      <c r="H937" s="390" t="str">
        <f t="shared" si="19"/>
        <v/>
      </c>
      <c r="I937" s="356"/>
      <c r="J937" s="357"/>
      <c r="K937" s="356"/>
      <c r="L937" s="352"/>
    </row>
    <row r="938" spans="1:12" hidden="1" x14ac:dyDescent="0.2">
      <c r="A938" s="351">
        <v>935</v>
      </c>
      <c r="B938" s="352"/>
      <c r="C938" s="354"/>
      <c r="D938" s="355"/>
      <c r="E938" s="354"/>
      <c r="F938" s="370"/>
      <c r="G938" s="371"/>
      <c r="H938" s="390" t="str">
        <f t="shared" si="19"/>
        <v/>
      </c>
      <c r="I938" s="356"/>
      <c r="J938" s="357"/>
      <c r="K938" s="356"/>
      <c r="L938" s="352"/>
    </row>
    <row r="939" spans="1:12" hidden="1" x14ac:dyDescent="0.2">
      <c r="A939" s="351">
        <v>936</v>
      </c>
      <c r="B939" s="352"/>
      <c r="C939" s="354"/>
      <c r="D939" s="355"/>
      <c r="E939" s="354"/>
      <c r="F939" s="370"/>
      <c r="G939" s="371"/>
      <c r="H939" s="390" t="str">
        <f t="shared" si="19"/>
        <v/>
      </c>
      <c r="I939" s="356"/>
      <c r="J939" s="357"/>
      <c r="K939" s="356"/>
      <c r="L939" s="352"/>
    </row>
    <row r="940" spans="1:12" hidden="1" x14ac:dyDescent="0.2">
      <c r="A940" s="351">
        <v>937</v>
      </c>
      <c r="B940" s="352"/>
      <c r="C940" s="354"/>
      <c r="D940" s="355"/>
      <c r="E940" s="354"/>
      <c r="F940" s="370"/>
      <c r="G940" s="371"/>
      <c r="H940" s="390" t="str">
        <f t="shared" si="19"/>
        <v/>
      </c>
      <c r="I940" s="356"/>
      <c r="J940" s="357"/>
      <c r="K940" s="356"/>
      <c r="L940" s="352"/>
    </row>
    <row r="941" spans="1:12" hidden="1" x14ac:dyDescent="0.2">
      <c r="A941" s="351">
        <v>938</v>
      </c>
      <c r="B941" s="352"/>
      <c r="C941" s="354"/>
      <c r="D941" s="355"/>
      <c r="E941" s="354"/>
      <c r="F941" s="370"/>
      <c r="G941" s="371"/>
      <c r="H941" s="390" t="str">
        <f t="shared" si="19"/>
        <v/>
      </c>
      <c r="I941" s="356"/>
      <c r="J941" s="357"/>
      <c r="K941" s="356"/>
      <c r="L941" s="352"/>
    </row>
    <row r="942" spans="1:12" hidden="1" x14ac:dyDescent="0.2">
      <c r="A942" s="351">
        <v>939</v>
      </c>
      <c r="B942" s="352"/>
      <c r="C942" s="354"/>
      <c r="D942" s="355"/>
      <c r="E942" s="354"/>
      <c r="F942" s="370"/>
      <c r="G942" s="371"/>
      <c r="H942" s="390" t="str">
        <f t="shared" si="19"/>
        <v/>
      </c>
      <c r="I942" s="356"/>
      <c r="J942" s="357"/>
      <c r="K942" s="356"/>
      <c r="L942" s="352"/>
    </row>
    <row r="943" spans="1:12" hidden="1" x14ac:dyDescent="0.2">
      <c r="A943" s="351">
        <v>940</v>
      </c>
      <c r="B943" s="352"/>
      <c r="C943" s="354"/>
      <c r="D943" s="355"/>
      <c r="E943" s="354"/>
      <c r="F943" s="370"/>
      <c r="G943" s="371"/>
      <c r="H943" s="390" t="str">
        <f t="shared" si="19"/>
        <v/>
      </c>
      <c r="I943" s="356"/>
      <c r="J943" s="357"/>
      <c r="K943" s="356"/>
      <c r="L943" s="352"/>
    </row>
    <row r="944" spans="1:12" hidden="1" x14ac:dyDescent="0.2">
      <c r="A944" s="351">
        <v>941</v>
      </c>
      <c r="B944" s="352"/>
      <c r="C944" s="354"/>
      <c r="D944" s="355"/>
      <c r="E944" s="354"/>
      <c r="F944" s="370"/>
      <c r="G944" s="371"/>
      <c r="H944" s="390" t="str">
        <f t="shared" si="19"/>
        <v/>
      </c>
      <c r="I944" s="356"/>
      <c r="J944" s="357"/>
      <c r="K944" s="356"/>
      <c r="L944" s="352"/>
    </row>
    <row r="945" spans="1:12" hidden="1" x14ac:dyDescent="0.2">
      <c r="A945" s="351">
        <v>942</v>
      </c>
      <c r="B945" s="352"/>
      <c r="C945" s="354"/>
      <c r="D945" s="355"/>
      <c r="E945" s="354"/>
      <c r="F945" s="370"/>
      <c r="G945" s="371"/>
      <c r="H945" s="390" t="str">
        <f t="shared" si="19"/>
        <v/>
      </c>
      <c r="I945" s="356"/>
      <c r="J945" s="357"/>
      <c r="K945" s="356"/>
      <c r="L945" s="352"/>
    </row>
    <row r="946" spans="1:12" hidden="1" x14ac:dyDescent="0.2">
      <c r="A946" s="351">
        <v>943</v>
      </c>
      <c r="B946" s="352"/>
      <c r="C946" s="354"/>
      <c r="D946" s="355"/>
      <c r="E946" s="354"/>
      <c r="F946" s="370"/>
      <c r="G946" s="371"/>
      <c r="H946" s="390" t="str">
        <f t="shared" si="19"/>
        <v/>
      </c>
      <c r="I946" s="356"/>
      <c r="J946" s="357"/>
      <c r="K946" s="356"/>
      <c r="L946" s="352"/>
    </row>
    <row r="947" spans="1:12" hidden="1" x14ac:dyDescent="0.2">
      <c r="A947" s="351">
        <v>944</v>
      </c>
      <c r="B947" s="352"/>
      <c r="C947" s="354"/>
      <c r="D947" s="355"/>
      <c r="E947" s="354"/>
      <c r="F947" s="370"/>
      <c r="G947" s="371"/>
      <c r="H947" s="390" t="str">
        <f t="shared" si="19"/>
        <v/>
      </c>
      <c r="I947" s="356"/>
      <c r="J947" s="357"/>
      <c r="K947" s="356"/>
      <c r="L947" s="352"/>
    </row>
    <row r="948" spans="1:12" hidden="1" x14ac:dyDescent="0.2">
      <c r="A948" s="351">
        <v>945</v>
      </c>
      <c r="B948" s="352"/>
      <c r="C948" s="354"/>
      <c r="D948" s="355"/>
      <c r="E948" s="354"/>
      <c r="F948" s="370"/>
      <c r="G948" s="371"/>
      <c r="H948" s="390" t="str">
        <f t="shared" si="19"/>
        <v/>
      </c>
      <c r="I948" s="356"/>
      <c r="J948" s="357"/>
      <c r="K948" s="356"/>
      <c r="L948" s="352"/>
    </row>
    <row r="949" spans="1:12" hidden="1" x14ac:dyDescent="0.2">
      <c r="A949" s="351">
        <v>946</v>
      </c>
      <c r="B949" s="352"/>
      <c r="C949" s="354"/>
      <c r="D949" s="355"/>
      <c r="E949" s="354"/>
      <c r="F949" s="370"/>
      <c r="G949" s="371"/>
      <c r="H949" s="390" t="str">
        <f t="shared" si="19"/>
        <v/>
      </c>
      <c r="I949" s="356"/>
      <c r="J949" s="357"/>
      <c r="K949" s="356"/>
      <c r="L949" s="352"/>
    </row>
    <row r="950" spans="1:12" hidden="1" x14ac:dyDescent="0.2">
      <c r="A950" s="351">
        <v>947</v>
      </c>
      <c r="B950" s="352"/>
      <c r="C950" s="354"/>
      <c r="D950" s="355"/>
      <c r="E950" s="354"/>
      <c r="F950" s="370"/>
      <c r="G950" s="371"/>
      <c r="H950" s="390" t="str">
        <f t="shared" si="19"/>
        <v/>
      </c>
      <c r="I950" s="356"/>
      <c r="J950" s="357"/>
      <c r="K950" s="356"/>
      <c r="L950" s="352"/>
    </row>
    <row r="951" spans="1:12" hidden="1" x14ac:dyDescent="0.2">
      <c r="A951" s="351">
        <v>948</v>
      </c>
      <c r="B951" s="352"/>
      <c r="C951" s="354"/>
      <c r="D951" s="355"/>
      <c r="E951" s="354"/>
      <c r="F951" s="370"/>
      <c r="G951" s="371"/>
      <c r="H951" s="390" t="str">
        <f t="shared" si="19"/>
        <v/>
      </c>
      <c r="I951" s="356"/>
      <c r="J951" s="357"/>
      <c r="K951" s="356"/>
      <c r="L951" s="352"/>
    </row>
    <row r="952" spans="1:12" hidden="1" x14ac:dyDescent="0.2">
      <c r="A952" s="351">
        <v>949</v>
      </c>
      <c r="B952" s="352"/>
      <c r="C952" s="354"/>
      <c r="D952" s="355"/>
      <c r="E952" s="354"/>
      <c r="F952" s="370"/>
      <c r="G952" s="371"/>
      <c r="H952" s="390" t="str">
        <f t="shared" si="19"/>
        <v/>
      </c>
      <c r="I952" s="356"/>
      <c r="J952" s="357"/>
      <c r="K952" s="356"/>
      <c r="L952" s="352"/>
    </row>
    <row r="953" spans="1:12" hidden="1" x14ac:dyDescent="0.2">
      <c r="A953" s="351">
        <v>950</v>
      </c>
      <c r="B953" s="352"/>
      <c r="C953" s="354"/>
      <c r="D953" s="355"/>
      <c r="E953" s="354"/>
      <c r="F953" s="370"/>
      <c r="G953" s="371"/>
      <c r="H953" s="390" t="str">
        <f t="shared" si="19"/>
        <v/>
      </c>
      <c r="I953" s="356"/>
      <c r="J953" s="357"/>
      <c r="K953" s="356"/>
      <c r="L953" s="352"/>
    </row>
    <row r="954" spans="1:12" hidden="1" x14ac:dyDescent="0.2">
      <c r="A954" s="351">
        <v>951</v>
      </c>
      <c r="B954" s="352"/>
      <c r="C954" s="354"/>
      <c r="D954" s="355"/>
      <c r="E954" s="354"/>
      <c r="F954" s="370"/>
      <c r="G954" s="371"/>
      <c r="H954" s="390" t="str">
        <f t="shared" si="19"/>
        <v/>
      </c>
      <c r="I954" s="356"/>
      <c r="J954" s="357"/>
      <c r="K954" s="356"/>
      <c r="L954" s="352"/>
    </row>
    <row r="955" spans="1:12" hidden="1" x14ac:dyDescent="0.2">
      <c r="A955" s="351">
        <v>952</v>
      </c>
      <c r="B955" s="352"/>
      <c r="C955" s="354"/>
      <c r="D955" s="355"/>
      <c r="E955" s="354"/>
      <c r="F955" s="370"/>
      <c r="G955" s="371"/>
      <c r="H955" s="390" t="str">
        <f t="shared" si="19"/>
        <v/>
      </c>
      <c r="I955" s="356"/>
      <c r="J955" s="357"/>
      <c r="K955" s="356"/>
      <c r="L955" s="352"/>
    </row>
    <row r="956" spans="1:12" hidden="1" x14ac:dyDescent="0.2">
      <c r="A956" s="351">
        <v>953</v>
      </c>
      <c r="B956" s="352"/>
      <c r="C956" s="354"/>
      <c r="D956" s="355"/>
      <c r="E956" s="354"/>
      <c r="F956" s="370"/>
      <c r="G956" s="371"/>
      <c r="H956" s="390" t="str">
        <f t="shared" si="19"/>
        <v/>
      </c>
      <c r="I956" s="356"/>
      <c r="J956" s="357"/>
      <c r="K956" s="356"/>
      <c r="L956" s="352"/>
    </row>
    <row r="957" spans="1:12" hidden="1" x14ac:dyDescent="0.2">
      <c r="A957" s="351">
        <v>954</v>
      </c>
      <c r="B957" s="352"/>
      <c r="C957" s="354"/>
      <c r="D957" s="355"/>
      <c r="E957" s="354"/>
      <c r="F957" s="370"/>
      <c r="G957" s="371"/>
      <c r="H957" s="390" t="str">
        <f t="shared" si="19"/>
        <v/>
      </c>
      <c r="I957" s="356"/>
      <c r="J957" s="357"/>
      <c r="K957" s="356"/>
      <c r="L957" s="352"/>
    </row>
    <row r="958" spans="1:12" hidden="1" x14ac:dyDescent="0.2">
      <c r="A958" s="351">
        <v>955</v>
      </c>
      <c r="B958" s="352"/>
      <c r="C958" s="354"/>
      <c r="D958" s="355"/>
      <c r="E958" s="354"/>
      <c r="F958" s="370"/>
      <c r="G958" s="371"/>
      <c r="H958" s="390" t="str">
        <f t="shared" si="19"/>
        <v/>
      </c>
      <c r="I958" s="356"/>
      <c r="J958" s="357"/>
      <c r="K958" s="356"/>
      <c r="L958" s="352"/>
    </row>
    <row r="959" spans="1:12" hidden="1" x14ac:dyDescent="0.2">
      <c r="A959" s="351">
        <v>956</v>
      </c>
      <c r="B959" s="352"/>
      <c r="C959" s="354"/>
      <c r="D959" s="355"/>
      <c r="E959" s="354"/>
      <c r="F959" s="370"/>
      <c r="G959" s="371"/>
      <c r="H959" s="390" t="str">
        <f t="shared" si="19"/>
        <v/>
      </c>
      <c r="I959" s="356"/>
      <c r="J959" s="357"/>
      <c r="K959" s="356"/>
      <c r="L959" s="352"/>
    </row>
    <row r="960" spans="1:12" hidden="1" x14ac:dyDescent="0.2">
      <c r="A960" s="351">
        <v>957</v>
      </c>
      <c r="B960" s="352"/>
      <c r="C960" s="354"/>
      <c r="D960" s="355"/>
      <c r="E960" s="354"/>
      <c r="F960" s="370"/>
      <c r="G960" s="371"/>
      <c r="H960" s="390" t="str">
        <f t="shared" si="19"/>
        <v/>
      </c>
      <c r="I960" s="356"/>
      <c r="J960" s="357"/>
      <c r="K960" s="356"/>
      <c r="L960" s="352"/>
    </row>
    <row r="961" spans="1:12" hidden="1" x14ac:dyDescent="0.2">
      <c r="A961" s="351">
        <v>958</v>
      </c>
      <c r="B961" s="352"/>
      <c r="C961" s="354"/>
      <c r="D961" s="355"/>
      <c r="E961" s="354"/>
      <c r="F961" s="370"/>
      <c r="G961" s="371"/>
      <c r="H961" s="390" t="str">
        <f t="shared" si="19"/>
        <v/>
      </c>
      <c r="I961" s="356"/>
      <c r="J961" s="357"/>
      <c r="K961" s="356"/>
      <c r="L961" s="352"/>
    </row>
    <row r="962" spans="1:12" hidden="1" x14ac:dyDescent="0.2">
      <c r="A962" s="351">
        <v>959</v>
      </c>
      <c r="B962" s="352"/>
      <c r="C962" s="354"/>
      <c r="D962" s="355"/>
      <c r="E962" s="354"/>
      <c r="F962" s="370"/>
      <c r="G962" s="371"/>
      <c r="H962" s="390" t="str">
        <f t="shared" si="19"/>
        <v/>
      </c>
      <c r="I962" s="356"/>
      <c r="J962" s="357"/>
      <c r="K962" s="356"/>
      <c r="L962" s="352"/>
    </row>
    <row r="963" spans="1:12" hidden="1" x14ac:dyDescent="0.2">
      <c r="A963" s="351">
        <v>960</v>
      </c>
      <c r="B963" s="352"/>
      <c r="C963" s="354"/>
      <c r="D963" s="355"/>
      <c r="E963" s="354"/>
      <c r="F963" s="370"/>
      <c r="G963" s="371"/>
      <c r="H963" s="390" t="str">
        <f t="shared" si="19"/>
        <v/>
      </c>
      <c r="I963" s="356"/>
      <c r="J963" s="357"/>
      <c r="K963" s="356"/>
      <c r="L963" s="352"/>
    </row>
    <row r="964" spans="1:12" hidden="1" x14ac:dyDescent="0.2">
      <c r="A964" s="351">
        <v>961</v>
      </c>
      <c r="B964" s="352"/>
      <c r="C964" s="354"/>
      <c r="D964" s="355"/>
      <c r="E964" s="354"/>
      <c r="F964" s="370"/>
      <c r="G964" s="371"/>
      <c r="H964" s="390" t="str">
        <f t="shared" si="19"/>
        <v/>
      </c>
      <c r="I964" s="356"/>
      <c r="J964" s="357"/>
      <c r="K964" s="356"/>
      <c r="L964" s="352"/>
    </row>
    <row r="965" spans="1:12" hidden="1" x14ac:dyDescent="0.2">
      <c r="A965" s="351">
        <v>962</v>
      </c>
      <c r="B965" s="352"/>
      <c r="C965" s="354"/>
      <c r="D965" s="355"/>
      <c r="E965" s="354"/>
      <c r="F965" s="370"/>
      <c r="G965" s="371"/>
      <c r="H965" s="390" t="str">
        <f t="shared" ref="H965:H1004" si="20">IF(G965="","",IF(LEN(G965)&gt;14,G965,REPLACE(REPLACE(G965,1,3,"XXX"),13,2,"XX")))</f>
        <v/>
      </c>
      <c r="I965" s="356"/>
      <c r="J965" s="357"/>
      <c r="K965" s="356"/>
      <c r="L965" s="352"/>
    </row>
    <row r="966" spans="1:12" hidden="1" x14ac:dyDescent="0.2">
      <c r="A966" s="351">
        <v>963</v>
      </c>
      <c r="B966" s="352"/>
      <c r="C966" s="354"/>
      <c r="D966" s="355"/>
      <c r="E966" s="354"/>
      <c r="F966" s="370"/>
      <c r="G966" s="371"/>
      <c r="H966" s="390" t="str">
        <f t="shared" si="20"/>
        <v/>
      </c>
      <c r="I966" s="356"/>
      <c r="J966" s="357"/>
      <c r="K966" s="356"/>
      <c r="L966" s="352"/>
    </row>
    <row r="967" spans="1:12" hidden="1" x14ac:dyDescent="0.2">
      <c r="A967" s="351">
        <v>964</v>
      </c>
      <c r="B967" s="352"/>
      <c r="C967" s="354"/>
      <c r="D967" s="355"/>
      <c r="E967" s="354"/>
      <c r="F967" s="370"/>
      <c r="G967" s="371"/>
      <c r="H967" s="390" t="str">
        <f t="shared" si="20"/>
        <v/>
      </c>
      <c r="I967" s="356"/>
      <c r="J967" s="357"/>
      <c r="K967" s="356"/>
      <c r="L967" s="352"/>
    </row>
    <row r="968" spans="1:12" hidden="1" x14ac:dyDescent="0.2">
      <c r="A968" s="351">
        <v>965</v>
      </c>
      <c r="B968" s="352"/>
      <c r="C968" s="354"/>
      <c r="D968" s="355"/>
      <c r="E968" s="354"/>
      <c r="F968" s="370"/>
      <c r="G968" s="371"/>
      <c r="H968" s="390" t="str">
        <f t="shared" si="20"/>
        <v/>
      </c>
      <c r="I968" s="356"/>
      <c r="J968" s="357"/>
      <c r="K968" s="356"/>
      <c r="L968" s="352"/>
    </row>
    <row r="969" spans="1:12" hidden="1" x14ac:dyDescent="0.2">
      <c r="A969" s="351">
        <v>966</v>
      </c>
      <c r="B969" s="352"/>
      <c r="C969" s="354"/>
      <c r="D969" s="355"/>
      <c r="E969" s="354"/>
      <c r="F969" s="370"/>
      <c r="G969" s="371"/>
      <c r="H969" s="390" t="str">
        <f t="shared" si="20"/>
        <v/>
      </c>
      <c r="I969" s="356"/>
      <c r="J969" s="357"/>
      <c r="K969" s="356"/>
      <c r="L969" s="352"/>
    </row>
    <row r="970" spans="1:12" hidden="1" x14ac:dyDescent="0.2">
      <c r="A970" s="351">
        <v>967</v>
      </c>
      <c r="B970" s="352"/>
      <c r="C970" s="354"/>
      <c r="D970" s="355"/>
      <c r="E970" s="354"/>
      <c r="F970" s="370"/>
      <c r="G970" s="371"/>
      <c r="H970" s="390" t="str">
        <f t="shared" si="20"/>
        <v/>
      </c>
      <c r="I970" s="356"/>
      <c r="J970" s="357"/>
      <c r="K970" s="356"/>
      <c r="L970" s="352"/>
    </row>
    <row r="971" spans="1:12" hidden="1" x14ac:dyDescent="0.2">
      <c r="A971" s="351">
        <v>968</v>
      </c>
      <c r="B971" s="352"/>
      <c r="C971" s="354"/>
      <c r="D971" s="355"/>
      <c r="E971" s="354"/>
      <c r="F971" s="370"/>
      <c r="G971" s="371"/>
      <c r="H971" s="390" t="str">
        <f t="shared" si="20"/>
        <v/>
      </c>
      <c r="I971" s="356"/>
      <c r="J971" s="357"/>
      <c r="K971" s="356"/>
      <c r="L971" s="352"/>
    </row>
    <row r="972" spans="1:12" hidden="1" x14ac:dyDescent="0.2">
      <c r="A972" s="351">
        <v>969</v>
      </c>
      <c r="B972" s="352"/>
      <c r="C972" s="354"/>
      <c r="D972" s="355"/>
      <c r="E972" s="354"/>
      <c r="F972" s="370"/>
      <c r="G972" s="371"/>
      <c r="H972" s="390" t="str">
        <f t="shared" si="20"/>
        <v/>
      </c>
      <c r="I972" s="356"/>
      <c r="J972" s="357"/>
      <c r="K972" s="356"/>
      <c r="L972" s="352"/>
    </row>
    <row r="973" spans="1:12" hidden="1" x14ac:dyDescent="0.2">
      <c r="A973" s="351">
        <v>970</v>
      </c>
      <c r="B973" s="352"/>
      <c r="C973" s="354"/>
      <c r="D973" s="355"/>
      <c r="E973" s="354"/>
      <c r="F973" s="370"/>
      <c r="G973" s="371"/>
      <c r="H973" s="390" t="str">
        <f t="shared" si="20"/>
        <v/>
      </c>
      <c r="I973" s="356"/>
      <c r="J973" s="357"/>
      <c r="K973" s="356"/>
      <c r="L973" s="352"/>
    </row>
    <row r="974" spans="1:12" hidden="1" x14ac:dyDescent="0.2">
      <c r="A974" s="351">
        <v>971</v>
      </c>
      <c r="B974" s="352"/>
      <c r="C974" s="354"/>
      <c r="D974" s="355"/>
      <c r="E974" s="354"/>
      <c r="F974" s="370"/>
      <c r="G974" s="371"/>
      <c r="H974" s="390" t="str">
        <f t="shared" si="20"/>
        <v/>
      </c>
      <c r="I974" s="356"/>
      <c r="J974" s="357"/>
      <c r="K974" s="356"/>
      <c r="L974" s="352"/>
    </row>
    <row r="975" spans="1:12" hidden="1" x14ac:dyDescent="0.2">
      <c r="A975" s="351">
        <v>972</v>
      </c>
      <c r="B975" s="352"/>
      <c r="C975" s="354"/>
      <c r="D975" s="355"/>
      <c r="E975" s="354"/>
      <c r="F975" s="370"/>
      <c r="G975" s="371"/>
      <c r="H975" s="390" t="str">
        <f t="shared" si="20"/>
        <v/>
      </c>
      <c r="I975" s="356"/>
      <c r="J975" s="357"/>
      <c r="K975" s="356"/>
      <c r="L975" s="352"/>
    </row>
    <row r="976" spans="1:12" hidden="1" x14ac:dyDescent="0.2">
      <c r="A976" s="351">
        <v>973</v>
      </c>
      <c r="B976" s="352"/>
      <c r="C976" s="354"/>
      <c r="D976" s="355"/>
      <c r="E976" s="354"/>
      <c r="F976" s="370"/>
      <c r="G976" s="371"/>
      <c r="H976" s="390" t="str">
        <f t="shared" si="20"/>
        <v/>
      </c>
      <c r="I976" s="356"/>
      <c r="J976" s="357"/>
      <c r="K976" s="356"/>
      <c r="L976" s="352"/>
    </row>
    <row r="977" spans="1:12" hidden="1" x14ac:dyDescent="0.2">
      <c r="A977" s="351">
        <v>974</v>
      </c>
      <c r="B977" s="352"/>
      <c r="C977" s="354"/>
      <c r="D977" s="355"/>
      <c r="E977" s="354"/>
      <c r="F977" s="370"/>
      <c r="G977" s="371"/>
      <c r="H977" s="390" t="str">
        <f t="shared" si="20"/>
        <v/>
      </c>
      <c r="I977" s="356"/>
      <c r="J977" s="357"/>
      <c r="K977" s="356"/>
      <c r="L977" s="352"/>
    </row>
    <row r="978" spans="1:12" hidden="1" x14ac:dyDescent="0.2">
      <c r="A978" s="351">
        <v>975</v>
      </c>
      <c r="B978" s="352"/>
      <c r="C978" s="354"/>
      <c r="D978" s="355"/>
      <c r="E978" s="354"/>
      <c r="F978" s="370"/>
      <c r="G978" s="371"/>
      <c r="H978" s="390" t="str">
        <f t="shared" si="20"/>
        <v/>
      </c>
      <c r="I978" s="356"/>
      <c r="J978" s="357"/>
      <c r="K978" s="356"/>
      <c r="L978" s="352"/>
    </row>
    <row r="979" spans="1:12" hidden="1" x14ac:dyDescent="0.2">
      <c r="A979" s="351">
        <v>976</v>
      </c>
      <c r="B979" s="352"/>
      <c r="C979" s="354"/>
      <c r="D979" s="355"/>
      <c r="E979" s="354"/>
      <c r="F979" s="370"/>
      <c r="G979" s="371"/>
      <c r="H979" s="390" t="str">
        <f t="shared" si="20"/>
        <v/>
      </c>
      <c r="I979" s="356"/>
      <c r="J979" s="357"/>
      <c r="K979" s="356"/>
      <c r="L979" s="352"/>
    </row>
    <row r="980" spans="1:12" hidden="1" x14ac:dyDescent="0.2">
      <c r="A980" s="351">
        <v>977</v>
      </c>
      <c r="B980" s="352"/>
      <c r="C980" s="354"/>
      <c r="D980" s="355"/>
      <c r="E980" s="354"/>
      <c r="F980" s="370"/>
      <c r="G980" s="371"/>
      <c r="H980" s="390" t="str">
        <f t="shared" si="20"/>
        <v/>
      </c>
      <c r="I980" s="356"/>
      <c r="J980" s="357"/>
      <c r="K980" s="356"/>
      <c r="L980" s="352"/>
    </row>
    <row r="981" spans="1:12" hidden="1" x14ac:dyDescent="0.2">
      <c r="A981" s="351">
        <v>978</v>
      </c>
      <c r="B981" s="352"/>
      <c r="C981" s="354"/>
      <c r="D981" s="355"/>
      <c r="E981" s="354"/>
      <c r="F981" s="370"/>
      <c r="G981" s="371"/>
      <c r="H981" s="390" t="str">
        <f t="shared" si="20"/>
        <v/>
      </c>
      <c r="I981" s="356"/>
      <c r="J981" s="357"/>
      <c r="K981" s="356"/>
      <c r="L981" s="352"/>
    </row>
    <row r="982" spans="1:12" hidden="1" x14ac:dyDescent="0.2">
      <c r="A982" s="351">
        <v>979</v>
      </c>
      <c r="B982" s="352"/>
      <c r="C982" s="354"/>
      <c r="D982" s="355"/>
      <c r="E982" s="354"/>
      <c r="F982" s="370"/>
      <c r="G982" s="371"/>
      <c r="H982" s="390" t="str">
        <f t="shared" si="20"/>
        <v/>
      </c>
      <c r="I982" s="356"/>
      <c r="J982" s="357"/>
      <c r="K982" s="356"/>
      <c r="L982" s="352"/>
    </row>
    <row r="983" spans="1:12" hidden="1" x14ac:dyDescent="0.2">
      <c r="A983" s="351">
        <v>980</v>
      </c>
      <c r="B983" s="352"/>
      <c r="C983" s="354"/>
      <c r="D983" s="355"/>
      <c r="E983" s="354"/>
      <c r="F983" s="370"/>
      <c r="G983" s="371"/>
      <c r="H983" s="390" t="str">
        <f t="shared" si="20"/>
        <v/>
      </c>
      <c r="I983" s="356"/>
      <c r="J983" s="357"/>
      <c r="K983" s="356"/>
      <c r="L983" s="352"/>
    </row>
    <row r="984" spans="1:12" hidden="1" x14ac:dyDescent="0.2">
      <c r="A984" s="351">
        <v>981</v>
      </c>
      <c r="B984" s="352"/>
      <c r="C984" s="354"/>
      <c r="D984" s="355"/>
      <c r="E984" s="354"/>
      <c r="F984" s="370"/>
      <c r="G984" s="371"/>
      <c r="H984" s="390" t="str">
        <f t="shared" si="20"/>
        <v/>
      </c>
      <c r="I984" s="356"/>
      <c r="J984" s="357"/>
      <c r="K984" s="356"/>
      <c r="L984" s="352"/>
    </row>
    <row r="985" spans="1:12" hidden="1" x14ac:dyDescent="0.2">
      <c r="A985" s="351">
        <v>982</v>
      </c>
      <c r="B985" s="352"/>
      <c r="C985" s="354"/>
      <c r="D985" s="355"/>
      <c r="E985" s="354"/>
      <c r="F985" s="370"/>
      <c r="G985" s="371"/>
      <c r="H985" s="390" t="str">
        <f t="shared" si="20"/>
        <v/>
      </c>
      <c r="I985" s="356"/>
      <c r="J985" s="357"/>
      <c r="K985" s="356"/>
      <c r="L985" s="352"/>
    </row>
    <row r="986" spans="1:12" hidden="1" x14ac:dyDescent="0.2">
      <c r="A986" s="351">
        <v>983</v>
      </c>
      <c r="B986" s="352"/>
      <c r="C986" s="354"/>
      <c r="D986" s="355"/>
      <c r="E986" s="354"/>
      <c r="F986" s="370"/>
      <c r="G986" s="371"/>
      <c r="H986" s="390" t="str">
        <f t="shared" si="20"/>
        <v/>
      </c>
      <c r="I986" s="356"/>
      <c r="J986" s="357"/>
      <c r="K986" s="356"/>
      <c r="L986" s="352"/>
    </row>
    <row r="987" spans="1:12" hidden="1" x14ac:dyDescent="0.2">
      <c r="A987" s="351">
        <v>984</v>
      </c>
      <c r="B987" s="352"/>
      <c r="C987" s="354"/>
      <c r="D987" s="355"/>
      <c r="E987" s="354"/>
      <c r="F987" s="370"/>
      <c r="G987" s="371"/>
      <c r="H987" s="390" t="str">
        <f t="shared" si="20"/>
        <v/>
      </c>
      <c r="I987" s="356"/>
      <c r="J987" s="357"/>
      <c r="K987" s="356"/>
      <c r="L987" s="352"/>
    </row>
    <row r="988" spans="1:12" hidden="1" x14ac:dyDescent="0.2">
      <c r="A988" s="351">
        <v>985</v>
      </c>
      <c r="B988" s="352"/>
      <c r="C988" s="354"/>
      <c r="D988" s="355"/>
      <c r="E988" s="354"/>
      <c r="F988" s="370"/>
      <c r="G988" s="371"/>
      <c r="H988" s="390" t="str">
        <f t="shared" si="20"/>
        <v/>
      </c>
      <c r="I988" s="356"/>
      <c r="J988" s="357"/>
      <c r="K988" s="356"/>
      <c r="L988" s="352"/>
    </row>
    <row r="989" spans="1:12" hidden="1" x14ac:dyDescent="0.2">
      <c r="A989" s="351">
        <v>986</v>
      </c>
      <c r="B989" s="352"/>
      <c r="C989" s="354"/>
      <c r="D989" s="355"/>
      <c r="E989" s="354"/>
      <c r="F989" s="370"/>
      <c r="G989" s="371"/>
      <c r="H989" s="390" t="str">
        <f t="shared" si="20"/>
        <v/>
      </c>
      <c r="I989" s="356"/>
      <c r="J989" s="357"/>
      <c r="K989" s="356"/>
      <c r="L989" s="352"/>
    </row>
    <row r="990" spans="1:12" hidden="1" x14ac:dyDescent="0.2">
      <c r="A990" s="351">
        <v>987</v>
      </c>
      <c r="B990" s="352"/>
      <c r="C990" s="354"/>
      <c r="D990" s="355"/>
      <c r="E990" s="354"/>
      <c r="F990" s="370"/>
      <c r="G990" s="371"/>
      <c r="H990" s="390" t="str">
        <f t="shared" si="20"/>
        <v/>
      </c>
      <c r="I990" s="356"/>
      <c r="J990" s="357"/>
      <c r="K990" s="356"/>
      <c r="L990" s="352"/>
    </row>
    <row r="991" spans="1:12" hidden="1" x14ac:dyDescent="0.2">
      <c r="A991" s="351">
        <v>988</v>
      </c>
      <c r="B991" s="352"/>
      <c r="C991" s="354"/>
      <c r="D991" s="355"/>
      <c r="E991" s="354"/>
      <c r="F991" s="370"/>
      <c r="G991" s="371"/>
      <c r="H991" s="390" t="str">
        <f t="shared" si="20"/>
        <v/>
      </c>
      <c r="I991" s="356"/>
      <c r="J991" s="357"/>
      <c r="K991" s="356"/>
      <c r="L991" s="352"/>
    </row>
    <row r="992" spans="1:12" hidden="1" x14ac:dyDescent="0.2">
      <c r="A992" s="351">
        <v>989</v>
      </c>
      <c r="B992" s="352"/>
      <c r="C992" s="354"/>
      <c r="D992" s="355"/>
      <c r="E992" s="354"/>
      <c r="F992" s="370"/>
      <c r="G992" s="371"/>
      <c r="H992" s="390" t="str">
        <f t="shared" si="20"/>
        <v/>
      </c>
      <c r="I992" s="356"/>
      <c r="J992" s="357"/>
      <c r="K992" s="356"/>
      <c r="L992" s="352"/>
    </row>
    <row r="993" spans="1:12" hidden="1" x14ac:dyDescent="0.2">
      <c r="A993" s="351">
        <v>990</v>
      </c>
      <c r="B993" s="352"/>
      <c r="C993" s="354"/>
      <c r="D993" s="355"/>
      <c r="E993" s="354"/>
      <c r="F993" s="370"/>
      <c r="G993" s="371"/>
      <c r="H993" s="390" t="str">
        <f t="shared" si="20"/>
        <v/>
      </c>
      <c r="I993" s="356"/>
      <c r="J993" s="357"/>
      <c r="K993" s="356"/>
      <c r="L993" s="352"/>
    </row>
    <row r="994" spans="1:12" hidden="1" x14ac:dyDescent="0.2">
      <c r="A994" s="351">
        <v>991</v>
      </c>
      <c r="B994" s="352"/>
      <c r="C994" s="354"/>
      <c r="D994" s="355"/>
      <c r="E994" s="354"/>
      <c r="F994" s="370"/>
      <c r="G994" s="371"/>
      <c r="H994" s="390" t="str">
        <f t="shared" si="20"/>
        <v/>
      </c>
      <c r="I994" s="356"/>
      <c r="J994" s="357"/>
      <c r="K994" s="356"/>
      <c r="L994" s="352"/>
    </row>
    <row r="995" spans="1:12" hidden="1" x14ac:dyDescent="0.2">
      <c r="A995" s="351">
        <v>992</v>
      </c>
      <c r="B995" s="352"/>
      <c r="C995" s="354"/>
      <c r="D995" s="355"/>
      <c r="E995" s="354"/>
      <c r="F995" s="370"/>
      <c r="G995" s="371"/>
      <c r="H995" s="390" t="str">
        <f t="shared" si="20"/>
        <v/>
      </c>
      <c r="I995" s="356"/>
      <c r="J995" s="357"/>
      <c r="K995" s="356"/>
      <c r="L995" s="352"/>
    </row>
    <row r="996" spans="1:12" hidden="1" x14ac:dyDescent="0.2">
      <c r="A996" s="351">
        <v>993</v>
      </c>
      <c r="B996" s="352"/>
      <c r="C996" s="354"/>
      <c r="D996" s="355"/>
      <c r="E996" s="354"/>
      <c r="F996" s="370"/>
      <c r="G996" s="371"/>
      <c r="H996" s="390" t="str">
        <f t="shared" si="20"/>
        <v/>
      </c>
      <c r="I996" s="356"/>
      <c r="J996" s="357"/>
      <c r="K996" s="356"/>
      <c r="L996" s="352"/>
    </row>
    <row r="997" spans="1:12" hidden="1" x14ac:dyDescent="0.2">
      <c r="A997" s="351">
        <v>994</v>
      </c>
      <c r="B997" s="352"/>
      <c r="C997" s="354"/>
      <c r="D997" s="355"/>
      <c r="E997" s="354"/>
      <c r="F997" s="370"/>
      <c r="G997" s="371"/>
      <c r="H997" s="390" t="str">
        <f t="shared" si="20"/>
        <v/>
      </c>
      <c r="I997" s="356"/>
      <c r="J997" s="357"/>
      <c r="K997" s="356"/>
      <c r="L997" s="352"/>
    </row>
    <row r="998" spans="1:12" hidden="1" x14ac:dyDescent="0.2">
      <c r="A998" s="351">
        <v>995</v>
      </c>
      <c r="B998" s="352"/>
      <c r="C998" s="354"/>
      <c r="D998" s="355"/>
      <c r="E998" s="354"/>
      <c r="F998" s="370"/>
      <c r="G998" s="371"/>
      <c r="H998" s="390" t="str">
        <f t="shared" si="20"/>
        <v/>
      </c>
      <c r="I998" s="356"/>
      <c r="J998" s="357"/>
      <c r="K998" s="356"/>
      <c r="L998" s="352"/>
    </row>
    <row r="999" spans="1:12" hidden="1" x14ac:dyDescent="0.2">
      <c r="A999" s="351">
        <v>996</v>
      </c>
      <c r="B999" s="352"/>
      <c r="C999" s="354"/>
      <c r="D999" s="355"/>
      <c r="E999" s="354"/>
      <c r="F999" s="370"/>
      <c r="G999" s="371"/>
      <c r="H999" s="390" t="str">
        <f t="shared" si="20"/>
        <v/>
      </c>
      <c r="I999" s="356"/>
      <c r="J999" s="357"/>
      <c r="K999" s="356"/>
      <c r="L999" s="352"/>
    </row>
    <row r="1000" spans="1:12" hidden="1" x14ac:dyDescent="0.2">
      <c r="A1000" s="351">
        <v>997</v>
      </c>
      <c r="B1000" s="352"/>
      <c r="C1000" s="354"/>
      <c r="D1000" s="355"/>
      <c r="E1000" s="354"/>
      <c r="F1000" s="370"/>
      <c r="G1000" s="371"/>
      <c r="H1000" s="390" t="str">
        <f t="shared" si="20"/>
        <v/>
      </c>
      <c r="I1000" s="356"/>
      <c r="J1000" s="357"/>
      <c r="K1000" s="356"/>
      <c r="L1000" s="352"/>
    </row>
    <row r="1001" spans="1:12" hidden="1" x14ac:dyDescent="0.2">
      <c r="A1001" s="351">
        <v>998</v>
      </c>
      <c r="B1001" s="352"/>
      <c r="C1001" s="354"/>
      <c r="D1001" s="355"/>
      <c r="E1001" s="354"/>
      <c r="F1001" s="370"/>
      <c r="G1001" s="371"/>
      <c r="H1001" s="390" t="str">
        <f t="shared" si="20"/>
        <v/>
      </c>
      <c r="I1001" s="356"/>
      <c r="J1001" s="357"/>
      <c r="K1001" s="356"/>
      <c r="L1001" s="352"/>
    </row>
    <row r="1002" spans="1:12" hidden="1" x14ac:dyDescent="0.2">
      <c r="A1002" s="351">
        <v>999</v>
      </c>
      <c r="B1002" s="352"/>
      <c r="C1002" s="354"/>
      <c r="D1002" s="355"/>
      <c r="E1002" s="354"/>
      <c r="F1002" s="370"/>
      <c r="G1002" s="371"/>
      <c r="H1002" s="390" t="str">
        <f t="shared" si="20"/>
        <v/>
      </c>
      <c r="I1002" s="356"/>
      <c r="J1002" s="357"/>
      <c r="K1002" s="356"/>
      <c r="L1002" s="352"/>
    </row>
    <row r="1003" spans="1:12" hidden="1" x14ac:dyDescent="0.2">
      <c r="A1003" s="351">
        <v>1000</v>
      </c>
      <c r="B1003" s="352"/>
      <c r="C1003" s="354"/>
      <c r="D1003" s="355"/>
      <c r="E1003" s="354"/>
      <c r="F1003" s="370"/>
      <c r="G1003" s="371"/>
      <c r="H1003" s="390" t="str">
        <f t="shared" si="20"/>
        <v/>
      </c>
      <c r="I1003" s="356"/>
      <c r="J1003" s="357"/>
      <c r="K1003" s="356"/>
      <c r="L1003" s="352"/>
    </row>
    <row r="1004" spans="1:12" hidden="1" x14ac:dyDescent="0.2">
      <c r="A1004" s="351">
        <v>1001</v>
      </c>
      <c r="B1004" s="352"/>
      <c r="C1004" s="354"/>
      <c r="D1004" s="355"/>
      <c r="E1004" s="354"/>
      <c r="F1004" s="370"/>
      <c r="G1004" s="371"/>
      <c r="H1004" s="390" t="str">
        <f t="shared" si="20"/>
        <v/>
      </c>
      <c r="I1004" s="356"/>
      <c r="J1004" s="357"/>
      <c r="K1004" s="356"/>
      <c r="L1004" s="352"/>
    </row>
    <row r="1007" spans="1:12" x14ac:dyDescent="0.2">
      <c r="D1007" s="443"/>
    </row>
  </sheetData>
  <sheetProtection formatColumns="0" formatRows="0" insertColumns="0" insertRows="0" deleteRows="0" autoFilter="0"/>
  <autoFilter ref="A3:L1004" xr:uid="{00000000-0009-0000-0000-00000B000000}">
    <sortState xmlns:xlrd2="http://schemas.microsoft.com/office/spreadsheetml/2017/richdata2" ref="A5:Z2004">
      <sortCondition ref="A4:A2004"/>
    </sortState>
  </autoFilter>
  <mergeCells count="2">
    <mergeCell ref="A1:L1"/>
    <mergeCell ref="A2:L2"/>
  </mergeCells>
  <dataValidations count="1">
    <dataValidation type="list" allowBlank="1" showInputMessage="1" showErrorMessage="1" sqref="C4:C1004" xr:uid="{00000000-0002-0000-0B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scale="43" fitToHeight="0" pageOrder="overThenDown" orientation="portrait" r:id="rId1"/>
  <headerFooter>
    <oddFooter>Página &amp;P de &amp;N</oddFooter>
  </headerFooter>
  <colBreaks count="1" manualBreakCount="1">
    <brk id="5" max="1048575" man="1"/>
  </colBreaks>
  <ignoredErrors>
    <ignoredError sqref="H3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249977111117893"/>
  </sheetPr>
  <dimension ref="A1:A12"/>
  <sheetViews>
    <sheetView showGridLines="0" workbookViewId="0">
      <selection activeCell="C6" sqref="C6"/>
    </sheetView>
  </sheetViews>
  <sheetFormatPr defaultRowHeight="12.75" x14ac:dyDescent="0.2"/>
  <cols>
    <col min="1" max="1" width="135.42578125" customWidth="1"/>
  </cols>
  <sheetData>
    <row r="1" spans="1:1" s="1" customFormat="1" ht="18" x14ac:dyDescent="0.2">
      <c r="A1" s="22" t="s">
        <v>371</v>
      </c>
    </row>
    <row r="2" spans="1:1" s="1" customFormat="1" ht="39" customHeight="1" x14ac:dyDescent="0.2">
      <c r="A2" s="4"/>
    </row>
    <row r="3" spans="1:1" s="1" customFormat="1" ht="35.25" customHeight="1" x14ac:dyDescent="0.2">
      <c r="A3" s="169" t="str">
        <f>"Declaro, para todos os fins, que são verídicas todas as informações contidas neste relatório do "&amp;Capa!A70</f>
        <v>Declaro, para todos os fins, que são verídicas todas as informações contidas neste relatório do Termo de Parceria nº51/2021 - celebrado entre o Instituto Ekos Brasil  e IEF - Instituto Estadual de Florestas</v>
      </c>
    </row>
    <row r="4" spans="1:1" s="1" customFormat="1" ht="71.25" customHeight="1" x14ac:dyDescent="0.2">
      <c r="A4" s="32" t="s">
        <v>21</v>
      </c>
    </row>
    <row r="5" spans="1:1" s="1" customFormat="1" ht="14.25" x14ac:dyDescent="0.2">
      <c r="A5" s="32" t="s">
        <v>1621</v>
      </c>
    </row>
    <row r="6" spans="1:1" s="1" customFormat="1" ht="14.25" x14ac:dyDescent="0.2">
      <c r="A6" s="32" t="s">
        <v>477</v>
      </c>
    </row>
    <row r="7" spans="1:1" s="1" customFormat="1" ht="14.25" x14ac:dyDescent="0.2">
      <c r="A7" s="32" t="s">
        <v>1624</v>
      </c>
    </row>
    <row r="8" spans="1:1" s="1" customFormat="1" ht="14.25" x14ac:dyDescent="0.2">
      <c r="A8" s="168"/>
    </row>
    <row r="9" spans="1:1" s="1" customFormat="1" ht="14.25" x14ac:dyDescent="0.2">
      <c r="A9" s="32" t="s">
        <v>1437</v>
      </c>
    </row>
    <row r="10" spans="1:1" s="1" customFormat="1" ht="48.75" customHeight="1" x14ac:dyDescent="0.2">
      <c r="A10" s="6"/>
    </row>
    <row r="11" spans="1:1" s="1" customFormat="1" x14ac:dyDescent="0.2">
      <c r="A11" s="2"/>
    </row>
    <row r="12" spans="1:1" s="1" customFormat="1" ht="9.75" customHeight="1" x14ac:dyDescent="0.2">
      <c r="A12" s="2"/>
    </row>
  </sheetData>
  <sheetProtection formatCells="0" formatRows="0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4.9989318521683403E-2"/>
    <pageSetUpPr fitToPage="1"/>
  </sheetPr>
  <dimension ref="A1:V69"/>
  <sheetViews>
    <sheetView topLeftCell="A55" workbookViewId="0">
      <selection activeCell="C75" sqref="C75"/>
    </sheetView>
  </sheetViews>
  <sheetFormatPr defaultColWidth="9.140625" defaultRowHeight="12.75" x14ac:dyDescent="0.2"/>
  <cols>
    <col min="1" max="2" width="26.42578125" style="111" customWidth="1"/>
    <col min="3" max="3" width="47.85546875" style="111" customWidth="1"/>
    <col min="4" max="4" width="29.5703125" style="111" customWidth="1"/>
    <col min="5" max="5" width="31.42578125" style="111" customWidth="1"/>
    <col min="6" max="7" width="31" style="111" customWidth="1"/>
    <col min="8" max="8" width="33.42578125" style="111" customWidth="1"/>
    <col min="9" max="9" width="31" style="111" customWidth="1"/>
    <col min="10" max="10" width="3.85546875" style="111" customWidth="1"/>
    <col min="11" max="11" width="10.140625" style="111" customWidth="1"/>
    <col min="12" max="12" width="15.140625" style="111" customWidth="1"/>
    <col min="13" max="13" width="2.5703125" style="111" customWidth="1"/>
    <col min="14" max="14" width="9.140625" style="111"/>
    <col min="15" max="17" width="13.42578125" style="111" customWidth="1"/>
    <col min="18" max="18" width="0.5703125" style="111" customWidth="1"/>
    <col min="19" max="19" width="10.42578125" style="111" bestFit="1" customWidth="1"/>
    <col min="20" max="20" width="13.42578125" style="111" customWidth="1"/>
    <col min="21" max="21" width="5.85546875" style="111" customWidth="1"/>
    <col min="22" max="22" width="9.140625" style="111"/>
    <col min="23" max="25" width="13.42578125" style="111" customWidth="1"/>
    <col min="26" max="26" width="1.85546875" style="111" customWidth="1"/>
    <col min="27" max="27" width="9.140625" style="111"/>
    <col min="28" max="28" width="13.42578125" style="111" customWidth="1"/>
    <col min="29" max="16384" width="9.140625" style="111"/>
  </cols>
  <sheetData>
    <row r="1" spans="1:22" x14ac:dyDescent="0.2">
      <c r="A1" s="111">
        <v>1</v>
      </c>
      <c r="B1" s="111">
        <v>1</v>
      </c>
      <c r="C1" s="111">
        <f>COUNTA(C3:C98)</f>
        <v>3</v>
      </c>
      <c r="D1" s="111">
        <f>COUNTA(D3:D97)</f>
        <v>30</v>
      </c>
      <c r="E1" s="111">
        <f>COUNTA(E3:E98)</f>
        <v>60</v>
      </c>
      <c r="F1" s="111">
        <f>COUNTA(F3:F98)</f>
        <v>14</v>
      </c>
      <c r="G1" s="111">
        <v>1</v>
      </c>
    </row>
    <row r="2" spans="1:22" s="110" customFormat="1" ht="35.25" customHeight="1" x14ac:dyDescent="0.2">
      <c r="A2" s="105" t="s">
        <v>326</v>
      </c>
      <c r="B2" s="105" t="s">
        <v>327</v>
      </c>
      <c r="C2" s="105" t="s">
        <v>341</v>
      </c>
      <c r="D2" s="105" t="s">
        <v>163</v>
      </c>
      <c r="E2" s="105" t="s">
        <v>245</v>
      </c>
      <c r="F2" s="105" t="s">
        <v>130</v>
      </c>
      <c r="G2" s="105" t="s">
        <v>348</v>
      </c>
      <c r="H2" s="105" t="s">
        <v>596</v>
      </c>
      <c r="I2" s="106" t="s">
        <v>348</v>
      </c>
      <c r="K2" s="111"/>
      <c r="L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2" ht="42.75" x14ac:dyDescent="0.2">
      <c r="A3" s="284" t="s">
        <v>326</v>
      </c>
      <c r="B3" s="284" t="s">
        <v>327</v>
      </c>
      <c r="C3" s="282" t="s">
        <v>322</v>
      </c>
      <c r="D3" s="106" t="s">
        <v>1</v>
      </c>
      <c r="E3" s="107" t="s">
        <v>2</v>
      </c>
      <c r="F3" s="283" t="s">
        <v>212</v>
      </c>
      <c r="G3" s="106" t="s">
        <v>348</v>
      </c>
      <c r="H3" s="106" t="s">
        <v>597</v>
      </c>
      <c r="I3" s="106" t="s">
        <v>350</v>
      </c>
    </row>
    <row r="4" spans="1:22" ht="28.5" x14ac:dyDescent="0.2">
      <c r="A4" s="112"/>
      <c r="B4" s="112"/>
      <c r="C4" s="106" t="s">
        <v>324</v>
      </c>
      <c r="D4" s="106" t="s">
        <v>152</v>
      </c>
      <c r="E4" s="107" t="s">
        <v>140</v>
      </c>
      <c r="F4" s="106" t="s">
        <v>206</v>
      </c>
      <c r="G4" s="162"/>
      <c r="H4" s="162"/>
      <c r="I4" s="106" t="s">
        <v>349</v>
      </c>
    </row>
    <row r="5" spans="1:22" ht="14.25" x14ac:dyDescent="0.2">
      <c r="A5" s="112"/>
      <c r="B5" s="112"/>
      <c r="C5" s="106" t="s">
        <v>151</v>
      </c>
      <c r="D5" s="106" t="s">
        <v>328</v>
      </c>
      <c r="E5" s="107" t="s">
        <v>3</v>
      </c>
      <c r="F5" s="106" t="s">
        <v>207</v>
      </c>
      <c r="G5" s="162"/>
      <c r="H5" s="162"/>
    </row>
    <row r="6" spans="1:22" ht="28.5" customHeight="1" x14ac:dyDescent="0.2">
      <c r="C6" s="112"/>
      <c r="D6" s="106" t="s">
        <v>329</v>
      </c>
      <c r="E6" s="107" t="s">
        <v>56</v>
      </c>
      <c r="F6" s="106" t="s">
        <v>209</v>
      </c>
      <c r="G6" s="162"/>
      <c r="H6" s="162"/>
      <c r="I6" s="162"/>
    </row>
    <row r="7" spans="1:22" ht="42.75" x14ac:dyDescent="0.2">
      <c r="A7" s="112"/>
      <c r="B7" s="112"/>
      <c r="C7" s="112"/>
      <c r="D7" s="106" t="s">
        <v>330</v>
      </c>
      <c r="E7" s="107" t="s">
        <v>71</v>
      </c>
      <c r="F7" s="106" t="s">
        <v>211</v>
      </c>
      <c r="G7" s="162"/>
      <c r="H7" s="162"/>
      <c r="I7" s="162"/>
    </row>
    <row r="8" spans="1:22" ht="14.25" x14ac:dyDescent="0.2">
      <c r="A8" s="112"/>
      <c r="B8" s="112"/>
      <c r="C8" s="112"/>
      <c r="D8" s="106" t="s">
        <v>332</v>
      </c>
      <c r="E8" s="107" t="s">
        <v>70</v>
      </c>
      <c r="F8" s="106" t="s">
        <v>214</v>
      </c>
      <c r="G8" s="162"/>
      <c r="H8" s="162"/>
      <c r="I8" s="162"/>
    </row>
    <row r="9" spans="1:22" ht="14.25" x14ac:dyDescent="0.2">
      <c r="A9" s="112"/>
      <c r="B9" s="112"/>
      <c r="C9" s="112"/>
      <c r="D9" s="106" t="s">
        <v>334</v>
      </c>
      <c r="E9" s="107" t="s">
        <v>148</v>
      </c>
      <c r="F9" s="106" t="s">
        <v>215</v>
      </c>
      <c r="G9" s="162"/>
      <c r="H9" s="162"/>
      <c r="I9" s="162"/>
    </row>
    <row r="10" spans="1:22" ht="14.25" x14ac:dyDescent="0.2">
      <c r="A10" s="112"/>
      <c r="B10" s="112"/>
      <c r="C10" s="112"/>
      <c r="D10" s="106" t="s">
        <v>80</v>
      </c>
      <c r="E10" s="107" t="s">
        <v>149</v>
      </c>
      <c r="F10" s="106" t="s">
        <v>62</v>
      </c>
      <c r="G10" s="162"/>
      <c r="H10" s="162"/>
      <c r="I10" s="162"/>
    </row>
    <row r="11" spans="1:22" ht="28.5" x14ac:dyDescent="0.2">
      <c r="A11" s="112"/>
      <c r="B11" s="112"/>
      <c r="C11" s="112"/>
      <c r="D11" s="106" t="s">
        <v>228</v>
      </c>
      <c r="E11" s="107" t="s">
        <v>164</v>
      </c>
      <c r="F11" s="106" t="s">
        <v>205</v>
      </c>
      <c r="G11" s="162"/>
      <c r="H11" s="162"/>
      <c r="I11" s="162"/>
    </row>
    <row r="12" spans="1:22" ht="42.75" x14ac:dyDescent="0.2">
      <c r="A12" s="112"/>
      <c r="B12" s="112"/>
      <c r="C12" s="112"/>
      <c r="D12" s="106" t="s">
        <v>230</v>
      </c>
      <c r="E12" s="107" t="s">
        <v>161</v>
      </c>
      <c r="F12" s="106" t="s">
        <v>210</v>
      </c>
      <c r="G12" s="162"/>
      <c r="H12" s="162"/>
      <c r="I12" s="162"/>
    </row>
    <row r="13" spans="1:22" ht="28.5" x14ac:dyDescent="0.2">
      <c r="A13" s="112"/>
      <c r="B13" s="112"/>
      <c r="C13" s="112"/>
      <c r="D13" s="106" t="s">
        <v>231</v>
      </c>
      <c r="E13" s="107" t="s">
        <v>50</v>
      </c>
      <c r="F13" s="106" t="s">
        <v>208</v>
      </c>
      <c r="G13" s="162"/>
      <c r="H13" s="162"/>
      <c r="I13" s="162"/>
    </row>
    <row r="14" spans="1:22" ht="14.25" x14ac:dyDescent="0.2">
      <c r="A14" s="112"/>
      <c r="B14" s="112"/>
      <c r="C14" s="112"/>
      <c r="D14" s="106" t="s">
        <v>242</v>
      </c>
      <c r="E14" s="107" t="s">
        <v>9</v>
      </c>
      <c r="F14" s="106" t="s">
        <v>213</v>
      </c>
      <c r="G14" s="162"/>
      <c r="H14" s="162"/>
      <c r="I14" s="162"/>
    </row>
    <row r="15" spans="1:22" ht="14.25" x14ac:dyDescent="0.2">
      <c r="A15" s="112"/>
      <c r="B15" s="112"/>
      <c r="C15" s="112"/>
      <c r="D15" s="106" t="s">
        <v>4</v>
      </c>
      <c r="E15" s="107" t="s">
        <v>285</v>
      </c>
      <c r="F15" s="106" t="s">
        <v>337</v>
      </c>
      <c r="G15" s="162"/>
      <c r="H15" s="162"/>
      <c r="I15" s="162"/>
    </row>
    <row r="16" spans="1:22" ht="14.25" x14ac:dyDescent="0.2">
      <c r="A16" s="112"/>
      <c r="B16" s="112"/>
      <c r="C16" s="112"/>
      <c r="D16" s="106" t="s">
        <v>10</v>
      </c>
      <c r="E16" s="107" t="s">
        <v>158</v>
      </c>
      <c r="F16" s="106" t="s">
        <v>216</v>
      </c>
      <c r="G16" s="162"/>
      <c r="H16" s="162"/>
      <c r="I16" s="162"/>
    </row>
    <row r="17" spans="1:9" ht="28.5" x14ac:dyDescent="0.2">
      <c r="A17" s="112"/>
      <c r="B17" s="112"/>
      <c r="C17" s="112"/>
      <c r="D17" s="106" t="s">
        <v>243</v>
      </c>
      <c r="E17" s="107" t="s">
        <v>165</v>
      </c>
      <c r="F17" s="112"/>
      <c r="G17" s="112"/>
      <c r="H17" s="112"/>
      <c r="I17" s="112"/>
    </row>
    <row r="18" spans="1:9" ht="28.5" x14ac:dyDescent="0.2">
      <c r="A18" s="112"/>
      <c r="B18" s="112"/>
      <c r="C18" s="112"/>
      <c r="D18" s="106" t="s">
        <v>258</v>
      </c>
      <c r="E18" s="108" t="s">
        <v>203</v>
      </c>
      <c r="F18" s="112"/>
      <c r="G18" s="112"/>
      <c r="H18" s="112"/>
      <c r="I18" s="112"/>
    </row>
    <row r="19" spans="1:9" ht="14.25" x14ac:dyDescent="0.2">
      <c r="A19" s="112"/>
      <c r="B19" s="112"/>
      <c r="C19" s="112"/>
      <c r="D19" s="106" t="s">
        <v>244</v>
      </c>
      <c r="E19" s="107" t="s">
        <v>57</v>
      </c>
      <c r="F19" s="112"/>
      <c r="G19" s="112"/>
      <c r="H19" s="112"/>
      <c r="I19" s="112"/>
    </row>
    <row r="20" spans="1:9" ht="28.5" x14ac:dyDescent="0.2">
      <c r="A20" s="112"/>
      <c r="B20" s="112"/>
      <c r="C20" s="112"/>
      <c r="D20" s="106" t="s">
        <v>439</v>
      </c>
      <c r="E20" s="107" t="s">
        <v>166</v>
      </c>
      <c r="F20" s="112"/>
      <c r="G20" s="112"/>
      <c r="H20" s="112"/>
      <c r="I20" s="112"/>
    </row>
    <row r="21" spans="1:9" ht="28.5" x14ac:dyDescent="0.2">
      <c r="A21" s="112"/>
      <c r="B21" s="112"/>
      <c r="C21" s="112"/>
      <c r="D21" s="106" t="s">
        <v>160</v>
      </c>
      <c r="E21" s="107" t="s">
        <v>167</v>
      </c>
      <c r="F21" s="112"/>
      <c r="G21" s="112"/>
      <c r="H21" s="112"/>
      <c r="I21" s="112"/>
    </row>
    <row r="22" spans="1:9" ht="28.5" x14ac:dyDescent="0.2">
      <c r="A22" s="112"/>
      <c r="B22" s="112"/>
      <c r="C22" s="112"/>
      <c r="D22" s="106" t="s">
        <v>157</v>
      </c>
      <c r="E22" s="108" t="s">
        <v>168</v>
      </c>
      <c r="F22" s="112"/>
      <c r="G22" s="112"/>
      <c r="H22" s="112"/>
      <c r="I22" s="112"/>
    </row>
    <row r="23" spans="1:9" ht="42.75" x14ac:dyDescent="0.2">
      <c r="A23" s="112"/>
      <c r="B23" s="112"/>
      <c r="C23" s="112"/>
      <c r="D23" s="106" t="s">
        <v>264</v>
      </c>
      <c r="E23" s="108" t="s">
        <v>169</v>
      </c>
      <c r="F23" s="112"/>
      <c r="G23" s="112"/>
      <c r="H23" s="112"/>
      <c r="I23" s="112"/>
    </row>
    <row r="24" spans="1:9" ht="28.5" x14ac:dyDescent="0.2">
      <c r="A24" s="112"/>
      <c r="B24" s="112"/>
      <c r="C24" s="112"/>
      <c r="D24" s="106" t="s">
        <v>146</v>
      </c>
      <c r="E24" s="108" t="s">
        <v>170</v>
      </c>
      <c r="F24" s="112"/>
      <c r="G24" s="112"/>
      <c r="H24" s="112"/>
      <c r="I24" s="112"/>
    </row>
    <row r="25" spans="1:9" ht="28.5" x14ac:dyDescent="0.2">
      <c r="A25" s="112"/>
      <c r="B25" s="112"/>
      <c r="C25" s="112"/>
      <c r="D25" s="106" t="s">
        <v>6</v>
      </c>
      <c r="E25" s="108" t="s">
        <v>232</v>
      </c>
      <c r="F25" s="112"/>
      <c r="G25" s="112"/>
      <c r="H25" s="112"/>
      <c r="I25" s="112"/>
    </row>
    <row r="26" spans="1:9" ht="28.5" x14ac:dyDescent="0.2">
      <c r="A26" s="112"/>
      <c r="B26" s="112"/>
      <c r="C26" s="112"/>
      <c r="D26" s="106" t="s">
        <v>284</v>
      </c>
      <c r="E26" s="108" t="s">
        <v>78</v>
      </c>
      <c r="F26" s="112"/>
      <c r="G26" s="112"/>
      <c r="H26" s="112"/>
      <c r="I26" s="112"/>
    </row>
    <row r="27" spans="1:9" ht="28.5" x14ac:dyDescent="0.2">
      <c r="A27" s="112"/>
      <c r="B27" s="112"/>
      <c r="C27" s="112"/>
      <c r="D27" s="106" t="s">
        <v>8</v>
      </c>
      <c r="E27" s="108" t="s">
        <v>286</v>
      </c>
      <c r="F27" s="112"/>
      <c r="G27" s="112"/>
      <c r="H27" s="112"/>
      <c r="I27" s="112"/>
    </row>
    <row r="28" spans="1:9" ht="14.25" x14ac:dyDescent="0.2">
      <c r="A28" s="112"/>
      <c r="B28" s="112"/>
      <c r="C28" s="112"/>
      <c r="D28" s="106" t="s">
        <v>48</v>
      </c>
      <c r="E28" s="108" t="s">
        <v>68</v>
      </c>
      <c r="F28" s="112"/>
      <c r="G28" s="112"/>
      <c r="H28" s="112"/>
      <c r="I28" s="112"/>
    </row>
    <row r="29" spans="1:9" ht="28.5" x14ac:dyDescent="0.2">
      <c r="A29" s="112"/>
      <c r="B29" s="112"/>
      <c r="C29" s="112"/>
      <c r="D29" s="106" t="s">
        <v>49</v>
      </c>
      <c r="E29" s="108" t="s">
        <v>171</v>
      </c>
      <c r="F29" s="112"/>
      <c r="G29" s="112"/>
      <c r="H29" s="112"/>
      <c r="I29" s="112"/>
    </row>
    <row r="30" spans="1:9" ht="28.5" x14ac:dyDescent="0.2">
      <c r="A30" s="112"/>
      <c r="B30" s="112"/>
      <c r="C30" s="112"/>
      <c r="D30" s="106" t="s">
        <v>290</v>
      </c>
      <c r="E30" s="108" t="s">
        <v>76</v>
      </c>
      <c r="F30" s="112"/>
      <c r="G30" s="112"/>
      <c r="H30" s="112"/>
      <c r="I30" s="112"/>
    </row>
    <row r="31" spans="1:9" ht="14.25" x14ac:dyDescent="0.2">
      <c r="A31" s="112"/>
      <c r="B31" s="112"/>
      <c r="C31" s="112"/>
      <c r="D31" s="106" t="s">
        <v>339</v>
      </c>
      <c r="E31" s="108" t="s">
        <v>72</v>
      </c>
      <c r="F31" s="112"/>
      <c r="G31" s="112"/>
      <c r="H31" s="112"/>
      <c r="I31" s="112"/>
    </row>
    <row r="32" spans="1:9" ht="14.25" x14ac:dyDescent="0.2">
      <c r="A32" s="112"/>
      <c r="B32" s="112"/>
      <c r="C32" s="112"/>
      <c r="D32" s="106" t="s">
        <v>67</v>
      </c>
      <c r="E32" s="108" t="s">
        <v>159</v>
      </c>
      <c r="F32" s="112"/>
      <c r="G32" s="112"/>
      <c r="H32" s="112"/>
      <c r="I32" s="112"/>
    </row>
    <row r="33" spans="1:9" ht="14.25" x14ac:dyDescent="0.2">
      <c r="A33" s="112"/>
      <c r="B33" s="112"/>
      <c r="C33" s="112"/>
      <c r="D33" s="112"/>
      <c r="E33" s="108" t="s">
        <v>52</v>
      </c>
      <c r="F33" s="112"/>
      <c r="G33" s="112"/>
      <c r="H33" s="112"/>
      <c r="I33" s="112"/>
    </row>
    <row r="34" spans="1:9" ht="14.25" x14ac:dyDescent="0.2">
      <c r="A34" s="112"/>
      <c r="B34" s="112"/>
      <c r="C34" s="112"/>
      <c r="D34" s="112"/>
      <c r="E34" s="108" t="s">
        <v>51</v>
      </c>
      <c r="F34" s="112"/>
      <c r="G34" s="112"/>
      <c r="H34" s="112"/>
      <c r="I34" s="112"/>
    </row>
    <row r="35" spans="1:9" ht="14.25" x14ac:dyDescent="0.2">
      <c r="A35" s="112"/>
      <c r="B35" s="112"/>
      <c r="C35" s="112"/>
      <c r="D35" s="112"/>
      <c r="E35" s="108" t="s">
        <v>61</v>
      </c>
      <c r="F35" s="112"/>
      <c r="G35" s="112"/>
      <c r="H35" s="112"/>
      <c r="I35" s="112"/>
    </row>
    <row r="36" spans="1:9" ht="14.25" x14ac:dyDescent="0.2">
      <c r="A36" s="112"/>
      <c r="B36" s="112"/>
      <c r="C36" s="112"/>
      <c r="D36" s="112"/>
      <c r="E36" s="108" t="s">
        <v>59</v>
      </c>
      <c r="F36" s="112"/>
      <c r="G36" s="112"/>
      <c r="H36" s="112"/>
      <c r="I36" s="112"/>
    </row>
    <row r="37" spans="1:9" ht="28.5" x14ac:dyDescent="0.2">
      <c r="A37" s="112"/>
      <c r="B37" s="112"/>
      <c r="C37" s="112"/>
      <c r="D37" s="112"/>
      <c r="E37" s="108" t="s">
        <v>58</v>
      </c>
      <c r="F37" s="112"/>
      <c r="G37" s="112"/>
      <c r="H37" s="112"/>
      <c r="I37" s="112"/>
    </row>
    <row r="38" spans="1:9" ht="14.25" x14ac:dyDescent="0.2">
      <c r="A38" s="112"/>
      <c r="B38" s="112"/>
      <c r="C38" s="112"/>
      <c r="D38" s="112"/>
      <c r="E38" s="108" t="s">
        <v>60</v>
      </c>
      <c r="F38" s="112"/>
      <c r="G38" s="112"/>
      <c r="H38" s="112"/>
      <c r="I38" s="112"/>
    </row>
    <row r="39" spans="1:9" ht="14.25" x14ac:dyDescent="0.2">
      <c r="A39" s="112"/>
      <c r="B39" s="112"/>
      <c r="C39" s="112"/>
      <c r="D39" s="112"/>
      <c r="E39" s="108" t="s">
        <v>127</v>
      </c>
      <c r="F39" s="112"/>
      <c r="G39" s="112"/>
      <c r="H39" s="112"/>
      <c r="I39" s="112"/>
    </row>
    <row r="40" spans="1:9" ht="14.25" x14ac:dyDescent="0.2">
      <c r="A40" s="112"/>
      <c r="B40" s="112"/>
      <c r="C40" s="112"/>
      <c r="D40" s="112"/>
      <c r="E40" s="108" t="s">
        <v>125</v>
      </c>
      <c r="F40" s="112"/>
      <c r="G40" s="112"/>
      <c r="H40" s="112"/>
      <c r="I40" s="112"/>
    </row>
    <row r="41" spans="1:9" ht="14.25" x14ac:dyDescent="0.2">
      <c r="A41" s="112"/>
      <c r="B41" s="112"/>
      <c r="C41" s="112"/>
      <c r="D41" s="112"/>
      <c r="E41" s="108" t="s">
        <v>53</v>
      </c>
      <c r="F41" s="112"/>
      <c r="G41" s="112"/>
      <c r="H41" s="112"/>
      <c r="I41" s="112"/>
    </row>
    <row r="42" spans="1:9" ht="14.25" x14ac:dyDescent="0.2">
      <c r="A42" s="112"/>
      <c r="B42" s="112"/>
      <c r="C42" s="112"/>
      <c r="D42" s="112"/>
      <c r="E42" s="108" t="s">
        <v>74</v>
      </c>
      <c r="F42" s="112"/>
      <c r="G42" s="112"/>
      <c r="H42" s="112"/>
      <c r="I42" s="112"/>
    </row>
    <row r="43" spans="1:9" ht="14.25" x14ac:dyDescent="0.2">
      <c r="A43" s="112"/>
      <c r="B43" s="112"/>
      <c r="C43" s="112"/>
      <c r="D43" s="112"/>
      <c r="E43" s="108" t="s">
        <v>233</v>
      </c>
      <c r="F43" s="112"/>
      <c r="G43" s="112"/>
      <c r="H43" s="112"/>
      <c r="I43" s="112"/>
    </row>
    <row r="44" spans="1:9" ht="14.25" x14ac:dyDescent="0.2">
      <c r="A44" s="112"/>
      <c r="B44" s="112"/>
      <c r="C44" s="112"/>
      <c r="D44" s="112"/>
      <c r="E44" s="108" t="s">
        <v>0</v>
      </c>
      <c r="F44" s="112"/>
      <c r="G44" s="112"/>
      <c r="H44" s="112"/>
      <c r="I44" s="112"/>
    </row>
    <row r="45" spans="1:9" ht="14.25" x14ac:dyDescent="0.2">
      <c r="A45" s="112"/>
      <c r="B45" s="112"/>
      <c r="C45" s="112"/>
      <c r="D45" s="112"/>
      <c r="E45" s="108" t="s">
        <v>75</v>
      </c>
      <c r="F45" s="112"/>
      <c r="G45" s="112"/>
      <c r="H45" s="112"/>
      <c r="I45" s="112"/>
    </row>
    <row r="46" spans="1:9" ht="14.25" x14ac:dyDescent="0.2">
      <c r="A46" s="112"/>
      <c r="B46" s="112"/>
      <c r="C46" s="112"/>
      <c r="D46" s="112"/>
      <c r="E46" s="109" t="s">
        <v>204</v>
      </c>
      <c r="F46" s="112"/>
      <c r="G46" s="112"/>
      <c r="H46" s="112"/>
      <c r="I46" s="112"/>
    </row>
    <row r="47" spans="1:9" ht="14.25" x14ac:dyDescent="0.2">
      <c r="A47" s="112"/>
      <c r="B47" s="112"/>
      <c r="C47" s="112"/>
      <c r="D47" s="112"/>
      <c r="E47" s="108" t="s">
        <v>241</v>
      </c>
      <c r="F47" s="112"/>
      <c r="G47" s="112"/>
      <c r="H47" s="112"/>
      <c r="I47" s="112"/>
    </row>
    <row r="48" spans="1:9" ht="14.25" x14ac:dyDescent="0.2">
      <c r="A48" s="112"/>
      <c r="B48" s="112"/>
      <c r="C48" s="112"/>
      <c r="D48" s="112"/>
      <c r="E48" s="108" t="s">
        <v>84</v>
      </c>
      <c r="F48" s="112"/>
      <c r="G48" s="112"/>
      <c r="H48" s="112"/>
      <c r="I48" s="112"/>
    </row>
    <row r="49" spans="1:9" ht="14.25" x14ac:dyDescent="0.2">
      <c r="A49" s="112"/>
      <c r="B49" s="112"/>
      <c r="C49" s="112"/>
      <c r="D49" s="112"/>
      <c r="E49" s="108" t="s">
        <v>85</v>
      </c>
      <c r="F49" s="112"/>
      <c r="G49" s="112"/>
      <c r="H49" s="112"/>
      <c r="I49" s="112"/>
    </row>
    <row r="50" spans="1:9" ht="14.25" x14ac:dyDescent="0.2">
      <c r="A50" s="112"/>
      <c r="B50" s="112"/>
      <c r="C50" s="112"/>
      <c r="D50" s="112"/>
      <c r="E50" s="108" t="s">
        <v>55</v>
      </c>
      <c r="F50" s="112"/>
      <c r="G50" s="112"/>
      <c r="H50" s="112"/>
      <c r="I50" s="112"/>
    </row>
    <row r="51" spans="1:9" ht="14.25" x14ac:dyDescent="0.2">
      <c r="A51" s="112"/>
      <c r="B51" s="112"/>
      <c r="C51" s="112"/>
      <c r="D51" s="112"/>
      <c r="E51" s="108" t="s">
        <v>73</v>
      </c>
      <c r="F51" s="112"/>
      <c r="G51" s="112"/>
      <c r="H51" s="112"/>
      <c r="I51" s="112"/>
    </row>
    <row r="52" spans="1:9" ht="28.5" x14ac:dyDescent="0.2">
      <c r="A52" s="112"/>
      <c r="B52" s="112"/>
      <c r="C52" s="112"/>
      <c r="D52" s="112"/>
      <c r="E52" s="108" t="s">
        <v>186</v>
      </c>
      <c r="F52" s="112"/>
      <c r="G52" s="112"/>
      <c r="H52" s="112"/>
      <c r="I52" s="112"/>
    </row>
    <row r="53" spans="1:9" ht="14.25" x14ac:dyDescent="0.2">
      <c r="A53" s="112"/>
      <c r="B53" s="112"/>
      <c r="C53" s="112"/>
      <c r="D53" s="112"/>
      <c r="E53" s="108" t="s">
        <v>77</v>
      </c>
      <c r="F53" s="112"/>
      <c r="G53" s="112"/>
      <c r="H53" s="112"/>
      <c r="I53" s="112"/>
    </row>
    <row r="54" spans="1:9" ht="14.25" x14ac:dyDescent="0.2">
      <c r="A54" s="112"/>
      <c r="B54" s="112"/>
      <c r="C54" s="112"/>
      <c r="D54" s="112"/>
      <c r="E54" s="108" t="s">
        <v>69</v>
      </c>
      <c r="F54" s="112"/>
      <c r="G54" s="112"/>
      <c r="H54" s="112"/>
      <c r="I54" s="112"/>
    </row>
    <row r="55" spans="1:9" ht="14.25" x14ac:dyDescent="0.2">
      <c r="A55" s="112"/>
      <c r="B55" s="112"/>
      <c r="C55" s="112"/>
      <c r="D55" s="112"/>
      <c r="E55" s="108" t="s">
        <v>54</v>
      </c>
      <c r="F55" s="112"/>
      <c r="G55" s="112"/>
      <c r="H55" s="112"/>
      <c r="I55" s="112"/>
    </row>
    <row r="56" spans="1:9" ht="28.5" x14ac:dyDescent="0.2">
      <c r="A56" s="112"/>
      <c r="B56" s="112"/>
      <c r="C56" s="112"/>
      <c r="D56" s="112"/>
      <c r="E56" s="108" t="s">
        <v>191</v>
      </c>
      <c r="F56" s="112"/>
      <c r="G56" s="112"/>
      <c r="H56" s="112"/>
      <c r="I56" s="112"/>
    </row>
    <row r="57" spans="1:9" ht="14.25" x14ac:dyDescent="0.2">
      <c r="A57" s="112"/>
      <c r="B57" s="112"/>
      <c r="C57" s="112"/>
      <c r="D57" s="112"/>
      <c r="E57" s="108" t="s">
        <v>193</v>
      </c>
      <c r="F57" s="112"/>
      <c r="G57" s="112"/>
      <c r="H57" s="112"/>
      <c r="I57" s="112"/>
    </row>
    <row r="58" spans="1:9" ht="14.25" x14ac:dyDescent="0.2">
      <c r="A58" s="112"/>
      <c r="B58" s="112"/>
      <c r="C58" s="112"/>
      <c r="D58" s="112"/>
      <c r="E58" s="108" t="s">
        <v>195</v>
      </c>
      <c r="F58" s="112"/>
      <c r="G58" s="112"/>
      <c r="H58" s="112"/>
      <c r="I58" s="112"/>
    </row>
    <row r="59" spans="1:9" ht="28.5" x14ac:dyDescent="0.2">
      <c r="A59" s="112"/>
      <c r="B59" s="112"/>
      <c r="C59" s="112"/>
      <c r="D59" s="112"/>
      <c r="E59" s="108" t="s">
        <v>287</v>
      </c>
      <c r="F59" s="112"/>
      <c r="G59" s="112"/>
      <c r="H59" s="112"/>
      <c r="I59" s="112"/>
    </row>
    <row r="60" spans="1:9" ht="28.5" x14ac:dyDescent="0.2">
      <c r="A60" s="112"/>
      <c r="B60" s="112"/>
      <c r="C60" s="112"/>
      <c r="D60" s="112"/>
      <c r="E60" s="108" t="s">
        <v>198</v>
      </c>
      <c r="F60" s="112"/>
      <c r="G60" s="112"/>
      <c r="H60" s="112"/>
      <c r="I60" s="112"/>
    </row>
    <row r="61" spans="1:9" ht="14.25" x14ac:dyDescent="0.2">
      <c r="A61" s="112"/>
      <c r="B61" s="112"/>
      <c r="C61" s="112"/>
      <c r="D61" s="112"/>
      <c r="E61" s="108" t="s">
        <v>268</v>
      </c>
      <c r="F61" s="112"/>
      <c r="G61" s="112"/>
      <c r="H61" s="112"/>
      <c r="I61" s="112"/>
    </row>
    <row r="62" spans="1:9" ht="14.25" x14ac:dyDescent="0.2">
      <c r="D62" s="112"/>
      <c r="E62" s="108" t="s">
        <v>265</v>
      </c>
      <c r="F62" s="112"/>
      <c r="G62" s="112"/>
      <c r="H62" s="112"/>
    </row>
    <row r="63" spans="1:9" ht="14.25" x14ac:dyDescent="0.2">
      <c r="D63" s="112"/>
      <c r="E63" s="440"/>
    </row>
    <row r="64" spans="1:9" ht="14.25" x14ac:dyDescent="0.2">
      <c r="D64" s="112"/>
      <c r="E64" s="440"/>
    </row>
    <row r="65" spans="5:5" ht="14.25" x14ac:dyDescent="0.2">
      <c r="E65" s="440"/>
    </row>
    <row r="66" spans="5:5" ht="14.25" x14ac:dyDescent="0.2">
      <c r="E66" s="440"/>
    </row>
    <row r="67" spans="5:5" ht="14.25" x14ac:dyDescent="0.2">
      <c r="E67" s="440"/>
    </row>
    <row r="68" spans="5:5" ht="14.25" x14ac:dyDescent="0.2">
      <c r="E68" s="440"/>
    </row>
    <row r="69" spans="5:5" ht="14.25" x14ac:dyDescent="0.2">
      <c r="E69" s="440"/>
    </row>
  </sheetData>
  <pageMargins left="0.19685039370078741" right="0.19685039370078741" top="0.59055118110236227" bottom="0.59055118110236227" header="0" footer="0"/>
  <pageSetup paperSize="9" scale="50" orientation="landscape" r:id="rId1"/>
  <headerFooter>
    <oddFooter>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>
    <tabColor theme="0" tint="-0.34998626667073579"/>
    <pageSetUpPr fitToPage="1"/>
  </sheetPr>
  <dimension ref="A1:N21"/>
  <sheetViews>
    <sheetView showGridLines="0" topLeftCell="A10" zoomScale="85" zoomScaleNormal="85" zoomScaleSheetLayoutView="85" workbookViewId="0">
      <selection activeCell="C11" sqref="C11"/>
    </sheetView>
  </sheetViews>
  <sheetFormatPr defaultColWidth="9.140625" defaultRowHeight="12.75" x14ac:dyDescent="0.2"/>
  <cols>
    <col min="1" max="1" width="5.42578125" style="1" customWidth="1"/>
    <col min="2" max="2" width="45.5703125" style="1" customWidth="1"/>
    <col min="3" max="3" width="18" style="1" customWidth="1"/>
    <col min="4" max="14" width="15.42578125" style="1" customWidth="1"/>
    <col min="15" max="16" width="4" style="1" customWidth="1"/>
    <col min="17" max="17" width="49.5703125" style="1" customWidth="1"/>
    <col min="18" max="16384" width="9.140625" style="1"/>
  </cols>
  <sheetData>
    <row r="1" spans="1:14" ht="26.25" customHeight="1" x14ac:dyDescent="0.2">
      <c r="A1" s="446" t="str">
        <f>Capa!A70</f>
        <v>Termo de Parceria nº51/2021 - celebrado entre o Instituto Ekos Brasil  e IEF - Instituto Estadual de Florestas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</row>
    <row r="2" spans="1:14" ht="20.25" customHeight="1" x14ac:dyDescent="0.2">
      <c r="A2" s="447" t="str">
        <f>Capa!A5</f>
        <v>14º Relatório Financeiro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</row>
    <row r="3" spans="1:14" ht="19.7" customHeight="1" thickBot="1" x14ac:dyDescent="0.25">
      <c r="A3" s="445" t="s">
        <v>260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</row>
    <row r="4" spans="1:14" ht="39.75" customHeight="1" thickTop="1" thickBot="1" x14ac:dyDescent="0.25">
      <c r="A4" s="5"/>
      <c r="B4" s="285"/>
      <c r="C4" s="286">
        <f>IF(Capa!A7="dd/mm/aaaa",DATEVALUE("01/01/2025"),DATE(YEAR(Capa!A7),1,1))</f>
        <v>45658</v>
      </c>
      <c r="D4" s="286">
        <f>EDATE(C4,1)</f>
        <v>45689</v>
      </c>
      <c r="E4" s="286">
        <f t="shared" ref="E4:N4" si="0">EDATE(D4,1)</f>
        <v>45717</v>
      </c>
      <c r="F4" s="286">
        <f t="shared" si="0"/>
        <v>45748</v>
      </c>
      <c r="G4" s="286">
        <f t="shared" si="0"/>
        <v>45778</v>
      </c>
      <c r="H4" s="286">
        <f t="shared" si="0"/>
        <v>45809</v>
      </c>
      <c r="I4" s="286">
        <f t="shared" si="0"/>
        <v>45839</v>
      </c>
      <c r="J4" s="286">
        <f t="shared" si="0"/>
        <v>45870</v>
      </c>
      <c r="K4" s="286">
        <f t="shared" si="0"/>
        <v>45901</v>
      </c>
      <c r="L4" s="286">
        <f t="shared" si="0"/>
        <v>45931</v>
      </c>
      <c r="M4" s="286">
        <f t="shared" si="0"/>
        <v>45962</v>
      </c>
      <c r="N4" s="286">
        <f t="shared" si="0"/>
        <v>45992</v>
      </c>
    </row>
    <row r="5" spans="1:14" ht="24" customHeight="1" thickTop="1" thickBot="1" x14ac:dyDescent="0.25">
      <c r="A5" s="10" t="s">
        <v>41</v>
      </c>
      <c r="B5" s="51" t="s">
        <v>354</v>
      </c>
      <c r="C5" s="47">
        <v>4445633.71</v>
      </c>
      <c r="D5" s="43">
        <f>'Analítico Cx.'!D5</f>
        <v>4147132.04</v>
      </c>
      <c r="E5" s="43">
        <f>'Analítico Cx.'!E5</f>
        <v>3776978.35</v>
      </c>
      <c r="F5" s="43">
        <f>'Analítico Cx.'!F5</f>
        <v>3454133</v>
      </c>
      <c r="G5" s="43">
        <f>'Analítico Cx.'!G5</f>
        <v>2988337.8299999996</v>
      </c>
      <c r="H5" s="43">
        <f>'Analítico Cx.'!H5</f>
        <v>2634918.1499999994</v>
      </c>
      <c r="I5" s="43">
        <f>'Analítico Cx.'!I5</f>
        <v>3747047.3499999992</v>
      </c>
      <c r="J5" s="43">
        <f>'Analítico Cx.'!J5</f>
        <v>3747047.3499999992</v>
      </c>
      <c r="K5" s="43">
        <f>'Analítico Cx.'!K5</f>
        <v>3747047.3499999992</v>
      </c>
      <c r="L5" s="43">
        <f>'Analítico Cx.'!L5</f>
        <v>3747047.3499999992</v>
      </c>
      <c r="M5" s="43">
        <f>'Analítico Cx.'!M5</f>
        <v>3747047.3499999992</v>
      </c>
      <c r="N5" s="43">
        <f>'Analítico Cx.'!N5</f>
        <v>3747047.3499999992</v>
      </c>
    </row>
    <row r="6" spans="1:14" ht="9.75" customHeight="1" thickTop="1" thickBot="1" x14ac:dyDescent="0.25">
      <c r="A6" s="10"/>
      <c r="B6" s="52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24" customHeight="1" thickTop="1" x14ac:dyDescent="0.2">
      <c r="A7" s="10" t="s">
        <v>42</v>
      </c>
      <c r="B7" s="53" t="s">
        <v>266</v>
      </c>
      <c r="C7" s="45">
        <f>'Analítico Cx.'!C15</f>
        <v>36979.919999999998</v>
      </c>
      <c r="D7" s="45">
        <f>'Analítico Cx.'!D15</f>
        <v>32620.400000000001</v>
      </c>
      <c r="E7" s="45">
        <f>'Analítico Cx.'!E15</f>
        <v>29909.71</v>
      </c>
      <c r="F7" s="45">
        <f>'Analítico Cx.'!F15</f>
        <v>27064.260000000002</v>
      </c>
      <c r="G7" s="45">
        <f>'Analítico Cx.'!G15</f>
        <v>17996.98</v>
      </c>
      <c r="H7" s="45">
        <f>'Analítico Cx.'!H15</f>
        <v>1853219.13</v>
      </c>
      <c r="I7" s="45">
        <f>'Analítico Cx.'!I15</f>
        <v>0</v>
      </c>
      <c r="J7" s="45">
        <f>'Analítico Cx.'!J15</f>
        <v>0</v>
      </c>
      <c r="K7" s="45">
        <f>'Analítico Cx.'!K15</f>
        <v>0</v>
      </c>
      <c r="L7" s="45">
        <f>'Analítico Cx.'!L15</f>
        <v>0</v>
      </c>
      <c r="M7" s="45">
        <f>'Analítico Cx.'!M15</f>
        <v>0</v>
      </c>
      <c r="N7" s="45">
        <f>'Analítico Cx.'!N15</f>
        <v>0</v>
      </c>
    </row>
    <row r="8" spans="1:14" ht="24" customHeight="1" thickBot="1" x14ac:dyDescent="0.25">
      <c r="A8" s="10" t="s">
        <v>217</v>
      </c>
      <c r="B8" s="54" t="s">
        <v>267</v>
      </c>
      <c r="C8" s="46">
        <f>'Analítico Cx.'!C137</f>
        <v>335481.58999999997</v>
      </c>
      <c r="D8" s="46">
        <f>'Analítico Cx.'!D137</f>
        <v>402774.09</v>
      </c>
      <c r="E8" s="46">
        <f>'Analítico Cx.'!E137</f>
        <v>352755.06000000006</v>
      </c>
      <c r="F8" s="46">
        <f>'Analítico Cx.'!F137</f>
        <v>492859.43000000005</v>
      </c>
      <c r="G8" s="46">
        <f>'Analítico Cx.'!G137</f>
        <v>371416.66</v>
      </c>
      <c r="H8" s="46">
        <f>'Analítico Cx.'!H137</f>
        <v>741089.93000000017</v>
      </c>
      <c r="I8" s="46">
        <f>'Analítico Cx.'!I137</f>
        <v>0</v>
      </c>
      <c r="J8" s="46">
        <f>'Analítico Cx.'!J137</f>
        <v>0</v>
      </c>
      <c r="K8" s="46">
        <f>'Analítico Cx.'!K137</f>
        <v>0</v>
      </c>
      <c r="L8" s="46">
        <f>'Analítico Cx.'!L137</f>
        <v>0</v>
      </c>
      <c r="M8" s="46">
        <f>'Analítico Cx.'!M137</f>
        <v>0</v>
      </c>
      <c r="N8" s="46">
        <f>'Analítico Cx.'!N137</f>
        <v>0</v>
      </c>
    </row>
    <row r="9" spans="1:14" ht="9.75" customHeight="1" thickTop="1" thickBot="1" x14ac:dyDescent="0.25">
      <c r="A9" s="10"/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4" customHeight="1" thickTop="1" thickBot="1" x14ac:dyDescent="0.25">
      <c r="A10" s="10" t="s">
        <v>236</v>
      </c>
      <c r="B10" s="51" t="s">
        <v>353</v>
      </c>
      <c r="C10" s="43">
        <f t="shared" ref="C10:H10" si="1">C5+C7-C8</f>
        <v>4147132.04</v>
      </c>
      <c r="D10" s="43">
        <f t="shared" si="1"/>
        <v>3776978.35</v>
      </c>
      <c r="E10" s="43">
        <f t="shared" si="1"/>
        <v>3454133</v>
      </c>
      <c r="F10" s="43">
        <f t="shared" si="1"/>
        <v>2988337.8299999996</v>
      </c>
      <c r="G10" s="43">
        <f t="shared" si="1"/>
        <v>2634918.1499999994</v>
      </c>
      <c r="H10" s="43">
        <f t="shared" si="1"/>
        <v>3747047.3499999992</v>
      </c>
      <c r="I10" s="43">
        <f t="shared" ref="I10:N10" si="2">I5+I7-I8</f>
        <v>3747047.3499999992</v>
      </c>
      <c r="J10" s="43">
        <f t="shared" si="2"/>
        <v>3747047.3499999992</v>
      </c>
      <c r="K10" s="43">
        <f t="shared" si="2"/>
        <v>3747047.3499999992</v>
      </c>
      <c r="L10" s="43">
        <f t="shared" si="2"/>
        <v>3747047.3499999992</v>
      </c>
      <c r="M10" s="43">
        <f t="shared" si="2"/>
        <v>3747047.3499999992</v>
      </c>
      <c r="N10" s="43">
        <f t="shared" si="2"/>
        <v>3747047.3499999992</v>
      </c>
    </row>
    <row r="11" spans="1:14" ht="15.95" customHeight="1" thickTop="1" x14ac:dyDescent="0.2">
      <c r="A11" s="10"/>
      <c r="B11" s="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95" customHeight="1" thickBot="1" x14ac:dyDescent="0.25"/>
    <row r="13" spans="1:14" ht="33.950000000000003" customHeight="1" thickTop="1" thickBot="1" x14ac:dyDescent="0.25">
      <c r="A13" s="10"/>
      <c r="B13" s="448" t="s">
        <v>351</v>
      </c>
      <c r="C13" s="448"/>
      <c r="D13" s="448"/>
      <c r="E13" s="323"/>
      <c r="F13" s="448" t="s">
        <v>356</v>
      </c>
      <c r="G13" s="448"/>
      <c r="H13" s="448"/>
      <c r="I13" s="448"/>
      <c r="K13" s="449" t="s">
        <v>358</v>
      </c>
      <c r="L13" s="449"/>
      <c r="M13" s="449"/>
      <c r="N13" s="449"/>
    </row>
    <row r="14" spans="1:14" ht="24" customHeight="1" thickTop="1" x14ac:dyDescent="0.2">
      <c r="A14" s="10" t="s">
        <v>253</v>
      </c>
      <c r="B14" s="53" t="s">
        <v>252</v>
      </c>
      <c r="C14" s="53"/>
      <c r="D14" s="45">
        <f>'Prov. Pessoal'!N36</f>
        <v>675345.93904666661</v>
      </c>
      <c r="E14" s="323"/>
      <c r="F14" s="3" t="s">
        <v>359</v>
      </c>
      <c r="G14" s="3"/>
      <c r="H14" s="3"/>
      <c r="I14" s="325">
        <v>0.18</v>
      </c>
      <c r="K14" s="326" t="s">
        <v>347</v>
      </c>
      <c r="L14" s="326"/>
      <c r="M14" s="53"/>
      <c r="N14" s="164">
        <v>550095.06999999995</v>
      </c>
    </row>
    <row r="15" spans="1:14" ht="24" customHeight="1" x14ac:dyDescent="0.2">
      <c r="A15" s="10" t="s">
        <v>43</v>
      </c>
      <c r="B15" s="163" t="s">
        <v>237</v>
      </c>
      <c r="C15" s="163"/>
      <c r="D15" s="321">
        <f>SUM('Comp.'!E5:E504)</f>
        <v>125034.51000000001</v>
      </c>
      <c r="E15" s="323"/>
      <c r="F15" s="49" t="s">
        <v>366</v>
      </c>
      <c r="G15" s="49"/>
      <c r="H15" s="49"/>
      <c r="I15" s="42">
        <v>3071701.23</v>
      </c>
      <c r="K15" s="327" t="s">
        <v>348</v>
      </c>
      <c r="L15" s="327"/>
      <c r="M15" s="163"/>
      <c r="N15" s="165">
        <f>SUMPRODUCT(-(Reserva!$C$4:$C$1004=Resumo!$K15),-(Reserva!$D$4:$D$1004))</f>
        <v>180878.6</v>
      </c>
    </row>
    <row r="16" spans="1:14" ht="24" customHeight="1" x14ac:dyDescent="0.2">
      <c r="A16" s="10" t="s">
        <v>319</v>
      </c>
      <c r="B16" s="167" t="s">
        <v>318</v>
      </c>
      <c r="C16" s="167"/>
      <c r="D16" s="322">
        <v>361870.2</v>
      </c>
      <c r="E16" s="323"/>
      <c r="F16" s="49" t="s">
        <v>365</v>
      </c>
      <c r="G16" s="49"/>
      <c r="H16" s="49"/>
      <c r="I16" s="42">
        <v>675345.94</v>
      </c>
      <c r="K16" s="327" t="s">
        <v>350</v>
      </c>
      <c r="L16" s="327"/>
      <c r="M16" s="167"/>
      <c r="N16" s="165">
        <f>SUMPRODUCT(-(Reserva!$C$4:$C$1004=Resumo!$K16),-(Reserva!$D$4:$D$1004))</f>
        <v>41195.560000000005</v>
      </c>
    </row>
    <row r="17" spans="1:14" ht="24" customHeight="1" thickBot="1" x14ac:dyDescent="0.25">
      <c r="A17" s="10" t="s">
        <v>218</v>
      </c>
      <c r="B17" s="50" t="s">
        <v>355</v>
      </c>
      <c r="C17" s="50"/>
      <c r="D17" s="318">
        <f>N10-D14-D15-D16</f>
        <v>2584796.7009533327</v>
      </c>
      <c r="F17" s="49" t="s">
        <v>360</v>
      </c>
      <c r="G17" s="49"/>
      <c r="H17" s="49"/>
      <c r="I17" s="42">
        <v>0</v>
      </c>
      <c r="K17" s="327" t="s">
        <v>349</v>
      </c>
      <c r="L17" s="327"/>
      <c r="M17" s="163"/>
      <c r="N17" s="165">
        <f>SUMPRODUCT(-(Reserva!$C$4:$C$1004=Resumo!$K17),-(Reserva!$D$4:$D$1004))</f>
        <v>2487.81</v>
      </c>
    </row>
    <row r="18" spans="1:14" ht="24" customHeight="1" thickTop="1" thickBot="1" x14ac:dyDescent="0.25">
      <c r="A18" s="10" t="s">
        <v>236</v>
      </c>
      <c r="B18" s="50" t="s">
        <v>352</v>
      </c>
      <c r="C18" s="50"/>
      <c r="D18" s="318">
        <f>SUM(D14:D17)</f>
        <v>3747047.3499999996</v>
      </c>
      <c r="E18" s="324" t="s">
        <v>236</v>
      </c>
      <c r="F18" s="51" t="s">
        <v>361</v>
      </c>
      <c r="G18" s="51"/>
      <c r="H18" s="51"/>
      <c r="I18" s="319">
        <f>SUM(I14:I17)</f>
        <v>3747047.35</v>
      </c>
      <c r="K18" s="328" t="s">
        <v>346</v>
      </c>
      <c r="L18" s="328"/>
      <c r="M18" s="54"/>
      <c r="N18" s="166">
        <f>N14+N15+N16-N17</f>
        <v>769681.41999999993</v>
      </c>
    </row>
    <row r="19" spans="1:14" ht="24" customHeight="1" thickTop="1" thickBot="1" x14ac:dyDescent="0.25">
      <c r="A19" s="10"/>
      <c r="B19" s="3"/>
      <c r="C19" s="3"/>
      <c r="D19" s="9"/>
      <c r="E19" s="323"/>
      <c r="F19" s="3"/>
      <c r="G19" s="3"/>
      <c r="H19" s="3"/>
      <c r="I19" s="48"/>
      <c r="K19" s="21"/>
      <c r="L19" s="21"/>
      <c r="M19" s="3"/>
      <c r="N19" s="350"/>
    </row>
    <row r="20" spans="1:14" ht="24.75" customHeight="1" thickTop="1" thickBot="1" x14ac:dyDescent="0.25">
      <c r="B20" s="7"/>
      <c r="C20" s="7"/>
      <c r="E20" s="324" t="s">
        <v>82</v>
      </c>
      <c r="F20" s="444" t="s">
        <v>357</v>
      </c>
      <c r="G20" s="444"/>
      <c r="H20" s="444"/>
      <c r="I20" s="320">
        <f>I18-D18</f>
        <v>0</v>
      </c>
    </row>
    <row r="21" spans="1:14" ht="15.95" customHeight="1" thickTop="1" x14ac:dyDescent="0.2">
      <c r="G21" s="8"/>
      <c r="H21" s="8"/>
    </row>
  </sheetData>
  <sheetProtection algorithmName="SHA-512" hashValue="GyB15NPA3qVWdj8fnYxpBMtaxXjS1uAGzDNeMT98BT3PO983F70uuWFEQxDhA9aySzEsycQV8SxZMnteeePJnQ==" saltValue="/qdpb1PyzXkfCYzsDdDPXA==" spinCount="100000" sheet="1" formatColumns="0"/>
  <mergeCells count="7">
    <mergeCell ref="F20:H20"/>
    <mergeCell ref="A3:N3"/>
    <mergeCell ref="A1:N1"/>
    <mergeCell ref="A2:N2"/>
    <mergeCell ref="B13:D13"/>
    <mergeCell ref="K13:N13"/>
    <mergeCell ref="F13:I13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42" fitToHeight="0" pageOrder="overThenDown" orientation="portrait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fitToPage="1"/>
  </sheetPr>
  <dimension ref="A1:Z57"/>
  <sheetViews>
    <sheetView showGridLines="0" topLeftCell="A9" workbookViewId="0">
      <selection activeCell="B50" sqref="B50"/>
    </sheetView>
  </sheetViews>
  <sheetFormatPr defaultColWidth="17" defaultRowHeight="30" customHeight="1" x14ac:dyDescent="0.2"/>
  <cols>
    <col min="1" max="1" width="5.140625" style="145" customWidth="1"/>
    <col min="2" max="2" width="18" style="145" customWidth="1"/>
    <col min="3" max="8" width="12.5703125" style="145" customWidth="1"/>
    <col min="9" max="14" width="12.5703125" style="145" hidden="1" customWidth="1"/>
    <col min="15" max="15" width="13.5703125" style="148" bestFit="1" customWidth="1"/>
    <col min="16" max="16" width="2.42578125" style="148" customWidth="1"/>
    <col min="17" max="17" width="12.5703125" style="145" hidden="1" customWidth="1"/>
    <col min="18" max="18" width="14.140625" style="145" hidden="1" customWidth="1"/>
    <col min="19" max="19" width="12.5703125" style="145" customWidth="1"/>
    <col min="20" max="20" width="12.5703125" style="149" customWidth="1"/>
    <col min="21" max="22" width="12.5703125" style="145" customWidth="1"/>
    <col min="23" max="23" width="12" style="145" customWidth="1"/>
    <col min="24" max="24" width="2.42578125" style="145" customWidth="1"/>
    <col min="25" max="25" width="10.5703125" style="145" customWidth="1"/>
    <col min="26" max="26" width="13" style="145" bestFit="1" customWidth="1"/>
    <col min="27" max="16384" width="17" style="145"/>
  </cols>
  <sheetData>
    <row r="1" spans="1:26" s="147" customFormat="1" ht="30.75" customHeight="1" x14ac:dyDescent="0.2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6" s="147" customFormat="1" ht="18" customHeight="1" x14ac:dyDescent="0.2">
      <c r="A2" s="451" t="str">
        <f>Capa!A5</f>
        <v>14º Relatório Financeiro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6" s="147" customFormat="1" ht="18" customHeight="1" thickBot="1" x14ac:dyDescent="0.25">
      <c r="A3" s="454" t="s">
        <v>263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spans="1:26" s="147" customFormat="1" ht="25.5" customHeight="1" thickBot="1" x14ac:dyDescent="0.25">
      <c r="A4" s="292"/>
      <c r="B4" s="292"/>
      <c r="C4" s="293">
        <f>Resumo!C4</f>
        <v>45658</v>
      </c>
      <c r="D4" s="293">
        <f>Resumo!D4</f>
        <v>45689</v>
      </c>
      <c r="E4" s="293">
        <f>Resumo!E4</f>
        <v>45717</v>
      </c>
      <c r="F4" s="293">
        <f>Resumo!F4</f>
        <v>45748</v>
      </c>
      <c r="G4" s="293">
        <f>Resumo!G4</f>
        <v>45778</v>
      </c>
      <c r="H4" s="293">
        <f>Resumo!H4</f>
        <v>45809</v>
      </c>
      <c r="I4" s="293">
        <f>Resumo!I4</f>
        <v>45839</v>
      </c>
      <c r="J4" s="293">
        <f>Resumo!J4</f>
        <v>45870</v>
      </c>
      <c r="K4" s="293">
        <f>Resumo!K4</f>
        <v>45901</v>
      </c>
      <c r="L4" s="293">
        <f>Resumo!L4</f>
        <v>45931</v>
      </c>
      <c r="M4" s="293">
        <f>Resumo!M4</f>
        <v>45962</v>
      </c>
      <c r="N4" s="293">
        <f>Resumo!N4</f>
        <v>45992</v>
      </c>
      <c r="O4" s="294" t="s">
        <v>5</v>
      </c>
    </row>
    <row r="5" spans="1:26" s="147" customFormat="1" ht="20.25" customHeight="1" thickBot="1" x14ac:dyDescent="0.25">
      <c r="A5" s="291"/>
      <c r="B5" s="291"/>
      <c r="C5" s="450" t="s">
        <v>144</v>
      </c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</row>
    <row r="6" spans="1:26" s="147" customFormat="1" ht="20.25" customHeight="1" thickBot="1" x14ac:dyDescent="0.25">
      <c r="A6" s="297">
        <v>1</v>
      </c>
      <c r="B6" s="268" t="s">
        <v>141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4"/>
    </row>
    <row r="7" spans="1:26" ht="21" customHeight="1" x14ac:dyDescent="0.2">
      <c r="A7" s="200" t="s">
        <v>15</v>
      </c>
      <c r="B7" s="39" t="s">
        <v>326</v>
      </c>
      <c r="C7" s="78">
        <v>0</v>
      </c>
      <c r="D7" s="78">
        <v>1831398.93</v>
      </c>
      <c r="E7" s="78">
        <v>0</v>
      </c>
      <c r="F7" s="78">
        <v>0</v>
      </c>
      <c r="G7" s="78">
        <v>1293659.6000000001</v>
      </c>
      <c r="H7" s="78">
        <v>0</v>
      </c>
      <c r="I7" s="78">
        <v>0</v>
      </c>
      <c r="J7" s="78">
        <v>1104110.6000000001</v>
      </c>
      <c r="K7" s="78">
        <v>0</v>
      </c>
      <c r="L7" s="78">
        <v>0</v>
      </c>
      <c r="M7" s="78">
        <v>784085.4</v>
      </c>
      <c r="N7" s="78">
        <v>0</v>
      </c>
      <c r="O7" s="69">
        <f>SUM(C7:N7)</f>
        <v>5013254.5300000012</v>
      </c>
    </row>
    <row r="8" spans="1:26" ht="21" customHeight="1" x14ac:dyDescent="0.2">
      <c r="A8" s="287" t="s">
        <v>283</v>
      </c>
      <c r="B8" s="288" t="s">
        <v>327</v>
      </c>
      <c r="C8" s="299">
        <v>0</v>
      </c>
      <c r="D8" s="299">
        <v>0</v>
      </c>
      <c r="E8" s="299">
        <v>0</v>
      </c>
      <c r="F8" s="299">
        <v>0</v>
      </c>
      <c r="G8" s="299">
        <v>0</v>
      </c>
      <c r="H8" s="299">
        <v>0</v>
      </c>
      <c r="I8" s="299">
        <v>0</v>
      </c>
      <c r="J8" s="299">
        <v>0</v>
      </c>
      <c r="K8" s="299">
        <v>0</v>
      </c>
      <c r="L8" s="299">
        <v>0</v>
      </c>
      <c r="M8" s="299">
        <v>0</v>
      </c>
      <c r="N8" s="299">
        <v>0</v>
      </c>
      <c r="O8" s="76">
        <f>SUM(C8:N8)</f>
        <v>0</v>
      </c>
    </row>
    <row r="9" spans="1:26" ht="21" customHeight="1" x14ac:dyDescent="0.2">
      <c r="A9" s="200" t="s">
        <v>320</v>
      </c>
      <c r="B9" s="39" t="s">
        <v>341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65"/>
    </row>
    <row r="10" spans="1:26" ht="21" customHeight="1" x14ac:dyDescent="0.2">
      <c r="A10" s="289" t="s">
        <v>321</v>
      </c>
      <c r="B10" s="39" t="s">
        <v>322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69">
        <f>SUM(C10:N10)</f>
        <v>0</v>
      </c>
    </row>
    <row r="11" spans="1:26" ht="21" customHeight="1" x14ac:dyDescent="0.2">
      <c r="A11" s="289" t="s">
        <v>323</v>
      </c>
      <c r="B11" s="39" t="s">
        <v>324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69">
        <f>SUM(C11:N11)</f>
        <v>0</v>
      </c>
    </row>
    <row r="12" spans="1:26" ht="21" customHeight="1" x14ac:dyDescent="0.2">
      <c r="A12" s="289" t="s">
        <v>325</v>
      </c>
      <c r="B12" s="290" t="s">
        <v>151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69">
        <f>SUM(C12:N12)</f>
        <v>0</v>
      </c>
    </row>
    <row r="13" spans="1:26" ht="21" customHeight="1" thickBot="1" x14ac:dyDescent="0.25">
      <c r="A13" s="455" t="s">
        <v>342</v>
      </c>
      <c r="B13" s="455"/>
      <c r="C13" s="392">
        <f>SUBTOTAL(9,C9:C12)</f>
        <v>0</v>
      </c>
      <c r="D13" s="392">
        <f t="shared" ref="D13:N13" si="0">SUBTOTAL(9,D9:D12)</f>
        <v>0</v>
      </c>
      <c r="E13" s="392">
        <f t="shared" si="0"/>
        <v>0</v>
      </c>
      <c r="F13" s="392">
        <f t="shared" si="0"/>
        <v>0</v>
      </c>
      <c r="G13" s="392">
        <f t="shared" si="0"/>
        <v>0</v>
      </c>
      <c r="H13" s="392">
        <f t="shared" si="0"/>
        <v>0</v>
      </c>
      <c r="I13" s="392">
        <f t="shared" si="0"/>
        <v>0</v>
      </c>
      <c r="J13" s="392">
        <f t="shared" si="0"/>
        <v>0</v>
      </c>
      <c r="K13" s="392">
        <f t="shared" si="0"/>
        <v>0</v>
      </c>
      <c r="L13" s="392">
        <f t="shared" si="0"/>
        <v>0</v>
      </c>
      <c r="M13" s="392">
        <f t="shared" si="0"/>
        <v>0</v>
      </c>
      <c r="N13" s="392">
        <f t="shared" si="0"/>
        <v>0</v>
      </c>
      <c r="O13" s="303">
        <f>SUM(C13:N13)</f>
        <v>0</v>
      </c>
    </row>
    <row r="14" spans="1:26" ht="20.25" customHeight="1" thickBot="1" x14ac:dyDescent="0.25">
      <c r="A14" s="452" t="s">
        <v>235</v>
      </c>
      <c r="B14" s="452"/>
      <c r="C14" s="302">
        <f>SUBTOTAL(9,C7:C13)</f>
        <v>0</v>
      </c>
      <c r="D14" s="302">
        <f t="shared" ref="D14:N14" si="1">SUBTOTAL(9,D7:D13)</f>
        <v>1831398.93</v>
      </c>
      <c r="E14" s="302">
        <f t="shared" si="1"/>
        <v>0</v>
      </c>
      <c r="F14" s="302">
        <f t="shared" si="1"/>
        <v>0</v>
      </c>
      <c r="G14" s="302">
        <f t="shared" si="1"/>
        <v>1293659.6000000001</v>
      </c>
      <c r="H14" s="302">
        <f t="shared" si="1"/>
        <v>0</v>
      </c>
      <c r="I14" s="302">
        <f t="shared" si="1"/>
        <v>0</v>
      </c>
      <c r="J14" s="302">
        <f t="shared" si="1"/>
        <v>1104110.6000000001</v>
      </c>
      <c r="K14" s="302">
        <f t="shared" si="1"/>
        <v>0</v>
      </c>
      <c r="L14" s="302">
        <f t="shared" si="1"/>
        <v>0</v>
      </c>
      <c r="M14" s="302">
        <f t="shared" si="1"/>
        <v>784085.4</v>
      </c>
      <c r="N14" s="302">
        <f t="shared" si="1"/>
        <v>0</v>
      </c>
      <c r="O14" s="302">
        <f>SUM(C14:N14)</f>
        <v>5013254.5300000012</v>
      </c>
    </row>
    <row r="15" spans="1:26" s="147" customFormat="1" ht="12" customHeight="1" thickBot="1" x14ac:dyDescent="0.25">
      <c r="A15" s="71"/>
      <c r="B15" s="72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</row>
    <row r="16" spans="1:26" ht="20.25" customHeight="1" thickBot="1" x14ac:dyDescent="0.25">
      <c r="A16" s="295">
        <v>2</v>
      </c>
      <c r="B16" s="296" t="s">
        <v>142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5"/>
    </row>
    <row r="17" spans="1:26" ht="21" customHeight="1" x14ac:dyDescent="0.2">
      <c r="A17" s="66" t="s">
        <v>36</v>
      </c>
      <c r="B17" s="67" t="s">
        <v>163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26" ht="21" customHeight="1" x14ac:dyDescent="0.2">
      <c r="A18" s="75" t="s">
        <v>11</v>
      </c>
      <c r="B18" s="67" t="s">
        <v>1</v>
      </c>
      <c r="C18" s="33">
        <v>131404.15</v>
      </c>
      <c r="D18" s="33">
        <v>131404.15</v>
      </c>
      <c r="E18" s="33">
        <v>132552.65820000001</v>
      </c>
      <c r="F18" s="33">
        <v>132552.65820000001</v>
      </c>
      <c r="G18" s="33">
        <v>140602.44050000003</v>
      </c>
      <c r="H18" s="33">
        <v>140602.44050000003</v>
      </c>
      <c r="I18" s="33">
        <v>140602.44050000003</v>
      </c>
      <c r="J18" s="33">
        <v>140602.44050000003</v>
      </c>
      <c r="K18" s="33">
        <v>140602.44050000003</v>
      </c>
      <c r="L18" s="33">
        <v>140602.44050000003</v>
      </c>
      <c r="M18" s="33">
        <v>140602.44050000003</v>
      </c>
      <c r="N18" s="33">
        <v>140602.44050000003</v>
      </c>
      <c r="O18" s="69">
        <f t="shared" ref="O18:O26" si="2">SUM(C18:N18)</f>
        <v>1652733.1404000001</v>
      </c>
    </row>
    <row r="19" spans="1:26" ht="21" customHeight="1" x14ac:dyDescent="0.2">
      <c r="A19" s="75" t="s">
        <v>12</v>
      </c>
      <c r="B19" s="67" t="s">
        <v>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69">
        <f t="shared" si="2"/>
        <v>0</v>
      </c>
    </row>
    <row r="20" spans="1:26" ht="21" customHeight="1" x14ac:dyDescent="0.2">
      <c r="A20" s="75" t="s">
        <v>13</v>
      </c>
      <c r="B20" s="67" t="s">
        <v>34</v>
      </c>
      <c r="C20" s="33">
        <v>114451.85343055552</v>
      </c>
      <c r="D20" s="33">
        <v>114451.85343055552</v>
      </c>
      <c r="E20" s="33">
        <v>107879.91186216666</v>
      </c>
      <c r="F20" s="33">
        <v>107879.91186216666</v>
      </c>
      <c r="G20" s="33">
        <v>114384.58317069446</v>
      </c>
      <c r="H20" s="33">
        <v>114384.58317069446</v>
      </c>
      <c r="I20" s="33">
        <v>114384.58317069446</v>
      </c>
      <c r="J20" s="33">
        <v>115384.58317069446</v>
      </c>
      <c r="K20" s="33">
        <v>114384.58317069446</v>
      </c>
      <c r="L20" s="33">
        <v>114384.58317069446</v>
      </c>
      <c r="M20" s="33">
        <v>114384.58317069446</v>
      </c>
      <c r="N20" s="33">
        <v>134384.58317069447</v>
      </c>
      <c r="O20" s="69">
        <f t="shared" si="2"/>
        <v>1380740.1959510001</v>
      </c>
    </row>
    <row r="21" spans="1:26" ht="21" customHeight="1" x14ac:dyDescent="0.2">
      <c r="A21" s="75" t="s">
        <v>14</v>
      </c>
      <c r="B21" s="67" t="s">
        <v>35</v>
      </c>
      <c r="C21" s="33">
        <v>37417.380000000005</v>
      </c>
      <c r="D21" s="33">
        <v>37417.380000000005</v>
      </c>
      <c r="E21" s="33">
        <v>37532.676600000006</v>
      </c>
      <c r="F21" s="33">
        <v>37532.676600000006</v>
      </c>
      <c r="G21" s="33">
        <v>39959.376599999996</v>
      </c>
      <c r="H21" s="33">
        <v>39959.376599999996</v>
      </c>
      <c r="I21" s="33">
        <v>39959.376599999996</v>
      </c>
      <c r="J21" s="33">
        <v>39959.376599999996</v>
      </c>
      <c r="K21" s="33">
        <v>39959.376599999996</v>
      </c>
      <c r="L21" s="33">
        <v>39959.376599999996</v>
      </c>
      <c r="M21" s="33">
        <v>39959.376599999996</v>
      </c>
      <c r="N21" s="33">
        <v>39959.376599999996</v>
      </c>
      <c r="O21" s="69">
        <f t="shared" si="2"/>
        <v>469575.12600000011</v>
      </c>
    </row>
    <row r="22" spans="1:26" ht="21" customHeight="1" x14ac:dyDescent="0.2">
      <c r="A22" s="453" t="s">
        <v>45</v>
      </c>
      <c r="B22" s="453"/>
      <c r="C22" s="392">
        <f t="shared" ref="C22:H22" si="3">SUM(C18:C21)</f>
        <v>283273.38343055552</v>
      </c>
      <c r="D22" s="392">
        <f t="shared" si="3"/>
        <v>283273.38343055552</v>
      </c>
      <c r="E22" s="392">
        <f t="shared" si="3"/>
        <v>277965.24666216667</v>
      </c>
      <c r="F22" s="392">
        <f t="shared" si="3"/>
        <v>277965.24666216667</v>
      </c>
      <c r="G22" s="392">
        <f t="shared" si="3"/>
        <v>294946.40027069452</v>
      </c>
      <c r="H22" s="392">
        <f t="shared" si="3"/>
        <v>294946.40027069452</v>
      </c>
      <c r="I22" s="392">
        <f t="shared" ref="I22:N22" si="4">SUM(I18:I21)</f>
        <v>294946.40027069452</v>
      </c>
      <c r="J22" s="392">
        <f t="shared" si="4"/>
        <v>295946.40027069452</v>
      </c>
      <c r="K22" s="392">
        <f t="shared" si="4"/>
        <v>294946.40027069452</v>
      </c>
      <c r="L22" s="392">
        <f t="shared" si="4"/>
        <v>294946.40027069452</v>
      </c>
      <c r="M22" s="392">
        <f t="shared" si="4"/>
        <v>294946.40027069452</v>
      </c>
      <c r="N22" s="392">
        <f t="shared" si="4"/>
        <v>314946.40027069452</v>
      </c>
      <c r="O22" s="76">
        <f t="shared" si="2"/>
        <v>3503048.4623509995</v>
      </c>
    </row>
    <row r="23" spans="1:26" ht="21" customHeight="1" x14ac:dyDescent="0.2">
      <c r="A23" s="66" t="s">
        <v>37</v>
      </c>
      <c r="B23" s="67" t="s">
        <v>245</v>
      </c>
      <c r="C23" s="33">
        <v>248773.33894166668</v>
      </c>
      <c r="D23" s="33">
        <v>305289.4589416667</v>
      </c>
      <c r="E23" s="33">
        <v>277277.79894166667</v>
      </c>
      <c r="F23" s="33">
        <v>409627.79894166673</v>
      </c>
      <c r="G23" s="33">
        <v>244627.79894166667</v>
      </c>
      <c r="H23" s="33">
        <v>97268.798941666668</v>
      </c>
      <c r="I23" s="33">
        <v>66923.798941666668</v>
      </c>
      <c r="J23" s="33">
        <v>84423.798941666668</v>
      </c>
      <c r="K23" s="33">
        <v>66923.798941666668</v>
      </c>
      <c r="L23" s="33">
        <v>66923.798941666668</v>
      </c>
      <c r="M23" s="33">
        <v>66923.798941666668</v>
      </c>
      <c r="N23" s="33">
        <v>72268.798941666668</v>
      </c>
      <c r="O23" s="69">
        <f t="shared" si="2"/>
        <v>2007252.7873000007</v>
      </c>
    </row>
    <row r="24" spans="1:26" ht="21" customHeight="1" x14ac:dyDescent="0.2">
      <c r="A24" s="314" t="s">
        <v>38</v>
      </c>
      <c r="B24" s="315" t="s">
        <v>130</v>
      </c>
      <c r="C24" s="316">
        <v>0</v>
      </c>
      <c r="D24" s="316">
        <v>0</v>
      </c>
      <c r="E24" s="316">
        <v>0</v>
      </c>
      <c r="F24" s="316">
        <v>0</v>
      </c>
      <c r="G24" s="316">
        <v>0</v>
      </c>
      <c r="H24" s="316">
        <v>0</v>
      </c>
      <c r="I24" s="316">
        <v>0</v>
      </c>
      <c r="J24" s="316">
        <v>0</v>
      </c>
      <c r="K24" s="316">
        <v>0</v>
      </c>
      <c r="L24" s="316">
        <v>0</v>
      </c>
      <c r="M24" s="316">
        <v>0</v>
      </c>
      <c r="N24" s="316">
        <v>0</v>
      </c>
      <c r="O24" s="76">
        <f t="shared" si="2"/>
        <v>0</v>
      </c>
    </row>
    <row r="25" spans="1:26" ht="21" customHeight="1" thickBot="1" x14ac:dyDescent="0.25">
      <c r="A25" s="155" t="s">
        <v>282</v>
      </c>
      <c r="B25" s="156" t="s">
        <v>348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9">
        <f t="shared" si="2"/>
        <v>0</v>
      </c>
    </row>
    <row r="26" spans="1:26" ht="20.25" customHeight="1" thickBot="1" x14ac:dyDescent="0.25">
      <c r="A26" s="267" t="s">
        <v>234</v>
      </c>
      <c r="B26" s="306"/>
      <c r="C26" s="302">
        <f t="shared" ref="C26:H26" si="5">SUM(C22:C25)</f>
        <v>532046.72237222223</v>
      </c>
      <c r="D26" s="302">
        <f t="shared" si="5"/>
        <v>588562.84237222222</v>
      </c>
      <c r="E26" s="302">
        <f t="shared" si="5"/>
        <v>555243.04560383339</v>
      </c>
      <c r="F26" s="302">
        <f t="shared" si="5"/>
        <v>687593.04560383339</v>
      </c>
      <c r="G26" s="302">
        <f t="shared" si="5"/>
        <v>539574.19921236113</v>
      </c>
      <c r="H26" s="302">
        <f t="shared" si="5"/>
        <v>392215.19921236119</v>
      </c>
      <c r="I26" s="302">
        <f t="shared" ref="I26:N26" si="6">SUM(I22:I25)</f>
        <v>361870.19921236119</v>
      </c>
      <c r="J26" s="302">
        <f t="shared" si="6"/>
        <v>380370.19921236119</v>
      </c>
      <c r="K26" s="302">
        <f t="shared" si="6"/>
        <v>361870.19921236119</v>
      </c>
      <c r="L26" s="302">
        <f t="shared" si="6"/>
        <v>361870.19921236119</v>
      </c>
      <c r="M26" s="302">
        <f t="shared" si="6"/>
        <v>361870.19921236119</v>
      </c>
      <c r="N26" s="302">
        <f t="shared" si="6"/>
        <v>387215.19921236119</v>
      </c>
      <c r="O26" s="302">
        <f t="shared" si="2"/>
        <v>5510301.2496510008</v>
      </c>
    </row>
    <row r="27" spans="1:26" ht="12.75" customHeight="1" thickBot="1" x14ac:dyDescent="0.25">
      <c r="A27" s="142"/>
      <c r="B27" s="143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44"/>
      <c r="Z27" s="127"/>
    </row>
    <row r="28" spans="1:26" s="147" customFormat="1" ht="25.5" customHeight="1" thickBot="1" x14ac:dyDescent="0.25">
      <c r="A28" s="292"/>
      <c r="B28" s="292"/>
      <c r="C28" s="293">
        <f>Resumo!C4</f>
        <v>45658</v>
      </c>
      <c r="D28" s="293">
        <f>Resumo!D4</f>
        <v>45689</v>
      </c>
      <c r="E28" s="293">
        <f>Resumo!E4</f>
        <v>45717</v>
      </c>
      <c r="F28" s="293">
        <f>Resumo!F4</f>
        <v>45748</v>
      </c>
      <c r="G28" s="293">
        <f>Resumo!G4</f>
        <v>45778</v>
      </c>
      <c r="H28" s="293">
        <f>Resumo!H4</f>
        <v>45809</v>
      </c>
      <c r="I28" s="293">
        <f>Resumo!I4</f>
        <v>45839</v>
      </c>
      <c r="J28" s="293">
        <f>Resumo!J4</f>
        <v>45870</v>
      </c>
      <c r="K28" s="293">
        <f>Resumo!K4</f>
        <v>45901</v>
      </c>
      <c r="L28" s="293">
        <f>Resumo!L4</f>
        <v>45931</v>
      </c>
      <c r="M28" s="293">
        <f>Resumo!M4</f>
        <v>45962</v>
      </c>
      <c r="N28" s="293">
        <f>Resumo!N4</f>
        <v>45992</v>
      </c>
      <c r="O28" s="294" t="s">
        <v>5</v>
      </c>
    </row>
    <row r="29" spans="1:26" ht="20.25" customHeight="1" thickBot="1" x14ac:dyDescent="0.25">
      <c r="A29" s="301"/>
      <c r="B29" s="300"/>
      <c r="C29" s="450" t="s">
        <v>145</v>
      </c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80"/>
      <c r="S29" s="127"/>
      <c r="T29" s="127"/>
      <c r="U29" s="127"/>
      <c r="V29" s="127"/>
      <c r="W29" s="127"/>
      <c r="X29" s="127"/>
      <c r="Y29" s="144"/>
      <c r="Z29" s="127"/>
    </row>
    <row r="30" spans="1:26" ht="22.5" customHeight="1" thickBot="1" x14ac:dyDescent="0.25">
      <c r="A30" s="297">
        <v>1</v>
      </c>
      <c r="B30" s="268" t="s">
        <v>141</v>
      </c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4"/>
      <c r="P30" s="65"/>
      <c r="Q30" s="294" t="s">
        <v>262</v>
      </c>
      <c r="R30" s="294" t="s">
        <v>143</v>
      </c>
      <c r="T30" s="145"/>
    </row>
    <row r="31" spans="1:26" ht="21" customHeight="1" x14ac:dyDescent="0.2">
      <c r="A31" s="200" t="s">
        <v>15</v>
      </c>
      <c r="B31" s="39" t="s">
        <v>326</v>
      </c>
      <c r="C31" s="68">
        <f>'Analítico Cp.'!C6</f>
        <v>0</v>
      </c>
      <c r="D31" s="68">
        <f>'Analítico Cp.'!D6</f>
        <v>0</v>
      </c>
      <c r="E31" s="68">
        <f>'Analítico Cp.'!E6</f>
        <v>0</v>
      </c>
      <c r="F31" s="68">
        <f>'Analítico Cp.'!F6</f>
        <v>0</v>
      </c>
      <c r="G31" s="68">
        <f>'Analítico Cp.'!G6</f>
        <v>0</v>
      </c>
      <c r="H31" s="68">
        <f>'Analítico Cp.'!H6</f>
        <v>1831398.93</v>
      </c>
      <c r="I31" s="68">
        <f>'Analítico Cp.'!I6</f>
        <v>0</v>
      </c>
      <c r="J31" s="68">
        <f>'Analítico Cp.'!J6</f>
        <v>0</v>
      </c>
      <c r="K31" s="68">
        <f>'Analítico Cp.'!K6</f>
        <v>0</v>
      </c>
      <c r="L31" s="68">
        <f>'Analítico Cp.'!L6</f>
        <v>0</v>
      </c>
      <c r="M31" s="68">
        <f>'Analítico Cp.'!M6</f>
        <v>0</v>
      </c>
      <c r="N31" s="68">
        <f>'Analítico Cp.'!N6</f>
        <v>0</v>
      </c>
      <c r="O31" s="69">
        <f>SUM(C31:N31)</f>
        <v>1831398.93</v>
      </c>
      <c r="P31" s="68"/>
      <c r="Q31" s="88">
        <f>IF(O7=0,"-",O31/O7)</f>
        <v>0.36531137987123097</v>
      </c>
      <c r="R31" s="68">
        <f>O7-O31</f>
        <v>3181855.6000000015</v>
      </c>
      <c r="S31" s="150"/>
    </row>
    <row r="32" spans="1:26" ht="21" customHeight="1" x14ac:dyDescent="0.2">
      <c r="A32" s="287" t="s">
        <v>283</v>
      </c>
      <c r="B32" s="288" t="s">
        <v>327</v>
      </c>
      <c r="C32" s="317">
        <f>'Analítico Cp.'!C7</f>
        <v>36546.51</v>
      </c>
      <c r="D32" s="317">
        <f>'Analítico Cp.'!D7</f>
        <v>32775.949999999997</v>
      </c>
      <c r="E32" s="317">
        <f>'Analítico Cp.'!E7</f>
        <v>30066.550000000003</v>
      </c>
      <c r="F32" s="317">
        <f>'Analítico Cp.'!F7</f>
        <v>27065.24</v>
      </c>
      <c r="G32" s="317">
        <f>'Analítico Cp.'!G7</f>
        <v>18022.919999999998</v>
      </c>
      <c r="H32" s="317">
        <f>'Analítico Cp.'!H7</f>
        <v>23411.899999999998</v>
      </c>
      <c r="I32" s="317">
        <f>'Analítico Cp.'!I7</f>
        <v>0</v>
      </c>
      <c r="J32" s="317">
        <f>'Analítico Cp.'!J7</f>
        <v>0</v>
      </c>
      <c r="K32" s="317">
        <f>'Analítico Cp.'!K7</f>
        <v>0</v>
      </c>
      <c r="L32" s="317">
        <f>'Analítico Cp.'!L7</f>
        <v>0</v>
      </c>
      <c r="M32" s="317">
        <f>'Analítico Cp.'!M7</f>
        <v>0</v>
      </c>
      <c r="N32" s="317">
        <f>'Analítico Cp.'!N7</f>
        <v>0</v>
      </c>
      <c r="O32" s="76">
        <f>SUM(C32:N32)</f>
        <v>167889.06999999998</v>
      </c>
      <c r="P32" s="68"/>
      <c r="Q32" s="88" t="str">
        <f>IF(O8=0,"-",O32/O8)</f>
        <v>-</v>
      </c>
      <c r="R32" s="68">
        <f>O8-O32</f>
        <v>-167889.06999999998</v>
      </c>
    </row>
    <row r="33" spans="1:20" ht="21" customHeight="1" x14ac:dyDescent="0.2">
      <c r="A33" s="200" t="s">
        <v>320</v>
      </c>
      <c r="B33" s="39" t="s">
        <v>341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5"/>
      <c r="R33" s="65"/>
    </row>
    <row r="34" spans="1:20" ht="21" customHeight="1" x14ac:dyDescent="0.2">
      <c r="A34" s="289" t="s">
        <v>321</v>
      </c>
      <c r="B34" s="39" t="s">
        <v>322</v>
      </c>
      <c r="C34" s="68">
        <f>'Analítico Cp.'!C9</f>
        <v>0</v>
      </c>
      <c r="D34" s="68">
        <f>'Analítico Cp.'!D9</f>
        <v>0</v>
      </c>
      <c r="E34" s="68">
        <f>'Analítico Cp.'!E9</f>
        <v>0</v>
      </c>
      <c r="F34" s="68">
        <f>'Analítico Cp.'!F9</f>
        <v>0</v>
      </c>
      <c r="G34" s="68">
        <f>'Analítico Cp.'!G9</f>
        <v>0</v>
      </c>
      <c r="H34" s="68">
        <f>'Analítico Cp.'!H9</f>
        <v>0</v>
      </c>
      <c r="I34" s="68">
        <f>'Analítico Cp.'!I9</f>
        <v>0</v>
      </c>
      <c r="J34" s="68">
        <f>'Analítico Cp.'!J9</f>
        <v>0</v>
      </c>
      <c r="K34" s="68">
        <f>'Analítico Cp.'!K9</f>
        <v>0</v>
      </c>
      <c r="L34" s="68">
        <f>'Analítico Cp.'!L9</f>
        <v>0</v>
      </c>
      <c r="M34" s="68">
        <f>'Analítico Cp.'!M9</f>
        <v>0</v>
      </c>
      <c r="N34" s="68">
        <f>'Analítico Cp.'!N9</f>
        <v>0</v>
      </c>
      <c r="O34" s="69">
        <f>SUM(C34:N34)</f>
        <v>0</v>
      </c>
      <c r="P34" s="68"/>
      <c r="Q34" s="88" t="str">
        <f>IF(O10=0,"-",O34/O10)</f>
        <v>-</v>
      </c>
      <c r="R34" s="68">
        <f>O10-O34</f>
        <v>0</v>
      </c>
      <c r="S34" s="150"/>
    </row>
    <row r="35" spans="1:20" ht="21" customHeight="1" x14ac:dyDescent="0.2">
      <c r="A35" s="289" t="s">
        <v>323</v>
      </c>
      <c r="B35" s="39" t="s">
        <v>324</v>
      </c>
      <c r="C35" s="68">
        <f>'Analítico Cp.'!C10</f>
        <v>0</v>
      </c>
      <c r="D35" s="68">
        <f>'Analítico Cp.'!D10</f>
        <v>0</v>
      </c>
      <c r="E35" s="68">
        <f>'Analítico Cp.'!E10</f>
        <v>0</v>
      </c>
      <c r="F35" s="68">
        <f>'Analítico Cp.'!F10</f>
        <v>0</v>
      </c>
      <c r="G35" s="68">
        <f>'Analítico Cp.'!G10</f>
        <v>0</v>
      </c>
      <c r="H35" s="68">
        <f>'Analítico Cp.'!H10</f>
        <v>0</v>
      </c>
      <c r="I35" s="68">
        <f>'Analítico Cp.'!I10</f>
        <v>0</v>
      </c>
      <c r="J35" s="68">
        <f>'Analítico Cp.'!J10</f>
        <v>0</v>
      </c>
      <c r="K35" s="68">
        <f>'Analítico Cp.'!K10</f>
        <v>0</v>
      </c>
      <c r="L35" s="68">
        <f>'Analítico Cp.'!L10</f>
        <v>0</v>
      </c>
      <c r="M35" s="68">
        <f>'Analítico Cp.'!M10</f>
        <v>0</v>
      </c>
      <c r="N35" s="68">
        <f>'Analítico Cp.'!N10</f>
        <v>0</v>
      </c>
      <c r="O35" s="69">
        <f>SUM(C35:N35)</f>
        <v>0</v>
      </c>
      <c r="P35" s="68"/>
      <c r="Q35" s="88" t="str">
        <f>IF(O11=0,"-",O35/O11)</f>
        <v>-</v>
      </c>
      <c r="R35" s="68">
        <f>O11-O35</f>
        <v>0</v>
      </c>
      <c r="S35" s="150"/>
    </row>
    <row r="36" spans="1:20" ht="21" customHeight="1" x14ac:dyDescent="0.2">
      <c r="A36" s="289" t="s">
        <v>325</v>
      </c>
      <c r="B36" s="290" t="s">
        <v>151</v>
      </c>
      <c r="C36" s="70">
        <f>'Analítico Cp.'!C11</f>
        <v>308.91000000000003</v>
      </c>
      <c r="D36" s="70">
        <f>'Analítico Cp.'!D11</f>
        <v>0</v>
      </c>
      <c r="E36" s="70">
        <f>'Analítico Cp.'!E11</f>
        <v>0</v>
      </c>
      <c r="F36" s="70">
        <f>'Analítico Cp.'!F11</f>
        <v>0</v>
      </c>
      <c r="G36" s="70">
        <f>'Analítico Cp.'!G11</f>
        <v>0</v>
      </c>
      <c r="H36" s="70">
        <f>'Analítico Cp.'!H11</f>
        <v>0</v>
      </c>
      <c r="I36" s="70">
        <f>'Analítico Cp.'!I11</f>
        <v>0</v>
      </c>
      <c r="J36" s="70">
        <f>'Analítico Cp.'!J11</f>
        <v>0</v>
      </c>
      <c r="K36" s="70">
        <f>'Analítico Cp.'!K11</f>
        <v>0</v>
      </c>
      <c r="L36" s="70">
        <f>'Analítico Cp.'!L11</f>
        <v>0</v>
      </c>
      <c r="M36" s="70">
        <f>'Analítico Cp.'!M11</f>
        <v>0</v>
      </c>
      <c r="N36" s="70">
        <f>'Analítico Cp.'!N11</f>
        <v>0</v>
      </c>
      <c r="O36" s="92">
        <f>SUM(C36:N36)</f>
        <v>308.91000000000003</v>
      </c>
      <c r="P36" s="68"/>
      <c r="Q36" s="89" t="str">
        <f>IF(O12=0,"-",O36/O12)</f>
        <v>-</v>
      </c>
      <c r="R36" s="70">
        <f>O12-O36</f>
        <v>-308.91000000000003</v>
      </c>
    </row>
    <row r="37" spans="1:20" ht="21" customHeight="1" thickBot="1" x14ac:dyDescent="0.25">
      <c r="A37" s="455" t="s">
        <v>342</v>
      </c>
      <c r="B37" s="455"/>
      <c r="C37" s="76">
        <f>SUBTOTAL(9,C33:C36)</f>
        <v>308.91000000000003</v>
      </c>
      <c r="D37" s="76">
        <f t="shared" ref="D37:N37" si="7">SUBTOTAL(9,D33:D36)</f>
        <v>0</v>
      </c>
      <c r="E37" s="76">
        <f t="shared" si="7"/>
        <v>0</v>
      </c>
      <c r="F37" s="76">
        <f t="shared" si="7"/>
        <v>0</v>
      </c>
      <c r="G37" s="76">
        <f t="shared" si="7"/>
        <v>0</v>
      </c>
      <c r="H37" s="76">
        <f t="shared" si="7"/>
        <v>0</v>
      </c>
      <c r="I37" s="76">
        <f t="shared" si="7"/>
        <v>0</v>
      </c>
      <c r="J37" s="76">
        <f t="shared" si="7"/>
        <v>0</v>
      </c>
      <c r="K37" s="76">
        <f t="shared" si="7"/>
        <v>0</v>
      </c>
      <c r="L37" s="76">
        <f t="shared" si="7"/>
        <v>0</v>
      </c>
      <c r="M37" s="76">
        <f t="shared" si="7"/>
        <v>0</v>
      </c>
      <c r="N37" s="76">
        <f t="shared" si="7"/>
        <v>0</v>
      </c>
      <c r="O37" s="76">
        <f>SUM(C37:N37)</f>
        <v>308.91000000000003</v>
      </c>
      <c r="P37" s="69"/>
      <c r="Q37" s="87" t="str">
        <f>IF(O13=0,"-",O37/O13)</f>
        <v>-</v>
      </c>
      <c r="R37" s="77">
        <f>O13-O37</f>
        <v>-308.91000000000003</v>
      </c>
    </row>
    <row r="38" spans="1:20" ht="20.25" customHeight="1" thickBot="1" x14ac:dyDescent="0.25">
      <c r="A38" s="452" t="s">
        <v>235</v>
      </c>
      <c r="B38" s="452"/>
      <c r="C38" s="302">
        <f>SUBTOTAL(9,C31:C37)</f>
        <v>36855.420000000006</v>
      </c>
      <c r="D38" s="302">
        <f t="shared" ref="D38:N38" si="8">SUBTOTAL(9,D31:D37)</f>
        <v>32775.949999999997</v>
      </c>
      <c r="E38" s="302">
        <f t="shared" si="8"/>
        <v>30066.550000000003</v>
      </c>
      <c r="F38" s="302">
        <f t="shared" si="8"/>
        <v>27065.24</v>
      </c>
      <c r="G38" s="302">
        <f t="shared" si="8"/>
        <v>18022.919999999998</v>
      </c>
      <c r="H38" s="302">
        <f t="shared" si="8"/>
        <v>1854810.8299999998</v>
      </c>
      <c r="I38" s="302">
        <f t="shared" si="8"/>
        <v>0</v>
      </c>
      <c r="J38" s="302">
        <f t="shared" si="8"/>
        <v>0</v>
      </c>
      <c r="K38" s="302">
        <f t="shared" si="8"/>
        <v>0</v>
      </c>
      <c r="L38" s="302">
        <f t="shared" si="8"/>
        <v>0</v>
      </c>
      <c r="M38" s="302">
        <f t="shared" si="8"/>
        <v>0</v>
      </c>
      <c r="N38" s="302">
        <f t="shared" si="8"/>
        <v>0</v>
      </c>
      <c r="O38" s="302">
        <f>SUM(C38:N38)</f>
        <v>1999596.91</v>
      </c>
      <c r="P38" s="69"/>
      <c r="Q38" s="312">
        <f>IF(O14=0,"-",O38/O14)</f>
        <v>0.39886203623497241</v>
      </c>
      <c r="R38" s="302">
        <f>O14-O38</f>
        <v>3013657.620000001</v>
      </c>
    </row>
    <row r="39" spans="1:20" ht="12" customHeight="1" thickBot="1" x14ac:dyDescent="0.25">
      <c r="A39" s="71"/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81"/>
      <c r="Q39" s="73"/>
      <c r="R39" s="73"/>
    </row>
    <row r="40" spans="1:20" s="147" customFormat="1" ht="23.25" thickBot="1" x14ac:dyDescent="0.25">
      <c r="A40" s="295">
        <v>2</v>
      </c>
      <c r="B40" s="296" t="s">
        <v>142</v>
      </c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64"/>
      <c r="Q40" s="305" t="str">
        <f>Q30</f>
        <v>Realizado
(/) Previsto</v>
      </c>
      <c r="R40" s="305" t="str">
        <f>R30</f>
        <v>Previsto
(-) Realizado</v>
      </c>
      <c r="T40" s="151"/>
    </row>
    <row r="41" spans="1:20" ht="21" customHeight="1" x14ac:dyDescent="0.2">
      <c r="A41" s="66" t="s">
        <v>36</v>
      </c>
      <c r="B41" s="67" t="s">
        <v>163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</row>
    <row r="42" spans="1:20" ht="21" customHeight="1" x14ac:dyDescent="0.2">
      <c r="A42" s="75" t="s">
        <v>11</v>
      </c>
      <c r="B42" s="67" t="s">
        <v>1</v>
      </c>
      <c r="C42" s="68">
        <f>'Analítico Cp.'!C26</f>
        <v>86199.279999999984</v>
      </c>
      <c r="D42" s="68">
        <f>'Analítico Cp.'!D26</f>
        <v>103676.83</v>
      </c>
      <c r="E42" s="68">
        <f>'Analítico Cp.'!E26</f>
        <v>103097.54000000001</v>
      </c>
      <c r="F42" s="68">
        <f>'Analítico Cp.'!F26</f>
        <v>98101.900000000023</v>
      </c>
      <c r="G42" s="68">
        <f>'Analítico Cp.'!G26</f>
        <v>90662.81</v>
      </c>
      <c r="H42" s="68">
        <f>'Analítico Cp.'!H26</f>
        <v>97807.599999999991</v>
      </c>
      <c r="I42" s="68">
        <f>'Analítico Cp.'!I26</f>
        <v>0</v>
      </c>
      <c r="J42" s="68">
        <f>'Analítico Cp.'!J26</f>
        <v>0</v>
      </c>
      <c r="K42" s="68">
        <f>'Analítico Cp.'!K26</f>
        <v>0</v>
      </c>
      <c r="L42" s="68">
        <f>'Analítico Cp.'!L26</f>
        <v>0</v>
      </c>
      <c r="M42" s="68">
        <f>'Analítico Cp.'!M26</f>
        <v>0</v>
      </c>
      <c r="N42" s="68">
        <f>'Analítico Cp.'!N26</f>
        <v>0</v>
      </c>
      <c r="O42" s="69">
        <f t="shared" ref="O42:O50" si="9">SUM(C42:N42)</f>
        <v>579545.96000000008</v>
      </c>
      <c r="P42" s="68"/>
      <c r="Q42" s="90">
        <f t="shared" ref="Q42:Q50" si="10">IF(O18=0,"-",O42/O18)</f>
        <v>0.35065912689312706</v>
      </c>
      <c r="R42" s="68">
        <f t="shared" ref="R42:R50" si="11">O18-O42</f>
        <v>1073187.1804</v>
      </c>
    </row>
    <row r="43" spans="1:20" ht="21" customHeight="1" x14ac:dyDescent="0.2">
      <c r="A43" s="75" t="s">
        <v>12</v>
      </c>
      <c r="B43" s="67" t="s">
        <v>7</v>
      </c>
      <c r="C43" s="68">
        <f>'Analítico Cp.'!C30</f>
        <v>0</v>
      </c>
      <c r="D43" s="68">
        <f>'Analítico Cp.'!D30</f>
        <v>0</v>
      </c>
      <c r="E43" s="68">
        <f>'Analítico Cp.'!E30</f>
        <v>0</v>
      </c>
      <c r="F43" s="68">
        <f>'Analítico Cp.'!F30</f>
        <v>0</v>
      </c>
      <c r="G43" s="68">
        <f>'Analítico Cp.'!G30</f>
        <v>0</v>
      </c>
      <c r="H43" s="68">
        <f>'Analítico Cp.'!H30</f>
        <v>0</v>
      </c>
      <c r="I43" s="68">
        <f>'Analítico Cp.'!I30</f>
        <v>0</v>
      </c>
      <c r="J43" s="68">
        <f>'Analítico Cp.'!J30</f>
        <v>0</v>
      </c>
      <c r="K43" s="68">
        <f>'Analítico Cp.'!K30</f>
        <v>0</v>
      </c>
      <c r="L43" s="68">
        <f>'Analítico Cp.'!L30</f>
        <v>0</v>
      </c>
      <c r="M43" s="68">
        <f>'Analítico Cp.'!M30</f>
        <v>0</v>
      </c>
      <c r="N43" s="68">
        <f>'Analítico Cp.'!N30</f>
        <v>0</v>
      </c>
      <c r="O43" s="69">
        <f t="shared" si="9"/>
        <v>0</v>
      </c>
      <c r="P43" s="68"/>
      <c r="Q43" s="90" t="str">
        <f t="shared" si="10"/>
        <v>-</v>
      </c>
      <c r="R43" s="68">
        <f t="shared" si="11"/>
        <v>0</v>
      </c>
    </row>
    <row r="44" spans="1:20" ht="21" customHeight="1" x14ac:dyDescent="0.2">
      <c r="A44" s="75" t="s">
        <v>13</v>
      </c>
      <c r="B44" s="67" t="s">
        <v>34</v>
      </c>
      <c r="C44" s="68">
        <f>'Analítico Cp.'!C43</f>
        <v>102920.78386900001</v>
      </c>
      <c r="D44" s="68">
        <f>'Analítico Cp.'!D43</f>
        <v>86508.584116000013</v>
      </c>
      <c r="E44" s="68">
        <f>'Analítico Cp.'!E43</f>
        <v>86850.186246000027</v>
      </c>
      <c r="F44" s="68">
        <f>'Analítico Cp.'!F43</f>
        <v>121368.32000000001</v>
      </c>
      <c r="G44" s="68">
        <f>'Analítico Cp.'!G43</f>
        <v>90222.338000000003</v>
      </c>
      <c r="H44" s="68">
        <f>'Analítico Cp.'!H43</f>
        <v>83875.372000000018</v>
      </c>
      <c r="I44" s="68">
        <f>'Analítico Cp.'!I43</f>
        <v>0</v>
      </c>
      <c r="J44" s="68">
        <f>'Analítico Cp.'!J43</f>
        <v>0</v>
      </c>
      <c r="K44" s="68">
        <f>'Analítico Cp.'!K43</f>
        <v>0</v>
      </c>
      <c r="L44" s="68">
        <f>'Analítico Cp.'!L43</f>
        <v>0</v>
      </c>
      <c r="M44" s="68">
        <f>'Analítico Cp.'!M43</f>
        <v>0</v>
      </c>
      <c r="N44" s="68">
        <f>'Analítico Cp.'!N43</f>
        <v>0</v>
      </c>
      <c r="O44" s="69">
        <f t="shared" si="9"/>
        <v>571745.58423100004</v>
      </c>
      <c r="P44" s="68"/>
      <c r="Q44" s="90">
        <f t="shared" si="10"/>
        <v>0.41408628930166252</v>
      </c>
      <c r="R44" s="68">
        <f t="shared" si="11"/>
        <v>808994.61172000004</v>
      </c>
    </row>
    <row r="45" spans="1:20" ht="21" customHeight="1" x14ac:dyDescent="0.2">
      <c r="A45" s="75" t="s">
        <v>14</v>
      </c>
      <c r="B45" s="67" t="s">
        <v>35</v>
      </c>
      <c r="C45" s="68">
        <f>'Analítico Cp.'!C54</f>
        <v>241.73</v>
      </c>
      <c r="D45" s="68">
        <f>'Analítico Cp.'!D54</f>
        <v>35985.230000000003</v>
      </c>
      <c r="E45" s="68">
        <f>'Analítico Cp.'!E54</f>
        <v>35985.230000000003</v>
      </c>
      <c r="F45" s="68">
        <f>'Analítico Cp.'!F54</f>
        <v>35985.230000000003</v>
      </c>
      <c r="G45" s="68">
        <f>'Analítico Cp.'!G54</f>
        <v>35815.579999999994</v>
      </c>
      <c r="H45" s="68">
        <f>'Analítico Cp.'!H54</f>
        <v>36003.32</v>
      </c>
      <c r="I45" s="68">
        <f>'Analítico Cp.'!I54</f>
        <v>35767.5</v>
      </c>
      <c r="J45" s="68">
        <f>'Analítico Cp.'!J54</f>
        <v>0</v>
      </c>
      <c r="K45" s="68">
        <f>'Analítico Cp.'!K54</f>
        <v>0</v>
      </c>
      <c r="L45" s="68">
        <f>'Analítico Cp.'!L54</f>
        <v>0</v>
      </c>
      <c r="M45" s="68">
        <f>'Analítico Cp.'!M54</f>
        <v>0</v>
      </c>
      <c r="N45" s="68">
        <f>'Analítico Cp.'!N54</f>
        <v>0</v>
      </c>
      <c r="O45" s="69">
        <f t="shared" si="9"/>
        <v>215783.82</v>
      </c>
      <c r="P45" s="68"/>
      <c r="Q45" s="90">
        <f t="shared" si="10"/>
        <v>0.45952991981947516</v>
      </c>
      <c r="R45" s="68">
        <f t="shared" si="11"/>
        <v>253791.3060000001</v>
      </c>
    </row>
    <row r="46" spans="1:20" ht="21" customHeight="1" x14ac:dyDescent="0.2">
      <c r="A46" s="453" t="s">
        <v>45</v>
      </c>
      <c r="B46" s="453"/>
      <c r="C46" s="76">
        <f t="shared" ref="C46:H46" si="12">SUM(C42:C45)</f>
        <v>189361.79386900002</v>
      </c>
      <c r="D46" s="76">
        <f t="shared" si="12"/>
        <v>226170.64411600001</v>
      </c>
      <c r="E46" s="76">
        <f t="shared" si="12"/>
        <v>225932.95624600005</v>
      </c>
      <c r="F46" s="76">
        <f t="shared" si="12"/>
        <v>255455.45000000004</v>
      </c>
      <c r="G46" s="76">
        <f t="shared" si="12"/>
        <v>216700.72799999997</v>
      </c>
      <c r="H46" s="76">
        <f t="shared" si="12"/>
        <v>217686.29200000002</v>
      </c>
      <c r="I46" s="76">
        <f t="shared" ref="I46:N46" si="13">SUM(I42:I45)</f>
        <v>35767.5</v>
      </c>
      <c r="J46" s="76">
        <f t="shared" si="13"/>
        <v>0</v>
      </c>
      <c r="K46" s="76">
        <f t="shared" si="13"/>
        <v>0</v>
      </c>
      <c r="L46" s="76">
        <f t="shared" si="13"/>
        <v>0</v>
      </c>
      <c r="M46" s="76">
        <f t="shared" si="13"/>
        <v>0</v>
      </c>
      <c r="N46" s="76">
        <f t="shared" si="13"/>
        <v>0</v>
      </c>
      <c r="O46" s="76">
        <f t="shared" si="9"/>
        <v>1367075.3642310002</v>
      </c>
      <c r="P46" s="69"/>
      <c r="Q46" s="87">
        <f t="shared" si="10"/>
        <v>0.39025305499585222</v>
      </c>
      <c r="R46" s="77">
        <f t="shared" si="11"/>
        <v>2135973.0981199993</v>
      </c>
    </row>
    <row r="47" spans="1:20" ht="21" customHeight="1" x14ac:dyDescent="0.2">
      <c r="A47" s="66" t="s">
        <v>37</v>
      </c>
      <c r="B47" s="67" t="s">
        <v>245</v>
      </c>
      <c r="C47" s="68">
        <f>'Analítico Cp.'!C117</f>
        <v>105643.27</v>
      </c>
      <c r="D47" s="68">
        <f>'Analítico Cp.'!D117</f>
        <v>118633.34000000001</v>
      </c>
      <c r="E47" s="68">
        <f>'Analítico Cp.'!E117</f>
        <v>167532.26</v>
      </c>
      <c r="F47" s="68">
        <f>'Analítico Cp.'!F117</f>
        <v>90459.41</v>
      </c>
      <c r="G47" s="68">
        <f>'Analítico Cp.'!G117</f>
        <v>328463.54999999993</v>
      </c>
      <c r="H47" s="68">
        <f>'Analítico Cp.'!H117</f>
        <v>269678.76</v>
      </c>
      <c r="I47" s="68">
        <f>'Analítico Cp.'!I117</f>
        <v>1015</v>
      </c>
      <c r="J47" s="68">
        <f>'Analítico Cp.'!J117</f>
        <v>0</v>
      </c>
      <c r="K47" s="68">
        <f>'Analítico Cp.'!K117</f>
        <v>0</v>
      </c>
      <c r="L47" s="68">
        <f>'Analítico Cp.'!L117</f>
        <v>0</v>
      </c>
      <c r="M47" s="68">
        <f>'Analítico Cp.'!M117</f>
        <v>0</v>
      </c>
      <c r="N47" s="68">
        <f>'Analítico Cp.'!N117</f>
        <v>0</v>
      </c>
      <c r="O47" s="69">
        <f t="shared" si="9"/>
        <v>1081425.5899999999</v>
      </c>
      <c r="P47" s="68"/>
      <c r="Q47" s="90">
        <f t="shared" si="10"/>
        <v>0.53875904262893015</v>
      </c>
      <c r="R47" s="68">
        <f t="shared" si="11"/>
        <v>925827.19730000081</v>
      </c>
    </row>
    <row r="48" spans="1:20" ht="21" customHeight="1" x14ac:dyDescent="0.2">
      <c r="A48" s="66" t="s">
        <v>38</v>
      </c>
      <c r="B48" s="67" t="s">
        <v>130</v>
      </c>
      <c r="C48" s="154">
        <f>'Analítico Cp.'!C133</f>
        <v>2515</v>
      </c>
      <c r="D48" s="154">
        <f>'Analítico Cp.'!D133</f>
        <v>0</v>
      </c>
      <c r="E48" s="154">
        <f>'Analítico Cp.'!E133</f>
        <v>93000</v>
      </c>
      <c r="F48" s="154">
        <f>'Analítico Cp.'!F133</f>
        <v>0</v>
      </c>
      <c r="G48" s="154">
        <f>'Analítico Cp.'!G133</f>
        <v>0</v>
      </c>
      <c r="H48" s="154">
        <f>'Analítico Cp.'!H133</f>
        <v>26243.360000000001</v>
      </c>
      <c r="I48" s="154">
        <f>'Analítico Cp.'!I133</f>
        <v>0</v>
      </c>
      <c r="J48" s="154">
        <f>'Analítico Cp.'!J133</f>
        <v>0</v>
      </c>
      <c r="K48" s="154">
        <f>'Analítico Cp.'!K133</f>
        <v>0</v>
      </c>
      <c r="L48" s="154">
        <f>'Analítico Cp.'!L133</f>
        <v>0</v>
      </c>
      <c r="M48" s="154">
        <f>'Analítico Cp.'!M133</f>
        <v>0</v>
      </c>
      <c r="N48" s="154">
        <f>'Analítico Cp.'!N133</f>
        <v>0</v>
      </c>
      <c r="O48" s="69">
        <f t="shared" si="9"/>
        <v>121758.36</v>
      </c>
      <c r="P48" s="68"/>
      <c r="Q48" s="90" t="str">
        <f t="shared" si="10"/>
        <v>-</v>
      </c>
      <c r="R48" s="68">
        <f t="shared" si="11"/>
        <v>-121758.36</v>
      </c>
    </row>
    <row r="49" spans="1:20" ht="21" customHeight="1" thickBot="1" x14ac:dyDescent="0.25">
      <c r="A49" s="155" t="s">
        <v>282</v>
      </c>
      <c r="B49" s="156" t="s">
        <v>348</v>
      </c>
      <c r="C49" s="158">
        <f>'Analítico Cp.'!C134</f>
        <v>35830.480000000003</v>
      </c>
      <c r="D49" s="158">
        <f>'Analítico Cp.'!D134</f>
        <v>31922.51</v>
      </c>
      <c r="E49" s="158">
        <f>'Analítico Cp.'!E134</f>
        <v>27911.279999999999</v>
      </c>
      <c r="F49" s="158">
        <f>'Analítico Cp.'!F134</f>
        <v>26301.87</v>
      </c>
      <c r="G49" s="158">
        <f>'Analítico Cp.'!G134</f>
        <v>24073.53</v>
      </c>
      <c r="H49" s="158">
        <f>'Analítico Cp.'!H134</f>
        <v>23928.51</v>
      </c>
      <c r="I49" s="158">
        <f>'Analítico Cp.'!I134</f>
        <v>0</v>
      </c>
      <c r="J49" s="158">
        <f>'Analítico Cp.'!J134</f>
        <v>0</v>
      </c>
      <c r="K49" s="158">
        <f>'Analítico Cp.'!K134</f>
        <v>0</v>
      </c>
      <c r="L49" s="158">
        <f>'Analítico Cp.'!L134</f>
        <v>0</v>
      </c>
      <c r="M49" s="158">
        <f>'Analítico Cp.'!M134</f>
        <v>0</v>
      </c>
      <c r="N49" s="158">
        <f>'Analítico Cp.'!N134</f>
        <v>0</v>
      </c>
      <c r="O49" s="159">
        <f t="shared" si="9"/>
        <v>169968.18</v>
      </c>
      <c r="P49" s="68"/>
      <c r="Q49" s="160" t="str">
        <f t="shared" si="10"/>
        <v>-</v>
      </c>
      <c r="R49" s="161">
        <f t="shared" si="11"/>
        <v>-169968.18</v>
      </c>
      <c r="T49" s="145"/>
    </row>
    <row r="50" spans="1:20" ht="20.25" customHeight="1" thickBot="1" x14ac:dyDescent="0.25">
      <c r="A50" s="267" t="s">
        <v>234</v>
      </c>
      <c r="B50" s="306"/>
      <c r="C50" s="302">
        <f t="shared" ref="C50:H50" si="14">SUM(C46:C49)</f>
        <v>333350.54386899999</v>
      </c>
      <c r="D50" s="302">
        <f t="shared" si="14"/>
        <v>376726.49411600002</v>
      </c>
      <c r="E50" s="302">
        <f t="shared" si="14"/>
        <v>514376.49624600005</v>
      </c>
      <c r="F50" s="302">
        <f t="shared" si="14"/>
        <v>372216.73000000004</v>
      </c>
      <c r="G50" s="302">
        <f t="shared" si="14"/>
        <v>569237.80799999996</v>
      </c>
      <c r="H50" s="302">
        <f t="shared" si="14"/>
        <v>537536.92200000002</v>
      </c>
      <c r="I50" s="302">
        <f t="shared" ref="I50:N50" si="15">SUM(I46:I49)</f>
        <v>36782.5</v>
      </c>
      <c r="J50" s="302">
        <f t="shared" si="15"/>
        <v>0</v>
      </c>
      <c r="K50" s="302">
        <f t="shared" si="15"/>
        <v>0</v>
      </c>
      <c r="L50" s="302">
        <f t="shared" si="15"/>
        <v>0</v>
      </c>
      <c r="M50" s="302">
        <f t="shared" si="15"/>
        <v>0</v>
      </c>
      <c r="N50" s="302">
        <f t="shared" si="15"/>
        <v>0</v>
      </c>
      <c r="O50" s="302">
        <f t="shared" si="9"/>
        <v>2740227.4942310005</v>
      </c>
      <c r="P50" s="69"/>
      <c r="Q50" s="312">
        <f t="shared" si="10"/>
        <v>0.49729177590872276</v>
      </c>
      <c r="R50" s="302">
        <f t="shared" si="11"/>
        <v>2770073.7554200003</v>
      </c>
      <c r="T50" s="145"/>
    </row>
    <row r="51" spans="1:20" ht="15.75" x14ac:dyDescent="0.2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46"/>
      <c r="P51" s="146"/>
      <c r="T51" s="145"/>
    </row>
    <row r="52" spans="1:20" ht="63.75" customHeight="1" x14ac:dyDescent="0.2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T52" s="145"/>
    </row>
    <row r="53" spans="1:20" ht="30" customHeight="1" x14ac:dyDescent="0.2">
      <c r="A53" s="152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T53" s="145"/>
    </row>
    <row r="54" spans="1:20" ht="46.5" customHeight="1" x14ac:dyDescent="0.2">
      <c r="A54" s="152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T54" s="145"/>
    </row>
    <row r="55" spans="1:20" ht="30" customHeight="1" x14ac:dyDescent="0.2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T55" s="145"/>
    </row>
    <row r="56" spans="1:20" ht="30" customHeight="1" x14ac:dyDescent="0.2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T56" s="145"/>
    </row>
    <row r="57" spans="1:20" ht="30" customHeight="1" x14ac:dyDescent="0.2">
      <c r="O57" s="152"/>
      <c r="P57" s="152"/>
      <c r="T57" s="145"/>
    </row>
  </sheetData>
  <sheetProtection algorithmName="SHA-512" hashValue="KCI9o1T/NSjHD8nJwuxkV9CIfom9hi0OGgKs5pXdRPNTRcEWYQk0EHv0HU+c+A0NRI5XJlOvrJaUBixwOpEcpw==" saltValue="GRJWN8CD73alO0tLVf4upQ==" spinCount="100000" sheet="1" objects="1" scenarios="1" formatColumns="0"/>
  <mergeCells count="11">
    <mergeCell ref="C5:O5"/>
    <mergeCell ref="C29:O29"/>
    <mergeCell ref="A1:O1"/>
    <mergeCell ref="A38:B38"/>
    <mergeCell ref="A46:B46"/>
    <mergeCell ref="A3:O3"/>
    <mergeCell ref="A2:O2"/>
    <mergeCell ref="A22:B22"/>
    <mergeCell ref="A14:B14"/>
    <mergeCell ref="A13:B13"/>
    <mergeCell ref="A37:B37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75" pageOrder="overThenDown" orientation="portrait" r:id="rId1"/>
  <headerFooter>
    <oddFooter>Página &amp;P de &amp;N</oddFooter>
  </headerFooter>
  <ignoredErrors>
    <ignoredError sqref="C13:N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E46"/>
  <sheetViews>
    <sheetView showGridLines="0" topLeftCell="A4" zoomScaleNormal="100" zoomScaleSheetLayoutView="100" workbookViewId="0">
      <selection activeCell="G45" sqref="G45"/>
    </sheetView>
  </sheetViews>
  <sheetFormatPr defaultColWidth="9.140625" defaultRowHeight="12.75" x14ac:dyDescent="0.2"/>
  <cols>
    <col min="1" max="1" width="4.5703125" style="120" customWidth="1"/>
    <col min="2" max="2" width="49.42578125" style="120" customWidth="1"/>
    <col min="3" max="5" width="14.85546875" style="120" customWidth="1"/>
    <col min="6" max="16384" width="9.140625" style="120"/>
  </cols>
  <sheetData>
    <row r="1" spans="1:5" ht="27.2" customHeight="1" x14ac:dyDescent="0.2">
      <c r="A1" s="457" t="str">
        <f>Capa!A70</f>
        <v>Termo de Parceria nº51/2021 - celebrado entre o Instituto Ekos Brasil  e IEF - Instituto Estadual de Florestas</v>
      </c>
      <c r="B1" s="457"/>
      <c r="C1" s="457"/>
      <c r="D1" s="457"/>
      <c r="E1" s="457"/>
    </row>
    <row r="2" spans="1:5" ht="15" customHeight="1" x14ac:dyDescent="0.2">
      <c r="A2" s="457" t="str">
        <f>Capa!A5</f>
        <v>14º Relatório Financeiro</v>
      </c>
      <c r="B2" s="457"/>
      <c r="C2" s="457"/>
      <c r="D2" s="457"/>
      <c r="E2" s="457"/>
    </row>
    <row r="3" spans="1:5" ht="17.25" customHeight="1" thickBot="1" x14ac:dyDescent="0.25">
      <c r="A3" s="457" t="s">
        <v>368</v>
      </c>
      <c r="B3" s="457"/>
      <c r="C3" s="457"/>
      <c r="D3" s="457"/>
      <c r="E3" s="457"/>
    </row>
    <row r="4" spans="1:5" ht="33" customHeight="1" thickBot="1" x14ac:dyDescent="0.25">
      <c r="A4" s="271" t="s">
        <v>276</v>
      </c>
      <c r="B4" s="272" t="s">
        <v>364</v>
      </c>
      <c r="C4" s="273" t="s">
        <v>144</v>
      </c>
      <c r="D4" s="274" t="s">
        <v>145</v>
      </c>
      <c r="E4" s="275" t="s">
        <v>317</v>
      </c>
    </row>
    <row r="5" spans="1:5" ht="13.5" hidden="1" thickBot="1" x14ac:dyDescent="0.25">
      <c r="A5" s="183"/>
      <c r="B5" s="184" t="s">
        <v>277</v>
      </c>
      <c r="C5" s="121"/>
      <c r="D5" s="185"/>
      <c r="E5" s="186"/>
    </row>
    <row r="6" spans="1:5" x14ac:dyDescent="0.2">
      <c r="A6" s="131">
        <v>1</v>
      </c>
      <c r="B6" s="280" t="s">
        <v>275</v>
      </c>
      <c r="C6" s="172">
        <v>325166.52049999998</v>
      </c>
      <c r="D6" s="188">
        <f>IF(B6="",0,
SUMPRODUCT((Diário!$H$4:$H$5003='Gasto das Atividades'!B6)*(Diário!$C$4:$C$5003&gt;=Resumo!$C$4)*(Diário!$C$4:$C$5003&lt;=EOMONTH(Resumo!$N$4,0))*(Diário!$F$4:$F$5003))+
SUMPRODUCT(('Comp.'!$G$5:$G$504='Gasto das Atividades'!B6)*('Comp.'!$B$5:$B$504&gt;=Resumo!$C$4)*('Comp.'!$B$5:$B$504&lt;=EOMONTH(Resumo!$N$4,0))*('Comp.'!$E$5:$E$504)))</f>
        <v>146697.69000000006</v>
      </c>
      <c r="E6" s="187">
        <f t="shared" ref="E6:E36" si="0">IF(OR(D6=0,C6=0),"-",D6/C6)</f>
        <v>0.45114635348813553</v>
      </c>
    </row>
    <row r="7" spans="1:5" x14ac:dyDescent="0.2">
      <c r="A7" s="132">
        <v>2</v>
      </c>
      <c r="B7" s="153" t="s">
        <v>454</v>
      </c>
      <c r="C7" s="173">
        <v>190492.66679999998</v>
      </c>
      <c r="D7" s="188">
        <f>IF(B7="",0,
SUMPRODUCT((Diário!$H$4:$H$5003='Gasto das Atividades'!B7)*(Diário!$C$4:$C$5003&gt;=Resumo!$C$4)*(Diário!$C$4:$C$5003&lt;=EOMONTH(Resumo!$N$4,0))*(Diário!$F$4:$F$5003))+
SUMPRODUCT(('Comp.'!$G$5:$G$504='Gasto das Atividades'!B7)*('Comp.'!$B$5:$B$504&gt;=Resumo!$C$4)*('Comp.'!$B$5:$B$504&lt;=EOMONTH(Resumo!$N$4,0))*('Comp.'!$E$5:$E$504)))</f>
        <v>37109.35</v>
      </c>
      <c r="E7" s="189">
        <f t="shared" si="0"/>
        <v>0.19480723653767443</v>
      </c>
    </row>
    <row r="8" spans="1:5" x14ac:dyDescent="0.2">
      <c r="A8" s="132">
        <v>3</v>
      </c>
      <c r="B8" s="153" t="s">
        <v>455</v>
      </c>
      <c r="C8" s="173">
        <v>294500</v>
      </c>
      <c r="D8" s="188">
        <f>IF(B8="",0,
SUMPRODUCT((Diário!$H$4:$H$5003='Gasto das Atividades'!B8)*(Diário!$C$4:$C$5003&gt;=Resumo!$C$4)*(Diário!$C$4:$C$5003&lt;=EOMONTH(Resumo!$N$4,0))*(Diário!$F$4:$F$5003))+
SUMPRODUCT(('Comp.'!$G$5:$G$504='Gasto das Atividades'!B8)*('Comp.'!$B$5:$B$504&gt;=Resumo!$C$4)*('Comp.'!$B$5:$B$504&lt;=EOMONTH(Resumo!$N$4,0))*('Comp.'!$E$5:$E$504)))</f>
        <v>1710</v>
      </c>
      <c r="E8" s="189">
        <f t="shared" si="0"/>
        <v>5.8064516129032262E-3</v>
      </c>
    </row>
    <row r="9" spans="1:5" x14ac:dyDescent="0.2">
      <c r="A9" s="132">
        <v>4</v>
      </c>
      <c r="B9" s="153" t="s">
        <v>456</v>
      </c>
      <c r="C9" s="173">
        <v>0</v>
      </c>
      <c r="D9" s="188">
        <f>IF(B9="",0,
SUMPRODUCT((Diário!$H$4:$H$5003='Gasto das Atividades'!B9)*(Diário!$C$4:$C$5003&gt;=Resumo!$C$4)*(Diário!$C$4:$C$5003&lt;=EOMONTH(Resumo!$N$4,0))*(Diário!$F$4:$F$5003))+
SUMPRODUCT(('Comp.'!$G$5:$G$504='Gasto das Atividades'!B9)*('Comp.'!$B$5:$B$504&gt;=Resumo!$C$4)*('Comp.'!$B$5:$B$504&lt;=EOMONTH(Resumo!$N$4,0))*('Comp.'!$E$5:$E$504)))</f>
        <v>225473.18</v>
      </c>
      <c r="E9" s="189" t="str">
        <f t="shared" si="0"/>
        <v>-</v>
      </c>
    </row>
    <row r="10" spans="1:5" x14ac:dyDescent="0.2">
      <c r="A10" s="132">
        <v>5</v>
      </c>
      <c r="B10" s="153" t="s">
        <v>457</v>
      </c>
      <c r="C10" s="173">
        <v>73468.599999999977</v>
      </c>
      <c r="D10" s="188">
        <f>IF(B10="",0,
SUMPRODUCT((Diário!$H$4:$H$5003='Gasto das Atividades'!B10)*(Diário!$C$4:$C$5003&gt;=Resumo!$C$4)*(Diário!$C$4:$C$5003&lt;=EOMONTH(Resumo!$N$4,0))*(Diário!$F$4:$F$5003))+
SUMPRODUCT(('Comp.'!$G$5:$G$504='Gasto das Atividades'!B10)*('Comp.'!$B$5:$B$504&gt;=Resumo!$C$4)*('Comp.'!$B$5:$B$504&lt;=EOMONTH(Resumo!$N$4,0))*('Comp.'!$E$5:$E$504)))</f>
        <v>83196.259999999995</v>
      </c>
      <c r="E10" s="189">
        <f t="shared" si="0"/>
        <v>1.1324056807942444</v>
      </c>
    </row>
    <row r="11" spans="1:5" x14ac:dyDescent="0.2">
      <c r="A11" s="132">
        <v>6</v>
      </c>
      <c r="B11" s="153" t="s">
        <v>458</v>
      </c>
      <c r="C11" s="173">
        <v>0</v>
      </c>
      <c r="D11" s="188">
        <f>IF(B11="",0,
SUMPRODUCT((Diário!$H$4:$H$5003='Gasto das Atividades'!B11)*(Diário!$C$4:$C$5003&gt;=Resumo!$C$4)*(Diário!$C$4:$C$5003&lt;=EOMONTH(Resumo!$N$4,0))*(Diário!$F$4:$F$5003))+
SUMPRODUCT(('Comp.'!$G$5:$G$504='Gasto das Atividades'!B11)*('Comp.'!$B$5:$B$504&gt;=Resumo!$C$4)*('Comp.'!$B$5:$B$504&lt;=EOMONTH(Resumo!$N$4,0))*('Comp.'!$E$5:$E$504)))</f>
        <v>43681.549937999996</v>
      </c>
      <c r="E11" s="189" t="str">
        <f t="shared" si="0"/>
        <v>-</v>
      </c>
    </row>
    <row r="12" spans="1:5" ht="25.5" x14ac:dyDescent="0.2">
      <c r="A12" s="132">
        <v>7</v>
      </c>
      <c r="B12" s="153" t="s">
        <v>459</v>
      </c>
      <c r="C12" s="173">
        <v>196920</v>
      </c>
      <c r="D12" s="188">
        <f>IF(B12="",0,
SUMPRODUCT((Diário!$H$4:$H$5003='Gasto das Atividades'!B12)*(Diário!$C$4:$C$5003&gt;=Resumo!$C$4)*(Diário!$C$4:$C$5003&lt;=EOMONTH(Resumo!$N$4,0))*(Diário!$F$4:$F$5003))+
SUMPRODUCT(('Comp.'!$G$5:$G$504='Gasto das Atividades'!B12)*('Comp.'!$B$5:$B$504&gt;=Resumo!$C$4)*('Comp.'!$B$5:$B$504&lt;=EOMONTH(Resumo!$N$4,0))*('Comp.'!$E$5:$E$504)))</f>
        <v>231766.81006199998</v>
      </c>
      <c r="E12" s="189">
        <f t="shared" si="0"/>
        <v>1.1769592223339427</v>
      </c>
    </row>
    <row r="13" spans="1:5" ht="12" customHeight="1" x14ac:dyDescent="0.2">
      <c r="A13" s="132">
        <v>8</v>
      </c>
      <c r="B13" s="153" t="s">
        <v>460</v>
      </c>
      <c r="C13" s="173">
        <v>0</v>
      </c>
      <c r="D13" s="188">
        <f>IF(B13="",0,
SUMPRODUCT((Diário!$H$4:$H$5003='Gasto das Atividades'!B13)*(Diário!$C$4:$C$5003&gt;=Resumo!$C$4)*(Diário!$C$4:$C$5003&lt;=EOMONTH(Resumo!$N$4,0))*(Diário!$F$4:$F$5003))+
SUMPRODUCT(('Comp.'!$G$5:$G$504='Gasto das Atividades'!B13)*('Comp.'!$B$5:$B$504&gt;=Resumo!$C$4)*('Comp.'!$B$5:$B$504&lt;=EOMONTH(Resumo!$N$4,0))*('Comp.'!$E$5:$E$504)))</f>
        <v>0</v>
      </c>
      <c r="E13" s="189" t="str">
        <f t="shared" si="0"/>
        <v>-</v>
      </c>
    </row>
    <row r="14" spans="1:5" x14ac:dyDescent="0.2">
      <c r="A14" s="132">
        <v>9</v>
      </c>
      <c r="B14" s="153" t="s">
        <v>461</v>
      </c>
      <c r="C14" s="173">
        <v>36000</v>
      </c>
      <c r="D14" s="188">
        <f>IF(B14="",0,
SUMPRODUCT((Diário!$H$4:$H$5003='Gasto das Atividades'!B14)*(Diário!$C$4:$C$5003&gt;=Resumo!$C$4)*(Diário!$C$4:$C$5003&lt;=EOMONTH(Resumo!$N$4,0))*(Diário!$F$4:$F$5003))+
SUMPRODUCT(('Comp.'!$G$5:$G$504='Gasto das Atividades'!B14)*('Comp.'!$B$5:$B$504&gt;=Resumo!$C$4)*('Comp.'!$B$5:$B$504&lt;=EOMONTH(Resumo!$N$4,0))*('Comp.'!$E$5:$E$504)))</f>
        <v>15390</v>
      </c>
      <c r="E14" s="189">
        <f t="shared" si="0"/>
        <v>0.42749999999999999</v>
      </c>
    </row>
    <row r="15" spans="1:5" ht="14.45" customHeight="1" x14ac:dyDescent="0.2">
      <c r="A15" s="132">
        <v>10</v>
      </c>
      <c r="B15" s="153" t="s">
        <v>462</v>
      </c>
      <c r="C15" s="173">
        <v>0</v>
      </c>
      <c r="D15" s="188">
        <f>IF(B15="",0,
SUMPRODUCT((Diário!$H$4:$H$5003='Gasto das Atividades'!B15)*(Diário!$C$4:$C$5003&gt;=Resumo!$C$4)*(Diário!$C$4:$C$5003&lt;=EOMONTH(Resumo!$N$4,0))*(Diário!$F$4:$F$5003))+
SUMPRODUCT(('Comp.'!$G$5:$G$504='Gasto das Atividades'!B15)*('Comp.'!$B$5:$B$504&gt;=Resumo!$C$4)*('Comp.'!$B$5:$B$504&lt;=EOMONTH(Resumo!$N$4,0))*('Comp.'!$E$5:$E$504)))</f>
        <v>0</v>
      </c>
      <c r="E15" s="189" t="str">
        <f t="shared" si="0"/>
        <v>-</v>
      </c>
    </row>
    <row r="16" spans="1:5" x14ac:dyDescent="0.2">
      <c r="A16" s="132">
        <v>11</v>
      </c>
      <c r="B16" s="153" t="s">
        <v>463</v>
      </c>
      <c r="C16" s="173">
        <v>0</v>
      </c>
      <c r="D16" s="188">
        <f>IF(B16="",0,
SUMPRODUCT((Diário!$H$4:$H$5003='Gasto das Atividades'!B16)*(Diário!$C$4:$C$5003&gt;=Resumo!$C$4)*(Diário!$C$4:$C$5003&lt;=EOMONTH(Resumo!$N$4,0))*(Diário!$F$4:$F$5003))+
SUMPRODUCT(('Comp.'!$G$5:$G$504='Gasto das Atividades'!B16)*('Comp.'!$B$5:$B$504&gt;=Resumo!$C$4)*('Comp.'!$B$5:$B$504&lt;=EOMONTH(Resumo!$N$4,0))*('Comp.'!$E$5:$E$504)))</f>
        <v>4928</v>
      </c>
      <c r="E16" s="189" t="str">
        <f t="shared" si="0"/>
        <v>-</v>
      </c>
    </row>
    <row r="17" spans="1:5" x14ac:dyDescent="0.2">
      <c r="A17" s="132">
        <v>12</v>
      </c>
      <c r="B17" s="153" t="s">
        <v>464</v>
      </c>
      <c r="C17" s="134">
        <v>0</v>
      </c>
      <c r="D17" s="188">
        <f>IF(B17="",0,
SUMPRODUCT((Diário!$H$4:$H$5003='Gasto das Atividades'!B17)*(Diário!$C$4:$C$5003&gt;=Resumo!$C$4)*(Diário!$C$4:$C$5003&lt;=EOMONTH(Resumo!$N$4,0))*(Diário!$F$4:$F$5003))+
SUMPRODUCT(('Comp.'!$G$5:$G$504='Gasto das Atividades'!B17)*('Comp.'!$B$5:$B$504&gt;=Resumo!$C$4)*('Comp.'!$B$5:$B$504&lt;=EOMONTH(Resumo!$N$4,0))*('Comp.'!$E$5:$E$504)))</f>
        <v>0</v>
      </c>
      <c r="E17" s="189" t="str">
        <f t="shared" si="0"/>
        <v>-</v>
      </c>
    </row>
    <row r="18" spans="1:5" x14ac:dyDescent="0.2">
      <c r="A18" s="132">
        <v>13</v>
      </c>
      <c r="B18" s="153" t="s">
        <v>465</v>
      </c>
      <c r="C18" s="134">
        <v>0</v>
      </c>
      <c r="D18" s="188">
        <f>IF(B18="",0,
SUMPRODUCT((Diário!$H$4:$H$5003='Gasto das Atividades'!B18)*(Diário!$C$4:$C$5003&gt;=Resumo!$C$4)*(Diário!$C$4:$C$5003&lt;=EOMONTH(Resumo!$N$4,0))*(Diário!$F$4:$F$5003))+
SUMPRODUCT(('Comp.'!$G$5:$G$504='Gasto das Atividades'!B18)*('Comp.'!$B$5:$B$504&gt;=Resumo!$C$4)*('Comp.'!$B$5:$B$504&lt;=EOMONTH(Resumo!$N$4,0))*('Comp.'!$E$5:$E$504)))</f>
        <v>0</v>
      </c>
      <c r="E18" s="189" t="str">
        <f t="shared" si="0"/>
        <v>-</v>
      </c>
    </row>
    <row r="19" spans="1:5" x14ac:dyDescent="0.2">
      <c r="A19" s="132">
        <v>14</v>
      </c>
      <c r="B19" s="153" t="s">
        <v>466</v>
      </c>
      <c r="C19" s="134">
        <v>0</v>
      </c>
      <c r="D19" s="188">
        <f>IF(B19="",0,
SUMPRODUCT((Diário!$H$4:$H$5003='Gasto das Atividades'!B19)*(Diário!$C$4:$C$5003&gt;=Resumo!$C$4)*(Diário!$C$4:$C$5003&lt;=EOMONTH(Resumo!$N$4,0))*(Diário!$F$4:$F$5003))+
SUMPRODUCT(('Comp.'!$G$5:$G$504='Gasto das Atividades'!B19)*('Comp.'!$B$5:$B$504&gt;=Resumo!$C$4)*('Comp.'!$B$5:$B$504&lt;=EOMONTH(Resumo!$N$4,0))*('Comp.'!$E$5:$E$504)))</f>
        <v>34238.5</v>
      </c>
      <c r="E19" s="189" t="str">
        <f t="shared" si="0"/>
        <v>-</v>
      </c>
    </row>
    <row r="20" spans="1:5" x14ac:dyDescent="0.2">
      <c r="A20" s="132">
        <v>15</v>
      </c>
      <c r="B20" s="153" t="s">
        <v>467</v>
      </c>
      <c r="C20" s="134">
        <v>16035</v>
      </c>
      <c r="D20" s="188">
        <f>IF(B20="",0,
SUMPRODUCT((Diário!$H$4:$H$5003='Gasto das Atividades'!B20)*(Diário!$C$4:$C$5003&gt;=Resumo!$C$4)*(Diário!$C$4:$C$5003&lt;=EOMONTH(Resumo!$N$4,0))*(Diário!$F$4:$F$5003))+
SUMPRODUCT(('Comp.'!$G$5:$G$504='Gasto das Atividades'!B20)*('Comp.'!$B$5:$B$504&gt;=Resumo!$C$4)*('Comp.'!$B$5:$B$504&lt;=EOMONTH(Resumo!$N$4,0))*('Comp.'!$E$5:$E$504)))</f>
        <v>3250</v>
      </c>
      <c r="E20" s="189">
        <f t="shared" si="0"/>
        <v>0.20268163392578734</v>
      </c>
    </row>
    <row r="21" spans="1:5" x14ac:dyDescent="0.2">
      <c r="A21" s="132">
        <v>16</v>
      </c>
      <c r="B21" s="153" t="s">
        <v>468</v>
      </c>
      <c r="C21" s="134">
        <v>100000</v>
      </c>
      <c r="D21" s="188">
        <f>IF(B21="",0,
SUMPRODUCT((Diário!$H$4:$H$5003='Gasto das Atividades'!B21)*(Diário!$C$4:$C$5003&gt;=Resumo!$C$4)*(Diário!$C$4:$C$5003&lt;=EOMONTH(Resumo!$N$4,0))*(Diário!$F$4:$F$5003))+
SUMPRODUCT(('Comp.'!$G$5:$G$504='Gasto das Atividades'!B21)*('Comp.'!$B$5:$B$504&gt;=Resumo!$C$4)*('Comp.'!$B$5:$B$504&lt;=EOMONTH(Resumo!$N$4,0))*('Comp.'!$E$5:$E$504)))</f>
        <v>0</v>
      </c>
      <c r="E21" s="189" t="str">
        <f t="shared" si="0"/>
        <v>-</v>
      </c>
    </row>
    <row r="22" spans="1:5" ht="25.5" x14ac:dyDescent="0.2">
      <c r="A22" s="132">
        <v>17</v>
      </c>
      <c r="B22" s="153" t="s">
        <v>469</v>
      </c>
      <c r="C22" s="134">
        <v>0</v>
      </c>
      <c r="D22" s="188">
        <f>IF(B22="",0,
SUMPRODUCT((Diário!$H$4:$H$5003='Gasto das Atividades'!B22)*(Diário!$C$4:$C$5003&gt;=Resumo!$C$4)*(Diário!$C$4:$C$5003&lt;=EOMONTH(Resumo!$N$4,0))*(Diário!$F$4:$F$5003))+
SUMPRODUCT(('Comp.'!$G$5:$G$504='Gasto das Atividades'!B22)*('Comp.'!$B$5:$B$504&gt;=Resumo!$C$4)*('Comp.'!$B$5:$B$504&lt;=EOMONTH(Resumo!$N$4,0))*('Comp.'!$E$5:$E$504)))</f>
        <v>0</v>
      </c>
      <c r="E22" s="189" t="str">
        <f t="shared" si="0"/>
        <v>-</v>
      </c>
    </row>
    <row r="23" spans="1:5" x14ac:dyDescent="0.2">
      <c r="A23" s="132">
        <v>18</v>
      </c>
      <c r="B23" s="153" t="s">
        <v>471</v>
      </c>
      <c r="C23" s="134">
        <v>17500</v>
      </c>
      <c r="D23" s="188">
        <f>IF(B23="",0,
SUMPRODUCT((Diário!$H$4:$H$5003='Gasto das Atividades'!B23)*(Diário!$C$4:$C$5003&gt;=Resumo!$C$4)*(Diário!$C$4:$C$5003&lt;=EOMONTH(Resumo!$N$4,0))*(Diário!$F$4:$F$5003))+
SUMPRODUCT(('Comp.'!$G$5:$G$504='Gasto das Atividades'!B23)*('Comp.'!$B$5:$B$504&gt;=Resumo!$C$4)*('Comp.'!$B$5:$B$504&lt;=EOMONTH(Resumo!$N$4,0))*('Comp.'!$E$5:$E$504)))</f>
        <v>0</v>
      </c>
      <c r="E23" s="189" t="str">
        <f t="shared" si="0"/>
        <v>-</v>
      </c>
    </row>
    <row r="24" spans="1:5" x14ac:dyDescent="0.2">
      <c r="A24" s="132">
        <v>19</v>
      </c>
      <c r="B24" s="153" t="s">
        <v>470</v>
      </c>
      <c r="C24" s="134">
        <v>0</v>
      </c>
      <c r="D24" s="188">
        <f>IF(B24="",0,
SUMPRODUCT((Diário!$H$4:$H$5003='Gasto das Atividades'!B24)*(Diário!$C$4:$C$5003&gt;=Resumo!$C$4)*(Diário!$C$4:$C$5003&lt;=EOMONTH(Resumo!$N$4,0))*(Diário!$F$4:$F$5003))+
SUMPRODUCT(('Comp.'!$G$5:$G$504='Gasto das Atividades'!B24)*('Comp.'!$B$5:$B$504&gt;=Resumo!$C$4)*('Comp.'!$B$5:$B$504&lt;=EOMONTH(Resumo!$N$4,0))*('Comp.'!$E$5:$E$504)))</f>
        <v>0</v>
      </c>
      <c r="E24" s="189" t="str">
        <f t="shared" si="0"/>
        <v>-</v>
      </c>
    </row>
    <row r="25" spans="1:5" x14ac:dyDescent="0.2">
      <c r="A25" s="132">
        <v>20</v>
      </c>
      <c r="B25" s="153" t="s">
        <v>472</v>
      </c>
      <c r="C25" s="134">
        <v>27270</v>
      </c>
      <c r="D25" s="188">
        <f>IF(B25="",0,
SUMPRODUCT((Diário!$H$4:$H$5003='Gasto das Atividades'!B25)*(Diário!$C$4:$C$5003&gt;=Resumo!$C$4)*(Diário!$C$4:$C$5003&lt;=EOMONTH(Resumo!$N$4,0))*(Diário!$F$4:$F$5003))+
SUMPRODUCT(('Comp.'!$G$5:$G$504='Gasto das Atividades'!B25)*('Comp.'!$B$5:$B$504&gt;=Resumo!$C$4)*('Comp.'!$B$5:$B$504&lt;=EOMONTH(Resumo!$N$4,0))*('Comp.'!$E$5:$E$504)))</f>
        <v>2049.9</v>
      </c>
      <c r="E25" s="189">
        <f t="shared" si="0"/>
        <v>7.5170517051705174E-2</v>
      </c>
    </row>
    <row r="26" spans="1:5" x14ac:dyDescent="0.2">
      <c r="A26" s="132">
        <v>21</v>
      </c>
      <c r="B26" s="153" t="s">
        <v>473</v>
      </c>
      <c r="C26" s="134">
        <v>0</v>
      </c>
      <c r="D26" s="188">
        <f>IF(B26="",0,
SUMPRODUCT((Diário!$H$4:$H$5003='Gasto das Atividades'!B26)*(Diário!$C$4:$C$5003&gt;=Resumo!$C$4)*(Diário!$C$4:$C$5003&lt;=EOMONTH(Resumo!$N$4,0))*(Diário!$F$4:$F$5003))+
SUMPRODUCT(('Comp.'!$G$5:$G$504='Gasto das Atividades'!B26)*('Comp.'!$B$5:$B$504&gt;=Resumo!$C$4)*('Comp.'!$B$5:$B$504&lt;=EOMONTH(Resumo!$N$4,0))*('Comp.'!$E$5:$E$504)))</f>
        <v>0</v>
      </c>
      <c r="E26" s="189" t="str">
        <f t="shared" si="0"/>
        <v>-</v>
      </c>
    </row>
    <row r="27" spans="1:5" x14ac:dyDescent="0.2">
      <c r="A27" s="132">
        <v>22</v>
      </c>
      <c r="B27" s="153" t="s">
        <v>474</v>
      </c>
      <c r="C27" s="134">
        <v>220000</v>
      </c>
      <c r="D27" s="188">
        <f>IF(B27="",0,
SUMPRODUCT((Diário!$H$4:$H$5003='Gasto das Atividades'!B27)*(Diário!$C$4:$C$5003&gt;=Resumo!$C$4)*(Diário!$C$4:$C$5003&lt;=EOMONTH(Resumo!$N$4,0))*(Diário!$F$4:$F$5003))+
SUMPRODUCT(('Comp.'!$G$5:$G$504='Gasto das Atividades'!B27)*('Comp.'!$B$5:$B$504&gt;=Resumo!$C$4)*('Comp.'!$B$5:$B$504&lt;=EOMONTH(Resumo!$N$4,0))*('Comp.'!$E$5:$E$504)))</f>
        <v>229900</v>
      </c>
      <c r="E27" s="189">
        <f t="shared" si="0"/>
        <v>1.0449999999999999</v>
      </c>
    </row>
    <row r="28" spans="1:5" x14ac:dyDescent="0.2">
      <c r="A28" s="132">
        <v>23</v>
      </c>
      <c r="B28" s="153" t="s">
        <v>475</v>
      </c>
      <c r="C28" s="134">
        <v>500000</v>
      </c>
      <c r="D28" s="188">
        <f>IF(B28="",0,
SUMPRODUCT((Diário!$H$4:$H$5003='Gasto das Atividades'!B28)*(Diário!$C$4:$C$5003&gt;=Resumo!$C$4)*(Diário!$C$4:$C$5003&lt;=EOMONTH(Resumo!$N$4,0))*(Diário!$F$4:$F$5003))+
SUMPRODUCT(('Comp.'!$G$5:$G$504='Gasto das Atividades'!B28)*('Comp.'!$B$5:$B$504&gt;=Resumo!$C$4)*('Comp.'!$B$5:$B$504&lt;=EOMONTH(Resumo!$N$4,0))*('Comp.'!$E$5:$E$504)))</f>
        <v>0</v>
      </c>
      <c r="E28" s="189" t="str">
        <f t="shared" si="0"/>
        <v>-</v>
      </c>
    </row>
    <row r="29" spans="1:5" x14ac:dyDescent="0.2">
      <c r="A29" s="132">
        <v>24</v>
      </c>
      <c r="B29" s="153" t="s">
        <v>476</v>
      </c>
      <c r="C29" s="134">
        <v>9900</v>
      </c>
      <c r="D29" s="188">
        <f>IF(B29="",0,
SUMPRODUCT((Diário!$H$4:$H$5003='Gasto das Atividades'!B29)*(Diário!$C$4:$C$5003&gt;=Resumo!$C$4)*(Diário!$C$4:$C$5003&lt;=EOMONTH(Resumo!$N$4,0))*(Diário!$F$4:$F$5003))+
SUMPRODUCT(('Comp.'!$G$5:$G$504='Gasto das Atividades'!B29)*('Comp.'!$B$5:$B$504&gt;=Resumo!$C$4)*('Comp.'!$B$5:$B$504&lt;=EOMONTH(Resumo!$N$4,0))*('Comp.'!$E$5:$E$504)))</f>
        <v>15686.59</v>
      </c>
      <c r="E29" s="189">
        <f t="shared" si="0"/>
        <v>1.5845040404040405</v>
      </c>
    </row>
    <row r="30" spans="1:5" x14ac:dyDescent="0.2">
      <c r="A30" s="132">
        <v>25</v>
      </c>
      <c r="B30" s="153"/>
      <c r="C30" s="134">
        <v>0</v>
      </c>
      <c r="D30" s="188">
        <f>IF(B30="",0,
SUMPRODUCT((Diário!$H$4:$H$5003='Gasto das Atividades'!B30)*(Diário!$C$4:$C$5003&gt;=Resumo!$C$4)*(Diário!$C$4:$C$5003&lt;=EOMONTH(Resumo!$N$4,0))*(Diário!$F$4:$F$5003))+
SUMPRODUCT(('Comp.'!$G$5:$G$504='Gasto das Atividades'!B30)*('Comp.'!$B$5:$B$504&gt;=Resumo!$C$4)*('Comp.'!$B$5:$B$504&lt;=EOMONTH(Resumo!$N$4,0))*('Comp.'!$E$5:$E$504)))</f>
        <v>0</v>
      </c>
      <c r="E30" s="189" t="str">
        <f t="shared" si="0"/>
        <v>-</v>
      </c>
    </row>
    <row r="31" spans="1:5" x14ac:dyDescent="0.2">
      <c r="A31" s="132">
        <v>26</v>
      </c>
      <c r="B31" s="153"/>
      <c r="C31" s="134">
        <v>0</v>
      </c>
      <c r="D31" s="188">
        <f>IF(B31="",0,
SUMPRODUCT((Diário!$H$4:$H$5003='Gasto das Atividades'!B31)*(Diário!$C$4:$C$5003&gt;=Resumo!$C$4)*(Diário!$C$4:$C$5003&lt;=EOMONTH(Resumo!$N$4,0))*(Diário!$F$4:$F$5003))+
SUMPRODUCT(('Comp.'!$G$5:$G$504='Gasto das Atividades'!B31)*('Comp.'!$B$5:$B$504&gt;=Resumo!$C$4)*('Comp.'!$B$5:$B$504&lt;=EOMONTH(Resumo!$N$4,0))*('Comp.'!$E$5:$E$504)))</f>
        <v>0</v>
      </c>
      <c r="E31" s="189" t="str">
        <f t="shared" si="0"/>
        <v>-</v>
      </c>
    </row>
    <row r="32" spans="1:5" x14ac:dyDescent="0.2">
      <c r="A32" s="132">
        <v>27</v>
      </c>
      <c r="B32" s="153"/>
      <c r="C32" s="134">
        <v>0</v>
      </c>
      <c r="D32" s="188">
        <f>IF(B32="",0,
SUMPRODUCT((Diário!$H$4:$H$5003='Gasto das Atividades'!B32)*(Diário!$C$4:$C$5003&gt;=Resumo!$C$4)*(Diário!$C$4:$C$5003&lt;=EOMONTH(Resumo!$N$4,0))*(Diário!$F$4:$F$5003))+
SUMPRODUCT(('Comp.'!$G$5:$G$504='Gasto das Atividades'!B32)*('Comp.'!$B$5:$B$504&gt;=Resumo!$C$4)*('Comp.'!$B$5:$B$504&lt;=EOMONTH(Resumo!$N$4,0))*('Comp.'!$E$5:$E$504)))</f>
        <v>0</v>
      </c>
      <c r="E32" s="189" t="str">
        <f t="shared" si="0"/>
        <v>-</v>
      </c>
    </row>
    <row r="33" spans="1:5" x14ac:dyDescent="0.2">
      <c r="A33" s="132">
        <v>28</v>
      </c>
      <c r="B33" s="153"/>
      <c r="C33" s="134">
        <v>0</v>
      </c>
      <c r="D33" s="188">
        <f>IF(B33="",0,
SUMPRODUCT((Diário!$H$4:$H$5003='Gasto das Atividades'!B33)*(Diário!$C$4:$C$5003&gt;=Resumo!$C$4)*(Diário!$C$4:$C$5003&lt;=EOMONTH(Resumo!$N$4,0))*(Diário!$F$4:$F$5003))+
SUMPRODUCT(('Comp.'!$G$5:$G$504='Gasto das Atividades'!B33)*('Comp.'!$B$5:$B$504&gt;=Resumo!$C$4)*('Comp.'!$B$5:$B$504&lt;=EOMONTH(Resumo!$N$4,0))*('Comp.'!$E$5:$E$504)))</f>
        <v>0</v>
      </c>
      <c r="E33" s="189" t="str">
        <f t="shared" si="0"/>
        <v>-</v>
      </c>
    </row>
    <row r="34" spans="1:5" x14ac:dyDescent="0.2">
      <c r="A34" s="132">
        <v>29</v>
      </c>
      <c r="B34" s="153"/>
      <c r="C34" s="134">
        <v>0</v>
      </c>
      <c r="D34" s="188">
        <f>IF(B34="",0,
SUMPRODUCT((Diário!$H$4:$H$5003='Gasto das Atividades'!B34)*(Diário!$C$4:$C$5003&gt;=Resumo!$C$4)*(Diário!$C$4:$C$5003&lt;=EOMONTH(Resumo!$N$4,0))*(Diário!$F$4:$F$5003))+
SUMPRODUCT(('Comp.'!$G$5:$G$504='Gasto das Atividades'!B34)*('Comp.'!$B$5:$B$504&gt;=Resumo!$C$4)*('Comp.'!$B$5:$B$504&lt;=EOMONTH(Resumo!$N$4,0))*('Comp.'!$E$5:$E$504)))</f>
        <v>0</v>
      </c>
      <c r="E34" s="189" t="str">
        <f t="shared" si="0"/>
        <v>-</v>
      </c>
    </row>
    <row r="35" spans="1:5" ht="13.5" thickBot="1" x14ac:dyDescent="0.25">
      <c r="A35" s="133">
        <v>30</v>
      </c>
      <c r="B35" s="153"/>
      <c r="C35" s="135">
        <v>0</v>
      </c>
      <c r="D35" s="188">
        <f>IF(B35="",0,
SUMPRODUCT((Diário!$H$4:$H$5003='Gasto das Atividades'!B35)*(Diário!$C$4:$C$5003&gt;=Resumo!$C$4)*(Diário!$C$4:$C$5003&lt;=EOMONTH(Resumo!$N$4,0))*(Diário!$F$4:$F$5003))+
SUMPRODUCT(('Comp.'!$G$5:$G$504='Gasto das Atividades'!B35)*('Comp.'!$B$5:$B$504&gt;=Resumo!$C$4)*('Comp.'!$B$5:$B$504&lt;=EOMONTH(Resumo!$N$4,0))*('Comp.'!$E$5:$E$504)))</f>
        <v>0</v>
      </c>
      <c r="E35" s="190" t="str">
        <f t="shared" si="0"/>
        <v>-</v>
      </c>
    </row>
    <row r="36" spans="1:5" ht="24" customHeight="1" thickBot="1" x14ac:dyDescent="0.25">
      <c r="A36" s="276"/>
      <c r="B36" s="277" t="s">
        <v>247</v>
      </c>
      <c r="C36" s="278">
        <f>SUM(C6:C35)</f>
        <v>2007252.7873</v>
      </c>
      <c r="D36" s="279">
        <f>SUM(D6:D35)</f>
        <v>1075077.8300000003</v>
      </c>
      <c r="E36" s="349">
        <f t="shared" si="0"/>
        <v>0.53559663077918118</v>
      </c>
    </row>
    <row r="37" spans="1:5" x14ac:dyDescent="0.2">
      <c r="A37" s="136"/>
      <c r="B37" s="136"/>
      <c r="C37" s="113"/>
      <c r="D37" s="113"/>
      <c r="E37" s="113"/>
    </row>
    <row r="38" spans="1:5" ht="13.5" customHeight="1" thickBot="1" x14ac:dyDescent="0.3">
      <c r="A38" s="113"/>
      <c r="B38" s="456" t="s">
        <v>363</v>
      </c>
      <c r="C38" s="456"/>
      <c r="D38" s="113"/>
      <c r="E38" s="113"/>
    </row>
    <row r="39" spans="1:5" x14ac:dyDescent="0.2">
      <c r="A39" s="113"/>
      <c r="B39" s="128" t="s">
        <v>278</v>
      </c>
      <c r="C39" s="137" t="s">
        <v>279</v>
      </c>
      <c r="D39" s="137" t="s">
        <v>147</v>
      </c>
      <c r="E39" s="113"/>
    </row>
    <row r="40" spans="1:5" x14ac:dyDescent="0.2">
      <c r="A40" s="113"/>
      <c r="B40" s="138" t="s">
        <v>275</v>
      </c>
      <c r="C40" s="129">
        <v>0.55000000000000004</v>
      </c>
      <c r="D40" s="139">
        <f>Comparativo!$O$46*C40</f>
        <v>751891.45032705017</v>
      </c>
      <c r="E40" s="113"/>
    </row>
    <row r="41" spans="1:5" ht="13.5" customHeight="1" thickBot="1" x14ac:dyDescent="0.25">
      <c r="A41" s="113"/>
      <c r="B41" s="140" t="s">
        <v>274</v>
      </c>
      <c r="C41" s="130">
        <v>0.45</v>
      </c>
      <c r="D41" s="141">
        <f>Comparativo!$O$46*C41</f>
        <v>615183.91390395013</v>
      </c>
      <c r="E41" s="113"/>
    </row>
    <row r="42" spans="1:5" ht="12.75" customHeight="1" x14ac:dyDescent="0.2">
      <c r="A42" s="113"/>
      <c r="B42" s="113"/>
      <c r="C42" s="113"/>
      <c r="D42" s="113"/>
      <c r="E42" s="113"/>
    </row>
    <row r="43" spans="1:5" ht="15.75" thickBot="1" x14ac:dyDescent="0.3">
      <c r="A43" s="113"/>
      <c r="B43" s="456" t="s">
        <v>362</v>
      </c>
      <c r="C43" s="456"/>
      <c r="D43" s="113"/>
      <c r="E43" s="113"/>
    </row>
    <row r="44" spans="1:5" x14ac:dyDescent="0.2">
      <c r="A44" s="113"/>
      <c r="B44" s="128" t="s">
        <v>278</v>
      </c>
      <c r="C44" s="137" t="s">
        <v>147</v>
      </c>
      <c r="D44" s="113"/>
      <c r="E44" s="113"/>
    </row>
    <row r="45" spans="1:5" x14ac:dyDescent="0.2">
      <c r="A45" s="113"/>
      <c r="B45" s="138" t="s">
        <v>275</v>
      </c>
      <c r="C45" s="139">
        <f>D6+D40</f>
        <v>898589.14032705023</v>
      </c>
      <c r="D45" s="113"/>
      <c r="E45" s="113"/>
    </row>
    <row r="46" spans="1:5" ht="13.5" thickBot="1" x14ac:dyDescent="0.25">
      <c r="A46" s="113"/>
      <c r="B46" s="140" t="s">
        <v>274</v>
      </c>
      <c r="C46" s="141">
        <f>D36-D6+D41</f>
        <v>1543564.0539039504</v>
      </c>
      <c r="D46" s="113"/>
      <c r="E46" s="113"/>
    </row>
  </sheetData>
  <sheetProtection algorithmName="SHA-512" hashValue="88dapQQwNcg4UnM8yF6rBxH+RrwEl+E2PiZfQYstXeolUtffrTm0PBVTS+3l425PZcEKAxvM0JpiuoVUdQJIhw==" saltValue="eNWgDN4nVSugPAO+X4pYmQ==" spinCount="100000" sheet="1" objects="1" scenarios="1" formatRows="0"/>
  <mergeCells count="5">
    <mergeCell ref="B38:C38"/>
    <mergeCell ref="B43:C43"/>
    <mergeCell ref="A1:E1"/>
    <mergeCell ref="A2:E2"/>
    <mergeCell ref="A3:E3"/>
  </mergeCells>
  <printOptions horizontalCentered="1"/>
  <pageMargins left="0.19685039370078741" right="0.19685039370078741" top="0.59055118110236227" bottom="0.59055118110236227" header="0" footer="0"/>
  <pageSetup paperSize="9" orientation="portrait" r:id="rId1"/>
  <headerFooter>
    <oddFooter>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  <pageSetUpPr fitToPage="1"/>
  </sheetPr>
  <dimension ref="A1:S138"/>
  <sheetViews>
    <sheetView showGridLines="0" workbookViewId="0">
      <pane xSplit="2" ySplit="4" topLeftCell="C95" activePane="bottomRight" state="frozen"/>
      <selection pane="topRight" activeCell="C1" sqref="C1"/>
      <selection pane="bottomLeft" activeCell="A5" sqref="A5"/>
      <selection pane="bottomRight" activeCell="S83" sqref="S83"/>
    </sheetView>
  </sheetViews>
  <sheetFormatPr defaultColWidth="9.140625" defaultRowHeight="12.75" x14ac:dyDescent="0.2"/>
  <cols>
    <col min="1" max="1" width="7.42578125" style="15" customWidth="1"/>
    <col min="2" max="2" width="25" style="15" bestFit="1" customWidth="1"/>
    <col min="3" max="8" width="12.42578125" style="15" customWidth="1"/>
    <col min="9" max="14" width="12.42578125" style="15" hidden="1" customWidth="1"/>
    <col min="15" max="16" width="12" style="15" bestFit="1" customWidth="1"/>
    <col min="17" max="18" width="9.140625" style="15"/>
    <col min="19" max="19" width="10.140625" style="15" bestFit="1" customWidth="1"/>
    <col min="20" max="16384" width="9.140625" style="15"/>
  </cols>
  <sheetData>
    <row r="1" spans="1:19" ht="27.75" customHeight="1" x14ac:dyDescent="0.2">
      <c r="A1" s="446" t="str">
        <f>Capa!A70</f>
        <v>Termo de Parceria nº51/2021 - celebrado entre o Instituto Ekos Brasil  e IEF - Instituto Estadual de Florestas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19" ht="19.7" customHeight="1" x14ac:dyDescent="0.2">
      <c r="A2" s="446" t="str">
        <f>Capa!A5</f>
        <v>14º Relatório Financeiro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</row>
    <row r="3" spans="1:19" ht="19.7" customHeight="1" thickBot="1" x14ac:dyDescent="0.25">
      <c r="A3" s="458" t="s">
        <v>280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</row>
    <row r="4" spans="1:19" ht="30" customHeight="1" thickBot="1" x14ac:dyDescent="0.25">
      <c r="A4" s="307"/>
      <c r="B4" s="307"/>
      <c r="C4" s="308">
        <f>Resumo!C4</f>
        <v>45658</v>
      </c>
      <c r="D4" s="308">
        <f>Resumo!D4</f>
        <v>45689</v>
      </c>
      <c r="E4" s="308">
        <f>Resumo!E4</f>
        <v>45717</v>
      </c>
      <c r="F4" s="308">
        <f>Resumo!F4</f>
        <v>45748</v>
      </c>
      <c r="G4" s="308">
        <f>Resumo!G4</f>
        <v>45778</v>
      </c>
      <c r="H4" s="308">
        <f>Resumo!H4</f>
        <v>45809</v>
      </c>
      <c r="I4" s="308">
        <f>Resumo!I4</f>
        <v>45839</v>
      </c>
      <c r="J4" s="308">
        <f>Resumo!J4</f>
        <v>45870</v>
      </c>
      <c r="K4" s="308">
        <f>Resumo!K4</f>
        <v>45901</v>
      </c>
      <c r="L4" s="308">
        <f>Resumo!L4</f>
        <v>45931</v>
      </c>
      <c r="M4" s="308">
        <f>Resumo!M4</f>
        <v>45962</v>
      </c>
      <c r="N4" s="308">
        <f>Resumo!N4</f>
        <v>45992</v>
      </c>
      <c r="O4" s="309" t="s">
        <v>247</v>
      </c>
      <c r="P4" s="310" t="s">
        <v>345</v>
      </c>
    </row>
    <row r="5" spans="1:19" ht="23.45" customHeight="1" thickBot="1" x14ac:dyDescent="0.25">
      <c r="A5" s="267" t="s">
        <v>40</v>
      </c>
      <c r="B5" s="268" t="s">
        <v>261</v>
      </c>
      <c r="C5" s="269">
        <f>Resumo!C5</f>
        <v>4445633.71</v>
      </c>
      <c r="D5" s="269">
        <f t="shared" ref="D5:N5" si="0">C5+C15-C137</f>
        <v>4147132.04</v>
      </c>
      <c r="E5" s="269">
        <f t="shared" si="0"/>
        <v>3776978.35</v>
      </c>
      <c r="F5" s="269">
        <f t="shared" si="0"/>
        <v>3454133</v>
      </c>
      <c r="G5" s="269">
        <f t="shared" si="0"/>
        <v>2988337.8299999996</v>
      </c>
      <c r="H5" s="269">
        <f t="shared" si="0"/>
        <v>2634918.1499999994</v>
      </c>
      <c r="I5" s="269">
        <f t="shared" si="0"/>
        <v>3747047.3499999992</v>
      </c>
      <c r="J5" s="269">
        <f t="shared" si="0"/>
        <v>3747047.3499999992</v>
      </c>
      <c r="K5" s="269">
        <f t="shared" si="0"/>
        <v>3747047.3499999992</v>
      </c>
      <c r="L5" s="269">
        <f t="shared" si="0"/>
        <v>3747047.3499999992</v>
      </c>
      <c r="M5" s="269">
        <f t="shared" si="0"/>
        <v>3747047.3499999992</v>
      </c>
      <c r="N5" s="269">
        <f t="shared" si="0"/>
        <v>3747047.3499999992</v>
      </c>
      <c r="O5" s="198"/>
      <c r="P5" s="270"/>
    </row>
    <row r="6" spans="1:19" ht="23.45" customHeight="1" thickBot="1" x14ac:dyDescent="0.25">
      <c r="A6" s="10"/>
      <c r="B6" s="1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0"/>
    </row>
    <row r="7" spans="1:19" ht="23.45" customHeight="1" thickBot="1" x14ac:dyDescent="0.25">
      <c r="A7" s="193">
        <v>1</v>
      </c>
      <c r="B7" s="193" t="s">
        <v>141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5"/>
    </row>
    <row r="8" spans="1:19" ht="23.45" customHeight="1" thickBot="1" x14ac:dyDescent="0.25">
      <c r="A8" s="235" t="s">
        <v>15</v>
      </c>
      <c r="B8" s="191" t="s">
        <v>326</v>
      </c>
      <c r="C8" s="236">
        <f>SUMPRODUCT((Diário!$E$4:$E$5003='Analítico Cx.'!$B8)*(Diário!$B$4:$B$5003&gt;=C$4)*(Diário!$B$4:$B$5003&lt;=EOMONTH(C$4,0))*(Diário!$F$4:$F$5003))</f>
        <v>0</v>
      </c>
      <c r="D8" s="236">
        <f>SUMPRODUCT((Diário!$E$4:$E$5003='Analítico Cx.'!$B8)*(Diário!$B$4:$B$5003&gt;=D$4)*(Diário!$B$4:$B$5003&lt;=EOMONTH(D$4,0))*(Diário!$F$4:$F$5003))</f>
        <v>0</v>
      </c>
      <c r="E8" s="236">
        <f>SUMPRODUCT((Diário!$E$4:$E$5003='Analítico Cx.'!$B8)*(Diário!$B$4:$B$5003&gt;=E$4)*(Diário!$B$4:$B$5003&lt;=EOMONTH(E$4,0))*(Diário!$F$4:$F$5003))</f>
        <v>0</v>
      </c>
      <c r="F8" s="236">
        <f>SUMPRODUCT((Diário!$E$4:$E$5003='Analítico Cx.'!$B8)*(Diário!$B$4:$B$5003&gt;=F$4)*(Diário!$B$4:$B$5003&lt;=EOMONTH(F$4,0))*(Diário!$F$4:$F$5003))</f>
        <v>0</v>
      </c>
      <c r="G8" s="236">
        <f>SUMPRODUCT((Diário!$E$4:$E$5003='Analítico Cx.'!$B8)*(Diário!$B$4:$B$5003&gt;=G$4)*(Diário!$B$4:$B$5003&lt;=EOMONTH(G$4,0))*(Diário!$F$4:$F$5003))</f>
        <v>0</v>
      </c>
      <c r="H8" s="236">
        <f>SUMPRODUCT((Diário!$E$4:$E$5003='Analítico Cx.'!$B8)*(Diário!$B$4:$B$5003&gt;=H$4)*(Diário!$B$4:$B$5003&lt;=EOMONTH(H$4,0))*(Diário!$F$4:$F$5003))</f>
        <v>1831398.93</v>
      </c>
      <c r="I8" s="236">
        <f>SUMPRODUCT((Diário!$E$4:$E$5003='Analítico Cx.'!$B8)*(Diário!$B$4:$B$5003&gt;=I$4)*(Diário!$B$4:$B$5003&lt;=EOMONTH(I$4,0))*(Diário!$F$4:$F$5003))</f>
        <v>0</v>
      </c>
      <c r="J8" s="236">
        <f>SUMPRODUCT((Diário!$E$4:$E$5003='Analítico Cx.'!$B8)*(Diário!$B$4:$B$5003&gt;=J$4)*(Diário!$B$4:$B$5003&lt;=EOMONTH(J$4,0))*(Diário!$F$4:$F$5003))</f>
        <v>0</v>
      </c>
      <c r="K8" s="236">
        <f>SUMPRODUCT((Diário!$E$4:$E$5003='Analítico Cx.'!$B8)*(Diário!$B$4:$B$5003&gt;=K$4)*(Diário!$B$4:$B$5003&lt;=EOMONTH(K$4,0))*(Diário!$F$4:$F$5003))</f>
        <v>0</v>
      </c>
      <c r="L8" s="236">
        <f>SUMPRODUCT((Diário!$E$4:$E$5003='Analítico Cx.'!$B8)*(Diário!$B$4:$B$5003&gt;=L$4)*(Diário!$B$4:$B$5003&lt;=EOMONTH(L$4,0))*(Diário!$F$4:$F$5003))</f>
        <v>0</v>
      </c>
      <c r="M8" s="236">
        <f>SUMPRODUCT((Diário!$E$4:$E$5003='Analítico Cx.'!$B8)*(Diário!$B$4:$B$5003&gt;=M$4)*(Diário!$B$4:$B$5003&lt;=EOMONTH(M$4,0))*(Diário!$F$4:$F$5003))</f>
        <v>0</v>
      </c>
      <c r="N8" s="236">
        <f>SUMPRODUCT((Diário!$E$4:$E$5003='Analítico Cx.'!$B8)*(Diário!$B$4:$B$5003&gt;=N$4)*(Diário!$B$4:$B$5003&lt;=EOMONTH(N$4,0))*(Diário!$F$4:$F$5003))</f>
        <v>0</v>
      </c>
      <c r="O8" s="233">
        <f>SUM(C8:N8)</f>
        <v>1831398.93</v>
      </c>
      <c r="P8" s="237">
        <f>IF($O$15=0,0,O8/$O$15)</f>
        <v>0.91671224869235535</v>
      </c>
    </row>
    <row r="9" spans="1:19" ht="23.45" customHeight="1" thickBot="1" x14ac:dyDescent="0.25">
      <c r="A9" s="209" t="s">
        <v>283</v>
      </c>
      <c r="B9" s="210" t="s">
        <v>327</v>
      </c>
      <c r="C9" s="234">
        <f>SUMPRODUCT((Diário!$E$4:$E$5003='Analítico Cx.'!$B9)*(Diário!$B$4:$B$5003&gt;=C$4)*(Diário!$B$4:$B$5003&lt;=EOMONTH(C$4,0))*(Diário!$F$4:$F$5003))</f>
        <v>36671.009999999995</v>
      </c>
      <c r="D9" s="234">
        <f>SUMPRODUCT((Diário!$E$4:$E$5003='Analítico Cx.'!$B9)*(Diário!$B$4:$B$5003&gt;=D$4)*(Diário!$B$4:$B$5003&lt;=EOMONTH(D$4,0))*(Diário!$F$4:$F$5003))</f>
        <v>32620.400000000001</v>
      </c>
      <c r="E9" s="234">
        <f>SUMPRODUCT((Diário!$E$4:$E$5003='Analítico Cx.'!$B9)*(Diário!$B$4:$B$5003&gt;=E$4)*(Diário!$B$4:$B$5003&lt;=EOMONTH(E$4,0))*(Diário!$F$4:$F$5003))</f>
        <v>29909.71</v>
      </c>
      <c r="F9" s="234">
        <f>SUMPRODUCT((Diário!$E$4:$E$5003='Analítico Cx.'!$B9)*(Diário!$B$4:$B$5003&gt;=F$4)*(Diário!$B$4:$B$5003&lt;=EOMONTH(F$4,0))*(Diário!$F$4:$F$5003))</f>
        <v>27064.260000000002</v>
      </c>
      <c r="G9" s="234">
        <f>SUMPRODUCT((Diário!$E$4:$E$5003='Analítico Cx.'!$B9)*(Diário!$B$4:$B$5003&gt;=G$4)*(Diário!$B$4:$B$5003&lt;=EOMONTH(G$4,0))*(Diário!$F$4:$F$5003))</f>
        <v>17996.98</v>
      </c>
      <c r="H9" s="234">
        <f>SUMPRODUCT((Diário!$E$4:$E$5003='Analítico Cx.'!$B9)*(Diário!$B$4:$B$5003&gt;=H$4)*(Diário!$B$4:$B$5003&lt;=EOMONTH(H$4,0))*(Diário!$F$4:$F$5003))</f>
        <v>21820.199999999997</v>
      </c>
      <c r="I9" s="234">
        <f>SUMPRODUCT((Diário!$E$4:$E$5003='Analítico Cx.'!$B9)*(Diário!$B$4:$B$5003&gt;=I$4)*(Diário!$B$4:$B$5003&lt;=EOMONTH(I$4,0))*(Diário!$F$4:$F$5003))</f>
        <v>0</v>
      </c>
      <c r="J9" s="234">
        <f>SUMPRODUCT((Diário!$E$4:$E$5003='Analítico Cx.'!$B9)*(Diário!$B$4:$B$5003&gt;=J$4)*(Diário!$B$4:$B$5003&lt;=EOMONTH(J$4,0))*(Diário!$F$4:$F$5003))</f>
        <v>0</v>
      </c>
      <c r="K9" s="234">
        <f>SUMPRODUCT((Diário!$E$4:$E$5003='Analítico Cx.'!$B9)*(Diário!$B$4:$B$5003&gt;=K$4)*(Diário!$B$4:$B$5003&lt;=EOMONTH(K$4,0))*(Diário!$F$4:$F$5003))</f>
        <v>0</v>
      </c>
      <c r="L9" s="234">
        <f>SUMPRODUCT((Diário!$E$4:$E$5003='Analítico Cx.'!$B9)*(Diário!$B$4:$B$5003&gt;=L$4)*(Diário!$B$4:$B$5003&lt;=EOMONTH(L$4,0))*(Diário!$F$4:$F$5003))</f>
        <v>0</v>
      </c>
      <c r="M9" s="234">
        <f>SUMPRODUCT((Diário!$E$4:$E$5003='Analítico Cx.'!$B9)*(Diário!$B$4:$B$5003&gt;=M$4)*(Diário!$B$4:$B$5003&lt;=EOMONTH(M$4,0))*(Diário!$F$4:$F$5003))</f>
        <v>0</v>
      </c>
      <c r="N9" s="234">
        <f>SUMPRODUCT((Diário!$E$4:$E$5003='Analítico Cx.'!$B9)*(Diário!$B$4:$B$5003&gt;=N$4)*(Diário!$B$4:$B$5003&lt;=EOMONTH(N$4,0))*(Diário!$F$4:$F$5003))</f>
        <v>0</v>
      </c>
      <c r="O9" s="223">
        <f>SUM(C9:N9)</f>
        <v>166082.56</v>
      </c>
      <c r="P9" s="232">
        <f>IF($O$15=0,0,O9/$O$15)</f>
        <v>8.3133125477027017E-2</v>
      </c>
    </row>
    <row r="10" spans="1:19" ht="23.45" customHeight="1" x14ac:dyDescent="0.2">
      <c r="A10" s="204" t="s">
        <v>320</v>
      </c>
      <c r="B10" s="204" t="s">
        <v>341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8"/>
    </row>
    <row r="11" spans="1:19" ht="23.45" customHeight="1" x14ac:dyDescent="0.2">
      <c r="A11" s="200" t="s">
        <v>321</v>
      </c>
      <c r="B11" s="39" t="s">
        <v>322</v>
      </c>
      <c r="C11" s="102">
        <f>SUMPRODUCT((Diário!$E$4:$E$5003='Analítico Cx.'!$B11)*(Diário!$B$4:$B$5003&gt;=C$4)*(Diário!$B$4:$B$5003&lt;=EOMONTH(C$4,0))*(Diário!$F$4:$F$5003))</f>
        <v>0</v>
      </c>
      <c r="D11" s="102">
        <f>SUMPRODUCT((Diário!$E$4:$E$5003='Analítico Cx.'!$B11)*(Diário!$B$4:$B$5003&gt;=D$4)*(Diário!$B$4:$B$5003&lt;=EOMONTH(D$4,0))*(Diário!$F$4:$F$5003))</f>
        <v>0</v>
      </c>
      <c r="E11" s="102">
        <f>SUMPRODUCT((Diário!$E$4:$E$5003='Analítico Cx.'!$B11)*(Diário!$B$4:$B$5003&gt;=E$4)*(Diário!$B$4:$B$5003&lt;=EOMONTH(E$4,0))*(Diário!$F$4:$F$5003))</f>
        <v>0</v>
      </c>
      <c r="F11" s="102">
        <f>SUMPRODUCT((Diário!$E$4:$E$5003='Analítico Cx.'!$B11)*(Diário!$B$4:$B$5003&gt;=F$4)*(Diário!$B$4:$B$5003&lt;=EOMONTH(F$4,0))*(Diário!$F$4:$F$5003))</f>
        <v>0</v>
      </c>
      <c r="G11" s="102">
        <f>SUMPRODUCT((Diário!$E$4:$E$5003='Analítico Cx.'!$B11)*(Diário!$B$4:$B$5003&gt;=G$4)*(Diário!$B$4:$B$5003&lt;=EOMONTH(G$4,0))*(Diário!$F$4:$F$5003))</f>
        <v>0</v>
      </c>
      <c r="H11" s="102">
        <f>SUMPRODUCT((Diário!$E$4:$E$5003='Analítico Cx.'!$B11)*(Diário!$B$4:$B$5003&gt;=H$4)*(Diário!$B$4:$B$5003&lt;=EOMONTH(H$4,0))*(Diário!$F$4:$F$5003))</f>
        <v>0</v>
      </c>
      <c r="I11" s="102">
        <f>SUMPRODUCT((Diário!$E$4:$E$5003='Analítico Cx.'!$B11)*(Diário!$B$4:$B$5003&gt;=I$4)*(Diário!$B$4:$B$5003&lt;=EOMONTH(I$4,0))*(Diário!$F$4:$F$5003))</f>
        <v>0</v>
      </c>
      <c r="J11" s="102">
        <f>SUMPRODUCT((Diário!$E$4:$E$5003='Analítico Cx.'!$B11)*(Diário!$B$4:$B$5003&gt;=J$4)*(Diário!$B$4:$B$5003&lt;=EOMONTH(J$4,0))*(Diário!$F$4:$F$5003))</f>
        <v>0</v>
      </c>
      <c r="K11" s="102">
        <f>SUMPRODUCT((Diário!$E$4:$E$5003='Analítico Cx.'!$B11)*(Diário!$B$4:$B$5003&gt;=K$4)*(Diário!$B$4:$B$5003&lt;=EOMONTH(K$4,0))*(Diário!$F$4:$F$5003))</f>
        <v>0</v>
      </c>
      <c r="L11" s="102">
        <f>SUMPRODUCT((Diário!$E$4:$E$5003='Analítico Cx.'!$B11)*(Diário!$B$4:$B$5003&gt;=L$4)*(Diário!$B$4:$B$5003&lt;=EOMONTH(L$4,0))*(Diário!$F$4:$F$5003))</f>
        <v>0</v>
      </c>
      <c r="M11" s="102">
        <f>SUMPRODUCT((Diário!$E$4:$E$5003='Analítico Cx.'!$B11)*(Diário!$B$4:$B$5003&gt;=M$4)*(Diário!$B$4:$B$5003&lt;=EOMONTH(M$4,0))*(Diário!$F$4:$F$5003))</f>
        <v>0</v>
      </c>
      <c r="N11" s="102">
        <f>SUMPRODUCT((Diário!$E$4:$E$5003='Analítico Cx.'!$B11)*(Diário!$B$4:$B$5003&gt;=N$4)*(Diário!$B$4:$B$5003&lt;=EOMONTH(N$4,0))*(Diário!$F$4:$F$5003))</f>
        <v>0</v>
      </c>
      <c r="O11" s="103">
        <f>SUM(C11:N11)</f>
        <v>0</v>
      </c>
      <c r="P11" s="95">
        <f>IF($O$15=0,0,O11/$O$15)</f>
        <v>0</v>
      </c>
    </row>
    <row r="12" spans="1:19" ht="23.45" customHeight="1" x14ac:dyDescent="0.2">
      <c r="A12" s="200" t="s">
        <v>323</v>
      </c>
      <c r="B12" s="39" t="s">
        <v>324</v>
      </c>
      <c r="C12" s="102">
        <f>SUMPRODUCT((Diário!$E$4:$E$5003='Analítico Cx.'!$B12)*(Diário!$B$4:$B$5003&gt;=C$4)*(Diário!$B$4:$B$5003&lt;=EOMONTH(C$4,0))*(Diário!$F$4:$F$5003))</f>
        <v>0</v>
      </c>
      <c r="D12" s="102">
        <f>SUMPRODUCT((Diário!$E$4:$E$5003='Analítico Cx.'!$B12)*(Diário!$B$4:$B$5003&gt;=D$4)*(Diário!$B$4:$B$5003&lt;=EOMONTH(D$4,0))*(Diário!$F$4:$F$5003))</f>
        <v>0</v>
      </c>
      <c r="E12" s="102">
        <f>SUMPRODUCT((Diário!$E$4:$E$5003='Analítico Cx.'!$B12)*(Diário!$B$4:$B$5003&gt;=E$4)*(Diário!$B$4:$B$5003&lt;=EOMONTH(E$4,0))*(Diário!$F$4:$F$5003))</f>
        <v>0</v>
      </c>
      <c r="F12" s="102">
        <f>SUMPRODUCT((Diário!$E$4:$E$5003='Analítico Cx.'!$B12)*(Diário!$B$4:$B$5003&gt;=F$4)*(Diário!$B$4:$B$5003&lt;=EOMONTH(F$4,0))*(Diário!$F$4:$F$5003))</f>
        <v>0</v>
      </c>
      <c r="G12" s="102">
        <f>SUMPRODUCT((Diário!$E$4:$E$5003='Analítico Cx.'!$B12)*(Diário!$B$4:$B$5003&gt;=G$4)*(Diário!$B$4:$B$5003&lt;=EOMONTH(G$4,0))*(Diário!$F$4:$F$5003))</f>
        <v>0</v>
      </c>
      <c r="H12" s="102">
        <f>SUMPRODUCT((Diário!$E$4:$E$5003='Analítico Cx.'!$B12)*(Diário!$B$4:$B$5003&gt;=H$4)*(Diário!$B$4:$B$5003&lt;=EOMONTH(H$4,0))*(Diário!$F$4:$F$5003))</f>
        <v>0</v>
      </c>
      <c r="I12" s="102">
        <f>SUMPRODUCT((Diário!$E$4:$E$5003='Analítico Cx.'!$B12)*(Diário!$B$4:$B$5003&gt;=I$4)*(Diário!$B$4:$B$5003&lt;=EOMONTH(I$4,0))*(Diário!$F$4:$F$5003))</f>
        <v>0</v>
      </c>
      <c r="J12" s="102">
        <f>SUMPRODUCT((Diário!$E$4:$E$5003='Analítico Cx.'!$B12)*(Diário!$B$4:$B$5003&gt;=J$4)*(Diário!$B$4:$B$5003&lt;=EOMONTH(J$4,0))*(Diário!$F$4:$F$5003))</f>
        <v>0</v>
      </c>
      <c r="K12" s="102">
        <f>SUMPRODUCT((Diário!$E$4:$E$5003='Analítico Cx.'!$B12)*(Diário!$B$4:$B$5003&gt;=K$4)*(Diário!$B$4:$B$5003&lt;=EOMONTH(K$4,0))*(Diário!$F$4:$F$5003))</f>
        <v>0</v>
      </c>
      <c r="L12" s="102">
        <f>SUMPRODUCT((Diário!$E$4:$E$5003='Analítico Cx.'!$B12)*(Diário!$B$4:$B$5003&gt;=L$4)*(Diário!$B$4:$B$5003&lt;=EOMONTH(L$4,0))*(Diário!$F$4:$F$5003))</f>
        <v>0</v>
      </c>
      <c r="M12" s="102">
        <f>SUMPRODUCT((Diário!$E$4:$E$5003='Analítico Cx.'!$B12)*(Diário!$B$4:$B$5003&gt;=M$4)*(Diário!$B$4:$B$5003&lt;=EOMONTH(M$4,0))*(Diário!$F$4:$F$5003))</f>
        <v>0</v>
      </c>
      <c r="N12" s="102">
        <f>SUMPRODUCT((Diário!$E$4:$E$5003='Analítico Cx.'!$B12)*(Diário!$B$4:$B$5003&gt;=N$4)*(Diário!$B$4:$B$5003&lt;=EOMONTH(N$4,0))*(Diário!$F$4:$F$5003))</f>
        <v>0</v>
      </c>
      <c r="O12" s="103">
        <f>SUM(C12:N12)</f>
        <v>0</v>
      </c>
      <c r="P12" s="95">
        <f>IF($O$15=0,0,O12/$O$15)</f>
        <v>0</v>
      </c>
    </row>
    <row r="13" spans="1:19" ht="23.45" customHeight="1" x14ac:dyDescent="0.2">
      <c r="A13" s="200" t="s">
        <v>325</v>
      </c>
      <c r="B13" s="39" t="s">
        <v>151</v>
      </c>
      <c r="C13" s="102">
        <f>SUMPRODUCT((Diário!$E$4:$E$5003='Analítico Cx.'!$B13)*(Diário!$B$4:$B$5003&gt;=C$4)*(Diário!$B$4:$B$5003&lt;=EOMONTH(C$4,0))*(Diário!$F$4:$F$5003))</f>
        <v>308.91000000000003</v>
      </c>
      <c r="D13" s="102">
        <f>SUMPRODUCT((Diário!$E$4:$E$5003='Analítico Cx.'!$B13)*(Diário!$B$4:$B$5003&gt;=D$4)*(Diário!$B$4:$B$5003&lt;=EOMONTH(D$4,0))*(Diário!$F$4:$F$5003))</f>
        <v>0</v>
      </c>
      <c r="E13" s="102">
        <f>SUMPRODUCT((Diário!$E$4:$E$5003='Analítico Cx.'!$B13)*(Diário!$B$4:$B$5003&gt;=E$4)*(Diário!$B$4:$B$5003&lt;=EOMONTH(E$4,0))*(Diário!$F$4:$F$5003))</f>
        <v>0</v>
      </c>
      <c r="F13" s="102">
        <f>SUMPRODUCT((Diário!$E$4:$E$5003='Analítico Cx.'!$B13)*(Diário!$B$4:$B$5003&gt;=F$4)*(Diário!$B$4:$B$5003&lt;=EOMONTH(F$4,0))*(Diário!$F$4:$F$5003))</f>
        <v>0</v>
      </c>
      <c r="G13" s="102">
        <f>SUMPRODUCT((Diário!$E$4:$E$5003='Analítico Cx.'!$B13)*(Diário!$B$4:$B$5003&gt;=G$4)*(Diário!$B$4:$B$5003&lt;=EOMONTH(G$4,0))*(Diário!$F$4:$F$5003))</f>
        <v>0</v>
      </c>
      <c r="H13" s="102">
        <f>SUMPRODUCT((Diário!$E$4:$E$5003='Analítico Cx.'!$B13)*(Diário!$B$4:$B$5003&gt;=H$4)*(Diário!$B$4:$B$5003&lt;=EOMONTH(H$4,0))*(Diário!$F$4:$F$5003))</f>
        <v>0</v>
      </c>
      <c r="I13" s="102">
        <f>SUMPRODUCT((Diário!$E$4:$E$5003='Analítico Cx.'!$B13)*(Diário!$B$4:$B$5003&gt;=I$4)*(Diário!$B$4:$B$5003&lt;=EOMONTH(I$4,0))*(Diário!$F$4:$F$5003))</f>
        <v>0</v>
      </c>
      <c r="J13" s="102">
        <f>SUMPRODUCT((Diário!$E$4:$E$5003='Analítico Cx.'!$B13)*(Diário!$B$4:$B$5003&gt;=J$4)*(Diário!$B$4:$B$5003&lt;=EOMONTH(J$4,0))*(Diário!$F$4:$F$5003))</f>
        <v>0</v>
      </c>
      <c r="K13" s="102">
        <f>SUMPRODUCT((Diário!$E$4:$E$5003='Analítico Cx.'!$B13)*(Diário!$B$4:$B$5003&gt;=K$4)*(Diário!$B$4:$B$5003&lt;=EOMONTH(K$4,0))*(Diário!$F$4:$F$5003))</f>
        <v>0</v>
      </c>
      <c r="L13" s="102">
        <f>SUMPRODUCT((Diário!$E$4:$E$5003='Analítico Cx.'!$B13)*(Diário!$B$4:$B$5003&gt;=L$4)*(Diário!$B$4:$B$5003&lt;=EOMONTH(L$4,0))*(Diário!$F$4:$F$5003))</f>
        <v>0</v>
      </c>
      <c r="M13" s="102">
        <f>SUMPRODUCT((Diário!$E$4:$E$5003='Analítico Cx.'!$B13)*(Diário!$B$4:$B$5003&gt;=M$4)*(Diário!$B$4:$B$5003&lt;=EOMONTH(M$4,0))*(Diário!$F$4:$F$5003))</f>
        <v>0</v>
      </c>
      <c r="N13" s="102">
        <f>SUMPRODUCT((Diário!$E$4:$E$5003='Analítico Cx.'!$B13)*(Diário!$B$4:$B$5003&gt;=N$4)*(Diário!$B$4:$B$5003&lt;=EOMONTH(N$4,0))*(Diário!$F$4:$F$5003))</f>
        <v>0</v>
      </c>
      <c r="O13" s="103">
        <f>SUM(C13:N13)</f>
        <v>308.91000000000003</v>
      </c>
      <c r="P13" s="95">
        <f>IF($O$15=0,0,O13/$O$15)</f>
        <v>1.5462583061766642E-4</v>
      </c>
      <c r="S13" s="281"/>
    </row>
    <row r="14" spans="1:19" ht="23.45" customHeight="1" thickBot="1" x14ac:dyDescent="0.25">
      <c r="A14" s="17"/>
      <c r="B14" s="18" t="s">
        <v>342</v>
      </c>
      <c r="C14" s="104">
        <f>SUBTOTAL(109,C11:C13)</f>
        <v>308.91000000000003</v>
      </c>
      <c r="D14" s="104">
        <f t="shared" ref="D14:O14" si="1">SUBTOTAL(109,D11:D13)</f>
        <v>0</v>
      </c>
      <c r="E14" s="104">
        <f t="shared" si="1"/>
        <v>0</v>
      </c>
      <c r="F14" s="104">
        <f t="shared" si="1"/>
        <v>0</v>
      </c>
      <c r="G14" s="104">
        <f t="shared" si="1"/>
        <v>0</v>
      </c>
      <c r="H14" s="104">
        <f t="shared" si="1"/>
        <v>0</v>
      </c>
      <c r="I14" s="104">
        <f t="shared" si="1"/>
        <v>0</v>
      </c>
      <c r="J14" s="104">
        <f t="shared" si="1"/>
        <v>0</v>
      </c>
      <c r="K14" s="104">
        <f t="shared" si="1"/>
        <v>0</v>
      </c>
      <c r="L14" s="104">
        <f t="shared" si="1"/>
        <v>0</v>
      </c>
      <c r="M14" s="104">
        <f t="shared" si="1"/>
        <v>0</v>
      </c>
      <c r="N14" s="104">
        <f t="shared" si="1"/>
        <v>0</v>
      </c>
      <c r="O14" s="104">
        <f t="shared" si="1"/>
        <v>308.91000000000003</v>
      </c>
      <c r="P14" s="96">
        <f>IF($O$15=0,0,O14/$O$15)</f>
        <v>1.5462583061766642E-4</v>
      </c>
    </row>
    <row r="15" spans="1:19" ht="23.45" customHeight="1" thickBot="1" x14ac:dyDescent="0.25">
      <c r="A15" s="196" t="s">
        <v>240</v>
      </c>
      <c r="B15" s="197"/>
      <c r="C15" s="198">
        <f t="shared" ref="C15:O15" si="2">SUBTOTAL(109,C8:C13)</f>
        <v>36979.919999999998</v>
      </c>
      <c r="D15" s="198">
        <f t="shared" si="2"/>
        <v>32620.400000000001</v>
      </c>
      <c r="E15" s="198">
        <f t="shared" si="2"/>
        <v>29909.71</v>
      </c>
      <c r="F15" s="198">
        <f t="shared" si="2"/>
        <v>27064.260000000002</v>
      </c>
      <c r="G15" s="198">
        <f t="shared" si="2"/>
        <v>17996.98</v>
      </c>
      <c r="H15" s="198">
        <f t="shared" si="2"/>
        <v>1853219.13</v>
      </c>
      <c r="I15" s="198">
        <f t="shared" si="2"/>
        <v>0</v>
      </c>
      <c r="J15" s="198">
        <f t="shared" si="2"/>
        <v>0</v>
      </c>
      <c r="K15" s="198">
        <f t="shared" si="2"/>
        <v>0</v>
      </c>
      <c r="L15" s="198">
        <f t="shared" si="2"/>
        <v>0</v>
      </c>
      <c r="M15" s="198">
        <f t="shared" si="2"/>
        <v>0</v>
      </c>
      <c r="N15" s="198">
        <f t="shared" si="2"/>
        <v>0</v>
      </c>
      <c r="O15" s="198">
        <f t="shared" si="2"/>
        <v>1997790.4</v>
      </c>
      <c r="P15" s="199">
        <f>IF($O$15=0,0,O15/$O$15)</f>
        <v>1</v>
      </c>
    </row>
    <row r="16" spans="1:19" ht="23.45" customHeight="1" thickBot="1" x14ac:dyDescent="0.25">
      <c r="A16" s="19"/>
      <c r="B16" s="16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6" ht="23.45" customHeight="1" thickBot="1" x14ac:dyDescent="0.25">
      <c r="A17" s="211">
        <v>2</v>
      </c>
      <c r="B17" s="212" t="s">
        <v>142</v>
      </c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6" ht="23.45" customHeight="1" x14ac:dyDescent="0.2">
      <c r="A18" s="204" t="s">
        <v>36</v>
      </c>
      <c r="B18" s="213" t="s">
        <v>163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5"/>
    </row>
    <row r="19" spans="1:16" ht="23.45" customHeight="1" x14ac:dyDescent="0.2">
      <c r="A19" s="216" t="s">
        <v>11</v>
      </c>
      <c r="B19" s="217" t="s">
        <v>79</v>
      </c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18"/>
    </row>
    <row r="20" spans="1:16" ht="23.45" customHeight="1" x14ac:dyDescent="0.2">
      <c r="A20" s="40" t="s">
        <v>86</v>
      </c>
      <c r="B20" s="39" t="s">
        <v>1</v>
      </c>
      <c r="C20" s="102">
        <f>SUMPRODUCT((Diário!$E$4:$E$5003='Analítico Cx.'!$B20)*(Diário!$B$4:$B$5003&gt;=C$4)*(Diário!$B$4:$B$5003&lt;=EOMONTH(C$4,0))*(Diário!$F$4:$F$5003))</f>
        <v>86199.28</v>
      </c>
      <c r="D20" s="102">
        <f>SUMPRODUCT((Diário!$E$4:$E$5003='Analítico Cx.'!$B20)*(Diário!$B$4:$B$5003&gt;=D$4)*(Diário!$B$4:$B$5003&lt;=EOMONTH(D$4,0))*(Diário!$F$4:$F$5003))</f>
        <v>103676.83000000002</v>
      </c>
      <c r="E20" s="102">
        <f>SUMPRODUCT((Diário!$E$4:$E$5003='Analítico Cx.'!$B20)*(Diário!$B$4:$B$5003&gt;=E$4)*(Diário!$B$4:$B$5003&lt;=EOMONTH(E$4,0))*(Diário!$F$4:$F$5003))</f>
        <v>103097.54000000002</v>
      </c>
      <c r="F20" s="102">
        <f>SUMPRODUCT((Diário!$E$4:$E$5003='Analítico Cx.'!$B20)*(Diário!$B$4:$B$5003&gt;=F$4)*(Diário!$B$4:$B$5003&lt;=EOMONTH(F$4,0))*(Diário!$F$4:$F$5003))</f>
        <v>98101.900000000023</v>
      </c>
      <c r="G20" s="102">
        <f>SUMPRODUCT((Diário!$E$4:$E$5003='Analítico Cx.'!$B20)*(Diário!$B$4:$B$5003&gt;=G$4)*(Diário!$B$4:$B$5003&lt;=EOMONTH(G$4,0))*(Diário!$F$4:$F$5003))</f>
        <v>90662.81</v>
      </c>
      <c r="H20" s="102">
        <f>SUMPRODUCT((Diário!$E$4:$E$5003='Analítico Cx.'!$B20)*(Diário!$B$4:$B$5003&gt;=H$4)*(Diário!$B$4:$B$5003&lt;=EOMONTH(H$4,0))*(Diário!$F$4:$F$5003))</f>
        <v>97987.47</v>
      </c>
      <c r="I20" s="102">
        <f>SUMPRODUCT((Diário!$E$4:$E$5003='Analítico Cx.'!$B20)*(Diário!$B$4:$B$5003&gt;=I$4)*(Diário!$B$4:$B$5003&lt;=EOMONTH(I$4,0))*(Diário!$F$4:$F$5003))</f>
        <v>0</v>
      </c>
      <c r="J20" s="102">
        <f>SUMPRODUCT((Diário!$E$4:$E$5003='Analítico Cx.'!$B20)*(Diário!$B$4:$B$5003&gt;=J$4)*(Diário!$B$4:$B$5003&lt;=EOMONTH(J$4,0))*(Diário!$F$4:$F$5003))</f>
        <v>0</v>
      </c>
      <c r="K20" s="102">
        <f>SUMPRODUCT((Diário!$E$4:$E$5003='Analítico Cx.'!$B20)*(Diário!$B$4:$B$5003&gt;=K$4)*(Diário!$B$4:$B$5003&lt;=EOMONTH(K$4,0))*(Diário!$F$4:$F$5003))</f>
        <v>0</v>
      </c>
      <c r="L20" s="102">
        <f>SUMPRODUCT((Diário!$E$4:$E$5003='Analítico Cx.'!$B20)*(Diário!$B$4:$B$5003&gt;=L$4)*(Diário!$B$4:$B$5003&lt;=EOMONTH(L$4,0))*(Diário!$F$4:$F$5003))</f>
        <v>0</v>
      </c>
      <c r="M20" s="102">
        <f>SUMPRODUCT((Diário!$E$4:$E$5003='Analítico Cx.'!$B20)*(Diário!$B$4:$B$5003&gt;=M$4)*(Diário!$B$4:$B$5003&lt;=EOMONTH(M$4,0))*(Diário!$F$4:$F$5003))</f>
        <v>0</v>
      </c>
      <c r="N20" s="102">
        <f>SUMPRODUCT((Diário!$E$4:$E$5003='Analítico Cx.'!$B20)*(Diário!$B$4:$B$5003&gt;=N$4)*(Diário!$B$4:$B$5003&lt;=EOMONTH(N$4,0))*(Diário!$F$4:$F$5003))</f>
        <v>0</v>
      </c>
      <c r="O20" s="103">
        <f>SUM(C20:N20)</f>
        <v>579725.83000000007</v>
      </c>
      <c r="P20" s="95">
        <f t="shared" ref="P20:P28" si="3">IF($O$137=0,0,O20/$O$137)</f>
        <v>0.21500179003174616</v>
      </c>
    </row>
    <row r="21" spans="1:16" ht="23.45" customHeight="1" x14ac:dyDescent="0.2">
      <c r="A21" s="40" t="s">
        <v>87</v>
      </c>
      <c r="B21" s="38" t="s">
        <v>152</v>
      </c>
      <c r="C21" s="102">
        <f>SUMPRODUCT((Diário!$E$4:$E$5003='Analítico Cx.'!$B21)*(Diário!$B$4:$B$5003&gt;=C$4)*(Diário!$B$4:$B$5003&lt;=EOMONTH(C$4,0))*(Diário!$F$4:$F$5003))</f>
        <v>0</v>
      </c>
      <c r="D21" s="102">
        <f>SUMPRODUCT((Diário!$E$4:$E$5003='Analítico Cx.'!$B21)*(Diário!$B$4:$B$5003&gt;=D$4)*(Diário!$B$4:$B$5003&lt;=EOMONTH(D$4,0))*(Diário!$F$4:$F$5003))</f>
        <v>0</v>
      </c>
      <c r="E21" s="102">
        <f>SUMPRODUCT((Diário!$E$4:$E$5003='Analítico Cx.'!$B21)*(Diário!$B$4:$B$5003&gt;=E$4)*(Diário!$B$4:$B$5003&lt;=EOMONTH(E$4,0))*(Diário!$F$4:$F$5003))</f>
        <v>0</v>
      </c>
      <c r="F21" s="102">
        <f>SUMPRODUCT((Diário!$E$4:$E$5003='Analítico Cx.'!$B21)*(Diário!$B$4:$B$5003&gt;=F$4)*(Diário!$B$4:$B$5003&lt;=EOMONTH(F$4,0))*(Diário!$F$4:$F$5003))</f>
        <v>0</v>
      </c>
      <c r="G21" s="102">
        <f>SUMPRODUCT((Diário!$E$4:$E$5003='Analítico Cx.'!$B21)*(Diário!$B$4:$B$5003&gt;=G$4)*(Diário!$B$4:$B$5003&lt;=EOMONTH(G$4,0))*(Diário!$F$4:$F$5003))</f>
        <v>0</v>
      </c>
      <c r="H21" s="102">
        <f>SUMPRODUCT((Diário!$E$4:$E$5003='Analítico Cx.'!$B21)*(Diário!$B$4:$B$5003&gt;=H$4)*(Diário!$B$4:$B$5003&lt;=EOMONTH(H$4,0))*(Diário!$F$4:$F$5003))</f>
        <v>0</v>
      </c>
      <c r="I21" s="102">
        <f>SUMPRODUCT((Diário!$E$4:$E$5003='Analítico Cx.'!$B21)*(Diário!$B$4:$B$5003&gt;=I$4)*(Diário!$B$4:$B$5003&lt;=EOMONTH(I$4,0))*(Diário!$F$4:$F$5003))</f>
        <v>0</v>
      </c>
      <c r="J21" s="102">
        <f>SUMPRODUCT((Diário!$E$4:$E$5003='Analítico Cx.'!$B21)*(Diário!$B$4:$B$5003&gt;=J$4)*(Diário!$B$4:$B$5003&lt;=EOMONTH(J$4,0))*(Diário!$F$4:$F$5003))</f>
        <v>0</v>
      </c>
      <c r="K21" s="102">
        <f>SUMPRODUCT((Diário!$E$4:$E$5003='Analítico Cx.'!$B21)*(Diário!$B$4:$B$5003&gt;=K$4)*(Diário!$B$4:$B$5003&lt;=EOMONTH(K$4,0))*(Diário!$F$4:$F$5003))</f>
        <v>0</v>
      </c>
      <c r="L21" s="102">
        <f>SUMPRODUCT((Diário!$E$4:$E$5003='Analítico Cx.'!$B21)*(Diário!$B$4:$B$5003&gt;=L$4)*(Diário!$B$4:$B$5003&lt;=EOMONTH(L$4,0))*(Diário!$F$4:$F$5003))</f>
        <v>0</v>
      </c>
      <c r="M21" s="102">
        <f>SUMPRODUCT((Diário!$E$4:$E$5003='Analítico Cx.'!$B21)*(Diário!$B$4:$B$5003&gt;=M$4)*(Diário!$B$4:$B$5003&lt;=EOMONTH(M$4,0))*(Diário!$F$4:$F$5003))</f>
        <v>0</v>
      </c>
      <c r="N21" s="102">
        <f>SUMPRODUCT((Diário!$E$4:$E$5003='Analítico Cx.'!$B21)*(Diário!$B$4:$B$5003&gt;=N$4)*(Diário!$B$4:$B$5003&lt;=EOMONTH(N$4,0))*(Diário!$F$4:$F$5003))</f>
        <v>0</v>
      </c>
      <c r="O21" s="103">
        <f>SUM(C21:N21)</f>
        <v>0</v>
      </c>
      <c r="P21" s="95">
        <f t="shared" si="3"/>
        <v>0</v>
      </c>
    </row>
    <row r="22" spans="1:16" ht="23.45" customHeight="1" x14ac:dyDescent="0.2">
      <c r="A22" s="40" t="s">
        <v>88</v>
      </c>
      <c r="B22" s="38" t="s">
        <v>328</v>
      </c>
      <c r="C22" s="102">
        <f>SUMPRODUCT((Diário!$E$4:$E$5003='Analítico Cx.'!$B22)*(Diário!$B$4:$B$5003&gt;=C$4)*(Diário!$B$4:$B$5003&lt;=EOMONTH(C$4,0))*(Diário!$F$4:$F$5003))</f>
        <v>0</v>
      </c>
      <c r="D22" s="102">
        <f>SUMPRODUCT((Diário!$E$4:$E$5003='Analítico Cx.'!$B22)*(Diário!$B$4:$B$5003&gt;=D$4)*(Diário!$B$4:$B$5003&lt;=EOMONTH(D$4,0))*(Diário!$F$4:$F$5003))</f>
        <v>0</v>
      </c>
      <c r="E22" s="102">
        <f>SUMPRODUCT((Diário!$E$4:$E$5003='Analítico Cx.'!$B22)*(Diário!$B$4:$B$5003&gt;=E$4)*(Diário!$B$4:$B$5003&lt;=EOMONTH(E$4,0))*(Diário!$F$4:$F$5003))</f>
        <v>0</v>
      </c>
      <c r="F22" s="102">
        <f>SUMPRODUCT((Diário!$E$4:$E$5003='Analítico Cx.'!$B22)*(Diário!$B$4:$B$5003&gt;=F$4)*(Diário!$B$4:$B$5003&lt;=EOMONTH(F$4,0))*(Diário!$F$4:$F$5003))</f>
        <v>0</v>
      </c>
      <c r="G22" s="102">
        <f>SUMPRODUCT((Diário!$E$4:$E$5003='Analítico Cx.'!$B22)*(Diário!$B$4:$B$5003&gt;=G$4)*(Diário!$B$4:$B$5003&lt;=EOMONTH(G$4,0))*(Diário!$F$4:$F$5003))</f>
        <v>0</v>
      </c>
      <c r="H22" s="102">
        <f>SUMPRODUCT((Diário!$E$4:$E$5003='Analítico Cx.'!$B22)*(Diário!$B$4:$B$5003&gt;=H$4)*(Diário!$B$4:$B$5003&lt;=EOMONTH(H$4,0))*(Diário!$F$4:$F$5003))</f>
        <v>0</v>
      </c>
      <c r="I22" s="102">
        <f>SUMPRODUCT((Diário!$E$4:$E$5003='Analítico Cx.'!$B22)*(Diário!$B$4:$B$5003&gt;=I$4)*(Diário!$B$4:$B$5003&lt;=EOMONTH(I$4,0))*(Diário!$F$4:$F$5003))</f>
        <v>0</v>
      </c>
      <c r="J22" s="102">
        <f>SUMPRODUCT((Diário!$E$4:$E$5003='Analítico Cx.'!$B22)*(Diário!$B$4:$B$5003&gt;=J$4)*(Diário!$B$4:$B$5003&lt;=EOMONTH(J$4,0))*(Diário!$F$4:$F$5003))</f>
        <v>0</v>
      </c>
      <c r="K22" s="102">
        <f>SUMPRODUCT((Diário!$E$4:$E$5003='Analítico Cx.'!$B22)*(Diário!$B$4:$B$5003&gt;=K$4)*(Diário!$B$4:$B$5003&lt;=EOMONTH(K$4,0))*(Diário!$F$4:$F$5003))</f>
        <v>0</v>
      </c>
      <c r="L22" s="102">
        <f>SUMPRODUCT((Diário!$E$4:$E$5003='Analítico Cx.'!$B22)*(Diário!$B$4:$B$5003&gt;=L$4)*(Diário!$B$4:$B$5003&lt;=EOMONTH(L$4,0))*(Diário!$F$4:$F$5003))</f>
        <v>0</v>
      </c>
      <c r="M22" s="102">
        <f>SUMPRODUCT((Diário!$E$4:$E$5003='Analítico Cx.'!$B22)*(Diário!$B$4:$B$5003&gt;=M$4)*(Diário!$B$4:$B$5003&lt;=EOMONTH(M$4,0))*(Diário!$F$4:$F$5003))</f>
        <v>0</v>
      </c>
      <c r="N22" s="102">
        <f>SUMPRODUCT((Diário!$E$4:$E$5003='Analítico Cx.'!$B22)*(Diário!$B$4:$B$5003&gt;=N$4)*(Diário!$B$4:$B$5003&lt;=EOMONTH(N$4,0))*(Diário!$F$4:$F$5003))</f>
        <v>0</v>
      </c>
      <c r="O22" s="103">
        <f t="shared" ref="O22:O27" si="4">SUM(C22:N22)</f>
        <v>0</v>
      </c>
      <c r="P22" s="95">
        <f t="shared" si="3"/>
        <v>0</v>
      </c>
    </row>
    <row r="23" spans="1:16" ht="23.45" customHeight="1" x14ac:dyDescent="0.2">
      <c r="A23" s="40" t="s">
        <v>89</v>
      </c>
      <c r="B23" s="38" t="s">
        <v>329</v>
      </c>
      <c r="C23" s="102">
        <f>SUMPRODUCT((Diário!$E$4:$E$5003='Analítico Cx.'!$B23)*(Diário!$B$4:$B$5003&gt;=C$4)*(Diário!$B$4:$B$5003&lt;=EOMONTH(C$4,0))*(Diário!$F$4:$F$5003))</f>
        <v>0</v>
      </c>
      <c r="D23" s="102">
        <f>SUMPRODUCT((Diário!$E$4:$E$5003='Analítico Cx.'!$B23)*(Diário!$B$4:$B$5003&gt;=D$4)*(Diário!$B$4:$B$5003&lt;=EOMONTH(D$4,0))*(Diário!$F$4:$F$5003))</f>
        <v>0</v>
      </c>
      <c r="E23" s="102">
        <f>SUMPRODUCT((Diário!$E$4:$E$5003='Analítico Cx.'!$B23)*(Diário!$B$4:$B$5003&gt;=E$4)*(Diário!$B$4:$B$5003&lt;=EOMONTH(E$4,0))*(Diário!$F$4:$F$5003))</f>
        <v>0</v>
      </c>
      <c r="F23" s="102">
        <f>SUMPRODUCT((Diário!$E$4:$E$5003='Analítico Cx.'!$B23)*(Diário!$B$4:$B$5003&gt;=F$4)*(Diário!$B$4:$B$5003&lt;=EOMONTH(F$4,0))*(Diário!$F$4:$F$5003))</f>
        <v>0</v>
      </c>
      <c r="G23" s="102">
        <f>SUMPRODUCT((Diário!$E$4:$E$5003='Analítico Cx.'!$B23)*(Diário!$B$4:$B$5003&gt;=G$4)*(Diário!$B$4:$B$5003&lt;=EOMONTH(G$4,0))*(Diário!$F$4:$F$5003))</f>
        <v>0</v>
      </c>
      <c r="H23" s="102">
        <f>SUMPRODUCT((Diário!$E$4:$E$5003='Analítico Cx.'!$B23)*(Diário!$B$4:$B$5003&gt;=H$4)*(Diário!$B$4:$B$5003&lt;=EOMONTH(H$4,0))*(Diário!$F$4:$F$5003))</f>
        <v>0</v>
      </c>
      <c r="I23" s="102">
        <f>SUMPRODUCT((Diário!$E$4:$E$5003='Analítico Cx.'!$B23)*(Diário!$B$4:$B$5003&gt;=I$4)*(Diário!$B$4:$B$5003&lt;=EOMONTH(I$4,0))*(Diário!$F$4:$F$5003))</f>
        <v>0</v>
      </c>
      <c r="J23" s="102">
        <f>SUMPRODUCT((Diário!$E$4:$E$5003='Analítico Cx.'!$B23)*(Diário!$B$4:$B$5003&gt;=J$4)*(Diário!$B$4:$B$5003&lt;=EOMONTH(J$4,0))*(Diário!$F$4:$F$5003))</f>
        <v>0</v>
      </c>
      <c r="K23" s="102">
        <f>SUMPRODUCT((Diário!$E$4:$E$5003='Analítico Cx.'!$B23)*(Diário!$B$4:$B$5003&gt;=K$4)*(Diário!$B$4:$B$5003&lt;=EOMONTH(K$4,0))*(Diário!$F$4:$F$5003))</f>
        <v>0</v>
      </c>
      <c r="L23" s="102">
        <f>SUMPRODUCT((Diário!$E$4:$E$5003='Analítico Cx.'!$B23)*(Diário!$B$4:$B$5003&gt;=L$4)*(Diário!$B$4:$B$5003&lt;=EOMONTH(L$4,0))*(Diário!$F$4:$F$5003))</f>
        <v>0</v>
      </c>
      <c r="M23" s="102">
        <f>SUMPRODUCT((Diário!$E$4:$E$5003='Analítico Cx.'!$B23)*(Diário!$B$4:$B$5003&gt;=M$4)*(Diário!$B$4:$B$5003&lt;=EOMONTH(M$4,0))*(Diário!$F$4:$F$5003))</f>
        <v>0</v>
      </c>
      <c r="N23" s="102">
        <f>SUMPRODUCT((Diário!$E$4:$E$5003='Analítico Cx.'!$B23)*(Diário!$B$4:$B$5003&gt;=N$4)*(Diário!$B$4:$B$5003&lt;=EOMONTH(N$4,0))*(Diário!$F$4:$F$5003))</f>
        <v>0</v>
      </c>
      <c r="O23" s="103">
        <f t="shared" si="4"/>
        <v>0</v>
      </c>
      <c r="P23" s="95">
        <f t="shared" si="3"/>
        <v>0</v>
      </c>
    </row>
    <row r="24" spans="1:16" ht="23.45" customHeight="1" x14ac:dyDescent="0.2">
      <c r="A24" s="40" t="s">
        <v>90</v>
      </c>
      <c r="B24" s="38" t="s">
        <v>330</v>
      </c>
      <c r="C24" s="102">
        <f>SUMPRODUCT((Diário!$E$4:$E$5003='Analítico Cx.'!$B24)*(Diário!$B$4:$B$5003&gt;=C$4)*(Diário!$B$4:$B$5003&lt;=EOMONTH(C$4,0))*(Diário!$F$4:$F$5003))</f>
        <v>0</v>
      </c>
      <c r="D24" s="102">
        <f>SUMPRODUCT((Diário!$E$4:$E$5003='Analítico Cx.'!$B24)*(Diário!$B$4:$B$5003&gt;=D$4)*(Diário!$B$4:$B$5003&lt;=EOMONTH(D$4,0))*(Diário!$F$4:$F$5003))</f>
        <v>0</v>
      </c>
      <c r="E24" s="102">
        <f>SUMPRODUCT((Diário!$E$4:$E$5003='Analítico Cx.'!$B24)*(Diário!$B$4:$B$5003&gt;=E$4)*(Diário!$B$4:$B$5003&lt;=EOMONTH(E$4,0))*(Diário!$F$4:$F$5003))</f>
        <v>0</v>
      </c>
      <c r="F24" s="102">
        <f>SUMPRODUCT((Diário!$E$4:$E$5003='Analítico Cx.'!$B24)*(Diário!$B$4:$B$5003&gt;=F$4)*(Diário!$B$4:$B$5003&lt;=EOMONTH(F$4,0))*(Diário!$F$4:$F$5003))</f>
        <v>0</v>
      </c>
      <c r="G24" s="102">
        <f>SUMPRODUCT((Diário!$E$4:$E$5003='Analítico Cx.'!$B24)*(Diário!$B$4:$B$5003&gt;=G$4)*(Diário!$B$4:$B$5003&lt;=EOMONTH(G$4,0))*(Diário!$F$4:$F$5003))</f>
        <v>0</v>
      </c>
      <c r="H24" s="102">
        <f>SUMPRODUCT((Diário!$E$4:$E$5003='Analítico Cx.'!$B24)*(Diário!$B$4:$B$5003&gt;=H$4)*(Diário!$B$4:$B$5003&lt;=EOMONTH(H$4,0))*(Diário!$F$4:$F$5003))</f>
        <v>0</v>
      </c>
      <c r="I24" s="102">
        <f>SUMPRODUCT((Diário!$E$4:$E$5003='Analítico Cx.'!$B24)*(Diário!$B$4:$B$5003&gt;=I$4)*(Diário!$B$4:$B$5003&lt;=EOMONTH(I$4,0))*(Diário!$F$4:$F$5003))</f>
        <v>0</v>
      </c>
      <c r="J24" s="102">
        <f>SUMPRODUCT((Diário!$E$4:$E$5003='Analítico Cx.'!$B24)*(Diário!$B$4:$B$5003&gt;=J$4)*(Diário!$B$4:$B$5003&lt;=EOMONTH(J$4,0))*(Diário!$F$4:$F$5003))</f>
        <v>0</v>
      </c>
      <c r="K24" s="102">
        <f>SUMPRODUCT((Diário!$E$4:$E$5003='Analítico Cx.'!$B24)*(Diário!$B$4:$B$5003&gt;=K$4)*(Diário!$B$4:$B$5003&lt;=EOMONTH(K$4,0))*(Diário!$F$4:$F$5003))</f>
        <v>0</v>
      </c>
      <c r="L24" s="102">
        <f>SUMPRODUCT((Diário!$E$4:$E$5003='Analítico Cx.'!$B24)*(Diário!$B$4:$B$5003&gt;=L$4)*(Diário!$B$4:$B$5003&lt;=EOMONTH(L$4,0))*(Diário!$F$4:$F$5003))</f>
        <v>0</v>
      </c>
      <c r="M24" s="102">
        <f>SUMPRODUCT((Diário!$E$4:$E$5003='Analítico Cx.'!$B24)*(Diário!$B$4:$B$5003&gt;=M$4)*(Diário!$B$4:$B$5003&lt;=EOMONTH(M$4,0))*(Diário!$F$4:$F$5003))</f>
        <v>0</v>
      </c>
      <c r="N24" s="102">
        <f>SUMPRODUCT((Diário!$E$4:$E$5003='Analítico Cx.'!$B24)*(Diário!$B$4:$B$5003&gt;=N$4)*(Diário!$B$4:$B$5003&lt;=EOMONTH(N$4,0))*(Diário!$F$4:$F$5003))</f>
        <v>0</v>
      </c>
      <c r="O24" s="103">
        <f t="shared" si="4"/>
        <v>0</v>
      </c>
      <c r="P24" s="95">
        <f t="shared" si="3"/>
        <v>0</v>
      </c>
    </row>
    <row r="25" spans="1:16" ht="23.45" customHeight="1" x14ac:dyDescent="0.2">
      <c r="A25" s="40" t="s">
        <v>331</v>
      </c>
      <c r="B25" s="38" t="s">
        <v>332</v>
      </c>
      <c r="C25" s="102">
        <f>SUMPRODUCT((Diário!$E$4:$E$5003='Analítico Cx.'!$B25)*(Diário!$B$4:$B$5003&gt;=C$4)*(Diário!$B$4:$B$5003&lt;=EOMONTH(C$4,0))*(Diário!$F$4:$F$5003))</f>
        <v>0</v>
      </c>
      <c r="D25" s="102">
        <f>SUMPRODUCT((Diário!$E$4:$E$5003='Analítico Cx.'!$B25)*(Diário!$B$4:$B$5003&gt;=D$4)*(Diário!$B$4:$B$5003&lt;=EOMONTH(D$4,0))*(Diário!$F$4:$F$5003))</f>
        <v>0</v>
      </c>
      <c r="E25" s="102">
        <f>SUMPRODUCT((Diário!$E$4:$E$5003='Analítico Cx.'!$B25)*(Diário!$B$4:$B$5003&gt;=E$4)*(Diário!$B$4:$B$5003&lt;=EOMONTH(E$4,0))*(Diário!$F$4:$F$5003))</f>
        <v>0</v>
      </c>
      <c r="F25" s="102">
        <f>SUMPRODUCT((Diário!$E$4:$E$5003='Analítico Cx.'!$B25)*(Diário!$B$4:$B$5003&gt;=F$4)*(Diário!$B$4:$B$5003&lt;=EOMONTH(F$4,0))*(Diário!$F$4:$F$5003))</f>
        <v>0</v>
      </c>
      <c r="G25" s="102">
        <f>SUMPRODUCT((Diário!$E$4:$E$5003='Analítico Cx.'!$B25)*(Diário!$B$4:$B$5003&gt;=G$4)*(Diário!$B$4:$B$5003&lt;=EOMONTH(G$4,0))*(Diário!$F$4:$F$5003))</f>
        <v>0</v>
      </c>
      <c r="H25" s="102">
        <f>SUMPRODUCT((Diário!$E$4:$E$5003='Analítico Cx.'!$B25)*(Diário!$B$4:$B$5003&gt;=H$4)*(Diário!$B$4:$B$5003&lt;=EOMONTH(H$4,0))*(Diário!$F$4:$F$5003))</f>
        <v>0</v>
      </c>
      <c r="I25" s="102">
        <f>SUMPRODUCT((Diário!$E$4:$E$5003='Analítico Cx.'!$B25)*(Diário!$B$4:$B$5003&gt;=I$4)*(Diário!$B$4:$B$5003&lt;=EOMONTH(I$4,0))*(Diário!$F$4:$F$5003))</f>
        <v>0</v>
      </c>
      <c r="J25" s="102">
        <f>SUMPRODUCT((Diário!$E$4:$E$5003='Analítico Cx.'!$B25)*(Diário!$B$4:$B$5003&gt;=J$4)*(Diário!$B$4:$B$5003&lt;=EOMONTH(J$4,0))*(Diário!$F$4:$F$5003))</f>
        <v>0</v>
      </c>
      <c r="K25" s="102">
        <f>SUMPRODUCT((Diário!$E$4:$E$5003='Analítico Cx.'!$B25)*(Diário!$B$4:$B$5003&gt;=K$4)*(Diário!$B$4:$B$5003&lt;=EOMONTH(K$4,0))*(Diário!$F$4:$F$5003))</f>
        <v>0</v>
      </c>
      <c r="L25" s="102">
        <f>SUMPRODUCT((Diário!$E$4:$E$5003='Analítico Cx.'!$B25)*(Diário!$B$4:$B$5003&gt;=L$4)*(Diário!$B$4:$B$5003&lt;=EOMONTH(L$4,0))*(Diário!$F$4:$F$5003))</f>
        <v>0</v>
      </c>
      <c r="M25" s="102">
        <f>SUMPRODUCT((Diário!$E$4:$E$5003='Analítico Cx.'!$B25)*(Diário!$B$4:$B$5003&gt;=M$4)*(Diário!$B$4:$B$5003&lt;=EOMONTH(M$4,0))*(Diário!$F$4:$F$5003))</f>
        <v>0</v>
      </c>
      <c r="N25" s="102">
        <f>SUMPRODUCT((Diário!$E$4:$E$5003='Analítico Cx.'!$B25)*(Diário!$B$4:$B$5003&gt;=N$4)*(Diário!$B$4:$B$5003&lt;=EOMONTH(N$4,0))*(Diário!$F$4:$F$5003))</f>
        <v>0</v>
      </c>
      <c r="O25" s="103">
        <f t="shared" si="4"/>
        <v>0</v>
      </c>
      <c r="P25" s="95">
        <f t="shared" si="3"/>
        <v>0</v>
      </c>
    </row>
    <row r="26" spans="1:16" ht="23.45" customHeight="1" x14ac:dyDescent="0.2">
      <c r="A26" s="40" t="s">
        <v>333</v>
      </c>
      <c r="B26" s="38" t="s">
        <v>334</v>
      </c>
      <c r="C26" s="102">
        <f>SUMPRODUCT((Diário!$E$4:$E$5003='Analítico Cx.'!$B26)*(Diário!$B$4:$B$5003&gt;=C$4)*(Diário!$B$4:$B$5003&lt;=EOMONTH(C$4,0))*(Diário!$F$4:$F$5003))</f>
        <v>0</v>
      </c>
      <c r="D26" s="102">
        <f>SUMPRODUCT((Diário!$E$4:$E$5003='Analítico Cx.'!$B26)*(Diário!$B$4:$B$5003&gt;=D$4)*(Diário!$B$4:$B$5003&lt;=EOMONTH(D$4,0))*(Diário!$F$4:$F$5003))</f>
        <v>0</v>
      </c>
      <c r="E26" s="102">
        <f>SUMPRODUCT((Diário!$E$4:$E$5003='Analítico Cx.'!$B26)*(Diário!$B$4:$B$5003&gt;=E$4)*(Diário!$B$4:$B$5003&lt;=EOMONTH(E$4,0))*(Diário!$F$4:$F$5003))</f>
        <v>0</v>
      </c>
      <c r="F26" s="102">
        <f>SUMPRODUCT((Diário!$E$4:$E$5003='Analítico Cx.'!$B26)*(Diário!$B$4:$B$5003&gt;=F$4)*(Diário!$B$4:$B$5003&lt;=EOMONTH(F$4,0))*(Diário!$F$4:$F$5003))</f>
        <v>0</v>
      </c>
      <c r="G26" s="102">
        <f>SUMPRODUCT((Diário!$E$4:$E$5003='Analítico Cx.'!$B26)*(Diário!$B$4:$B$5003&gt;=G$4)*(Diário!$B$4:$B$5003&lt;=EOMONTH(G$4,0))*(Diário!$F$4:$F$5003))</f>
        <v>0</v>
      </c>
      <c r="H26" s="102">
        <f>SUMPRODUCT((Diário!$E$4:$E$5003='Analítico Cx.'!$B26)*(Diário!$B$4:$B$5003&gt;=H$4)*(Diário!$B$4:$B$5003&lt;=EOMONTH(H$4,0))*(Diário!$F$4:$F$5003))</f>
        <v>0</v>
      </c>
      <c r="I26" s="102">
        <f>SUMPRODUCT((Diário!$E$4:$E$5003='Analítico Cx.'!$B26)*(Diário!$B$4:$B$5003&gt;=I$4)*(Diário!$B$4:$B$5003&lt;=EOMONTH(I$4,0))*(Diário!$F$4:$F$5003))</f>
        <v>0</v>
      </c>
      <c r="J26" s="102">
        <f>SUMPRODUCT((Diário!$E$4:$E$5003='Analítico Cx.'!$B26)*(Diário!$B$4:$B$5003&gt;=J$4)*(Diário!$B$4:$B$5003&lt;=EOMONTH(J$4,0))*(Diário!$F$4:$F$5003))</f>
        <v>0</v>
      </c>
      <c r="K26" s="102">
        <f>SUMPRODUCT((Diário!$E$4:$E$5003='Analítico Cx.'!$B26)*(Diário!$B$4:$B$5003&gt;=K$4)*(Diário!$B$4:$B$5003&lt;=EOMONTH(K$4,0))*(Diário!$F$4:$F$5003))</f>
        <v>0</v>
      </c>
      <c r="L26" s="102">
        <f>SUMPRODUCT((Diário!$E$4:$E$5003='Analítico Cx.'!$B26)*(Diário!$B$4:$B$5003&gt;=L$4)*(Diário!$B$4:$B$5003&lt;=EOMONTH(L$4,0))*(Diário!$F$4:$F$5003))</f>
        <v>0</v>
      </c>
      <c r="M26" s="102">
        <f>SUMPRODUCT((Diário!$E$4:$E$5003='Analítico Cx.'!$B26)*(Diário!$B$4:$B$5003&gt;=M$4)*(Diário!$B$4:$B$5003&lt;=EOMONTH(M$4,0))*(Diário!$F$4:$F$5003))</f>
        <v>0</v>
      </c>
      <c r="N26" s="102">
        <f>SUMPRODUCT((Diário!$E$4:$E$5003='Analítico Cx.'!$B26)*(Diário!$B$4:$B$5003&gt;=N$4)*(Diário!$B$4:$B$5003&lt;=EOMONTH(N$4,0))*(Diário!$F$4:$F$5003))</f>
        <v>0</v>
      </c>
      <c r="O26" s="103">
        <f t="shared" si="4"/>
        <v>0</v>
      </c>
      <c r="P26" s="95">
        <f t="shared" si="3"/>
        <v>0</v>
      </c>
    </row>
    <row r="27" spans="1:16" ht="23.45" customHeight="1" x14ac:dyDescent="0.2">
      <c r="A27" s="40" t="s">
        <v>335</v>
      </c>
      <c r="B27" s="38" t="s">
        <v>80</v>
      </c>
      <c r="C27" s="102">
        <f>SUMPRODUCT((Diário!$E$4:$E$5003='Analítico Cx.'!$B27)*(Diário!$B$4:$B$5003&gt;=C$4)*(Diário!$B$4:$B$5003&lt;=EOMONTH(C$4,0))*(Diário!$F$4:$F$5003))</f>
        <v>0</v>
      </c>
      <c r="D27" s="102">
        <f>SUMPRODUCT((Diário!$E$4:$E$5003='Analítico Cx.'!$B27)*(Diário!$B$4:$B$5003&gt;=D$4)*(Diário!$B$4:$B$5003&lt;=EOMONTH(D$4,0))*(Diário!$F$4:$F$5003))</f>
        <v>0</v>
      </c>
      <c r="E27" s="102">
        <f>SUMPRODUCT((Diário!$E$4:$E$5003='Analítico Cx.'!$B27)*(Diário!$B$4:$B$5003&gt;=E$4)*(Diário!$B$4:$B$5003&lt;=EOMONTH(E$4,0))*(Diário!$F$4:$F$5003))</f>
        <v>0</v>
      </c>
      <c r="F27" s="102">
        <f>SUMPRODUCT((Diário!$E$4:$E$5003='Analítico Cx.'!$B27)*(Diário!$B$4:$B$5003&gt;=F$4)*(Diário!$B$4:$B$5003&lt;=EOMONTH(F$4,0))*(Diário!$F$4:$F$5003))</f>
        <v>0</v>
      </c>
      <c r="G27" s="102">
        <f>SUMPRODUCT((Diário!$E$4:$E$5003='Analítico Cx.'!$B27)*(Diário!$B$4:$B$5003&gt;=G$4)*(Diário!$B$4:$B$5003&lt;=EOMONTH(G$4,0))*(Diário!$F$4:$F$5003))</f>
        <v>0</v>
      </c>
      <c r="H27" s="102">
        <f>SUMPRODUCT((Diário!$E$4:$E$5003='Analítico Cx.'!$B27)*(Diário!$B$4:$B$5003&gt;=H$4)*(Diário!$B$4:$B$5003&lt;=EOMONTH(H$4,0))*(Diário!$F$4:$F$5003))</f>
        <v>0</v>
      </c>
      <c r="I27" s="102">
        <f>SUMPRODUCT((Diário!$E$4:$E$5003='Analítico Cx.'!$B27)*(Diário!$B$4:$B$5003&gt;=I$4)*(Diário!$B$4:$B$5003&lt;=EOMONTH(I$4,0))*(Diário!$F$4:$F$5003))</f>
        <v>0</v>
      </c>
      <c r="J27" s="102">
        <f>SUMPRODUCT((Diário!$E$4:$E$5003='Analítico Cx.'!$B27)*(Diário!$B$4:$B$5003&gt;=J$4)*(Diário!$B$4:$B$5003&lt;=EOMONTH(J$4,0))*(Diário!$F$4:$F$5003))</f>
        <v>0</v>
      </c>
      <c r="K27" s="102">
        <f>SUMPRODUCT((Diário!$E$4:$E$5003='Analítico Cx.'!$B27)*(Diário!$B$4:$B$5003&gt;=K$4)*(Diário!$B$4:$B$5003&lt;=EOMONTH(K$4,0))*(Diário!$F$4:$F$5003))</f>
        <v>0</v>
      </c>
      <c r="L27" s="102">
        <f>SUMPRODUCT((Diário!$E$4:$E$5003='Analítico Cx.'!$B27)*(Diário!$B$4:$B$5003&gt;=L$4)*(Diário!$B$4:$B$5003&lt;=EOMONTH(L$4,0))*(Diário!$F$4:$F$5003))</f>
        <v>0</v>
      </c>
      <c r="M27" s="102">
        <f>SUMPRODUCT((Diário!$E$4:$E$5003='Analítico Cx.'!$B27)*(Diário!$B$4:$B$5003&gt;=M$4)*(Diário!$B$4:$B$5003&lt;=EOMONTH(M$4,0))*(Diário!$F$4:$F$5003))</f>
        <v>0</v>
      </c>
      <c r="N27" s="102">
        <f>SUMPRODUCT((Diário!$E$4:$E$5003='Analítico Cx.'!$B27)*(Diário!$B$4:$B$5003&gt;=N$4)*(Diário!$B$4:$B$5003&lt;=EOMONTH(N$4,0))*(Diário!$F$4:$F$5003))</f>
        <v>0</v>
      </c>
      <c r="O27" s="103">
        <f t="shared" si="4"/>
        <v>0</v>
      </c>
      <c r="P27" s="95">
        <f t="shared" si="3"/>
        <v>0</v>
      </c>
    </row>
    <row r="28" spans="1:16" ht="23.45" customHeight="1" x14ac:dyDescent="0.2">
      <c r="A28" s="17"/>
      <c r="B28" s="18" t="s">
        <v>91</v>
      </c>
      <c r="C28" s="104">
        <f t="shared" ref="C28:O28" si="5">SUBTOTAL(109,C20:C27)</f>
        <v>86199.28</v>
      </c>
      <c r="D28" s="104">
        <f t="shared" si="5"/>
        <v>103676.83000000002</v>
      </c>
      <c r="E28" s="104">
        <f t="shared" si="5"/>
        <v>103097.54000000002</v>
      </c>
      <c r="F28" s="104">
        <f t="shared" si="5"/>
        <v>98101.900000000023</v>
      </c>
      <c r="G28" s="104">
        <f t="shared" si="5"/>
        <v>90662.81</v>
      </c>
      <c r="H28" s="104">
        <f t="shared" si="5"/>
        <v>97987.47</v>
      </c>
      <c r="I28" s="104">
        <f t="shared" si="5"/>
        <v>0</v>
      </c>
      <c r="J28" s="104">
        <f t="shared" si="5"/>
        <v>0</v>
      </c>
      <c r="K28" s="104">
        <f t="shared" si="5"/>
        <v>0</v>
      </c>
      <c r="L28" s="104">
        <f t="shared" si="5"/>
        <v>0</v>
      </c>
      <c r="M28" s="104">
        <f t="shared" si="5"/>
        <v>0</v>
      </c>
      <c r="N28" s="104">
        <f t="shared" si="5"/>
        <v>0</v>
      </c>
      <c r="O28" s="104">
        <f t="shared" si="5"/>
        <v>579725.83000000007</v>
      </c>
      <c r="P28" s="96">
        <f t="shared" si="3"/>
        <v>0.21500179003174616</v>
      </c>
    </row>
    <row r="29" spans="1:16" s="21" customFormat="1" ht="23.45" customHeight="1" x14ac:dyDescent="0.2">
      <c r="A29" s="216" t="s">
        <v>12</v>
      </c>
      <c r="B29" s="217" t="s">
        <v>7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20"/>
    </row>
    <row r="30" spans="1:16" ht="23.45" customHeight="1" x14ac:dyDescent="0.2">
      <c r="A30" s="40" t="s">
        <v>92</v>
      </c>
      <c r="B30" s="39" t="s">
        <v>228</v>
      </c>
      <c r="C30" s="102">
        <f>SUMPRODUCT((Diário!$E$4:$E$5003='Analítico Cx.'!$B30)*(Diário!$B$4:$B$5003&gt;=C$4)*(Diário!$B$4:$B$5003&lt;=EOMONTH(C$4,0))*(Diário!$F$4:$F$5003))</f>
        <v>0</v>
      </c>
      <c r="D30" s="102">
        <f>SUMPRODUCT((Diário!$E$4:$E$5003='Analítico Cx.'!$B30)*(Diário!$B$4:$B$5003&gt;=D$4)*(Diário!$B$4:$B$5003&lt;=EOMONTH(D$4,0))*(Diário!$F$4:$F$5003))</f>
        <v>0</v>
      </c>
      <c r="E30" s="102">
        <f>SUMPRODUCT((Diário!$E$4:$E$5003='Analítico Cx.'!$B30)*(Diário!$B$4:$B$5003&gt;=E$4)*(Diário!$B$4:$B$5003&lt;=EOMONTH(E$4,0))*(Diário!$F$4:$F$5003))</f>
        <v>0</v>
      </c>
      <c r="F30" s="102">
        <f>SUMPRODUCT((Diário!$E$4:$E$5003='Analítico Cx.'!$B30)*(Diário!$B$4:$B$5003&gt;=F$4)*(Diário!$B$4:$B$5003&lt;=EOMONTH(F$4,0))*(Diário!$F$4:$F$5003))</f>
        <v>0</v>
      </c>
      <c r="G30" s="102">
        <f>SUMPRODUCT((Diário!$E$4:$E$5003='Analítico Cx.'!$B30)*(Diário!$B$4:$B$5003&gt;=G$4)*(Diário!$B$4:$B$5003&lt;=EOMONTH(G$4,0))*(Diário!$F$4:$F$5003))</f>
        <v>0</v>
      </c>
      <c r="H30" s="102">
        <f>SUMPRODUCT((Diário!$E$4:$E$5003='Analítico Cx.'!$B30)*(Diário!$B$4:$B$5003&gt;=H$4)*(Diário!$B$4:$B$5003&lt;=EOMONTH(H$4,0))*(Diário!$F$4:$F$5003))</f>
        <v>0</v>
      </c>
      <c r="I30" s="102">
        <f>SUMPRODUCT((Diário!$E$4:$E$5003='Analítico Cx.'!$B30)*(Diário!$B$4:$B$5003&gt;=I$4)*(Diário!$B$4:$B$5003&lt;=EOMONTH(I$4,0))*(Diário!$F$4:$F$5003))</f>
        <v>0</v>
      </c>
      <c r="J30" s="102">
        <f>SUMPRODUCT((Diário!$E$4:$E$5003='Analítico Cx.'!$B30)*(Diário!$B$4:$B$5003&gt;=J$4)*(Diário!$B$4:$B$5003&lt;=EOMONTH(J$4,0))*(Diário!$F$4:$F$5003))</f>
        <v>0</v>
      </c>
      <c r="K30" s="102">
        <f>SUMPRODUCT((Diário!$E$4:$E$5003='Analítico Cx.'!$B30)*(Diário!$B$4:$B$5003&gt;=K$4)*(Diário!$B$4:$B$5003&lt;=EOMONTH(K$4,0))*(Diário!$F$4:$F$5003))</f>
        <v>0</v>
      </c>
      <c r="L30" s="102">
        <f>SUMPRODUCT((Diário!$E$4:$E$5003='Analítico Cx.'!$B30)*(Diário!$B$4:$B$5003&gt;=L$4)*(Diário!$B$4:$B$5003&lt;=EOMONTH(L$4,0))*(Diário!$F$4:$F$5003))</f>
        <v>0</v>
      </c>
      <c r="M30" s="102">
        <f>SUMPRODUCT((Diário!$E$4:$E$5003='Analítico Cx.'!$B30)*(Diário!$B$4:$B$5003&gt;=M$4)*(Diário!$B$4:$B$5003&lt;=EOMONTH(M$4,0))*(Diário!$F$4:$F$5003))</f>
        <v>0</v>
      </c>
      <c r="N30" s="102">
        <f>SUMPRODUCT((Diário!$E$4:$E$5003='Analítico Cx.'!$B30)*(Diário!$B$4:$B$5003&gt;=N$4)*(Diário!$B$4:$B$5003&lt;=EOMONTH(N$4,0))*(Diário!$F$4:$F$5003))</f>
        <v>0</v>
      </c>
      <c r="O30" s="103">
        <f>SUM(C30:N30)</f>
        <v>0</v>
      </c>
      <c r="P30" s="95">
        <f>IF($O$137=0,0,O30/$O$137)</f>
        <v>0</v>
      </c>
    </row>
    <row r="31" spans="1:16" ht="23.45" customHeight="1" x14ac:dyDescent="0.2">
      <c r="A31" s="40" t="s">
        <v>229</v>
      </c>
      <c r="B31" s="39" t="s">
        <v>230</v>
      </c>
      <c r="C31" s="102">
        <f>SUMPRODUCT((Diário!$E$4:$E$5003='Analítico Cx.'!$B31)*(Diário!$B$4:$B$5003&gt;=C$4)*(Diário!$B$4:$B$5003&lt;=EOMONTH(C$4,0))*(Diário!$F$4:$F$5003))</f>
        <v>0</v>
      </c>
      <c r="D31" s="102">
        <f>SUMPRODUCT((Diário!$E$4:$E$5003='Analítico Cx.'!$B31)*(Diário!$B$4:$B$5003&gt;=D$4)*(Diário!$B$4:$B$5003&lt;=EOMONTH(D$4,0))*(Diário!$F$4:$F$5003))</f>
        <v>0</v>
      </c>
      <c r="E31" s="102">
        <f>SUMPRODUCT((Diário!$E$4:$E$5003='Analítico Cx.'!$B31)*(Diário!$B$4:$B$5003&gt;=E$4)*(Diário!$B$4:$B$5003&lt;=EOMONTH(E$4,0))*(Diário!$F$4:$F$5003))</f>
        <v>0</v>
      </c>
      <c r="F31" s="102">
        <f>SUMPRODUCT((Diário!$E$4:$E$5003='Analítico Cx.'!$B31)*(Diário!$B$4:$B$5003&gt;=F$4)*(Diário!$B$4:$B$5003&lt;=EOMONTH(F$4,0))*(Diário!$F$4:$F$5003))</f>
        <v>0</v>
      </c>
      <c r="G31" s="102">
        <f>SUMPRODUCT((Diário!$E$4:$E$5003='Analítico Cx.'!$B31)*(Diário!$B$4:$B$5003&gt;=G$4)*(Diário!$B$4:$B$5003&lt;=EOMONTH(G$4,0))*(Diário!$F$4:$F$5003))</f>
        <v>0</v>
      </c>
      <c r="H31" s="102">
        <f>SUMPRODUCT((Diário!$E$4:$E$5003='Analítico Cx.'!$B31)*(Diário!$B$4:$B$5003&gt;=H$4)*(Diário!$B$4:$B$5003&lt;=EOMONTH(H$4,0))*(Diário!$F$4:$F$5003))</f>
        <v>0</v>
      </c>
      <c r="I31" s="102">
        <f>SUMPRODUCT((Diário!$E$4:$E$5003='Analítico Cx.'!$B31)*(Diário!$B$4:$B$5003&gt;=I$4)*(Diário!$B$4:$B$5003&lt;=EOMONTH(I$4,0))*(Diário!$F$4:$F$5003))</f>
        <v>0</v>
      </c>
      <c r="J31" s="102">
        <f>SUMPRODUCT((Diário!$E$4:$E$5003='Analítico Cx.'!$B31)*(Diário!$B$4:$B$5003&gt;=J$4)*(Diário!$B$4:$B$5003&lt;=EOMONTH(J$4,0))*(Diário!$F$4:$F$5003))</f>
        <v>0</v>
      </c>
      <c r="K31" s="102">
        <f>SUMPRODUCT((Diário!$E$4:$E$5003='Analítico Cx.'!$B31)*(Diário!$B$4:$B$5003&gt;=K$4)*(Diário!$B$4:$B$5003&lt;=EOMONTH(K$4,0))*(Diário!$F$4:$F$5003))</f>
        <v>0</v>
      </c>
      <c r="L31" s="102">
        <f>SUMPRODUCT((Diário!$E$4:$E$5003='Analítico Cx.'!$B31)*(Diário!$B$4:$B$5003&gt;=L$4)*(Diário!$B$4:$B$5003&lt;=EOMONTH(L$4,0))*(Diário!$F$4:$F$5003))</f>
        <v>0</v>
      </c>
      <c r="M31" s="102">
        <f>SUMPRODUCT((Diário!$E$4:$E$5003='Analítico Cx.'!$B31)*(Diário!$B$4:$B$5003&gt;=M$4)*(Diário!$B$4:$B$5003&lt;=EOMONTH(M$4,0))*(Diário!$F$4:$F$5003))</f>
        <v>0</v>
      </c>
      <c r="N31" s="102">
        <f>SUMPRODUCT((Diário!$E$4:$E$5003='Analítico Cx.'!$B31)*(Diário!$B$4:$B$5003&gt;=N$4)*(Diário!$B$4:$B$5003&lt;=EOMONTH(N$4,0))*(Diário!$F$4:$F$5003))</f>
        <v>0</v>
      </c>
      <c r="O31" s="103">
        <f>SUM(C31:N31)</f>
        <v>0</v>
      </c>
      <c r="P31" s="95">
        <f>IF($O$137=0,0,O31/$O$137)</f>
        <v>0</v>
      </c>
    </row>
    <row r="32" spans="1:16" ht="23.45" customHeight="1" x14ac:dyDescent="0.2">
      <c r="A32" s="17"/>
      <c r="B32" s="18" t="s">
        <v>93</v>
      </c>
      <c r="C32" s="104">
        <f>SUBTOTAL(109,C30:C31)</f>
        <v>0</v>
      </c>
      <c r="D32" s="104">
        <f t="shared" ref="D32:O32" si="6">SUBTOTAL(109,D30:D31)</f>
        <v>0</v>
      </c>
      <c r="E32" s="104">
        <f t="shared" si="6"/>
        <v>0</v>
      </c>
      <c r="F32" s="104">
        <f t="shared" si="6"/>
        <v>0</v>
      </c>
      <c r="G32" s="104">
        <f t="shared" si="6"/>
        <v>0</v>
      </c>
      <c r="H32" s="104">
        <f t="shared" si="6"/>
        <v>0</v>
      </c>
      <c r="I32" s="104">
        <f t="shared" ref="I32:N32" si="7">SUBTOTAL(109,I30:I31)</f>
        <v>0</v>
      </c>
      <c r="J32" s="104">
        <f t="shared" si="7"/>
        <v>0</v>
      </c>
      <c r="K32" s="104">
        <f t="shared" si="7"/>
        <v>0</v>
      </c>
      <c r="L32" s="104">
        <f t="shared" si="7"/>
        <v>0</v>
      </c>
      <c r="M32" s="104">
        <f t="shared" si="7"/>
        <v>0</v>
      </c>
      <c r="N32" s="104">
        <f t="shared" si="7"/>
        <v>0</v>
      </c>
      <c r="O32" s="104">
        <f t="shared" si="6"/>
        <v>0</v>
      </c>
      <c r="P32" s="96">
        <f>IF($O$137=0,0,O32/$O$137)</f>
        <v>0</v>
      </c>
    </row>
    <row r="33" spans="1:16" ht="23.45" customHeight="1" x14ac:dyDescent="0.2">
      <c r="A33" s="201" t="s">
        <v>13</v>
      </c>
      <c r="B33" s="217" t="s">
        <v>34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20"/>
    </row>
    <row r="34" spans="1:16" ht="23.45" customHeight="1" x14ac:dyDescent="0.2">
      <c r="A34" s="40" t="s">
        <v>94</v>
      </c>
      <c r="B34" s="39" t="s">
        <v>231</v>
      </c>
      <c r="C34" s="102">
        <f>SUMPRODUCT((Diário!$E$4:$E$5003='Analítico Cx.'!$B34)*(Diário!$B$4:$B$5003&gt;=C$4)*(Diário!$B$4:$B$5003&lt;=EOMONTH(C$4,0))*(Diário!$F$4:$F$5003))</f>
        <v>47240.659821999994</v>
      </c>
      <c r="D34" s="102">
        <f>SUMPRODUCT((Diário!$E$4:$E$5003='Analítico Cx.'!$B34)*(Diário!$B$4:$B$5003&gt;=D$4)*(Diário!$B$4:$B$5003&lt;=EOMONTH(D$4,0))*(Diário!$F$4:$F$5003))</f>
        <v>49806.740147999997</v>
      </c>
      <c r="E34" s="102">
        <f>SUMPRODUCT((Diário!$E$4:$E$5003='Analítico Cx.'!$B34)*(Diário!$B$4:$B$5003&gt;=E$4)*(Diário!$B$4:$B$5003&lt;=EOMONTH(E$4,0))*(Diário!$F$4:$F$5003))</f>
        <v>47176.249788000001</v>
      </c>
      <c r="F34" s="102">
        <f>SUMPRODUCT((Diário!$E$4:$E$5003='Analítico Cx.'!$B34)*(Diário!$B$4:$B$5003&gt;=F$4)*(Diário!$B$4:$B$5003&lt;=EOMONTH(F$4,0))*(Diário!$F$4:$F$5003))</f>
        <v>47548.449775000001</v>
      </c>
      <c r="G34" s="102">
        <f>SUMPRODUCT((Diário!$E$4:$E$5003='Analítico Cx.'!$B34)*(Diário!$B$4:$B$5003&gt;=G$4)*(Diário!$B$4:$B$5003&lt;=EOMONTH(G$4,0))*(Diário!$F$4:$F$5003))</f>
        <v>47745.110000000008</v>
      </c>
      <c r="H34" s="102">
        <f>SUMPRODUCT((Diário!$E$4:$E$5003='Analítico Cx.'!$B34)*(Diário!$B$4:$B$5003&gt;=H$4)*(Diário!$B$4:$B$5003&lt;=EOMONTH(H$4,0))*(Diário!$F$4:$F$5003))</f>
        <v>49249.58</v>
      </c>
      <c r="I34" s="102">
        <f>SUMPRODUCT((Diário!$E$4:$E$5003='Analítico Cx.'!$B34)*(Diário!$B$4:$B$5003&gt;=I$4)*(Diário!$B$4:$B$5003&lt;=EOMONTH(I$4,0))*(Diário!$F$4:$F$5003))</f>
        <v>0</v>
      </c>
      <c r="J34" s="102">
        <f>SUMPRODUCT((Diário!$E$4:$E$5003='Analítico Cx.'!$B34)*(Diário!$B$4:$B$5003&gt;=J$4)*(Diário!$B$4:$B$5003&lt;=EOMONTH(J$4,0))*(Diário!$F$4:$F$5003))</f>
        <v>0</v>
      </c>
      <c r="K34" s="102">
        <f>SUMPRODUCT((Diário!$E$4:$E$5003='Analítico Cx.'!$B34)*(Diário!$B$4:$B$5003&gt;=K$4)*(Diário!$B$4:$B$5003&lt;=EOMONTH(K$4,0))*(Diário!$F$4:$F$5003))</f>
        <v>0</v>
      </c>
      <c r="L34" s="102">
        <f>SUMPRODUCT((Diário!$E$4:$E$5003='Analítico Cx.'!$B34)*(Diário!$B$4:$B$5003&gt;=L$4)*(Diário!$B$4:$B$5003&lt;=EOMONTH(L$4,0))*(Diário!$F$4:$F$5003))</f>
        <v>0</v>
      </c>
      <c r="M34" s="102">
        <f>SUMPRODUCT((Diário!$E$4:$E$5003='Analítico Cx.'!$B34)*(Diário!$B$4:$B$5003&gt;=M$4)*(Diário!$B$4:$B$5003&lt;=EOMONTH(M$4,0))*(Diário!$F$4:$F$5003))</f>
        <v>0</v>
      </c>
      <c r="N34" s="102">
        <f>SUMPRODUCT((Diário!$E$4:$E$5003='Analítico Cx.'!$B34)*(Diário!$B$4:$B$5003&gt;=N$4)*(Diário!$B$4:$B$5003&lt;=EOMONTH(N$4,0))*(Diário!$F$4:$F$5003))</f>
        <v>0</v>
      </c>
      <c r="O34" s="103">
        <f>SUM(C34:N34)</f>
        <v>288766.78953299997</v>
      </c>
      <c r="P34" s="95">
        <f t="shared" ref="P34:P57" si="8">IF($O$137=0,0,O34/$O$137)</f>
        <v>0.10709437709773167</v>
      </c>
    </row>
    <row r="35" spans="1:16" ht="23.45" customHeight="1" x14ac:dyDescent="0.2">
      <c r="A35" s="40" t="s">
        <v>155</v>
      </c>
      <c r="B35" s="39" t="s">
        <v>242</v>
      </c>
      <c r="C35" s="102">
        <f>SUMPRODUCT((Diário!$E$4:$E$5003='Analítico Cx.'!$B35)*(Diário!$B$4:$B$5003&gt;=C$4)*(Diário!$B$4:$B$5003&lt;=EOMONTH(C$4,0))*(Diário!$F$4:$F$5003))</f>
        <v>1329.7497920000001</v>
      </c>
      <c r="D35" s="102">
        <f>SUMPRODUCT((Diário!$E$4:$E$5003='Analítico Cx.'!$B35)*(Diário!$B$4:$B$5003&gt;=D$4)*(Diário!$B$4:$B$5003&lt;=EOMONTH(D$4,0))*(Diário!$F$4:$F$5003))</f>
        <v>1405.4199830000002</v>
      </c>
      <c r="E35" s="102">
        <f>SUMPRODUCT((Diário!$E$4:$E$5003='Analítico Cx.'!$B35)*(Diário!$B$4:$B$5003&gt;=E$4)*(Diário!$B$4:$B$5003&lt;=EOMONTH(E$4,0))*(Diário!$F$4:$F$5003))</f>
        <v>1325.9800960000002</v>
      </c>
      <c r="F35" s="102">
        <f>SUMPRODUCT((Diário!$E$4:$E$5003='Analítico Cx.'!$B35)*(Diário!$B$4:$B$5003&gt;=F$4)*(Diário!$B$4:$B$5003&lt;=EOMONTH(F$4,0))*(Diário!$F$4:$F$5003))</f>
        <v>1341.3199790000001</v>
      </c>
      <c r="G35" s="102">
        <f>SUMPRODUCT((Diário!$E$4:$E$5003='Analítico Cx.'!$B35)*(Diário!$B$4:$B$5003&gt;=G$4)*(Diário!$B$4:$B$5003&lt;=EOMONTH(G$4,0))*(Diário!$F$4:$F$5003))</f>
        <v>1349.6100000000001</v>
      </c>
      <c r="H35" s="102">
        <f>SUMPRODUCT((Diário!$E$4:$E$5003='Analítico Cx.'!$B35)*(Diário!$B$4:$B$5003&gt;=H$4)*(Diário!$B$4:$B$5003&lt;=EOMONTH(H$4,0))*(Diário!$F$4:$F$5003))</f>
        <v>1397.7</v>
      </c>
      <c r="I35" s="102">
        <f>SUMPRODUCT((Diário!$E$4:$E$5003='Analítico Cx.'!$B35)*(Diário!$B$4:$B$5003&gt;=I$4)*(Diário!$B$4:$B$5003&lt;=EOMONTH(I$4,0))*(Diário!$F$4:$F$5003))</f>
        <v>0</v>
      </c>
      <c r="J35" s="102">
        <f>SUMPRODUCT((Diário!$E$4:$E$5003='Analítico Cx.'!$B35)*(Diário!$B$4:$B$5003&gt;=J$4)*(Diário!$B$4:$B$5003&lt;=EOMONTH(J$4,0))*(Diário!$F$4:$F$5003))</f>
        <v>0</v>
      </c>
      <c r="K35" s="102">
        <f>SUMPRODUCT((Diário!$E$4:$E$5003='Analítico Cx.'!$B35)*(Diário!$B$4:$B$5003&gt;=K$4)*(Diário!$B$4:$B$5003&lt;=EOMONTH(K$4,0))*(Diário!$F$4:$F$5003))</f>
        <v>0</v>
      </c>
      <c r="L35" s="102">
        <f>SUMPRODUCT((Diário!$E$4:$E$5003='Analítico Cx.'!$B35)*(Diário!$B$4:$B$5003&gt;=L$4)*(Diário!$B$4:$B$5003&lt;=EOMONTH(L$4,0))*(Diário!$F$4:$F$5003))</f>
        <v>0</v>
      </c>
      <c r="M35" s="102">
        <f>SUMPRODUCT((Diário!$E$4:$E$5003='Analítico Cx.'!$B35)*(Diário!$B$4:$B$5003&gt;=M$4)*(Diário!$B$4:$B$5003&lt;=EOMONTH(M$4,0))*(Diário!$F$4:$F$5003))</f>
        <v>0</v>
      </c>
      <c r="N35" s="102">
        <f>SUMPRODUCT((Diário!$E$4:$E$5003='Analítico Cx.'!$B35)*(Diário!$B$4:$B$5003&gt;=N$4)*(Diário!$B$4:$B$5003&lt;=EOMONTH(N$4,0))*(Diário!$F$4:$F$5003))</f>
        <v>0</v>
      </c>
      <c r="O35" s="103">
        <f t="shared" ref="O35:O44" si="9">SUM(C35:N35)</f>
        <v>8149.7798499999999</v>
      </c>
      <c r="P35" s="95">
        <f t="shared" si="8"/>
        <v>3.0224929879606286E-3</v>
      </c>
    </row>
    <row r="36" spans="1:16" ht="23.45" customHeight="1" x14ac:dyDescent="0.2">
      <c r="A36" s="40" t="s">
        <v>219</v>
      </c>
      <c r="B36" s="39" t="s">
        <v>4</v>
      </c>
      <c r="C36" s="102">
        <f>SUMPRODUCT((Diário!$E$4:$E$5003='Analítico Cx.'!$B36)*(Diário!$B$4:$B$5003&gt;=C$4)*(Diário!$B$4:$B$5003&lt;=EOMONTH(C$4,0))*(Diário!$F$4:$F$5003))</f>
        <v>15570.260000000002</v>
      </c>
      <c r="D36" s="102">
        <f>SUMPRODUCT((Diário!$E$4:$E$5003='Analítico Cx.'!$B36)*(Diário!$B$4:$B$5003&gt;=D$4)*(Diário!$B$4:$B$5003&lt;=EOMONTH(D$4,0))*(Diário!$F$4:$F$5003))</f>
        <v>11243.38</v>
      </c>
      <c r="E36" s="102">
        <f>SUMPRODUCT((Diário!$E$4:$E$5003='Analítico Cx.'!$B36)*(Diário!$B$4:$B$5003&gt;=E$4)*(Diário!$B$4:$B$5003&lt;=EOMONTH(E$4,0))*(Diário!$F$4:$F$5003))</f>
        <v>10607.86</v>
      </c>
      <c r="F36" s="102">
        <f>SUMPRODUCT((Diário!$E$4:$E$5003='Analítico Cx.'!$B36)*(Diário!$B$4:$B$5003&gt;=F$4)*(Diário!$B$4:$B$5003&lt;=EOMONTH(F$4,0))*(Diário!$F$4:$F$5003))</f>
        <v>10730.490000000002</v>
      </c>
      <c r="G36" s="102">
        <f>SUMPRODUCT((Diário!$E$4:$E$5003='Analítico Cx.'!$B36)*(Diário!$B$4:$B$5003&gt;=G$4)*(Diário!$B$4:$B$5003&lt;=EOMONTH(G$4,0))*(Diário!$F$4:$F$5003))</f>
        <v>10796.800000000001</v>
      </c>
      <c r="H36" s="102">
        <f>SUMPRODUCT((Diário!$E$4:$E$5003='Analítico Cx.'!$B36)*(Diário!$B$4:$B$5003&gt;=H$4)*(Diário!$B$4:$B$5003&lt;=EOMONTH(H$4,0))*(Diário!$F$4:$F$5003))</f>
        <v>11181.570000000002</v>
      </c>
      <c r="I36" s="102">
        <f>SUMPRODUCT((Diário!$E$4:$E$5003='Analítico Cx.'!$B36)*(Diário!$B$4:$B$5003&gt;=I$4)*(Diário!$B$4:$B$5003&lt;=EOMONTH(I$4,0))*(Diário!$F$4:$F$5003))</f>
        <v>0</v>
      </c>
      <c r="J36" s="102">
        <f>SUMPRODUCT((Diário!$E$4:$E$5003='Analítico Cx.'!$B36)*(Diário!$B$4:$B$5003&gt;=J$4)*(Diário!$B$4:$B$5003&lt;=EOMONTH(J$4,0))*(Diário!$F$4:$F$5003))</f>
        <v>0</v>
      </c>
      <c r="K36" s="102">
        <f>SUMPRODUCT((Diário!$E$4:$E$5003='Analítico Cx.'!$B36)*(Diário!$B$4:$B$5003&gt;=K$4)*(Diário!$B$4:$B$5003&lt;=EOMONTH(K$4,0))*(Diário!$F$4:$F$5003))</f>
        <v>0</v>
      </c>
      <c r="L36" s="102">
        <f>SUMPRODUCT((Diário!$E$4:$E$5003='Analítico Cx.'!$B36)*(Diário!$B$4:$B$5003&gt;=L$4)*(Diário!$B$4:$B$5003&lt;=EOMONTH(L$4,0))*(Diário!$F$4:$F$5003))</f>
        <v>0</v>
      </c>
      <c r="M36" s="102">
        <f>SUMPRODUCT((Diário!$E$4:$E$5003='Analítico Cx.'!$B36)*(Diário!$B$4:$B$5003&gt;=M$4)*(Diário!$B$4:$B$5003&lt;=EOMONTH(M$4,0))*(Diário!$F$4:$F$5003))</f>
        <v>0</v>
      </c>
      <c r="N36" s="102">
        <f>SUMPRODUCT((Diário!$E$4:$E$5003='Analítico Cx.'!$B36)*(Diário!$B$4:$B$5003&gt;=N$4)*(Diário!$B$4:$B$5003&lt;=EOMONTH(N$4,0))*(Diário!$F$4:$F$5003))</f>
        <v>0</v>
      </c>
      <c r="O36" s="103">
        <f t="shared" si="9"/>
        <v>70130.360000000015</v>
      </c>
      <c r="P36" s="95">
        <f t="shared" si="8"/>
        <v>2.6009110091870104E-2</v>
      </c>
    </row>
    <row r="37" spans="1:16" ht="23.45" customHeight="1" x14ac:dyDescent="0.2">
      <c r="A37" s="40" t="s">
        <v>220</v>
      </c>
      <c r="B37" s="39" t="s">
        <v>10</v>
      </c>
      <c r="C37" s="102">
        <f>SUMPRODUCT((Diário!$E$4:$E$5003='Analítico Cx.'!$B37)*(Diário!$B$4:$B$5003&gt;=C$4)*(Diário!$B$4:$B$5003&lt;=EOMONTH(C$4,0))*(Diário!$F$4:$F$5003))</f>
        <v>0</v>
      </c>
      <c r="D37" s="102">
        <f>SUMPRODUCT((Diário!$E$4:$E$5003='Analítico Cx.'!$B37)*(Diário!$B$4:$B$5003&gt;=D$4)*(Diário!$B$4:$B$5003&lt;=EOMONTH(D$4,0))*(Diário!$F$4:$F$5003))</f>
        <v>0</v>
      </c>
      <c r="E37" s="102">
        <f>SUMPRODUCT((Diário!$E$4:$E$5003='Analítico Cx.'!$B37)*(Diário!$B$4:$B$5003&gt;=E$4)*(Diário!$B$4:$B$5003&lt;=EOMONTH(E$4,0))*(Diário!$F$4:$F$5003))</f>
        <v>0</v>
      </c>
      <c r="F37" s="102">
        <f>SUMPRODUCT((Diário!$E$4:$E$5003='Analítico Cx.'!$B37)*(Diário!$B$4:$B$5003&gt;=F$4)*(Diário!$B$4:$B$5003&lt;=EOMONTH(F$4,0))*(Diário!$F$4:$F$5003))</f>
        <v>0</v>
      </c>
      <c r="G37" s="102">
        <f>SUMPRODUCT((Diário!$E$4:$E$5003='Analítico Cx.'!$B37)*(Diário!$B$4:$B$5003&gt;=G$4)*(Diário!$B$4:$B$5003&lt;=EOMONTH(G$4,0))*(Diário!$F$4:$F$5003))</f>
        <v>0</v>
      </c>
      <c r="H37" s="102">
        <f>SUMPRODUCT((Diário!$E$4:$E$5003='Analítico Cx.'!$B37)*(Diário!$B$4:$B$5003&gt;=H$4)*(Diário!$B$4:$B$5003&lt;=EOMONTH(H$4,0))*(Diário!$F$4:$F$5003))</f>
        <v>0</v>
      </c>
      <c r="I37" s="102">
        <f>SUMPRODUCT((Diário!$E$4:$E$5003='Analítico Cx.'!$B37)*(Diário!$B$4:$B$5003&gt;=I$4)*(Diário!$B$4:$B$5003&lt;=EOMONTH(I$4,0))*(Diário!$F$4:$F$5003))</f>
        <v>0</v>
      </c>
      <c r="J37" s="102">
        <f>SUMPRODUCT((Diário!$E$4:$E$5003='Analítico Cx.'!$B37)*(Diário!$B$4:$B$5003&gt;=J$4)*(Diário!$B$4:$B$5003&lt;=EOMONTH(J$4,0))*(Diário!$F$4:$F$5003))</f>
        <v>0</v>
      </c>
      <c r="K37" s="102">
        <f>SUMPRODUCT((Diário!$E$4:$E$5003='Analítico Cx.'!$B37)*(Diário!$B$4:$B$5003&gt;=K$4)*(Diário!$B$4:$B$5003&lt;=EOMONTH(K$4,0))*(Diário!$F$4:$F$5003))</f>
        <v>0</v>
      </c>
      <c r="L37" s="102">
        <f>SUMPRODUCT((Diário!$E$4:$E$5003='Analítico Cx.'!$B37)*(Diário!$B$4:$B$5003&gt;=L$4)*(Diário!$B$4:$B$5003&lt;=EOMONTH(L$4,0))*(Diário!$F$4:$F$5003))</f>
        <v>0</v>
      </c>
      <c r="M37" s="102">
        <f>SUMPRODUCT((Diário!$E$4:$E$5003='Analítico Cx.'!$B37)*(Diário!$B$4:$B$5003&gt;=M$4)*(Diário!$B$4:$B$5003&lt;=EOMONTH(M$4,0))*(Diário!$F$4:$F$5003))</f>
        <v>0</v>
      </c>
      <c r="N37" s="102">
        <f>SUMPRODUCT((Diário!$E$4:$E$5003='Analítico Cx.'!$B37)*(Diário!$B$4:$B$5003&gt;=N$4)*(Diário!$B$4:$B$5003&lt;=EOMONTH(N$4,0))*(Diário!$F$4:$F$5003))</f>
        <v>0</v>
      </c>
      <c r="O37" s="103">
        <f t="shared" si="9"/>
        <v>0</v>
      </c>
      <c r="P37" s="95">
        <f t="shared" si="8"/>
        <v>0</v>
      </c>
    </row>
    <row r="38" spans="1:16" ht="23.45" customHeight="1" x14ac:dyDescent="0.2">
      <c r="A38" s="40" t="s">
        <v>221</v>
      </c>
      <c r="B38" s="39" t="s">
        <v>243</v>
      </c>
      <c r="C38" s="102">
        <f>SUMPRODUCT((Diário!$E$4:$E$5003='Analítico Cx.'!$B38)*(Diário!$B$4:$B$5003&gt;=C$4)*(Diário!$B$4:$B$5003&lt;=EOMONTH(C$4,0))*(Diário!$F$4:$F$5003))</f>
        <v>0</v>
      </c>
      <c r="D38" s="102">
        <f>SUMPRODUCT((Diário!$E$4:$E$5003='Analítico Cx.'!$B38)*(Diário!$B$4:$B$5003&gt;=D$4)*(Diário!$B$4:$B$5003&lt;=EOMONTH(D$4,0))*(Diário!$F$4:$F$5003))</f>
        <v>0</v>
      </c>
      <c r="E38" s="102">
        <f>SUMPRODUCT((Diário!$E$4:$E$5003='Analítico Cx.'!$B38)*(Diário!$B$4:$B$5003&gt;=E$4)*(Diário!$B$4:$B$5003&lt;=EOMONTH(E$4,0))*(Diário!$F$4:$F$5003))</f>
        <v>0</v>
      </c>
      <c r="F38" s="102">
        <f>SUMPRODUCT((Diário!$E$4:$E$5003='Analítico Cx.'!$B38)*(Diário!$B$4:$B$5003&gt;=F$4)*(Diário!$B$4:$B$5003&lt;=EOMONTH(F$4,0))*(Diário!$F$4:$F$5003))</f>
        <v>0</v>
      </c>
      <c r="G38" s="102">
        <f>SUMPRODUCT((Diário!$E$4:$E$5003='Analítico Cx.'!$B38)*(Diário!$B$4:$B$5003&gt;=G$4)*(Diário!$B$4:$B$5003&lt;=EOMONTH(G$4,0))*(Diário!$F$4:$F$5003))</f>
        <v>0</v>
      </c>
      <c r="H38" s="102">
        <f>SUMPRODUCT((Diário!$E$4:$E$5003='Analítico Cx.'!$B38)*(Diário!$B$4:$B$5003&gt;=H$4)*(Diário!$B$4:$B$5003&lt;=EOMONTH(H$4,0))*(Diário!$F$4:$F$5003))</f>
        <v>0</v>
      </c>
      <c r="I38" s="102">
        <f>SUMPRODUCT((Diário!$E$4:$E$5003='Analítico Cx.'!$B38)*(Diário!$B$4:$B$5003&gt;=I$4)*(Diário!$B$4:$B$5003&lt;=EOMONTH(I$4,0))*(Diário!$F$4:$F$5003))</f>
        <v>0</v>
      </c>
      <c r="J38" s="102">
        <f>SUMPRODUCT((Diário!$E$4:$E$5003='Analítico Cx.'!$B38)*(Diário!$B$4:$B$5003&gt;=J$4)*(Diário!$B$4:$B$5003&lt;=EOMONTH(J$4,0))*(Diário!$F$4:$F$5003))</f>
        <v>0</v>
      </c>
      <c r="K38" s="102">
        <f>SUMPRODUCT((Diário!$E$4:$E$5003='Analítico Cx.'!$B38)*(Diário!$B$4:$B$5003&gt;=K$4)*(Diário!$B$4:$B$5003&lt;=EOMONTH(K$4,0))*(Diário!$F$4:$F$5003))</f>
        <v>0</v>
      </c>
      <c r="L38" s="102">
        <f>SUMPRODUCT((Diário!$E$4:$E$5003='Analítico Cx.'!$B38)*(Diário!$B$4:$B$5003&gt;=L$4)*(Diário!$B$4:$B$5003&lt;=EOMONTH(L$4,0))*(Diário!$F$4:$F$5003))</f>
        <v>0</v>
      </c>
      <c r="M38" s="102">
        <f>SUMPRODUCT((Diário!$E$4:$E$5003='Analítico Cx.'!$B38)*(Diário!$B$4:$B$5003&gt;=M$4)*(Diário!$B$4:$B$5003&lt;=EOMONTH(M$4,0))*(Diário!$F$4:$F$5003))</f>
        <v>0</v>
      </c>
      <c r="N38" s="102">
        <f>SUMPRODUCT((Diário!$E$4:$E$5003='Analítico Cx.'!$B38)*(Diário!$B$4:$B$5003&gt;=N$4)*(Diário!$B$4:$B$5003&lt;=EOMONTH(N$4,0))*(Diário!$F$4:$F$5003))</f>
        <v>0</v>
      </c>
      <c r="O38" s="103">
        <f t="shared" si="9"/>
        <v>0</v>
      </c>
      <c r="P38" s="95">
        <f t="shared" si="8"/>
        <v>0</v>
      </c>
    </row>
    <row r="39" spans="1:16" ht="23.45" customHeight="1" x14ac:dyDescent="0.2">
      <c r="A39" s="40" t="s">
        <v>222</v>
      </c>
      <c r="B39" s="39" t="s">
        <v>258</v>
      </c>
      <c r="C39" s="102">
        <f>SUMPRODUCT((Diário!$E$4:$E$5003='Analítico Cx.'!$B39)*(Diário!$B$4:$B$5003&gt;=C$4)*(Diário!$B$4:$B$5003&lt;=EOMONTH(C$4,0))*(Diário!$F$4:$F$5003))</f>
        <v>16189.68</v>
      </c>
      <c r="D39" s="102">
        <f>SUMPRODUCT((Diário!$E$4:$E$5003='Analítico Cx.'!$B39)*(Diário!$B$4:$B$5003&gt;=D$4)*(Diário!$B$4:$B$5003&lt;=EOMONTH(D$4,0))*(Diário!$F$4:$F$5003))</f>
        <v>0</v>
      </c>
      <c r="E39" s="102">
        <f>SUMPRODUCT((Diário!$E$4:$E$5003='Analítico Cx.'!$B39)*(Diário!$B$4:$B$5003&gt;=E$4)*(Diário!$B$4:$B$5003&lt;=EOMONTH(E$4,0))*(Diário!$F$4:$F$5003))</f>
        <v>3592.14</v>
      </c>
      <c r="F39" s="102">
        <f>SUMPRODUCT((Diário!$E$4:$E$5003='Analítico Cx.'!$B39)*(Diário!$B$4:$B$5003&gt;=F$4)*(Diário!$B$4:$B$5003&lt;=EOMONTH(F$4,0))*(Diário!$F$4:$F$5003))</f>
        <v>34345.35</v>
      </c>
      <c r="G39" s="102">
        <f>SUMPRODUCT((Diário!$E$4:$E$5003='Analítico Cx.'!$B39)*(Diário!$B$4:$B$5003&gt;=G$4)*(Diário!$B$4:$B$5003&lt;=EOMONTH(G$4,0))*(Diário!$F$4:$F$5003))</f>
        <v>14481.51</v>
      </c>
      <c r="H39" s="102">
        <f>SUMPRODUCT((Diário!$E$4:$E$5003='Analítico Cx.'!$B39)*(Diário!$B$4:$B$5003&gt;=H$4)*(Diário!$B$4:$B$5003&lt;=EOMONTH(H$4,0))*(Diário!$F$4:$F$5003))</f>
        <v>13250.21</v>
      </c>
      <c r="I39" s="102">
        <f>SUMPRODUCT((Diário!$E$4:$E$5003='Analítico Cx.'!$B39)*(Diário!$B$4:$B$5003&gt;=I$4)*(Diário!$B$4:$B$5003&lt;=EOMONTH(I$4,0))*(Diário!$F$4:$F$5003))</f>
        <v>0</v>
      </c>
      <c r="J39" s="102">
        <f>SUMPRODUCT((Diário!$E$4:$E$5003='Analítico Cx.'!$B39)*(Diário!$B$4:$B$5003&gt;=J$4)*(Diário!$B$4:$B$5003&lt;=EOMONTH(J$4,0))*(Diário!$F$4:$F$5003))</f>
        <v>0</v>
      </c>
      <c r="K39" s="102">
        <f>SUMPRODUCT((Diário!$E$4:$E$5003='Analítico Cx.'!$B39)*(Diário!$B$4:$B$5003&gt;=K$4)*(Diário!$B$4:$B$5003&lt;=EOMONTH(K$4,0))*(Diário!$F$4:$F$5003))</f>
        <v>0</v>
      </c>
      <c r="L39" s="102">
        <f>SUMPRODUCT((Diário!$E$4:$E$5003='Analítico Cx.'!$B39)*(Diário!$B$4:$B$5003&gt;=L$4)*(Diário!$B$4:$B$5003&lt;=EOMONTH(L$4,0))*(Diário!$F$4:$F$5003))</f>
        <v>0</v>
      </c>
      <c r="M39" s="102">
        <f>SUMPRODUCT((Diário!$E$4:$E$5003='Analítico Cx.'!$B39)*(Diário!$B$4:$B$5003&gt;=M$4)*(Diário!$B$4:$B$5003&lt;=EOMONTH(M$4,0))*(Diário!$F$4:$F$5003))</f>
        <v>0</v>
      </c>
      <c r="N39" s="102">
        <f>SUMPRODUCT((Diário!$E$4:$E$5003='Analítico Cx.'!$B39)*(Diário!$B$4:$B$5003&gt;=N$4)*(Diário!$B$4:$B$5003&lt;=EOMONTH(N$4,0))*(Diário!$F$4:$F$5003))</f>
        <v>0</v>
      </c>
      <c r="O39" s="103">
        <f t="shared" si="9"/>
        <v>81858.889999999985</v>
      </c>
      <c r="P39" s="95">
        <f t="shared" si="8"/>
        <v>3.0358847181281883E-2</v>
      </c>
    </row>
    <row r="40" spans="1:16" ht="23.45" customHeight="1" x14ac:dyDescent="0.2">
      <c r="A40" s="40" t="s">
        <v>223</v>
      </c>
      <c r="B40" s="39" t="s">
        <v>244</v>
      </c>
      <c r="C40" s="102">
        <f>SUMPRODUCT((Diário!$E$4:$E$5003='Analítico Cx.'!$B40)*(Diário!$B$4:$B$5003&gt;=C$4)*(Diário!$B$4:$B$5003&lt;=EOMONTH(C$4,0))*(Diário!$F$4:$F$5003))</f>
        <v>0</v>
      </c>
      <c r="D40" s="102">
        <f>SUMPRODUCT((Diário!$E$4:$E$5003='Analítico Cx.'!$B40)*(Diário!$B$4:$B$5003&gt;=D$4)*(Diário!$B$4:$B$5003&lt;=EOMONTH(D$4,0))*(Diário!$F$4:$F$5003))</f>
        <v>0</v>
      </c>
      <c r="E40" s="102">
        <f>SUMPRODUCT((Diário!$E$4:$E$5003='Analítico Cx.'!$B40)*(Diário!$B$4:$B$5003&gt;=E$4)*(Diário!$B$4:$B$5003&lt;=EOMONTH(E$4,0))*(Diário!$F$4:$F$5003))</f>
        <v>0</v>
      </c>
      <c r="F40" s="102">
        <f>SUMPRODUCT((Diário!$E$4:$E$5003='Analítico Cx.'!$B40)*(Diário!$B$4:$B$5003&gt;=F$4)*(Diário!$B$4:$B$5003&lt;=EOMONTH(F$4,0))*(Diário!$F$4:$F$5003))</f>
        <v>0</v>
      </c>
      <c r="G40" s="102">
        <f>SUMPRODUCT((Diário!$E$4:$E$5003='Analítico Cx.'!$B40)*(Diário!$B$4:$B$5003&gt;=G$4)*(Diário!$B$4:$B$5003&lt;=EOMONTH(G$4,0))*(Diário!$F$4:$F$5003))</f>
        <v>0</v>
      </c>
      <c r="H40" s="102">
        <f>SUMPRODUCT((Diário!$E$4:$E$5003='Analítico Cx.'!$B40)*(Diário!$B$4:$B$5003&gt;=H$4)*(Diário!$B$4:$B$5003&lt;=EOMONTH(H$4,0))*(Diário!$F$4:$F$5003))</f>
        <v>0</v>
      </c>
      <c r="I40" s="102">
        <f>SUMPRODUCT((Diário!$E$4:$E$5003='Analítico Cx.'!$B40)*(Diário!$B$4:$B$5003&gt;=I$4)*(Diário!$B$4:$B$5003&lt;=EOMONTH(I$4,0))*(Diário!$F$4:$F$5003))</f>
        <v>0</v>
      </c>
      <c r="J40" s="102">
        <f>SUMPRODUCT((Diário!$E$4:$E$5003='Analítico Cx.'!$B40)*(Diário!$B$4:$B$5003&gt;=J$4)*(Diário!$B$4:$B$5003&lt;=EOMONTH(J$4,0))*(Diário!$F$4:$F$5003))</f>
        <v>0</v>
      </c>
      <c r="K40" s="102">
        <f>SUMPRODUCT((Diário!$E$4:$E$5003='Analítico Cx.'!$B40)*(Diário!$B$4:$B$5003&gt;=K$4)*(Diário!$B$4:$B$5003&lt;=EOMONTH(K$4,0))*(Diário!$F$4:$F$5003))</f>
        <v>0</v>
      </c>
      <c r="L40" s="102">
        <f>SUMPRODUCT((Diário!$E$4:$E$5003='Analítico Cx.'!$B40)*(Diário!$B$4:$B$5003&gt;=L$4)*(Diário!$B$4:$B$5003&lt;=EOMONTH(L$4,0))*(Diário!$F$4:$F$5003))</f>
        <v>0</v>
      </c>
      <c r="M40" s="102">
        <f>SUMPRODUCT((Diário!$E$4:$E$5003='Analítico Cx.'!$B40)*(Diário!$B$4:$B$5003&gt;=M$4)*(Diário!$B$4:$B$5003&lt;=EOMONTH(M$4,0))*(Diário!$F$4:$F$5003))</f>
        <v>0</v>
      </c>
      <c r="N40" s="102">
        <f>SUMPRODUCT((Diário!$E$4:$E$5003='Analítico Cx.'!$B40)*(Diário!$B$4:$B$5003&gt;=N$4)*(Diário!$B$4:$B$5003&lt;=EOMONTH(N$4,0))*(Diário!$F$4:$F$5003))</f>
        <v>0</v>
      </c>
      <c r="O40" s="103">
        <f t="shared" si="9"/>
        <v>0</v>
      </c>
      <c r="P40" s="95">
        <f t="shared" si="8"/>
        <v>0</v>
      </c>
    </row>
    <row r="41" spans="1:16" ht="23.45" customHeight="1" x14ac:dyDescent="0.2">
      <c r="A41" s="40" t="s">
        <v>224</v>
      </c>
      <c r="B41" s="39" t="s">
        <v>439</v>
      </c>
      <c r="C41" s="102">
        <f>SUMPRODUCT((Diário!$E$4:$E$5003='Analítico Cx.'!$B41)*(Diário!$B$4:$B$5003&gt;=C$4)*(Diário!$B$4:$B$5003&lt;=EOMONTH(C$4,0))*(Diário!$F$4:$F$5003))</f>
        <v>0</v>
      </c>
      <c r="D41" s="102">
        <f>SUMPRODUCT((Diário!$E$4:$E$5003='Analítico Cx.'!$B41)*(Diário!$B$4:$B$5003&gt;=D$4)*(Diário!$B$4:$B$5003&lt;=EOMONTH(D$4,0))*(Diário!$F$4:$F$5003))</f>
        <v>0</v>
      </c>
      <c r="E41" s="102">
        <f>SUMPRODUCT((Diário!$E$4:$E$5003='Analítico Cx.'!$B41)*(Diário!$B$4:$B$5003&gt;=E$4)*(Diário!$B$4:$B$5003&lt;=EOMONTH(E$4,0))*(Diário!$F$4:$F$5003))</f>
        <v>0</v>
      </c>
      <c r="F41" s="102">
        <f>SUMPRODUCT((Diário!$E$4:$E$5003='Analítico Cx.'!$B41)*(Diário!$B$4:$B$5003&gt;=F$4)*(Diário!$B$4:$B$5003&lt;=EOMONTH(F$4,0))*(Diário!$F$4:$F$5003))</f>
        <v>0</v>
      </c>
      <c r="G41" s="102">
        <f>SUMPRODUCT((Diário!$E$4:$E$5003='Analítico Cx.'!$B41)*(Diário!$B$4:$B$5003&gt;=G$4)*(Diário!$B$4:$B$5003&lt;=EOMONTH(G$4,0))*(Diário!$F$4:$F$5003))</f>
        <v>0</v>
      </c>
      <c r="H41" s="102">
        <f>SUMPRODUCT((Diário!$E$4:$E$5003='Analítico Cx.'!$B41)*(Diário!$B$4:$B$5003&gt;=H$4)*(Diário!$B$4:$B$5003&lt;=EOMONTH(H$4,0))*(Diário!$F$4:$F$5003))</f>
        <v>0</v>
      </c>
      <c r="I41" s="102">
        <f>SUMPRODUCT((Diário!$E$4:$E$5003='Analítico Cx.'!$B41)*(Diário!$B$4:$B$5003&gt;=I$4)*(Diário!$B$4:$B$5003&lt;=EOMONTH(I$4,0))*(Diário!$F$4:$F$5003))</f>
        <v>0</v>
      </c>
      <c r="J41" s="102">
        <f>SUMPRODUCT((Diário!$E$4:$E$5003='Analítico Cx.'!$B41)*(Diário!$B$4:$B$5003&gt;=J$4)*(Diário!$B$4:$B$5003&lt;=EOMONTH(J$4,0))*(Diário!$F$4:$F$5003))</f>
        <v>0</v>
      </c>
      <c r="K41" s="102">
        <f>SUMPRODUCT((Diário!$E$4:$E$5003='Analítico Cx.'!$B41)*(Diário!$B$4:$B$5003&gt;=K$4)*(Diário!$B$4:$B$5003&lt;=EOMONTH(K$4,0))*(Diário!$F$4:$F$5003))</f>
        <v>0</v>
      </c>
      <c r="L41" s="102">
        <f>SUMPRODUCT((Diário!$E$4:$E$5003='Analítico Cx.'!$B41)*(Diário!$B$4:$B$5003&gt;=L$4)*(Diário!$B$4:$B$5003&lt;=EOMONTH(L$4,0))*(Diário!$F$4:$F$5003))</f>
        <v>0</v>
      </c>
      <c r="M41" s="102">
        <f>SUMPRODUCT((Diário!$E$4:$E$5003='Analítico Cx.'!$B41)*(Diário!$B$4:$B$5003&gt;=M$4)*(Diário!$B$4:$B$5003&lt;=EOMONTH(M$4,0))*(Diário!$F$4:$F$5003))</f>
        <v>0</v>
      </c>
      <c r="N41" s="102">
        <f>SUMPRODUCT((Diário!$E$4:$E$5003='Analítico Cx.'!$B41)*(Diário!$B$4:$B$5003&gt;=N$4)*(Diário!$B$4:$B$5003&lt;=EOMONTH(N$4,0))*(Diário!$F$4:$F$5003))</f>
        <v>0</v>
      </c>
      <c r="O41" s="103">
        <f t="shared" si="9"/>
        <v>0</v>
      </c>
      <c r="P41" s="95">
        <f t="shared" si="8"/>
        <v>0</v>
      </c>
    </row>
    <row r="42" spans="1:16" ht="23.45" customHeight="1" x14ac:dyDescent="0.2">
      <c r="A42" s="40" t="s">
        <v>225</v>
      </c>
      <c r="B42" s="39" t="s">
        <v>160</v>
      </c>
      <c r="C42" s="102">
        <f>SUMPRODUCT((Diário!$E$4:$E$5003='Analítico Cx.'!$B42)*(Diário!$B$4:$B$5003&gt;=C$4)*(Diário!$B$4:$B$5003&lt;=EOMONTH(C$4,0))*(Diário!$F$4:$F$5003))</f>
        <v>279.7</v>
      </c>
      <c r="D42" s="102">
        <f>SUMPRODUCT((Diário!$E$4:$E$5003='Analítico Cx.'!$B42)*(Diário!$B$4:$B$5003&gt;=D$4)*(Diário!$B$4:$B$5003&lt;=EOMONTH(D$4,0))*(Diário!$F$4:$F$5003))</f>
        <v>294.01</v>
      </c>
      <c r="E42" s="102">
        <f>SUMPRODUCT((Diário!$E$4:$E$5003='Analítico Cx.'!$B42)*(Diário!$B$4:$B$5003&gt;=E$4)*(Diário!$B$4:$B$5003&lt;=EOMONTH(E$4,0))*(Diário!$F$4:$F$5003))</f>
        <v>755.85</v>
      </c>
      <c r="F42" s="102">
        <f>SUMPRODUCT((Diário!$E$4:$E$5003='Analítico Cx.'!$B42)*(Diário!$B$4:$B$5003&gt;=F$4)*(Diário!$B$4:$B$5003&lt;=EOMONTH(F$4,0))*(Diário!$F$4:$F$5003))</f>
        <v>509.5</v>
      </c>
      <c r="G42" s="102">
        <f>SUMPRODUCT((Diário!$E$4:$E$5003='Analítico Cx.'!$B42)*(Diário!$B$4:$B$5003&gt;=G$4)*(Diário!$B$4:$B$5003&lt;=EOMONTH(G$4,0))*(Diário!$F$4:$F$5003))</f>
        <v>293.54000000000002</v>
      </c>
      <c r="H42" s="102">
        <f>SUMPRODUCT((Diário!$E$4:$E$5003='Analítico Cx.'!$B42)*(Diário!$B$4:$B$5003&gt;=H$4)*(Diário!$B$4:$B$5003&lt;=EOMONTH(H$4,0))*(Diário!$F$4:$F$5003))</f>
        <v>537.63</v>
      </c>
      <c r="I42" s="102">
        <f>SUMPRODUCT((Diário!$E$4:$E$5003='Analítico Cx.'!$B42)*(Diário!$B$4:$B$5003&gt;=I$4)*(Diário!$B$4:$B$5003&lt;=EOMONTH(I$4,0))*(Diário!$F$4:$F$5003))</f>
        <v>0</v>
      </c>
      <c r="J42" s="102">
        <f>SUMPRODUCT((Diário!$E$4:$E$5003='Analítico Cx.'!$B42)*(Diário!$B$4:$B$5003&gt;=J$4)*(Diário!$B$4:$B$5003&lt;=EOMONTH(J$4,0))*(Diário!$F$4:$F$5003))</f>
        <v>0</v>
      </c>
      <c r="K42" s="102">
        <f>SUMPRODUCT((Diário!$E$4:$E$5003='Analítico Cx.'!$B42)*(Diário!$B$4:$B$5003&gt;=K$4)*(Diário!$B$4:$B$5003&lt;=EOMONTH(K$4,0))*(Diário!$F$4:$F$5003))</f>
        <v>0</v>
      </c>
      <c r="L42" s="102">
        <f>SUMPRODUCT((Diário!$E$4:$E$5003='Analítico Cx.'!$B42)*(Diário!$B$4:$B$5003&gt;=L$4)*(Diário!$B$4:$B$5003&lt;=EOMONTH(L$4,0))*(Diário!$F$4:$F$5003))</f>
        <v>0</v>
      </c>
      <c r="M42" s="102">
        <f>SUMPRODUCT((Diário!$E$4:$E$5003='Analítico Cx.'!$B42)*(Diário!$B$4:$B$5003&gt;=M$4)*(Diário!$B$4:$B$5003&lt;=EOMONTH(M$4,0))*(Diário!$F$4:$F$5003))</f>
        <v>0</v>
      </c>
      <c r="N42" s="102">
        <f>SUMPRODUCT((Diário!$E$4:$E$5003='Analítico Cx.'!$B42)*(Diário!$B$4:$B$5003&gt;=N$4)*(Diário!$B$4:$B$5003&lt;=EOMONTH(N$4,0))*(Diário!$F$4:$F$5003))</f>
        <v>0</v>
      </c>
      <c r="O42" s="103">
        <f t="shared" si="9"/>
        <v>2670.23</v>
      </c>
      <c r="P42" s="95">
        <f t="shared" si="8"/>
        <v>9.9030300201816005E-4</v>
      </c>
    </row>
    <row r="43" spans="1:16" ht="23.45" customHeight="1" x14ac:dyDescent="0.2">
      <c r="A43" s="40" t="s">
        <v>226</v>
      </c>
      <c r="B43" s="39" t="s">
        <v>157</v>
      </c>
      <c r="C43" s="102">
        <f>SUMPRODUCT((Diário!$E$4:$E$5003='Analítico Cx.'!$B43)*(Diário!$B$4:$B$5003&gt;=C$4)*(Diário!$B$4:$B$5003&lt;=EOMONTH(C$4,0))*(Diário!$F$4:$F$5003))</f>
        <v>0</v>
      </c>
      <c r="D43" s="102">
        <f>SUMPRODUCT((Diário!$E$4:$E$5003='Analítico Cx.'!$B43)*(Diário!$B$4:$B$5003&gt;=D$4)*(Diário!$B$4:$B$5003&lt;=EOMONTH(D$4,0))*(Diário!$F$4:$F$5003))</f>
        <v>0</v>
      </c>
      <c r="E43" s="102">
        <f>SUMPRODUCT((Diário!$E$4:$E$5003='Analítico Cx.'!$B43)*(Diário!$B$4:$B$5003&gt;=E$4)*(Diário!$B$4:$B$5003&lt;=EOMONTH(E$4,0))*(Diário!$F$4:$F$5003))</f>
        <v>0</v>
      </c>
      <c r="F43" s="102">
        <f>SUMPRODUCT((Diário!$E$4:$E$5003='Analítico Cx.'!$B43)*(Diário!$B$4:$B$5003&gt;=F$4)*(Diário!$B$4:$B$5003&lt;=EOMONTH(F$4,0))*(Diário!$F$4:$F$5003))</f>
        <v>0</v>
      </c>
      <c r="G43" s="102">
        <f>SUMPRODUCT((Diário!$E$4:$E$5003='Analítico Cx.'!$B43)*(Diário!$B$4:$B$5003&gt;=G$4)*(Diário!$B$4:$B$5003&lt;=EOMONTH(G$4,0))*(Diário!$F$4:$F$5003))</f>
        <v>0</v>
      </c>
      <c r="H43" s="102">
        <f>SUMPRODUCT((Diário!$E$4:$E$5003='Analítico Cx.'!$B43)*(Diário!$B$4:$B$5003&gt;=H$4)*(Diário!$B$4:$B$5003&lt;=EOMONTH(H$4,0))*(Diário!$F$4:$F$5003))</f>
        <v>0</v>
      </c>
      <c r="I43" s="102">
        <f>SUMPRODUCT((Diário!$E$4:$E$5003='Analítico Cx.'!$B43)*(Diário!$B$4:$B$5003&gt;=I$4)*(Diário!$B$4:$B$5003&lt;=EOMONTH(I$4,0))*(Diário!$F$4:$F$5003))</f>
        <v>0</v>
      </c>
      <c r="J43" s="102">
        <f>SUMPRODUCT((Diário!$E$4:$E$5003='Analítico Cx.'!$B43)*(Diário!$B$4:$B$5003&gt;=J$4)*(Diário!$B$4:$B$5003&lt;=EOMONTH(J$4,0))*(Diário!$F$4:$F$5003))</f>
        <v>0</v>
      </c>
      <c r="K43" s="102">
        <f>SUMPRODUCT((Diário!$E$4:$E$5003='Analítico Cx.'!$B43)*(Diário!$B$4:$B$5003&gt;=K$4)*(Diário!$B$4:$B$5003&lt;=EOMONTH(K$4,0))*(Diário!$F$4:$F$5003))</f>
        <v>0</v>
      </c>
      <c r="L43" s="102">
        <f>SUMPRODUCT((Diário!$E$4:$E$5003='Analítico Cx.'!$B43)*(Diário!$B$4:$B$5003&gt;=L$4)*(Diário!$B$4:$B$5003&lt;=EOMONTH(L$4,0))*(Diário!$F$4:$F$5003))</f>
        <v>0</v>
      </c>
      <c r="M43" s="102">
        <f>SUMPRODUCT((Diário!$E$4:$E$5003='Analítico Cx.'!$B43)*(Diário!$B$4:$B$5003&gt;=M$4)*(Diário!$B$4:$B$5003&lt;=EOMONTH(M$4,0))*(Diário!$F$4:$F$5003))</f>
        <v>0</v>
      </c>
      <c r="N43" s="102">
        <f>SUMPRODUCT((Diário!$E$4:$E$5003='Analítico Cx.'!$B43)*(Diário!$B$4:$B$5003&gt;=N$4)*(Diário!$B$4:$B$5003&lt;=EOMONTH(N$4,0))*(Diário!$F$4:$F$5003))</f>
        <v>0</v>
      </c>
      <c r="O43" s="103">
        <f t="shared" si="9"/>
        <v>0</v>
      </c>
      <c r="P43" s="95">
        <f t="shared" si="8"/>
        <v>0</v>
      </c>
    </row>
    <row r="44" spans="1:16" s="21" customFormat="1" ht="23.45" customHeight="1" x14ac:dyDescent="0.2">
      <c r="A44" s="40" t="s">
        <v>227</v>
      </c>
      <c r="B44" s="38" t="s">
        <v>264</v>
      </c>
      <c r="C44" s="102">
        <f>SUMPRODUCT((Diário!$E$4:$E$5003='Analítico Cx.'!$B44)*(Diário!$B$4:$B$5003&gt;=C$4)*(Diário!$B$4:$B$5003&lt;=EOMONTH(C$4,0))*(Diário!$F$4:$F$5003))</f>
        <v>32092.790386000001</v>
      </c>
      <c r="D44" s="102">
        <f>SUMPRODUCT((Diário!$E$4:$E$5003='Analítico Cx.'!$B44)*(Diário!$B$4:$B$5003&gt;=D$4)*(Diário!$B$4:$B$5003&lt;=EOMONTH(D$4,0))*(Diário!$F$4:$F$5003))</f>
        <v>15611.109869</v>
      </c>
      <c r="E44" s="102">
        <f>SUMPRODUCT((Diário!$E$4:$E$5003='Analítico Cx.'!$B44)*(Diário!$B$4:$B$5003&gt;=E$4)*(Diário!$B$4:$B$5003&lt;=EOMONTH(E$4,0))*(Diário!$F$4:$F$5003))</f>
        <v>17268.530115999998</v>
      </c>
      <c r="F44" s="102">
        <f>SUMPRODUCT((Diário!$E$4:$E$5003='Analítico Cx.'!$B44)*(Diário!$B$4:$B$5003&gt;=F$4)*(Diário!$B$4:$B$5003&lt;=EOMONTH(F$4,0))*(Diário!$F$4:$F$5003))</f>
        <v>17009.490246000001</v>
      </c>
      <c r="G44" s="102">
        <f>SUMPRODUCT((Diário!$E$4:$E$5003='Analítico Cx.'!$B44)*(Diário!$B$4:$B$5003&gt;=G$4)*(Diário!$B$4:$B$5003&lt;=EOMONTH(G$4,0))*(Diário!$F$4:$F$5003))</f>
        <v>19899.329999999998</v>
      </c>
      <c r="H44" s="102">
        <f>SUMPRODUCT((Diário!$E$4:$E$5003='Analítico Cx.'!$B44)*(Diário!$B$4:$B$5003&gt;=H$4)*(Diário!$B$4:$B$5003&lt;=EOMONTH(H$4,0))*(Diário!$F$4:$F$5003))</f>
        <v>13798.8</v>
      </c>
      <c r="I44" s="102">
        <f>SUMPRODUCT((Diário!$E$4:$E$5003='Analítico Cx.'!$B44)*(Diário!$B$4:$B$5003&gt;=I$4)*(Diário!$B$4:$B$5003&lt;=EOMONTH(I$4,0))*(Diário!$F$4:$F$5003))</f>
        <v>0</v>
      </c>
      <c r="J44" s="102">
        <f>SUMPRODUCT((Diário!$E$4:$E$5003='Analítico Cx.'!$B44)*(Diário!$B$4:$B$5003&gt;=J$4)*(Diário!$B$4:$B$5003&lt;=EOMONTH(J$4,0))*(Diário!$F$4:$F$5003))</f>
        <v>0</v>
      </c>
      <c r="K44" s="102">
        <f>SUMPRODUCT((Diário!$E$4:$E$5003='Analítico Cx.'!$B44)*(Diário!$B$4:$B$5003&gt;=K$4)*(Diário!$B$4:$B$5003&lt;=EOMONTH(K$4,0))*(Diário!$F$4:$F$5003))</f>
        <v>0</v>
      </c>
      <c r="L44" s="102">
        <f>SUMPRODUCT((Diário!$E$4:$E$5003='Analítico Cx.'!$B44)*(Diário!$B$4:$B$5003&gt;=L$4)*(Diário!$B$4:$B$5003&lt;=EOMONTH(L$4,0))*(Diário!$F$4:$F$5003))</f>
        <v>0</v>
      </c>
      <c r="M44" s="102">
        <f>SUMPRODUCT((Diário!$E$4:$E$5003='Analítico Cx.'!$B44)*(Diário!$B$4:$B$5003&gt;=M$4)*(Diário!$B$4:$B$5003&lt;=EOMONTH(M$4,0))*(Diário!$F$4:$F$5003))</f>
        <v>0</v>
      </c>
      <c r="N44" s="102">
        <f>SUMPRODUCT((Diário!$E$4:$E$5003='Analítico Cx.'!$B44)*(Diário!$B$4:$B$5003&gt;=N$4)*(Diário!$B$4:$B$5003&lt;=EOMONTH(N$4,0))*(Diário!$F$4:$F$5003))</f>
        <v>0</v>
      </c>
      <c r="O44" s="103">
        <f t="shared" si="9"/>
        <v>115680.050617</v>
      </c>
      <c r="P44" s="95">
        <f t="shared" si="8"/>
        <v>4.2902035180350684E-2</v>
      </c>
    </row>
    <row r="45" spans="1:16" ht="23.45" customHeight="1" x14ac:dyDescent="0.2">
      <c r="A45" s="17"/>
      <c r="B45" s="18" t="s">
        <v>100</v>
      </c>
      <c r="C45" s="104">
        <f t="shared" ref="C45:O45" si="10">SUBTOTAL(109,C34:C44)</f>
        <v>112702.84</v>
      </c>
      <c r="D45" s="104">
        <f t="shared" si="10"/>
        <v>78360.66</v>
      </c>
      <c r="E45" s="104">
        <f t="shared" si="10"/>
        <v>80726.61</v>
      </c>
      <c r="F45" s="104">
        <f t="shared" si="10"/>
        <v>111484.6</v>
      </c>
      <c r="G45" s="104">
        <f t="shared" si="10"/>
        <v>94565.900000000009</v>
      </c>
      <c r="H45" s="104">
        <f t="shared" si="10"/>
        <v>89415.49</v>
      </c>
      <c r="I45" s="104">
        <f t="shared" si="10"/>
        <v>0</v>
      </c>
      <c r="J45" s="104">
        <f t="shared" si="10"/>
        <v>0</v>
      </c>
      <c r="K45" s="104">
        <f t="shared" si="10"/>
        <v>0</v>
      </c>
      <c r="L45" s="104">
        <f t="shared" si="10"/>
        <v>0</v>
      </c>
      <c r="M45" s="104">
        <f t="shared" si="10"/>
        <v>0</v>
      </c>
      <c r="N45" s="104">
        <f t="shared" si="10"/>
        <v>0</v>
      </c>
      <c r="O45" s="104">
        <f t="shared" si="10"/>
        <v>567256.1</v>
      </c>
      <c r="P45" s="97">
        <f t="shared" si="8"/>
        <v>0.21037716554121313</v>
      </c>
    </row>
    <row r="46" spans="1:16" ht="23.45" customHeight="1" x14ac:dyDescent="0.2">
      <c r="A46" s="201" t="s">
        <v>14</v>
      </c>
      <c r="B46" s="217" t="s">
        <v>35</v>
      </c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02">
        <f t="shared" si="8"/>
        <v>0</v>
      </c>
    </row>
    <row r="47" spans="1:16" ht="23.45" customHeight="1" x14ac:dyDescent="0.2">
      <c r="A47" s="200" t="s">
        <v>95</v>
      </c>
      <c r="B47" s="39" t="s">
        <v>146</v>
      </c>
      <c r="C47" s="102">
        <f>SUMPRODUCT((Diário!$E$4:$E$5003='Analítico Cx.'!$B47)*(Diário!$B$4:$B$5003&gt;=C$4)*(Diário!$B$4:$B$5003&lt;=EOMONTH(C$4,0))*(Diário!$F$4:$F$5003))</f>
        <v>15562.5</v>
      </c>
      <c r="D47" s="102">
        <f>SUMPRODUCT((Diário!$E$4:$E$5003='Analítico Cx.'!$B47)*(Diário!$B$4:$B$5003&gt;=D$4)*(Diário!$B$4:$B$5003&lt;=EOMONTH(D$4,0))*(Diário!$F$4:$F$5003))</f>
        <v>15562.5</v>
      </c>
      <c r="E47" s="102">
        <f>SUMPRODUCT((Diário!$E$4:$E$5003='Analítico Cx.'!$B47)*(Diário!$B$4:$B$5003&gt;=E$4)*(Diário!$B$4:$B$5003&lt;=EOMONTH(E$4,0))*(Diário!$F$4:$F$5003))</f>
        <v>15562.5</v>
      </c>
      <c r="F47" s="102">
        <f>SUMPRODUCT((Diário!$E$4:$E$5003='Analítico Cx.'!$B47)*(Diário!$B$4:$B$5003&gt;=F$4)*(Diário!$B$4:$B$5003&lt;=EOMONTH(F$4,0))*(Diário!$F$4:$F$5003))</f>
        <v>15471.73</v>
      </c>
      <c r="G47" s="102">
        <f>SUMPRODUCT((Diário!$E$4:$E$5003='Analítico Cx.'!$B47)*(Diário!$B$4:$B$5003&gt;=G$4)*(Diário!$B$4:$B$5003&lt;=EOMONTH(G$4,0))*(Diário!$F$4:$F$5003))</f>
        <v>15568.5</v>
      </c>
      <c r="H47" s="102">
        <f>SUMPRODUCT((Diário!$E$4:$E$5003='Analítico Cx.'!$B47)*(Diário!$B$4:$B$5003&gt;=H$4)*(Diário!$B$4:$B$5003&lt;=EOMONTH(H$4,0))*(Diário!$F$4:$F$5003))</f>
        <v>15574.5</v>
      </c>
      <c r="I47" s="102">
        <f>SUMPRODUCT((Diário!$E$4:$E$5003='Analítico Cx.'!$B47)*(Diário!$B$4:$B$5003&gt;=I$4)*(Diário!$B$4:$B$5003&lt;=EOMONTH(I$4,0))*(Diário!$F$4:$F$5003))</f>
        <v>0</v>
      </c>
      <c r="J47" s="102">
        <f>SUMPRODUCT((Diário!$E$4:$E$5003='Analítico Cx.'!$B47)*(Diário!$B$4:$B$5003&gt;=J$4)*(Diário!$B$4:$B$5003&lt;=EOMONTH(J$4,0))*(Diário!$F$4:$F$5003))</f>
        <v>0</v>
      </c>
      <c r="K47" s="102">
        <f>SUMPRODUCT((Diário!$E$4:$E$5003='Analítico Cx.'!$B47)*(Diário!$B$4:$B$5003&gt;=K$4)*(Diário!$B$4:$B$5003&lt;=EOMONTH(K$4,0))*(Diário!$F$4:$F$5003))</f>
        <v>0</v>
      </c>
      <c r="L47" s="102">
        <f>SUMPRODUCT((Diário!$E$4:$E$5003='Analítico Cx.'!$B47)*(Diário!$B$4:$B$5003&gt;=L$4)*(Diário!$B$4:$B$5003&lt;=EOMONTH(L$4,0))*(Diário!$F$4:$F$5003))</f>
        <v>0</v>
      </c>
      <c r="M47" s="102">
        <f>SUMPRODUCT((Diário!$E$4:$E$5003='Analítico Cx.'!$B47)*(Diário!$B$4:$B$5003&gt;=M$4)*(Diário!$B$4:$B$5003&lt;=EOMONTH(M$4,0))*(Diário!$F$4:$F$5003))</f>
        <v>0</v>
      </c>
      <c r="N47" s="102">
        <f>SUMPRODUCT((Diário!$E$4:$E$5003='Analítico Cx.'!$B47)*(Diário!$B$4:$B$5003&gt;=N$4)*(Diário!$B$4:$B$5003&lt;=EOMONTH(N$4,0))*(Diário!$F$4:$F$5003))</f>
        <v>0</v>
      </c>
      <c r="O47" s="103">
        <f>SUM(C47:N47)</f>
        <v>93302.23</v>
      </c>
      <c r="P47" s="95">
        <f t="shared" si="8"/>
        <v>3.4602816410567186E-2</v>
      </c>
    </row>
    <row r="48" spans="1:16" ht="23.45" customHeight="1" x14ac:dyDescent="0.2">
      <c r="A48" s="200" t="s">
        <v>96</v>
      </c>
      <c r="B48" s="39" t="s">
        <v>6</v>
      </c>
      <c r="C48" s="102">
        <f>SUMPRODUCT((Diário!$E$4:$E$5003='Analítico Cx.'!$B48)*(Diário!$B$4:$B$5003&gt;=C$4)*(Diário!$B$4:$B$5003&lt;=EOMONTH(C$4,0))*(Diário!$F$4:$F$5003))</f>
        <v>20181</v>
      </c>
      <c r="D48" s="102">
        <f>SUMPRODUCT((Diário!$E$4:$E$5003='Analítico Cx.'!$B48)*(Diário!$B$4:$B$5003&gt;=D$4)*(Diário!$B$4:$B$5003&lt;=EOMONTH(D$4,0))*(Diário!$F$4:$F$5003))</f>
        <v>20181</v>
      </c>
      <c r="E48" s="102">
        <f>SUMPRODUCT((Diário!$E$4:$E$5003='Analítico Cx.'!$B48)*(Diário!$B$4:$B$5003&gt;=E$4)*(Diário!$B$4:$B$5003&lt;=EOMONTH(E$4,0))*(Diário!$F$4:$F$5003))</f>
        <v>20181</v>
      </c>
      <c r="F48" s="102">
        <f>SUMPRODUCT((Diário!$E$4:$E$5003='Analítico Cx.'!$B48)*(Diário!$B$4:$B$5003&gt;=F$4)*(Diário!$B$4:$B$5003&lt;=EOMONTH(F$4,0))*(Diário!$F$4:$F$5003))</f>
        <v>20090.03</v>
      </c>
      <c r="G48" s="102">
        <f>SUMPRODUCT((Diário!$E$4:$E$5003='Analítico Cx.'!$B48)*(Diário!$B$4:$B$5003&gt;=G$4)*(Diário!$B$4:$B$5003&lt;=EOMONTH(G$4,0))*(Diário!$F$4:$F$5003))</f>
        <v>20181</v>
      </c>
      <c r="H48" s="102">
        <f>SUMPRODUCT((Diário!$E$4:$E$5003='Analítico Cx.'!$B48)*(Diário!$B$4:$B$5003&gt;=H$4)*(Diário!$B$4:$B$5003&lt;=EOMONTH(H$4,0))*(Diário!$F$4:$F$5003))</f>
        <v>20193</v>
      </c>
      <c r="I48" s="102">
        <f>SUMPRODUCT((Diário!$E$4:$E$5003='Analítico Cx.'!$B48)*(Diário!$B$4:$B$5003&gt;=I$4)*(Diário!$B$4:$B$5003&lt;=EOMONTH(I$4,0))*(Diário!$F$4:$F$5003))</f>
        <v>0</v>
      </c>
      <c r="J48" s="102">
        <f>SUMPRODUCT((Diário!$E$4:$E$5003='Analítico Cx.'!$B48)*(Diário!$B$4:$B$5003&gt;=J$4)*(Diário!$B$4:$B$5003&lt;=EOMONTH(J$4,0))*(Diário!$F$4:$F$5003))</f>
        <v>0</v>
      </c>
      <c r="K48" s="102">
        <f>SUMPRODUCT((Diário!$E$4:$E$5003='Analítico Cx.'!$B48)*(Diário!$B$4:$B$5003&gt;=K$4)*(Diário!$B$4:$B$5003&lt;=EOMONTH(K$4,0))*(Diário!$F$4:$F$5003))</f>
        <v>0</v>
      </c>
      <c r="L48" s="102">
        <f>SUMPRODUCT((Diário!$E$4:$E$5003='Analítico Cx.'!$B48)*(Diário!$B$4:$B$5003&gt;=L$4)*(Diário!$B$4:$B$5003&lt;=EOMONTH(L$4,0))*(Diário!$F$4:$F$5003))</f>
        <v>0</v>
      </c>
      <c r="M48" s="102">
        <f>SUMPRODUCT((Diário!$E$4:$E$5003='Analítico Cx.'!$B48)*(Diário!$B$4:$B$5003&gt;=M$4)*(Diário!$B$4:$B$5003&lt;=EOMONTH(M$4,0))*(Diário!$F$4:$F$5003))</f>
        <v>0</v>
      </c>
      <c r="N48" s="102">
        <f>SUMPRODUCT((Diário!$E$4:$E$5003='Analítico Cx.'!$B48)*(Diário!$B$4:$B$5003&gt;=N$4)*(Diário!$B$4:$B$5003&lt;=EOMONTH(N$4,0))*(Diário!$F$4:$F$5003))</f>
        <v>0</v>
      </c>
      <c r="O48" s="103">
        <f t="shared" ref="O48:O55" si="11">SUM(C48:N48)</f>
        <v>121007.03</v>
      </c>
      <c r="P48" s="95">
        <f t="shared" si="8"/>
        <v>4.4877641654202653E-2</v>
      </c>
    </row>
    <row r="49" spans="1:16" ht="23.45" customHeight="1" x14ac:dyDescent="0.2">
      <c r="A49" s="200" t="s">
        <v>97</v>
      </c>
      <c r="B49" s="39" t="s">
        <v>284</v>
      </c>
      <c r="C49" s="102">
        <f>SUMPRODUCT((Diário!$E$4:$E$5003='Analítico Cx.'!$B49)*(Diário!$B$4:$B$5003&gt;=C$4)*(Diário!$B$4:$B$5003&lt;=EOMONTH(C$4,0))*(Diário!$F$4:$F$5003))</f>
        <v>0</v>
      </c>
      <c r="D49" s="102">
        <f>SUMPRODUCT((Diário!$E$4:$E$5003='Analítico Cx.'!$B49)*(Diário!$B$4:$B$5003&gt;=D$4)*(Diário!$B$4:$B$5003&lt;=EOMONTH(D$4,0))*(Diário!$F$4:$F$5003))</f>
        <v>0</v>
      </c>
      <c r="E49" s="102">
        <f>SUMPRODUCT((Diário!$E$4:$E$5003='Analítico Cx.'!$B49)*(Diário!$B$4:$B$5003&gt;=E$4)*(Diário!$B$4:$B$5003&lt;=EOMONTH(E$4,0))*(Diário!$F$4:$F$5003))</f>
        <v>0</v>
      </c>
      <c r="F49" s="102">
        <f>SUMPRODUCT((Diário!$E$4:$E$5003='Analítico Cx.'!$B49)*(Diário!$B$4:$B$5003&gt;=F$4)*(Diário!$B$4:$B$5003&lt;=EOMONTH(F$4,0))*(Diário!$F$4:$F$5003))</f>
        <v>0</v>
      </c>
      <c r="G49" s="102">
        <f>SUMPRODUCT((Diário!$E$4:$E$5003='Analítico Cx.'!$B49)*(Diário!$B$4:$B$5003&gt;=G$4)*(Diário!$B$4:$B$5003&lt;=EOMONTH(G$4,0))*(Diário!$F$4:$F$5003))</f>
        <v>0</v>
      </c>
      <c r="H49" s="102">
        <f>SUMPRODUCT((Diário!$E$4:$E$5003='Analítico Cx.'!$B49)*(Diário!$B$4:$B$5003&gt;=H$4)*(Diário!$B$4:$B$5003&lt;=EOMONTH(H$4,0))*(Diário!$F$4:$F$5003))</f>
        <v>0</v>
      </c>
      <c r="I49" s="102">
        <f>SUMPRODUCT((Diário!$E$4:$E$5003='Analítico Cx.'!$B49)*(Diário!$B$4:$B$5003&gt;=I$4)*(Diário!$B$4:$B$5003&lt;=EOMONTH(I$4,0))*(Diário!$F$4:$F$5003))</f>
        <v>0</v>
      </c>
      <c r="J49" s="102">
        <f>SUMPRODUCT((Diário!$E$4:$E$5003='Analítico Cx.'!$B49)*(Diário!$B$4:$B$5003&gt;=J$4)*(Diário!$B$4:$B$5003&lt;=EOMONTH(J$4,0))*(Diário!$F$4:$F$5003))</f>
        <v>0</v>
      </c>
      <c r="K49" s="102">
        <f>SUMPRODUCT((Diário!$E$4:$E$5003='Analítico Cx.'!$B49)*(Diário!$B$4:$B$5003&gt;=K$4)*(Diário!$B$4:$B$5003&lt;=EOMONTH(K$4,0))*(Diário!$F$4:$F$5003))</f>
        <v>0</v>
      </c>
      <c r="L49" s="102">
        <f>SUMPRODUCT((Diário!$E$4:$E$5003='Analítico Cx.'!$B49)*(Diário!$B$4:$B$5003&gt;=L$4)*(Diário!$B$4:$B$5003&lt;=EOMONTH(L$4,0))*(Diário!$F$4:$F$5003))</f>
        <v>0</v>
      </c>
      <c r="M49" s="102">
        <f>SUMPRODUCT((Diário!$E$4:$E$5003='Analítico Cx.'!$B49)*(Diário!$B$4:$B$5003&gt;=M$4)*(Diário!$B$4:$B$5003&lt;=EOMONTH(M$4,0))*(Diário!$F$4:$F$5003))</f>
        <v>0</v>
      </c>
      <c r="N49" s="102">
        <f>SUMPRODUCT((Diário!$E$4:$E$5003='Analítico Cx.'!$B49)*(Diário!$B$4:$B$5003&gt;=N$4)*(Diário!$B$4:$B$5003&lt;=EOMONTH(N$4,0))*(Diário!$F$4:$F$5003))</f>
        <v>0</v>
      </c>
      <c r="O49" s="103">
        <f t="shared" si="11"/>
        <v>0</v>
      </c>
      <c r="P49" s="95">
        <f t="shared" si="8"/>
        <v>0</v>
      </c>
    </row>
    <row r="50" spans="1:16" ht="23.45" customHeight="1" x14ac:dyDescent="0.2">
      <c r="A50" s="200" t="s">
        <v>98</v>
      </c>
      <c r="B50" s="39" t="s">
        <v>8</v>
      </c>
      <c r="C50" s="102">
        <f>SUMPRODUCT((Diário!$E$4:$E$5003='Analítico Cx.'!$B50)*(Diário!$B$4:$B$5003&gt;=C$4)*(Diário!$B$4:$B$5003&lt;=EOMONTH(C$4,0))*(Diário!$F$4:$F$5003))</f>
        <v>241.73</v>
      </c>
      <c r="D50" s="102">
        <f>SUMPRODUCT((Diário!$E$4:$E$5003='Analítico Cx.'!$B50)*(Diário!$B$4:$B$5003&gt;=D$4)*(Diário!$B$4:$B$5003&lt;=EOMONTH(D$4,0))*(Diário!$F$4:$F$5003))</f>
        <v>241.73</v>
      </c>
      <c r="E50" s="102">
        <f>SUMPRODUCT((Diário!$E$4:$E$5003='Analítico Cx.'!$B50)*(Diário!$B$4:$B$5003&gt;=E$4)*(Diário!$B$4:$B$5003&lt;=EOMONTH(E$4,0))*(Diário!$F$4:$F$5003))</f>
        <v>241.73</v>
      </c>
      <c r="F50" s="102">
        <f>SUMPRODUCT((Diário!$E$4:$E$5003='Analítico Cx.'!$B50)*(Diário!$B$4:$B$5003&gt;=F$4)*(Diário!$B$4:$B$5003&lt;=EOMONTH(F$4,0))*(Diário!$F$4:$F$5003))</f>
        <v>241.73</v>
      </c>
      <c r="G50" s="102">
        <f>SUMPRODUCT((Diário!$E$4:$E$5003='Analítico Cx.'!$B50)*(Diário!$B$4:$B$5003&gt;=G$4)*(Diário!$B$4:$B$5003&lt;=EOMONTH(G$4,0))*(Diário!$F$4:$F$5003))</f>
        <v>241.73</v>
      </c>
      <c r="H50" s="102">
        <f>SUMPRODUCT((Diário!$E$4:$E$5003='Analítico Cx.'!$B50)*(Diário!$B$4:$B$5003&gt;=H$4)*(Diário!$B$4:$B$5003&lt;=EOMONTH(H$4,0))*(Diário!$F$4:$F$5003))</f>
        <v>253.82</v>
      </c>
      <c r="I50" s="102">
        <f>SUMPRODUCT((Diário!$E$4:$E$5003='Analítico Cx.'!$B50)*(Diário!$B$4:$B$5003&gt;=I$4)*(Diário!$B$4:$B$5003&lt;=EOMONTH(I$4,0))*(Diário!$F$4:$F$5003))</f>
        <v>0</v>
      </c>
      <c r="J50" s="102">
        <f>SUMPRODUCT((Diário!$E$4:$E$5003='Analítico Cx.'!$B50)*(Diário!$B$4:$B$5003&gt;=J$4)*(Diário!$B$4:$B$5003&lt;=EOMONTH(J$4,0))*(Diário!$F$4:$F$5003))</f>
        <v>0</v>
      </c>
      <c r="K50" s="102">
        <f>SUMPRODUCT((Diário!$E$4:$E$5003='Analítico Cx.'!$B50)*(Diário!$B$4:$B$5003&gt;=K$4)*(Diário!$B$4:$B$5003&lt;=EOMONTH(K$4,0))*(Diário!$F$4:$F$5003))</f>
        <v>0</v>
      </c>
      <c r="L50" s="102">
        <f>SUMPRODUCT((Diário!$E$4:$E$5003='Analítico Cx.'!$B50)*(Diário!$B$4:$B$5003&gt;=L$4)*(Diário!$B$4:$B$5003&lt;=EOMONTH(L$4,0))*(Diário!$F$4:$F$5003))</f>
        <v>0</v>
      </c>
      <c r="M50" s="102">
        <f>SUMPRODUCT((Diário!$E$4:$E$5003='Analítico Cx.'!$B50)*(Diário!$B$4:$B$5003&gt;=M$4)*(Diário!$B$4:$B$5003&lt;=EOMONTH(M$4,0))*(Diário!$F$4:$F$5003))</f>
        <v>0</v>
      </c>
      <c r="N50" s="102">
        <f>SUMPRODUCT((Diário!$E$4:$E$5003='Analítico Cx.'!$B50)*(Diário!$B$4:$B$5003&gt;=N$4)*(Diário!$B$4:$B$5003&lt;=EOMONTH(N$4,0))*(Diário!$F$4:$F$5003))</f>
        <v>0</v>
      </c>
      <c r="O50" s="103">
        <f t="shared" si="11"/>
        <v>1462.4699999999998</v>
      </c>
      <c r="P50" s="95">
        <f t="shared" si="8"/>
        <v>5.4238340193971991E-4</v>
      </c>
    </row>
    <row r="51" spans="1:16" ht="23.45" customHeight="1" x14ac:dyDescent="0.2">
      <c r="A51" s="200" t="s">
        <v>99</v>
      </c>
      <c r="B51" s="39" t="s">
        <v>48</v>
      </c>
      <c r="C51" s="102">
        <f>SUMPRODUCT((Diário!$E$4:$E$5003='Analítico Cx.'!$B51)*(Diário!$B$4:$B$5003&gt;=C$4)*(Diário!$B$4:$B$5003&lt;=EOMONTH(C$4,0))*(Diário!$F$4:$F$5003))</f>
        <v>0</v>
      </c>
      <c r="D51" s="102">
        <f>SUMPRODUCT((Diário!$E$4:$E$5003='Analítico Cx.'!$B51)*(Diário!$B$4:$B$5003&gt;=D$4)*(Diário!$B$4:$B$5003&lt;=EOMONTH(D$4,0))*(Diário!$F$4:$F$5003))</f>
        <v>0</v>
      </c>
      <c r="E51" s="102">
        <f>SUMPRODUCT((Diário!$E$4:$E$5003='Analítico Cx.'!$B51)*(Diário!$B$4:$B$5003&gt;=E$4)*(Diário!$B$4:$B$5003&lt;=EOMONTH(E$4,0))*(Diário!$F$4:$F$5003))</f>
        <v>0</v>
      </c>
      <c r="F51" s="102">
        <f>SUMPRODUCT((Diário!$E$4:$E$5003='Analítico Cx.'!$B51)*(Diário!$B$4:$B$5003&gt;=F$4)*(Diário!$B$4:$B$5003&lt;=EOMONTH(F$4,0))*(Diário!$F$4:$F$5003))</f>
        <v>0</v>
      </c>
      <c r="G51" s="102">
        <f>SUMPRODUCT((Diário!$E$4:$E$5003='Analítico Cx.'!$B51)*(Diário!$B$4:$B$5003&gt;=G$4)*(Diário!$B$4:$B$5003&lt;=EOMONTH(G$4,0))*(Diário!$F$4:$F$5003))</f>
        <v>0</v>
      </c>
      <c r="H51" s="102">
        <f>SUMPRODUCT((Diário!$E$4:$E$5003='Analítico Cx.'!$B51)*(Diário!$B$4:$B$5003&gt;=H$4)*(Diário!$B$4:$B$5003&lt;=EOMONTH(H$4,0))*(Diário!$F$4:$F$5003))</f>
        <v>0</v>
      </c>
      <c r="I51" s="102">
        <f>SUMPRODUCT((Diário!$E$4:$E$5003='Analítico Cx.'!$B51)*(Diário!$B$4:$B$5003&gt;=I$4)*(Diário!$B$4:$B$5003&lt;=EOMONTH(I$4,0))*(Diário!$F$4:$F$5003))</f>
        <v>0</v>
      </c>
      <c r="J51" s="102">
        <f>SUMPRODUCT((Diário!$E$4:$E$5003='Analítico Cx.'!$B51)*(Diário!$B$4:$B$5003&gt;=J$4)*(Diário!$B$4:$B$5003&lt;=EOMONTH(J$4,0))*(Diário!$F$4:$F$5003))</f>
        <v>0</v>
      </c>
      <c r="K51" s="102">
        <f>SUMPRODUCT((Diário!$E$4:$E$5003='Analítico Cx.'!$B51)*(Diário!$B$4:$B$5003&gt;=K$4)*(Diário!$B$4:$B$5003&lt;=EOMONTH(K$4,0))*(Diário!$F$4:$F$5003))</f>
        <v>0</v>
      </c>
      <c r="L51" s="102">
        <f>SUMPRODUCT((Diário!$E$4:$E$5003='Analítico Cx.'!$B51)*(Diário!$B$4:$B$5003&gt;=L$4)*(Diário!$B$4:$B$5003&lt;=EOMONTH(L$4,0))*(Diário!$F$4:$F$5003))</f>
        <v>0</v>
      </c>
      <c r="M51" s="102">
        <f>SUMPRODUCT((Diário!$E$4:$E$5003='Analítico Cx.'!$B51)*(Diário!$B$4:$B$5003&gt;=M$4)*(Diário!$B$4:$B$5003&lt;=EOMONTH(M$4,0))*(Diário!$F$4:$F$5003))</f>
        <v>0</v>
      </c>
      <c r="N51" s="102">
        <f>SUMPRODUCT((Diário!$E$4:$E$5003='Analítico Cx.'!$B51)*(Diário!$B$4:$B$5003&gt;=N$4)*(Diário!$B$4:$B$5003&lt;=EOMONTH(N$4,0))*(Diário!$F$4:$F$5003))</f>
        <v>0</v>
      </c>
      <c r="O51" s="103">
        <f t="shared" si="11"/>
        <v>0</v>
      </c>
      <c r="P51" s="95">
        <f t="shared" si="8"/>
        <v>0</v>
      </c>
    </row>
    <row r="52" spans="1:16" ht="23.45" customHeight="1" x14ac:dyDescent="0.2">
      <c r="A52" s="200" t="s">
        <v>153</v>
      </c>
      <c r="B52" s="39" t="s">
        <v>49</v>
      </c>
      <c r="C52" s="102">
        <f>SUMPRODUCT((Diário!$E$4:$E$5003='Analítico Cx.'!$B52)*(Diário!$B$4:$B$5003&gt;=C$4)*(Diário!$B$4:$B$5003&lt;=EOMONTH(C$4,0))*(Diário!$F$4:$F$5003))</f>
        <v>0</v>
      </c>
      <c r="D52" s="102">
        <f>SUMPRODUCT((Diário!$E$4:$E$5003='Analítico Cx.'!$B52)*(Diário!$B$4:$B$5003&gt;=D$4)*(Diário!$B$4:$B$5003&lt;=EOMONTH(D$4,0))*(Diário!$F$4:$F$5003))</f>
        <v>0</v>
      </c>
      <c r="E52" s="102">
        <f>SUMPRODUCT((Diário!$E$4:$E$5003='Analítico Cx.'!$B52)*(Diário!$B$4:$B$5003&gt;=E$4)*(Diário!$B$4:$B$5003&lt;=EOMONTH(E$4,0))*(Diário!$F$4:$F$5003))</f>
        <v>0</v>
      </c>
      <c r="F52" s="102">
        <f>SUMPRODUCT((Diário!$E$4:$E$5003='Analítico Cx.'!$B52)*(Diário!$B$4:$B$5003&gt;=F$4)*(Diário!$B$4:$B$5003&lt;=EOMONTH(F$4,0))*(Diário!$F$4:$F$5003))</f>
        <v>0</v>
      </c>
      <c r="G52" s="102">
        <f>SUMPRODUCT((Diário!$E$4:$E$5003='Analítico Cx.'!$B52)*(Diário!$B$4:$B$5003&gt;=G$4)*(Diário!$B$4:$B$5003&lt;=EOMONTH(G$4,0))*(Diário!$F$4:$F$5003))</f>
        <v>0</v>
      </c>
      <c r="H52" s="102">
        <f>SUMPRODUCT((Diário!$E$4:$E$5003='Analítico Cx.'!$B52)*(Diário!$B$4:$B$5003&gt;=H$4)*(Diário!$B$4:$B$5003&lt;=EOMONTH(H$4,0))*(Diário!$F$4:$F$5003))</f>
        <v>0</v>
      </c>
      <c r="I52" s="102">
        <f>SUMPRODUCT((Diário!$E$4:$E$5003='Analítico Cx.'!$B52)*(Diário!$B$4:$B$5003&gt;=I$4)*(Diário!$B$4:$B$5003&lt;=EOMONTH(I$4,0))*(Diário!$F$4:$F$5003))</f>
        <v>0</v>
      </c>
      <c r="J52" s="102">
        <f>SUMPRODUCT((Diário!$E$4:$E$5003='Analítico Cx.'!$B52)*(Diário!$B$4:$B$5003&gt;=J$4)*(Diário!$B$4:$B$5003&lt;=EOMONTH(J$4,0))*(Diário!$F$4:$F$5003))</f>
        <v>0</v>
      </c>
      <c r="K52" s="102">
        <f>SUMPRODUCT((Diário!$E$4:$E$5003='Analítico Cx.'!$B52)*(Diário!$B$4:$B$5003&gt;=K$4)*(Diário!$B$4:$B$5003&lt;=EOMONTH(K$4,0))*(Diário!$F$4:$F$5003))</f>
        <v>0</v>
      </c>
      <c r="L52" s="102">
        <f>SUMPRODUCT((Diário!$E$4:$E$5003='Analítico Cx.'!$B52)*(Diário!$B$4:$B$5003&gt;=L$4)*(Diário!$B$4:$B$5003&lt;=EOMONTH(L$4,0))*(Diário!$F$4:$F$5003))</f>
        <v>0</v>
      </c>
      <c r="M52" s="102">
        <f>SUMPRODUCT((Diário!$E$4:$E$5003='Analítico Cx.'!$B52)*(Diário!$B$4:$B$5003&gt;=M$4)*(Diário!$B$4:$B$5003&lt;=EOMONTH(M$4,0))*(Diário!$F$4:$F$5003))</f>
        <v>0</v>
      </c>
      <c r="N52" s="102">
        <f>SUMPRODUCT((Diário!$E$4:$E$5003='Analítico Cx.'!$B52)*(Diário!$B$4:$B$5003&gt;=N$4)*(Diário!$B$4:$B$5003&lt;=EOMONTH(N$4,0))*(Diário!$F$4:$F$5003))</f>
        <v>0</v>
      </c>
      <c r="O52" s="103">
        <f t="shared" si="11"/>
        <v>0</v>
      </c>
      <c r="P52" s="95">
        <f t="shared" si="8"/>
        <v>0</v>
      </c>
    </row>
    <row r="53" spans="1:16" ht="23.45" customHeight="1" x14ac:dyDescent="0.2">
      <c r="A53" s="200" t="s">
        <v>154</v>
      </c>
      <c r="B53" s="39" t="s">
        <v>290</v>
      </c>
      <c r="C53" s="102">
        <f>SUMPRODUCT((Diário!$E$4:$E$5003='Analítico Cx.'!$B53)*(Diário!$B$4:$B$5003&gt;=C$4)*(Diário!$B$4:$B$5003&lt;=EOMONTH(C$4,0))*(Diário!$F$4:$F$5003))</f>
        <v>0</v>
      </c>
      <c r="D53" s="102">
        <f>SUMPRODUCT((Diário!$E$4:$E$5003='Analítico Cx.'!$B53)*(Diário!$B$4:$B$5003&gt;=D$4)*(Diário!$B$4:$B$5003&lt;=EOMONTH(D$4,0))*(Diário!$F$4:$F$5003))</f>
        <v>0</v>
      </c>
      <c r="E53" s="102">
        <f>SUMPRODUCT((Diário!$E$4:$E$5003='Analítico Cx.'!$B53)*(Diário!$B$4:$B$5003&gt;=E$4)*(Diário!$B$4:$B$5003&lt;=EOMONTH(E$4,0))*(Diário!$F$4:$F$5003))</f>
        <v>0</v>
      </c>
      <c r="F53" s="102">
        <f>SUMPRODUCT((Diário!$E$4:$E$5003='Analítico Cx.'!$B53)*(Diário!$B$4:$B$5003&gt;=F$4)*(Diário!$B$4:$B$5003&lt;=EOMONTH(F$4,0))*(Diário!$F$4:$F$5003))</f>
        <v>0</v>
      </c>
      <c r="G53" s="102">
        <f>SUMPRODUCT((Diário!$E$4:$E$5003='Analítico Cx.'!$B53)*(Diário!$B$4:$B$5003&gt;=G$4)*(Diário!$B$4:$B$5003&lt;=EOMONTH(G$4,0))*(Diário!$F$4:$F$5003))</f>
        <v>0</v>
      </c>
      <c r="H53" s="102">
        <f>SUMPRODUCT((Diário!$E$4:$E$5003='Analítico Cx.'!$B53)*(Diário!$B$4:$B$5003&gt;=H$4)*(Diário!$B$4:$B$5003&lt;=EOMONTH(H$4,0))*(Diário!$F$4:$F$5003))</f>
        <v>0</v>
      </c>
      <c r="I53" s="102">
        <f>SUMPRODUCT((Diário!$E$4:$E$5003='Analítico Cx.'!$B53)*(Diário!$B$4:$B$5003&gt;=I$4)*(Diário!$B$4:$B$5003&lt;=EOMONTH(I$4,0))*(Diário!$F$4:$F$5003))</f>
        <v>0</v>
      </c>
      <c r="J53" s="102">
        <f>SUMPRODUCT((Diário!$E$4:$E$5003='Analítico Cx.'!$B53)*(Diário!$B$4:$B$5003&gt;=J$4)*(Diário!$B$4:$B$5003&lt;=EOMONTH(J$4,0))*(Diário!$F$4:$F$5003))</f>
        <v>0</v>
      </c>
      <c r="K53" s="102">
        <f>SUMPRODUCT((Diário!$E$4:$E$5003='Analítico Cx.'!$B53)*(Diário!$B$4:$B$5003&gt;=K$4)*(Diário!$B$4:$B$5003&lt;=EOMONTH(K$4,0))*(Diário!$F$4:$F$5003))</f>
        <v>0</v>
      </c>
      <c r="L53" s="102">
        <f>SUMPRODUCT((Diário!$E$4:$E$5003='Analítico Cx.'!$B53)*(Diário!$B$4:$B$5003&gt;=L$4)*(Diário!$B$4:$B$5003&lt;=EOMONTH(L$4,0))*(Diário!$F$4:$F$5003))</f>
        <v>0</v>
      </c>
      <c r="M53" s="102">
        <f>SUMPRODUCT((Diário!$E$4:$E$5003='Analítico Cx.'!$B53)*(Diário!$B$4:$B$5003&gt;=M$4)*(Diário!$B$4:$B$5003&lt;=EOMONTH(M$4,0))*(Diário!$F$4:$F$5003))</f>
        <v>0</v>
      </c>
      <c r="N53" s="102">
        <f>SUMPRODUCT((Diário!$E$4:$E$5003='Analítico Cx.'!$B53)*(Diário!$B$4:$B$5003&gt;=N$4)*(Diário!$B$4:$B$5003&lt;=EOMONTH(N$4,0))*(Diário!$F$4:$F$5003))</f>
        <v>0</v>
      </c>
      <c r="O53" s="103">
        <f>SUM(C53:N53)</f>
        <v>0</v>
      </c>
      <c r="P53" s="95">
        <f t="shared" si="8"/>
        <v>0</v>
      </c>
    </row>
    <row r="54" spans="1:16" ht="23.45" customHeight="1" x14ac:dyDescent="0.2">
      <c r="A54" s="200" t="s">
        <v>289</v>
      </c>
      <c r="B54" s="39" t="s">
        <v>339</v>
      </c>
      <c r="C54" s="102">
        <f>SUMPRODUCT((Diário!$E$4:$E$5003='Analítico Cx.'!$B54)*(Diário!$B$4:$B$5003&gt;=C$4)*(Diário!$B$4:$B$5003&lt;=EOMONTH(C$4,0))*(Diário!$F$4:$F$5003))</f>
        <v>0</v>
      </c>
      <c r="D54" s="102">
        <f>SUMPRODUCT((Diário!$E$4:$E$5003='Analítico Cx.'!$B54)*(Diário!$B$4:$B$5003&gt;=D$4)*(Diário!$B$4:$B$5003&lt;=EOMONTH(D$4,0))*(Diário!$F$4:$F$5003))</f>
        <v>0</v>
      </c>
      <c r="E54" s="102">
        <f>SUMPRODUCT((Diário!$E$4:$E$5003='Analítico Cx.'!$B54)*(Diário!$B$4:$B$5003&gt;=E$4)*(Diário!$B$4:$B$5003&lt;=EOMONTH(E$4,0))*(Diário!$F$4:$F$5003))</f>
        <v>0</v>
      </c>
      <c r="F54" s="102">
        <f>SUMPRODUCT((Diário!$E$4:$E$5003='Analítico Cx.'!$B54)*(Diário!$B$4:$B$5003&gt;=F$4)*(Diário!$B$4:$B$5003&lt;=EOMONTH(F$4,0))*(Diário!$F$4:$F$5003))</f>
        <v>0</v>
      </c>
      <c r="G54" s="102">
        <f>SUMPRODUCT((Diário!$E$4:$E$5003='Analítico Cx.'!$B54)*(Diário!$B$4:$B$5003&gt;=G$4)*(Diário!$B$4:$B$5003&lt;=EOMONTH(G$4,0))*(Diário!$F$4:$F$5003))</f>
        <v>0</v>
      </c>
      <c r="H54" s="102">
        <f>SUMPRODUCT((Diário!$E$4:$E$5003='Analítico Cx.'!$B54)*(Diário!$B$4:$B$5003&gt;=H$4)*(Diário!$B$4:$B$5003&lt;=EOMONTH(H$4,0))*(Diário!$F$4:$F$5003))</f>
        <v>0</v>
      </c>
      <c r="I54" s="102">
        <f>SUMPRODUCT((Diário!$E$4:$E$5003='Analítico Cx.'!$B54)*(Diário!$B$4:$B$5003&gt;=I$4)*(Diário!$B$4:$B$5003&lt;=EOMONTH(I$4,0))*(Diário!$F$4:$F$5003))</f>
        <v>0</v>
      </c>
      <c r="J54" s="102">
        <f>SUMPRODUCT((Diário!$E$4:$E$5003='Analítico Cx.'!$B54)*(Diário!$B$4:$B$5003&gt;=J$4)*(Diário!$B$4:$B$5003&lt;=EOMONTH(J$4,0))*(Diário!$F$4:$F$5003))</f>
        <v>0</v>
      </c>
      <c r="K54" s="102">
        <f>SUMPRODUCT((Diário!$E$4:$E$5003='Analítico Cx.'!$B54)*(Diário!$B$4:$B$5003&gt;=K$4)*(Diário!$B$4:$B$5003&lt;=EOMONTH(K$4,0))*(Diário!$F$4:$F$5003))</f>
        <v>0</v>
      </c>
      <c r="L54" s="102">
        <f>SUMPRODUCT((Diário!$E$4:$E$5003='Analítico Cx.'!$B54)*(Diário!$B$4:$B$5003&gt;=L$4)*(Diário!$B$4:$B$5003&lt;=EOMONTH(L$4,0))*(Diário!$F$4:$F$5003))</f>
        <v>0</v>
      </c>
      <c r="M54" s="102">
        <f>SUMPRODUCT((Diário!$E$4:$E$5003='Analítico Cx.'!$B54)*(Diário!$B$4:$B$5003&gt;=M$4)*(Diário!$B$4:$B$5003&lt;=EOMONTH(M$4,0))*(Diário!$F$4:$F$5003))</f>
        <v>0</v>
      </c>
      <c r="N54" s="102">
        <f>SUMPRODUCT((Diário!$E$4:$E$5003='Analítico Cx.'!$B54)*(Diário!$B$4:$B$5003&gt;=N$4)*(Diário!$B$4:$B$5003&lt;=EOMONTH(N$4,0))*(Diário!$F$4:$F$5003))</f>
        <v>0</v>
      </c>
      <c r="O54" s="103">
        <f>SUM(C54:N54)</f>
        <v>0</v>
      </c>
      <c r="P54" s="95">
        <f t="shared" si="8"/>
        <v>0</v>
      </c>
    </row>
    <row r="55" spans="1:16" ht="23.45" customHeight="1" x14ac:dyDescent="0.2">
      <c r="A55" s="200" t="s">
        <v>340</v>
      </c>
      <c r="B55" s="41" t="s">
        <v>67</v>
      </c>
      <c r="C55" s="102">
        <f>SUMPRODUCT((Diário!$E$4:$E$5003='Analítico Cx.'!$B55)*(Diário!$B$4:$B$5003&gt;=C$4)*(Diário!$B$4:$B$5003&lt;=EOMONTH(C$4,0))*(Diário!$F$4:$F$5003))</f>
        <v>0</v>
      </c>
      <c r="D55" s="102">
        <f>SUMPRODUCT((Diário!$E$4:$E$5003='Analítico Cx.'!$B55)*(Diário!$B$4:$B$5003&gt;=D$4)*(Diário!$B$4:$B$5003&lt;=EOMONTH(D$4,0))*(Diário!$F$4:$F$5003))</f>
        <v>0</v>
      </c>
      <c r="E55" s="102">
        <f>SUMPRODUCT((Diário!$E$4:$E$5003='Analítico Cx.'!$B55)*(Diário!$B$4:$B$5003&gt;=E$4)*(Diário!$B$4:$B$5003&lt;=EOMONTH(E$4,0))*(Diário!$F$4:$F$5003))</f>
        <v>0</v>
      </c>
      <c r="F55" s="102">
        <f>SUMPRODUCT((Diário!$E$4:$E$5003='Analítico Cx.'!$B55)*(Diário!$B$4:$B$5003&gt;=F$4)*(Diário!$B$4:$B$5003&lt;=EOMONTH(F$4,0))*(Diário!$F$4:$F$5003))</f>
        <v>0</v>
      </c>
      <c r="G55" s="102">
        <f>SUMPRODUCT((Diário!$E$4:$E$5003='Analítico Cx.'!$B55)*(Diário!$B$4:$B$5003&gt;=G$4)*(Diário!$B$4:$B$5003&lt;=EOMONTH(G$4,0))*(Diário!$F$4:$F$5003))</f>
        <v>0</v>
      </c>
      <c r="H55" s="102">
        <f>SUMPRODUCT((Diário!$E$4:$E$5003='Analítico Cx.'!$B55)*(Diário!$B$4:$B$5003&gt;=H$4)*(Diário!$B$4:$B$5003&lt;=EOMONTH(H$4,0))*(Diário!$F$4:$F$5003))</f>
        <v>0</v>
      </c>
      <c r="I55" s="102">
        <f>SUMPRODUCT((Diário!$E$4:$E$5003='Analítico Cx.'!$B55)*(Diário!$B$4:$B$5003&gt;=I$4)*(Diário!$B$4:$B$5003&lt;=EOMONTH(I$4,0))*(Diário!$F$4:$F$5003))</f>
        <v>0</v>
      </c>
      <c r="J55" s="102">
        <f>SUMPRODUCT((Diário!$E$4:$E$5003='Analítico Cx.'!$B55)*(Diário!$B$4:$B$5003&gt;=J$4)*(Diário!$B$4:$B$5003&lt;=EOMONTH(J$4,0))*(Diário!$F$4:$F$5003))</f>
        <v>0</v>
      </c>
      <c r="K55" s="102">
        <f>SUMPRODUCT((Diário!$E$4:$E$5003='Analítico Cx.'!$B55)*(Diário!$B$4:$B$5003&gt;=K$4)*(Diário!$B$4:$B$5003&lt;=EOMONTH(K$4,0))*(Diário!$F$4:$F$5003))</f>
        <v>0</v>
      </c>
      <c r="L55" s="102">
        <f>SUMPRODUCT((Diário!$E$4:$E$5003='Analítico Cx.'!$B55)*(Diário!$B$4:$B$5003&gt;=L$4)*(Diário!$B$4:$B$5003&lt;=EOMONTH(L$4,0))*(Diário!$F$4:$F$5003))</f>
        <v>0</v>
      </c>
      <c r="M55" s="102">
        <f>SUMPRODUCT((Diário!$E$4:$E$5003='Analítico Cx.'!$B55)*(Diário!$B$4:$B$5003&gt;=M$4)*(Diário!$B$4:$B$5003&lt;=EOMONTH(M$4,0))*(Diário!$F$4:$F$5003))</f>
        <v>0</v>
      </c>
      <c r="N55" s="102">
        <f>SUMPRODUCT((Diário!$E$4:$E$5003='Analítico Cx.'!$B55)*(Diário!$B$4:$B$5003&gt;=N$4)*(Diário!$B$4:$B$5003&lt;=EOMONTH(N$4,0))*(Diário!$F$4:$F$5003))</f>
        <v>0</v>
      </c>
      <c r="O55" s="103">
        <f t="shared" si="11"/>
        <v>0</v>
      </c>
      <c r="P55" s="95">
        <f t="shared" si="8"/>
        <v>0</v>
      </c>
    </row>
    <row r="56" spans="1:16" ht="23.45" customHeight="1" x14ac:dyDescent="0.2">
      <c r="A56" s="17"/>
      <c r="B56" s="18" t="s">
        <v>101</v>
      </c>
      <c r="C56" s="104">
        <f t="shared" ref="C56:O56" si="12">SUBTOTAL(109,C47:C55)</f>
        <v>35985.230000000003</v>
      </c>
      <c r="D56" s="104">
        <f t="shared" si="12"/>
        <v>35985.230000000003</v>
      </c>
      <c r="E56" s="104">
        <f t="shared" si="12"/>
        <v>35985.230000000003</v>
      </c>
      <c r="F56" s="104">
        <f t="shared" si="12"/>
        <v>35803.49</v>
      </c>
      <c r="G56" s="104">
        <f t="shared" si="12"/>
        <v>35991.230000000003</v>
      </c>
      <c r="H56" s="104">
        <f t="shared" si="12"/>
        <v>36021.32</v>
      </c>
      <c r="I56" s="104">
        <f t="shared" ref="I56:N56" si="13">SUBTOTAL(109,I47:I55)</f>
        <v>0</v>
      </c>
      <c r="J56" s="104">
        <f t="shared" si="13"/>
        <v>0</v>
      </c>
      <c r="K56" s="104">
        <f t="shared" si="13"/>
        <v>0</v>
      </c>
      <c r="L56" s="104">
        <f t="shared" si="13"/>
        <v>0</v>
      </c>
      <c r="M56" s="104">
        <f t="shared" si="13"/>
        <v>0</v>
      </c>
      <c r="N56" s="104">
        <f t="shared" si="13"/>
        <v>0</v>
      </c>
      <c r="O56" s="104">
        <f t="shared" si="12"/>
        <v>215771.73</v>
      </c>
      <c r="P56" s="96">
        <f t="shared" si="8"/>
        <v>8.0022841466709571E-2</v>
      </c>
    </row>
    <row r="57" spans="1:16" ht="23.45" customHeight="1" thickBot="1" x14ac:dyDescent="0.25">
      <c r="A57" s="221"/>
      <c r="B57" s="222" t="s">
        <v>239</v>
      </c>
      <c r="C57" s="223">
        <f t="shared" ref="C57:O57" si="14">SUBTOTAL(109,C20:C56)</f>
        <v>234887.35</v>
      </c>
      <c r="D57" s="223">
        <f t="shared" si="14"/>
        <v>218022.72000000006</v>
      </c>
      <c r="E57" s="223">
        <f t="shared" si="14"/>
        <v>219809.38000000009</v>
      </c>
      <c r="F57" s="223">
        <f t="shared" si="14"/>
        <v>245389.99000000002</v>
      </c>
      <c r="G57" s="223">
        <f t="shared" si="14"/>
        <v>221219.94</v>
      </c>
      <c r="H57" s="223">
        <f t="shared" si="14"/>
        <v>223424.28</v>
      </c>
      <c r="I57" s="223">
        <f t="shared" si="14"/>
        <v>0</v>
      </c>
      <c r="J57" s="223">
        <f t="shared" si="14"/>
        <v>0</v>
      </c>
      <c r="K57" s="223">
        <f t="shared" si="14"/>
        <v>0</v>
      </c>
      <c r="L57" s="223">
        <f t="shared" si="14"/>
        <v>0</v>
      </c>
      <c r="M57" s="223">
        <f t="shared" si="14"/>
        <v>0</v>
      </c>
      <c r="N57" s="223">
        <f t="shared" si="14"/>
        <v>0</v>
      </c>
      <c r="O57" s="223">
        <f t="shared" si="14"/>
        <v>1362753.6600000001</v>
      </c>
      <c r="P57" s="224">
        <f t="shared" si="8"/>
        <v>0.50540179703966892</v>
      </c>
    </row>
    <row r="58" spans="1:16" ht="23.45" customHeight="1" thickBot="1" x14ac:dyDescent="0.25">
      <c r="A58" s="225" t="s">
        <v>37</v>
      </c>
      <c r="B58" s="210" t="s">
        <v>245</v>
      </c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192"/>
    </row>
    <row r="59" spans="1:16" ht="23.45" customHeight="1" x14ac:dyDescent="0.2">
      <c r="A59" s="40" t="s">
        <v>16</v>
      </c>
      <c r="B59" s="59" t="s">
        <v>2</v>
      </c>
      <c r="C59" s="102">
        <f>SUMPRODUCT((Diário!$E$4:$E$5003='Analítico Cx.'!$B59)*(Diário!$B$4:$B$5003&gt;=C$4)*(Diário!$B$4:$B$5003&lt;=EOMONTH(C$4,0))*(Diário!$F$4:$F$5003))</f>
        <v>3733.89</v>
      </c>
      <c r="D59" s="102">
        <f>SUMPRODUCT((Diário!$E$4:$E$5003='Analítico Cx.'!$B59)*(Diário!$B$4:$B$5003&gt;=D$4)*(Diário!$B$4:$B$5003&lt;=EOMONTH(D$4,0))*(Diário!$F$4:$F$5003))</f>
        <v>3733.89</v>
      </c>
      <c r="E59" s="102">
        <f>SUMPRODUCT((Diário!$E$4:$E$5003='Analítico Cx.'!$B59)*(Diário!$B$4:$B$5003&gt;=E$4)*(Diário!$B$4:$B$5003&lt;=EOMONTH(E$4,0))*(Diário!$F$4:$F$5003))</f>
        <v>3764.34</v>
      </c>
      <c r="F59" s="102">
        <f>SUMPRODUCT((Diário!$E$4:$E$5003='Analítico Cx.'!$B59)*(Diário!$B$4:$B$5003&gt;=F$4)*(Diário!$B$4:$B$5003&lt;=EOMONTH(F$4,0))*(Diário!$F$4:$F$5003))</f>
        <v>3733.89</v>
      </c>
      <c r="G59" s="102">
        <f>SUMPRODUCT((Diário!$E$4:$E$5003='Analítico Cx.'!$B59)*(Diário!$B$4:$B$5003&gt;=G$4)*(Diário!$B$4:$B$5003&lt;=EOMONTH(G$4,0))*(Diário!$F$4:$F$5003))</f>
        <v>4123.8900000000003</v>
      </c>
      <c r="H59" s="102">
        <f>SUMPRODUCT((Diário!$E$4:$E$5003='Analítico Cx.'!$B59)*(Diário!$B$4:$B$5003&gt;=H$4)*(Diário!$B$4:$B$5003&lt;=EOMONTH(H$4,0))*(Diário!$F$4:$F$5003))</f>
        <v>4131.29</v>
      </c>
      <c r="I59" s="102">
        <f>SUMPRODUCT((Diário!$E$4:$E$5003='Analítico Cx.'!$B59)*(Diário!$B$4:$B$5003&gt;=I$4)*(Diário!$B$4:$B$5003&lt;=EOMONTH(I$4,0))*(Diário!$F$4:$F$5003))</f>
        <v>0</v>
      </c>
      <c r="J59" s="102">
        <f>SUMPRODUCT((Diário!$E$4:$E$5003='Analítico Cx.'!$B59)*(Diário!$B$4:$B$5003&gt;=J$4)*(Diário!$B$4:$B$5003&lt;=EOMONTH(J$4,0))*(Diário!$F$4:$F$5003))</f>
        <v>0</v>
      </c>
      <c r="K59" s="102">
        <f>SUMPRODUCT((Diário!$E$4:$E$5003='Analítico Cx.'!$B59)*(Diário!$B$4:$B$5003&gt;=K$4)*(Diário!$B$4:$B$5003&lt;=EOMONTH(K$4,0))*(Diário!$F$4:$F$5003))</f>
        <v>0</v>
      </c>
      <c r="L59" s="102">
        <f>SUMPRODUCT((Diário!$E$4:$E$5003='Analítico Cx.'!$B59)*(Diário!$B$4:$B$5003&gt;=L$4)*(Diário!$B$4:$B$5003&lt;=EOMONTH(L$4,0))*(Diário!$F$4:$F$5003))</f>
        <v>0</v>
      </c>
      <c r="M59" s="102">
        <f>SUMPRODUCT((Diário!$E$4:$E$5003='Analítico Cx.'!$B59)*(Diário!$B$4:$B$5003&gt;=M$4)*(Diário!$B$4:$B$5003&lt;=EOMONTH(M$4,0))*(Diário!$F$4:$F$5003))</f>
        <v>0</v>
      </c>
      <c r="N59" s="102">
        <f>SUMPRODUCT((Diário!$E$4:$E$5003='Analítico Cx.'!$B59)*(Diário!$B$4:$B$5003&gt;=N$4)*(Diário!$B$4:$B$5003&lt;=EOMONTH(N$4,0))*(Diário!$F$4:$F$5003))</f>
        <v>0</v>
      </c>
      <c r="O59" s="103">
        <f t="shared" ref="O59:O67" si="15">SUM(C59:N59)</f>
        <v>23221.19</v>
      </c>
      <c r="P59" s="95">
        <f t="shared" ref="P59:P90" si="16">IF($O$137=0,0,O59/$O$137)</f>
        <v>8.6119975310868634E-3</v>
      </c>
    </row>
    <row r="60" spans="1:16" ht="23.45" customHeight="1" x14ac:dyDescent="0.2">
      <c r="A60" s="40" t="s">
        <v>17</v>
      </c>
      <c r="B60" s="59" t="s">
        <v>140</v>
      </c>
      <c r="C60" s="102">
        <f>SUMPRODUCT((Diário!$E$4:$E$5003='Analítico Cx.'!$B60)*(Diário!$B$4:$B$5003&gt;=C$4)*(Diário!$B$4:$B$5003&lt;=EOMONTH(C$4,0))*(Diário!$F$4:$F$5003))</f>
        <v>1320</v>
      </c>
      <c r="D60" s="102">
        <f>SUMPRODUCT((Diário!$E$4:$E$5003='Analítico Cx.'!$B60)*(Diário!$B$4:$B$5003&gt;=D$4)*(Diário!$B$4:$B$5003&lt;=EOMONTH(D$4,0))*(Diário!$F$4:$F$5003))</f>
        <v>1320</v>
      </c>
      <c r="E60" s="102">
        <f>SUMPRODUCT((Diário!$E$4:$E$5003='Analítico Cx.'!$B60)*(Diário!$B$4:$B$5003&gt;=E$4)*(Diário!$B$4:$B$5003&lt;=EOMONTH(E$4,0))*(Diário!$F$4:$F$5003))</f>
        <v>1320</v>
      </c>
      <c r="F60" s="102">
        <f>SUMPRODUCT((Diário!$E$4:$E$5003='Analítico Cx.'!$B60)*(Diário!$B$4:$B$5003&gt;=F$4)*(Diário!$B$4:$B$5003&lt;=EOMONTH(F$4,0))*(Diário!$F$4:$F$5003))</f>
        <v>1320</v>
      </c>
      <c r="G60" s="102">
        <f>SUMPRODUCT((Diário!$E$4:$E$5003='Analítico Cx.'!$B60)*(Diário!$B$4:$B$5003&gt;=G$4)*(Diário!$B$4:$B$5003&lt;=EOMONTH(G$4,0))*(Diário!$F$4:$F$5003))</f>
        <v>1421.34</v>
      </c>
      <c r="H60" s="102">
        <f>SUMPRODUCT((Diário!$E$4:$E$5003='Analítico Cx.'!$B60)*(Diário!$B$4:$B$5003&gt;=H$4)*(Diário!$B$4:$B$5003&lt;=EOMONTH(H$4,0))*(Diário!$F$4:$F$5003))</f>
        <v>1425.6</v>
      </c>
      <c r="I60" s="102">
        <f>SUMPRODUCT((Diário!$E$4:$E$5003='Analítico Cx.'!$B60)*(Diário!$B$4:$B$5003&gt;=I$4)*(Diário!$B$4:$B$5003&lt;=EOMONTH(I$4,0))*(Diário!$F$4:$F$5003))</f>
        <v>0</v>
      </c>
      <c r="J60" s="102">
        <f>SUMPRODUCT((Diário!$E$4:$E$5003='Analítico Cx.'!$B60)*(Diário!$B$4:$B$5003&gt;=J$4)*(Diário!$B$4:$B$5003&lt;=EOMONTH(J$4,0))*(Diário!$F$4:$F$5003))</f>
        <v>0</v>
      </c>
      <c r="K60" s="102">
        <f>SUMPRODUCT((Diário!$E$4:$E$5003='Analítico Cx.'!$B60)*(Diário!$B$4:$B$5003&gt;=K$4)*(Diário!$B$4:$B$5003&lt;=EOMONTH(K$4,0))*(Diário!$F$4:$F$5003))</f>
        <v>0</v>
      </c>
      <c r="L60" s="102">
        <f>SUMPRODUCT((Diário!$E$4:$E$5003='Analítico Cx.'!$B60)*(Diário!$B$4:$B$5003&gt;=L$4)*(Diário!$B$4:$B$5003&lt;=EOMONTH(L$4,0))*(Diário!$F$4:$F$5003))</f>
        <v>0</v>
      </c>
      <c r="M60" s="102">
        <f>SUMPRODUCT((Diário!$E$4:$E$5003='Analítico Cx.'!$B60)*(Diário!$B$4:$B$5003&gt;=M$4)*(Diário!$B$4:$B$5003&lt;=EOMONTH(M$4,0))*(Diário!$F$4:$F$5003))</f>
        <v>0</v>
      </c>
      <c r="N60" s="102">
        <f>SUMPRODUCT((Diário!$E$4:$E$5003='Analítico Cx.'!$B60)*(Diário!$B$4:$B$5003&gt;=N$4)*(Diário!$B$4:$B$5003&lt;=EOMONTH(N$4,0))*(Diário!$F$4:$F$5003))</f>
        <v>0</v>
      </c>
      <c r="O60" s="103">
        <f t="shared" si="15"/>
        <v>8126.9400000000005</v>
      </c>
      <c r="P60" s="95">
        <f t="shared" si="16"/>
        <v>3.0140224172529955E-3</v>
      </c>
    </row>
    <row r="61" spans="1:16" ht="23.45" customHeight="1" x14ac:dyDescent="0.2">
      <c r="A61" s="40" t="s">
        <v>18</v>
      </c>
      <c r="B61" s="59" t="s">
        <v>3</v>
      </c>
      <c r="C61" s="102">
        <f>SUMPRODUCT((Diário!$E$4:$E$5003='Analítico Cx.'!$B61)*(Diário!$B$4:$B$5003&gt;=C$4)*(Diário!$B$4:$B$5003&lt;=EOMONTH(C$4,0))*(Diário!$F$4:$F$5003))</f>
        <v>0</v>
      </c>
      <c r="D61" s="102">
        <f>SUMPRODUCT((Diário!$E$4:$E$5003='Analítico Cx.'!$B61)*(Diário!$B$4:$B$5003&gt;=D$4)*(Diário!$B$4:$B$5003&lt;=EOMONTH(D$4,0))*(Diário!$F$4:$F$5003))</f>
        <v>0</v>
      </c>
      <c r="E61" s="102">
        <f>SUMPRODUCT((Diário!$E$4:$E$5003='Analítico Cx.'!$B61)*(Diário!$B$4:$B$5003&gt;=E$4)*(Diário!$B$4:$B$5003&lt;=EOMONTH(E$4,0))*(Diário!$F$4:$F$5003))</f>
        <v>713.94</v>
      </c>
      <c r="F61" s="102">
        <f>SUMPRODUCT((Diário!$E$4:$E$5003='Analítico Cx.'!$B61)*(Diário!$B$4:$B$5003&gt;=F$4)*(Diário!$B$4:$B$5003&lt;=EOMONTH(F$4,0))*(Diário!$F$4:$F$5003))</f>
        <v>713.94</v>
      </c>
      <c r="G61" s="102">
        <f>SUMPRODUCT((Diário!$E$4:$E$5003='Analítico Cx.'!$B61)*(Diário!$B$4:$B$5003&gt;=G$4)*(Diário!$B$4:$B$5003&lt;=EOMONTH(G$4,0))*(Diário!$F$4:$F$5003))</f>
        <v>713.94</v>
      </c>
      <c r="H61" s="102">
        <f>SUMPRODUCT((Diário!$E$4:$E$5003='Analítico Cx.'!$B61)*(Diário!$B$4:$B$5003&gt;=H$4)*(Diário!$B$4:$B$5003&lt;=EOMONTH(H$4,0))*(Diário!$F$4:$F$5003))</f>
        <v>713.94</v>
      </c>
      <c r="I61" s="102">
        <f>SUMPRODUCT((Diário!$E$4:$E$5003='Analítico Cx.'!$B61)*(Diário!$B$4:$B$5003&gt;=I$4)*(Diário!$B$4:$B$5003&lt;=EOMONTH(I$4,0))*(Diário!$F$4:$F$5003))</f>
        <v>0</v>
      </c>
      <c r="J61" s="102">
        <f>SUMPRODUCT((Diário!$E$4:$E$5003='Analítico Cx.'!$B61)*(Diário!$B$4:$B$5003&gt;=J$4)*(Diário!$B$4:$B$5003&lt;=EOMONTH(J$4,0))*(Diário!$F$4:$F$5003))</f>
        <v>0</v>
      </c>
      <c r="K61" s="102">
        <f>SUMPRODUCT((Diário!$E$4:$E$5003='Analítico Cx.'!$B61)*(Diário!$B$4:$B$5003&gt;=K$4)*(Diário!$B$4:$B$5003&lt;=EOMONTH(K$4,0))*(Diário!$F$4:$F$5003))</f>
        <v>0</v>
      </c>
      <c r="L61" s="102">
        <f>SUMPRODUCT((Diário!$E$4:$E$5003='Analítico Cx.'!$B61)*(Diário!$B$4:$B$5003&gt;=L$4)*(Diário!$B$4:$B$5003&lt;=EOMONTH(L$4,0))*(Diário!$F$4:$F$5003))</f>
        <v>0</v>
      </c>
      <c r="M61" s="102">
        <f>SUMPRODUCT((Diário!$E$4:$E$5003='Analítico Cx.'!$B61)*(Diário!$B$4:$B$5003&gt;=M$4)*(Diário!$B$4:$B$5003&lt;=EOMONTH(M$4,0))*(Diário!$F$4:$F$5003))</f>
        <v>0</v>
      </c>
      <c r="N61" s="102">
        <f>SUMPRODUCT((Diário!$E$4:$E$5003='Analítico Cx.'!$B61)*(Diário!$B$4:$B$5003&gt;=N$4)*(Diário!$B$4:$B$5003&lt;=EOMONTH(N$4,0))*(Diário!$F$4:$F$5003))</f>
        <v>0</v>
      </c>
      <c r="O61" s="103">
        <f t="shared" si="15"/>
        <v>2855.76</v>
      </c>
      <c r="P61" s="95">
        <f t="shared" si="16"/>
        <v>1.0591101519507237E-3</v>
      </c>
    </row>
    <row r="62" spans="1:16" ht="23.45" customHeight="1" x14ac:dyDescent="0.2">
      <c r="A62" s="40" t="s">
        <v>19</v>
      </c>
      <c r="B62" s="59" t="s">
        <v>56</v>
      </c>
      <c r="C62" s="102">
        <f>SUMPRODUCT((Diário!$E$4:$E$5003='Analítico Cx.'!$B62)*(Diário!$B$4:$B$5003&gt;=C$4)*(Diário!$B$4:$B$5003&lt;=EOMONTH(C$4,0))*(Diário!$F$4:$F$5003))</f>
        <v>0</v>
      </c>
      <c r="D62" s="102">
        <f>SUMPRODUCT((Diário!$E$4:$E$5003='Analítico Cx.'!$B62)*(Diário!$B$4:$B$5003&gt;=D$4)*(Diário!$B$4:$B$5003&lt;=EOMONTH(D$4,0))*(Diário!$F$4:$F$5003))</f>
        <v>0</v>
      </c>
      <c r="E62" s="102">
        <f>SUMPRODUCT((Diário!$E$4:$E$5003='Analítico Cx.'!$B62)*(Diário!$B$4:$B$5003&gt;=E$4)*(Diário!$B$4:$B$5003&lt;=EOMONTH(E$4,0))*(Diário!$F$4:$F$5003))</f>
        <v>0</v>
      </c>
      <c r="F62" s="102">
        <f>SUMPRODUCT((Diário!$E$4:$E$5003='Analítico Cx.'!$B62)*(Diário!$B$4:$B$5003&gt;=F$4)*(Diário!$B$4:$B$5003&lt;=EOMONTH(F$4,0))*(Diário!$F$4:$F$5003))</f>
        <v>0</v>
      </c>
      <c r="G62" s="102">
        <f>SUMPRODUCT((Diário!$E$4:$E$5003='Analítico Cx.'!$B62)*(Diário!$B$4:$B$5003&gt;=G$4)*(Diário!$B$4:$B$5003&lt;=EOMONTH(G$4,0))*(Diário!$F$4:$F$5003))</f>
        <v>0</v>
      </c>
      <c r="H62" s="102">
        <f>SUMPRODUCT((Diário!$E$4:$E$5003='Analítico Cx.'!$B62)*(Diário!$B$4:$B$5003&gt;=H$4)*(Diário!$B$4:$B$5003&lt;=EOMONTH(H$4,0))*(Diário!$F$4:$F$5003))</f>
        <v>0</v>
      </c>
      <c r="I62" s="102">
        <f>SUMPRODUCT((Diário!$E$4:$E$5003='Analítico Cx.'!$B62)*(Diário!$B$4:$B$5003&gt;=I$4)*(Diário!$B$4:$B$5003&lt;=EOMONTH(I$4,0))*(Diário!$F$4:$F$5003))</f>
        <v>0</v>
      </c>
      <c r="J62" s="102">
        <f>SUMPRODUCT((Diário!$E$4:$E$5003='Analítico Cx.'!$B62)*(Diário!$B$4:$B$5003&gt;=J$4)*(Diário!$B$4:$B$5003&lt;=EOMONTH(J$4,0))*(Diário!$F$4:$F$5003))</f>
        <v>0</v>
      </c>
      <c r="K62" s="102">
        <f>SUMPRODUCT((Diário!$E$4:$E$5003='Analítico Cx.'!$B62)*(Diário!$B$4:$B$5003&gt;=K$4)*(Diário!$B$4:$B$5003&lt;=EOMONTH(K$4,0))*(Diário!$F$4:$F$5003))</f>
        <v>0</v>
      </c>
      <c r="L62" s="102">
        <f>SUMPRODUCT((Diário!$E$4:$E$5003='Analítico Cx.'!$B62)*(Diário!$B$4:$B$5003&gt;=L$4)*(Diário!$B$4:$B$5003&lt;=EOMONTH(L$4,0))*(Diário!$F$4:$F$5003))</f>
        <v>0</v>
      </c>
      <c r="M62" s="102">
        <f>SUMPRODUCT((Diário!$E$4:$E$5003='Analítico Cx.'!$B62)*(Diário!$B$4:$B$5003&gt;=M$4)*(Diário!$B$4:$B$5003&lt;=EOMONTH(M$4,0))*(Diário!$F$4:$F$5003))</f>
        <v>0</v>
      </c>
      <c r="N62" s="102">
        <f>SUMPRODUCT((Diário!$E$4:$E$5003='Analítico Cx.'!$B62)*(Diário!$B$4:$B$5003&gt;=N$4)*(Diário!$B$4:$B$5003&lt;=EOMONTH(N$4,0))*(Diário!$F$4:$F$5003))</f>
        <v>0</v>
      </c>
      <c r="O62" s="103">
        <f t="shared" si="15"/>
        <v>0</v>
      </c>
      <c r="P62" s="95">
        <f t="shared" si="16"/>
        <v>0</v>
      </c>
    </row>
    <row r="63" spans="1:16" ht="23.45" customHeight="1" x14ac:dyDescent="0.2">
      <c r="A63" s="40" t="s">
        <v>20</v>
      </c>
      <c r="B63" s="59" t="s">
        <v>71</v>
      </c>
      <c r="C63" s="102">
        <f>SUMPRODUCT((Diário!$E$4:$E$5003='Analítico Cx.'!$B63)*(Diário!$B$4:$B$5003&gt;=C$4)*(Diário!$B$4:$B$5003&lt;=EOMONTH(C$4,0))*(Diário!$F$4:$F$5003))</f>
        <v>247.06</v>
      </c>
      <c r="D63" s="102">
        <f>SUMPRODUCT((Diário!$E$4:$E$5003='Analítico Cx.'!$B63)*(Diário!$B$4:$B$5003&gt;=D$4)*(Diário!$B$4:$B$5003&lt;=EOMONTH(D$4,0))*(Diário!$F$4:$F$5003))</f>
        <v>356.43</v>
      </c>
      <c r="E63" s="102">
        <f>SUMPRODUCT((Diário!$E$4:$E$5003='Analítico Cx.'!$B63)*(Diário!$B$4:$B$5003&gt;=E$4)*(Diário!$B$4:$B$5003&lt;=EOMONTH(E$4,0))*(Diário!$F$4:$F$5003))</f>
        <v>450</v>
      </c>
      <c r="F63" s="102">
        <f>SUMPRODUCT((Diário!$E$4:$E$5003='Analítico Cx.'!$B63)*(Diário!$B$4:$B$5003&gt;=F$4)*(Diário!$B$4:$B$5003&lt;=EOMONTH(F$4,0))*(Diário!$F$4:$F$5003))</f>
        <v>222.33</v>
      </c>
      <c r="G63" s="102">
        <f>SUMPRODUCT((Diário!$E$4:$E$5003='Analítico Cx.'!$B63)*(Diário!$B$4:$B$5003&gt;=G$4)*(Diário!$B$4:$B$5003&lt;=EOMONTH(G$4,0))*(Diário!$F$4:$F$5003))</f>
        <v>146.30000000000001</v>
      </c>
      <c r="H63" s="102">
        <f>SUMPRODUCT((Diário!$E$4:$E$5003='Analítico Cx.'!$B63)*(Diário!$B$4:$B$5003&gt;=H$4)*(Diário!$B$4:$B$5003&lt;=EOMONTH(H$4,0))*(Diário!$F$4:$F$5003))</f>
        <v>148.13999999999999</v>
      </c>
      <c r="I63" s="102">
        <f>SUMPRODUCT((Diário!$E$4:$E$5003='Analítico Cx.'!$B63)*(Diário!$B$4:$B$5003&gt;=I$4)*(Diário!$B$4:$B$5003&lt;=EOMONTH(I$4,0))*(Diário!$F$4:$F$5003))</f>
        <v>0</v>
      </c>
      <c r="J63" s="102">
        <f>SUMPRODUCT((Diário!$E$4:$E$5003='Analítico Cx.'!$B63)*(Diário!$B$4:$B$5003&gt;=J$4)*(Diário!$B$4:$B$5003&lt;=EOMONTH(J$4,0))*(Diário!$F$4:$F$5003))</f>
        <v>0</v>
      </c>
      <c r="K63" s="102">
        <f>SUMPRODUCT((Diário!$E$4:$E$5003='Analítico Cx.'!$B63)*(Diário!$B$4:$B$5003&gt;=K$4)*(Diário!$B$4:$B$5003&lt;=EOMONTH(K$4,0))*(Diário!$F$4:$F$5003))</f>
        <v>0</v>
      </c>
      <c r="L63" s="102">
        <f>SUMPRODUCT((Diário!$E$4:$E$5003='Analítico Cx.'!$B63)*(Diário!$B$4:$B$5003&gt;=L$4)*(Diário!$B$4:$B$5003&lt;=EOMONTH(L$4,0))*(Diário!$F$4:$F$5003))</f>
        <v>0</v>
      </c>
      <c r="M63" s="102">
        <f>SUMPRODUCT((Diário!$E$4:$E$5003='Analítico Cx.'!$B63)*(Diário!$B$4:$B$5003&gt;=M$4)*(Diário!$B$4:$B$5003&lt;=EOMONTH(M$4,0))*(Diário!$F$4:$F$5003))</f>
        <v>0</v>
      </c>
      <c r="N63" s="102">
        <f>SUMPRODUCT((Diário!$E$4:$E$5003='Analítico Cx.'!$B63)*(Diário!$B$4:$B$5003&gt;=N$4)*(Diário!$B$4:$B$5003&lt;=EOMONTH(N$4,0))*(Diário!$F$4:$F$5003))</f>
        <v>0</v>
      </c>
      <c r="O63" s="103">
        <f t="shared" si="15"/>
        <v>1570.2599999999998</v>
      </c>
      <c r="P63" s="95">
        <f t="shared" si="16"/>
        <v>5.8235926940714315E-4</v>
      </c>
    </row>
    <row r="64" spans="1:16" ht="23.45" customHeight="1" x14ac:dyDescent="0.2">
      <c r="A64" s="40" t="s">
        <v>102</v>
      </c>
      <c r="B64" s="59" t="s">
        <v>70</v>
      </c>
      <c r="C64" s="102">
        <f>SUMPRODUCT((Diário!$E$4:$E$5003='Analítico Cx.'!$B64)*(Diário!$B$4:$B$5003&gt;=C$4)*(Diário!$B$4:$B$5003&lt;=EOMONTH(C$4,0))*(Diário!$F$4:$F$5003))</f>
        <v>0</v>
      </c>
      <c r="D64" s="102">
        <f>SUMPRODUCT((Diário!$E$4:$E$5003='Analítico Cx.'!$B64)*(Diário!$B$4:$B$5003&gt;=D$4)*(Diário!$B$4:$B$5003&lt;=EOMONTH(D$4,0))*(Diário!$F$4:$F$5003))</f>
        <v>0</v>
      </c>
      <c r="E64" s="102">
        <f>SUMPRODUCT((Diário!$E$4:$E$5003='Analítico Cx.'!$B64)*(Diário!$B$4:$B$5003&gt;=E$4)*(Diário!$B$4:$B$5003&lt;=EOMONTH(E$4,0))*(Diário!$F$4:$F$5003))</f>
        <v>0</v>
      </c>
      <c r="F64" s="102">
        <f>SUMPRODUCT((Diário!$E$4:$E$5003='Analítico Cx.'!$B64)*(Diário!$B$4:$B$5003&gt;=F$4)*(Diário!$B$4:$B$5003&lt;=EOMONTH(F$4,0))*(Diário!$F$4:$F$5003))</f>
        <v>0</v>
      </c>
      <c r="G64" s="102">
        <f>SUMPRODUCT((Diário!$E$4:$E$5003='Analítico Cx.'!$B64)*(Diário!$B$4:$B$5003&gt;=G$4)*(Diário!$B$4:$B$5003&lt;=EOMONTH(G$4,0))*(Diário!$F$4:$F$5003))</f>
        <v>0</v>
      </c>
      <c r="H64" s="102">
        <f>SUMPRODUCT((Diário!$E$4:$E$5003='Analítico Cx.'!$B64)*(Diário!$B$4:$B$5003&gt;=H$4)*(Diário!$B$4:$B$5003&lt;=EOMONTH(H$4,0))*(Diário!$F$4:$F$5003))</f>
        <v>0</v>
      </c>
      <c r="I64" s="102">
        <f>SUMPRODUCT((Diário!$E$4:$E$5003='Analítico Cx.'!$B64)*(Diário!$B$4:$B$5003&gt;=I$4)*(Diário!$B$4:$B$5003&lt;=EOMONTH(I$4,0))*(Diário!$F$4:$F$5003))</f>
        <v>0</v>
      </c>
      <c r="J64" s="102">
        <f>SUMPRODUCT((Diário!$E$4:$E$5003='Analítico Cx.'!$B64)*(Diário!$B$4:$B$5003&gt;=J$4)*(Diário!$B$4:$B$5003&lt;=EOMONTH(J$4,0))*(Diário!$F$4:$F$5003))</f>
        <v>0</v>
      </c>
      <c r="K64" s="102">
        <f>SUMPRODUCT((Diário!$E$4:$E$5003='Analítico Cx.'!$B64)*(Diário!$B$4:$B$5003&gt;=K$4)*(Diário!$B$4:$B$5003&lt;=EOMONTH(K$4,0))*(Diário!$F$4:$F$5003))</f>
        <v>0</v>
      </c>
      <c r="L64" s="102">
        <f>SUMPRODUCT((Diário!$E$4:$E$5003='Analítico Cx.'!$B64)*(Diário!$B$4:$B$5003&gt;=L$4)*(Diário!$B$4:$B$5003&lt;=EOMONTH(L$4,0))*(Diário!$F$4:$F$5003))</f>
        <v>0</v>
      </c>
      <c r="M64" s="102">
        <f>SUMPRODUCT((Diário!$E$4:$E$5003='Analítico Cx.'!$B64)*(Diário!$B$4:$B$5003&gt;=M$4)*(Diário!$B$4:$B$5003&lt;=EOMONTH(M$4,0))*(Diário!$F$4:$F$5003))</f>
        <v>0</v>
      </c>
      <c r="N64" s="102">
        <f>SUMPRODUCT((Diário!$E$4:$E$5003='Analítico Cx.'!$B64)*(Diário!$B$4:$B$5003&gt;=N$4)*(Diário!$B$4:$B$5003&lt;=EOMONTH(N$4,0))*(Diário!$F$4:$F$5003))</f>
        <v>0</v>
      </c>
      <c r="O64" s="103">
        <f t="shared" si="15"/>
        <v>0</v>
      </c>
      <c r="P64" s="95">
        <f t="shared" si="16"/>
        <v>0</v>
      </c>
    </row>
    <row r="65" spans="1:16" ht="23.45" customHeight="1" x14ac:dyDescent="0.2">
      <c r="A65" s="40" t="s">
        <v>103</v>
      </c>
      <c r="B65" s="59" t="s">
        <v>148</v>
      </c>
      <c r="C65" s="102">
        <f>SUMPRODUCT((Diário!$E$4:$E$5003='Analítico Cx.'!$B65)*(Diário!$B$4:$B$5003&gt;=C$4)*(Diário!$B$4:$B$5003&lt;=EOMONTH(C$4,0))*(Diário!$F$4:$F$5003))</f>
        <v>50.58</v>
      </c>
      <c r="D65" s="102">
        <f>SUMPRODUCT((Diário!$E$4:$E$5003='Analítico Cx.'!$B65)*(Diário!$B$4:$B$5003&gt;=D$4)*(Diário!$B$4:$B$5003&lt;=EOMONTH(D$4,0))*(Diário!$F$4:$F$5003))</f>
        <v>50.58</v>
      </c>
      <c r="E65" s="102">
        <f>SUMPRODUCT((Diário!$E$4:$E$5003='Analítico Cx.'!$B65)*(Diário!$B$4:$B$5003&gt;=E$4)*(Diário!$B$4:$B$5003&lt;=EOMONTH(E$4,0))*(Diário!$F$4:$F$5003))</f>
        <v>50.58</v>
      </c>
      <c r="F65" s="102">
        <f>SUMPRODUCT((Diário!$E$4:$E$5003='Analítico Cx.'!$B65)*(Diário!$B$4:$B$5003&gt;=F$4)*(Diário!$B$4:$B$5003&lt;=EOMONTH(F$4,0))*(Diário!$F$4:$F$5003))</f>
        <v>69.02</v>
      </c>
      <c r="G65" s="102">
        <f>SUMPRODUCT((Diário!$E$4:$E$5003='Analítico Cx.'!$B65)*(Diário!$B$4:$B$5003&gt;=G$4)*(Diário!$B$4:$B$5003&lt;=EOMONTH(G$4,0))*(Diário!$F$4:$F$5003))</f>
        <v>75.28</v>
      </c>
      <c r="H65" s="102">
        <f>SUMPRODUCT((Diário!$E$4:$E$5003='Analítico Cx.'!$B65)*(Diário!$B$4:$B$5003&gt;=H$4)*(Diário!$B$4:$B$5003&lt;=EOMONTH(H$4,0))*(Diário!$F$4:$F$5003))</f>
        <v>93.330000000000013</v>
      </c>
      <c r="I65" s="102">
        <f>SUMPRODUCT((Diário!$E$4:$E$5003='Analítico Cx.'!$B65)*(Diário!$B$4:$B$5003&gt;=I$4)*(Diário!$B$4:$B$5003&lt;=EOMONTH(I$4,0))*(Diário!$F$4:$F$5003))</f>
        <v>0</v>
      </c>
      <c r="J65" s="102">
        <f>SUMPRODUCT((Diário!$E$4:$E$5003='Analítico Cx.'!$B65)*(Diário!$B$4:$B$5003&gt;=J$4)*(Diário!$B$4:$B$5003&lt;=EOMONTH(J$4,0))*(Diário!$F$4:$F$5003))</f>
        <v>0</v>
      </c>
      <c r="K65" s="102">
        <f>SUMPRODUCT((Diário!$E$4:$E$5003='Analítico Cx.'!$B65)*(Diário!$B$4:$B$5003&gt;=K$4)*(Diário!$B$4:$B$5003&lt;=EOMONTH(K$4,0))*(Diário!$F$4:$F$5003))</f>
        <v>0</v>
      </c>
      <c r="L65" s="102">
        <f>SUMPRODUCT((Diário!$E$4:$E$5003='Analítico Cx.'!$B65)*(Diário!$B$4:$B$5003&gt;=L$4)*(Diário!$B$4:$B$5003&lt;=EOMONTH(L$4,0))*(Diário!$F$4:$F$5003))</f>
        <v>0</v>
      </c>
      <c r="M65" s="102">
        <f>SUMPRODUCT((Diário!$E$4:$E$5003='Analítico Cx.'!$B65)*(Diário!$B$4:$B$5003&gt;=M$4)*(Diário!$B$4:$B$5003&lt;=EOMONTH(M$4,0))*(Diário!$F$4:$F$5003))</f>
        <v>0</v>
      </c>
      <c r="N65" s="102">
        <f>SUMPRODUCT((Diário!$E$4:$E$5003='Analítico Cx.'!$B65)*(Diário!$B$4:$B$5003&gt;=N$4)*(Diário!$B$4:$B$5003&lt;=EOMONTH(N$4,0))*(Diário!$F$4:$F$5003))</f>
        <v>0</v>
      </c>
      <c r="O65" s="103">
        <f t="shared" si="15"/>
        <v>389.37</v>
      </c>
      <c r="P65" s="95">
        <f t="shared" si="16"/>
        <v>1.444048939214266E-4</v>
      </c>
    </row>
    <row r="66" spans="1:16" ht="23.45" customHeight="1" x14ac:dyDescent="0.2">
      <c r="A66" s="40" t="s">
        <v>104</v>
      </c>
      <c r="B66" s="59" t="s">
        <v>149</v>
      </c>
      <c r="C66" s="102">
        <f>SUMPRODUCT((Diário!$E$4:$E$5003='Analítico Cx.'!$B66)*(Diário!$B$4:$B$5003&gt;=C$4)*(Diário!$B$4:$B$5003&lt;=EOMONTH(C$4,0))*(Diário!$F$4:$F$5003))</f>
        <v>226.99</v>
      </c>
      <c r="D66" s="102">
        <f>SUMPRODUCT((Diário!$E$4:$E$5003='Analítico Cx.'!$B66)*(Diário!$B$4:$B$5003&gt;=D$4)*(Diário!$B$4:$B$5003&lt;=EOMONTH(D$4,0))*(Diário!$F$4:$F$5003))</f>
        <v>226.55</v>
      </c>
      <c r="E66" s="102">
        <f>SUMPRODUCT((Diário!$E$4:$E$5003='Analítico Cx.'!$B66)*(Diário!$B$4:$B$5003&gt;=E$4)*(Diário!$B$4:$B$5003&lt;=EOMONTH(E$4,0))*(Diário!$F$4:$F$5003))</f>
        <v>226.55</v>
      </c>
      <c r="F66" s="102">
        <f>SUMPRODUCT((Diário!$E$4:$E$5003='Analítico Cx.'!$B66)*(Diário!$B$4:$B$5003&gt;=F$4)*(Diário!$B$4:$B$5003&lt;=EOMONTH(F$4,0))*(Diário!$F$4:$F$5003))</f>
        <v>226.56</v>
      </c>
      <c r="G66" s="102">
        <f>SUMPRODUCT((Diário!$E$4:$E$5003='Analítico Cx.'!$B66)*(Diário!$B$4:$B$5003&gt;=G$4)*(Diário!$B$4:$B$5003&lt;=EOMONTH(G$4,0))*(Diário!$F$4:$F$5003))</f>
        <v>226.55</v>
      </c>
      <c r="H66" s="102">
        <f>SUMPRODUCT((Diário!$E$4:$E$5003='Analítico Cx.'!$B66)*(Diário!$B$4:$B$5003&gt;=H$4)*(Diário!$B$4:$B$5003&lt;=EOMONTH(H$4,0))*(Diário!$F$4:$F$5003))</f>
        <v>226.55</v>
      </c>
      <c r="I66" s="102">
        <f>SUMPRODUCT((Diário!$E$4:$E$5003='Analítico Cx.'!$B66)*(Diário!$B$4:$B$5003&gt;=I$4)*(Diário!$B$4:$B$5003&lt;=EOMONTH(I$4,0))*(Diário!$F$4:$F$5003))</f>
        <v>0</v>
      </c>
      <c r="J66" s="102">
        <f>SUMPRODUCT((Diário!$E$4:$E$5003='Analítico Cx.'!$B66)*(Diário!$B$4:$B$5003&gt;=J$4)*(Diário!$B$4:$B$5003&lt;=EOMONTH(J$4,0))*(Diário!$F$4:$F$5003))</f>
        <v>0</v>
      </c>
      <c r="K66" s="102">
        <f>SUMPRODUCT((Diário!$E$4:$E$5003='Analítico Cx.'!$B66)*(Diário!$B$4:$B$5003&gt;=K$4)*(Diário!$B$4:$B$5003&lt;=EOMONTH(K$4,0))*(Diário!$F$4:$F$5003))</f>
        <v>0</v>
      </c>
      <c r="L66" s="102">
        <f>SUMPRODUCT((Diário!$E$4:$E$5003='Analítico Cx.'!$B66)*(Diário!$B$4:$B$5003&gt;=L$4)*(Diário!$B$4:$B$5003&lt;=EOMONTH(L$4,0))*(Diário!$F$4:$F$5003))</f>
        <v>0</v>
      </c>
      <c r="M66" s="102">
        <f>SUMPRODUCT((Diário!$E$4:$E$5003='Analítico Cx.'!$B66)*(Diário!$B$4:$B$5003&gt;=M$4)*(Diário!$B$4:$B$5003&lt;=EOMONTH(M$4,0))*(Diário!$F$4:$F$5003))</f>
        <v>0</v>
      </c>
      <c r="N66" s="102">
        <f>SUMPRODUCT((Diário!$E$4:$E$5003='Analítico Cx.'!$B66)*(Diário!$B$4:$B$5003&gt;=N$4)*(Diário!$B$4:$B$5003&lt;=EOMONTH(N$4,0))*(Diário!$F$4:$F$5003))</f>
        <v>0</v>
      </c>
      <c r="O66" s="103">
        <f t="shared" si="15"/>
        <v>1359.75</v>
      </c>
      <c r="P66" s="95">
        <f t="shared" si="16"/>
        <v>5.04287835502632E-4</v>
      </c>
    </row>
    <row r="67" spans="1:16" ht="23.45" customHeight="1" x14ac:dyDescent="0.2">
      <c r="A67" s="40" t="s">
        <v>105</v>
      </c>
      <c r="B67" s="59" t="s">
        <v>164</v>
      </c>
      <c r="C67" s="102">
        <f>SUMPRODUCT((Diário!$E$4:$E$5003='Analítico Cx.'!$B67)*(Diário!$B$4:$B$5003&gt;=C$4)*(Diário!$B$4:$B$5003&lt;=EOMONTH(C$4,0))*(Diário!$F$4:$F$5003))</f>
        <v>2563.4899999999998</v>
      </c>
      <c r="D67" s="102">
        <f>SUMPRODUCT((Diário!$E$4:$E$5003='Analítico Cx.'!$B67)*(Diário!$B$4:$B$5003&gt;=D$4)*(Diário!$B$4:$B$5003&lt;=EOMONTH(D$4,0))*(Diário!$F$4:$F$5003))</f>
        <v>2559.9899999999998</v>
      </c>
      <c r="E67" s="102">
        <f>SUMPRODUCT((Diário!$E$4:$E$5003='Analítico Cx.'!$B67)*(Diário!$B$4:$B$5003&gt;=E$4)*(Diário!$B$4:$B$5003&lt;=EOMONTH(E$4,0))*(Diário!$F$4:$F$5003))</f>
        <v>2949.99</v>
      </c>
      <c r="F67" s="102">
        <f>SUMPRODUCT((Diário!$E$4:$E$5003='Analítico Cx.'!$B67)*(Diário!$B$4:$B$5003&gt;=F$4)*(Diário!$B$4:$B$5003&lt;=EOMONTH(F$4,0))*(Diário!$F$4:$F$5003))</f>
        <v>2559.9899999999998</v>
      </c>
      <c r="G67" s="102">
        <f>SUMPRODUCT((Diário!$E$4:$E$5003='Analítico Cx.'!$B67)*(Diário!$B$4:$B$5003&gt;=G$4)*(Diário!$B$4:$B$5003&lt;=EOMONTH(G$4,0))*(Diário!$F$4:$F$5003))</f>
        <v>2559.9899999999998</v>
      </c>
      <c r="H67" s="102">
        <f>SUMPRODUCT((Diário!$E$4:$E$5003='Analítico Cx.'!$B67)*(Diário!$B$4:$B$5003&gt;=H$4)*(Diário!$B$4:$B$5003&lt;=EOMONTH(H$4,0))*(Diário!$F$4:$F$5003))</f>
        <v>2559.9899999999998</v>
      </c>
      <c r="I67" s="102">
        <f>SUMPRODUCT((Diário!$E$4:$E$5003='Analítico Cx.'!$B67)*(Diário!$B$4:$B$5003&gt;=I$4)*(Diário!$B$4:$B$5003&lt;=EOMONTH(I$4,0))*(Diário!$F$4:$F$5003))</f>
        <v>0</v>
      </c>
      <c r="J67" s="102">
        <f>SUMPRODUCT((Diário!$E$4:$E$5003='Analítico Cx.'!$B67)*(Diário!$B$4:$B$5003&gt;=J$4)*(Diário!$B$4:$B$5003&lt;=EOMONTH(J$4,0))*(Diário!$F$4:$F$5003))</f>
        <v>0</v>
      </c>
      <c r="K67" s="102">
        <f>SUMPRODUCT((Diário!$E$4:$E$5003='Analítico Cx.'!$B67)*(Diário!$B$4:$B$5003&gt;=K$4)*(Diário!$B$4:$B$5003&lt;=EOMONTH(K$4,0))*(Diário!$F$4:$F$5003))</f>
        <v>0</v>
      </c>
      <c r="L67" s="102">
        <f>SUMPRODUCT((Diário!$E$4:$E$5003='Analítico Cx.'!$B67)*(Diário!$B$4:$B$5003&gt;=L$4)*(Diário!$B$4:$B$5003&lt;=EOMONTH(L$4,0))*(Diário!$F$4:$F$5003))</f>
        <v>0</v>
      </c>
      <c r="M67" s="102">
        <f>SUMPRODUCT((Diário!$E$4:$E$5003='Analítico Cx.'!$B67)*(Diário!$B$4:$B$5003&gt;=M$4)*(Diário!$B$4:$B$5003&lt;=EOMONTH(M$4,0))*(Diário!$F$4:$F$5003))</f>
        <v>0</v>
      </c>
      <c r="N67" s="102">
        <f>SUMPRODUCT((Diário!$E$4:$E$5003='Analítico Cx.'!$B67)*(Diário!$B$4:$B$5003&gt;=N$4)*(Diário!$B$4:$B$5003&lt;=EOMONTH(N$4,0))*(Diário!$F$4:$F$5003))</f>
        <v>0</v>
      </c>
      <c r="O67" s="103">
        <f t="shared" si="15"/>
        <v>15753.439999999999</v>
      </c>
      <c r="P67" s="95">
        <f t="shared" si="16"/>
        <v>5.842447625902249E-3</v>
      </c>
    </row>
    <row r="68" spans="1:16" ht="23.45" customHeight="1" x14ac:dyDescent="0.2">
      <c r="A68" s="40" t="s">
        <v>106</v>
      </c>
      <c r="B68" s="59" t="s">
        <v>161</v>
      </c>
      <c r="C68" s="102">
        <f>SUMPRODUCT((Diário!$E$4:$E$5003='Analítico Cx.'!$B68)*(Diário!$B$4:$B$5003&gt;=C$4)*(Diário!$B$4:$B$5003&lt;=EOMONTH(C$4,0))*(Diário!$F$4:$F$5003))</f>
        <v>1080</v>
      </c>
      <c r="D68" s="102">
        <f>SUMPRODUCT((Diário!$E$4:$E$5003='Analítico Cx.'!$B68)*(Diário!$B$4:$B$5003&gt;=D$4)*(Diário!$B$4:$B$5003&lt;=EOMONTH(D$4,0))*(Diário!$F$4:$F$5003))</f>
        <v>2500.25</v>
      </c>
      <c r="E68" s="102">
        <f>SUMPRODUCT((Diário!$E$4:$E$5003='Analítico Cx.'!$B68)*(Diário!$B$4:$B$5003&gt;=E$4)*(Diário!$B$4:$B$5003&lt;=EOMONTH(E$4,0))*(Diário!$F$4:$F$5003))</f>
        <v>2500.25</v>
      </c>
      <c r="F68" s="102">
        <f>SUMPRODUCT((Diário!$E$4:$E$5003='Analítico Cx.'!$B68)*(Diário!$B$4:$B$5003&gt;=F$4)*(Diário!$B$4:$B$5003&lt;=EOMONTH(F$4,0))*(Diário!$F$4:$F$5003))</f>
        <v>2650.25</v>
      </c>
      <c r="G68" s="102">
        <f>SUMPRODUCT((Diário!$E$4:$E$5003='Analítico Cx.'!$B68)*(Diário!$B$4:$B$5003&gt;=G$4)*(Diário!$B$4:$B$5003&lt;=EOMONTH(G$4,0))*(Diário!$F$4:$F$5003))</f>
        <v>2500.25</v>
      </c>
      <c r="H68" s="102">
        <f>SUMPRODUCT((Diário!$E$4:$E$5003='Analítico Cx.'!$B68)*(Diário!$B$4:$B$5003&gt;=H$4)*(Diário!$B$4:$B$5003&lt;=EOMONTH(H$4,0))*(Diário!$F$4:$F$5003))</f>
        <v>2500.25</v>
      </c>
      <c r="I68" s="102">
        <f>SUMPRODUCT((Diário!$E$4:$E$5003='Analítico Cx.'!$B68)*(Diário!$B$4:$B$5003&gt;=I$4)*(Diário!$B$4:$B$5003&lt;=EOMONTH(I$4,0))*(Diário!$F$4:$F$5003))</f>
        <v>0</v>
      </c>
      <c r="J68" s="102">
        <f>SUMPRODUCT((Diário!$E$4:$E$5003='Analítico Cx.'!$B68)*(Diário!$B$4:$B$5003&gt;=J$4)*(Diário!$B$4:$B$5003&lt;=EOMONTH(J$4,0))*(Diário!$F$4:$F$5003))</f>
        <v>0</v>
      </c>
      <c r="K68" s="102">
        <f>SUMPRODUCT((Diário!$E$4:$E$5003='Analítico Cx.'!$B68)*(Diário!$B$4:$B$5003&gt;=K$4)*(Diário!$B$4:$B$5003&lt;=EOMONTH(K$4,0))*(Diário!$F$4:$F$5003))</f>
        <v>0</v>
      </c>
      <c r="L68" s="102">
        <f>SUMPRODUCT((Diário!$E$4:$E$5003='Analítico Cx.'!$B68)*(Diário!$B$4:$B$5003&gt;=L$4)*(Diário!$B$4:$B$5003&lt;=EOMONTH(L$4,0))*(Diário!$F$4:$F$5003))</f>
        <v>0</v>
      </c>
      <c r="M68" s="102">
        <f>SUMPRODUCT((Diário!$E$4:$E$5003='Analítico Cx.'!$B68)*(Diário!$B$4:$B$5003&gt;=M$4)*(Diário!$B$4:$B$5003&lt;=EOMONTH(M$4,0))*(Diário!$F$4:$F$5003))</f>
        <v>0</v>
      </c>
      <c r="N68" s="102">
        <f>SUMPRODUCT((Diário!$E$4:$E$5003='Analítico Cx.'!$B68)*(Diário!$B$4:$B$5003&gt;=N$4)*(Diário!$B$4:$B$5003&lt;=EOMONTH(N$4,0))*(Diário!$F$4:$F$5003))</f>
        <v>0</v>
      </c>
      <c r="O68" s="103">
        <f t="shared" ref="O68:O117" si="17">SUM(C68:N68)</f>
        <v>13731.25</v>
      </c>
      <c r="P68" s="95">
        <f t="shared" si="16"/>
        <v>5.0924819571579452E-3</v>
      </c>
    </row>
    <row r="69" spans="1:16" ht="23.45" customHeight="1" x14ac:dyDescent="0.2">
      <c r="A69" s="40" t="s">
        <v>107</v>
      </c>
      <c r="B69" s="59" t="s">
        <v>50</v>
      </c>
      <c r="C69" s="102">
        <f>SUMPRODUCT((Diário!$E$4:$E$5003='Analítico Cx.'!$B69)*(Diário!$B$4:$B$5003&gt;=C$4)*(Diário!$B$4:$B$5003&lt;=EOMONTH(C$4,0))*(Diário!$F$4:$F$5003))</f>
        <v>5550</v>
      </c>
      <c r="D69" s="102">
        <f>SUMPRODUCT((Diário!$E$4:$E$5003='Analítico Cx.'!$B69)*(Diário!$B$4:$B$5003&gt;=D$4)*(Diário!$B$4:$B$5003&lt;=EOMONTH(D$4,0))*(Diário!$F$4:$F$5003))</f>
        <v>4664.38</v>
      </c>
      <c r="E69" s="102">
        <f>SUMPRODUCT((Diário!$E$4:$E$5003='Analítico Cx.'!$B69)*(Diário!$B$4:$B$5003&gt;=E$4)*(Diário!$B$4:$B$5003&lt;=EOMONTH(E$4,0))*(Diário!$F$4:$F$5003))</f>
        <v>4539.53</v>
      </c>
      <c r="F69" s="102">
        <f>SUMPRODUCT((Diário!$E$4:$E$5003='Analítico Cx.'!$B69)*(Diário!$B$4:$B$5003&gt;=F$4)*(Diário!$B$4:$B$5003&lt;=EOMONTH(F$4,0))*(Diário!$F$4:$F$5003))</f>
        <v>4433.95</v>
      </c>
      <c r="G69" s="102">
        <f>SUMPRODUCT((Diário!$E$4:$E$5003='Analítico Cx.'!$B69)*(Diário!$B$4:$B$5003&gt;=G$4)*(Diário!$B$4:$B$5003&lt;=EOMONTH(G$4,0))*(Diário!$F$4:$F$5003))</f>
        <v>4675.58</v>
      </c>
      <c r="H69" s="102">
        <f>SUMPRODUCT((Diário!$E$4:$E$5003='Analítico Cx.'!$B69)*(Diário!$B$4:$B$5003&gt;=H$4)*(Diário!$B$4:$B$5003&lt;=EOMONTH(H$4,0))*(Diário!$F$4:$F$5003))</f>
        <v>4665.0599999999995</v>
      </c>
      <c r="I69" s="102">
        <f>SUMPRODUCT((Diário!$E$4:$E$5003='Analítico Cx.'!$B69)*(Diário!$B$4:$B$5003&gt;=I$4)*(Diário!$B$4:$B$5003&lt;=EOMONTH(I$4,0))*(Diário!$F$4:$F$5003))</f>
        <v>0</v>
      </c>
      <c r="J69" s="102">
        <f>SUMPRODUCT((Diário!$E$4:$E$5003='Analítico Cx.'!$B69)*(Diário!$B$4:$B$5003&gt;=J$4)*(Diário!$B$4:$B$5003&lt;=EOMONTH(J$4,0))*(Diário!$F$4:$F$5003))</f>
        <v>0</v>
      </c>
      <c r="K69" s="102">
        <f>SUMPRODUCT((Diário!$E$4:$E$5003='Analítico Cx.'!$B69)*(Diário!$B$4:$B$5003&gt;=K$4)*(Diário!$B$4:$B$5003&lt;=EOMONTH(K$4,0))*(Diário!$F$4:$F$5003))</f>
        <v>0</v>
      </c>
      <c r="L69" s="102">
        <f>SUMPRODUCT((Diário!$E$4:$E$5003='Analítico Cx.'!$B69)*(Diário!$B$4:$B$5003&gt;=L$4)*(Diário!$B$4:$B$5003&lt;=EOMONTH(L$4,0))*(Diário!$F$4:$F$5003))</f>
        <v>0</v>
      </c>
      <c r="M69" s="102">
        <f>SUMPRODUCT((Diário!$E$4:$E$5003='Analítico Cx.'!$B69)*(Diário!$B$4:$B$5003&gt;=M$4)*(Diário!$B$4:$B$5003&lt;=EOMONTH(M$4,0))*(Diário!$F$4:$F$5003))</f>
        <v>0</v>
      </c>
      <c r="N69" s="102">
        <f>SUMPRODUCT((Diário!$E$4:$E$5003='Analítico Cx.'!$B69)*(Diário!$B$4:$B$5003&gt;=N$4)*(Diário!$B$4:$B$5003&lt;=EOMONTH(N$4,0))*(Diário!$F$4:$F$5003))</f>
        <v>0</v>
      </c>
      <c r="O69" s="103">
        <f t="shared" si="17"/>
        <v>28528.5</v>
      </c>
      <c r="P69" s="95">
        <f t="shared" si="16"/>
        <v>1.0580309259155608E-2</v>
      </c>
    </row>
    <row r="70" spans="1:16" ht="23.45" customHeight="1" x14ac:dyDescent="0.2">
      <c r="A70" s="40" t="s">
        <v>108</v>
      </c>
      <c r="B70" s="59" t="s">
        <v>9</v>
      </c>
      <c r="C70" s="102">
        <f>SUMPRODUCT((Diário!$E$4:$E$5003='Analítico Cx.'!$B70)*(Diário!$B$4:$B$5003&gt;=C$4)*(Diário!$B$4:$B$5003&lt;=EOMONTH(C$4,0))*(Diário!$F$4:$F$5003))</f>
        <v>5206</v>
      </c>
      <c r="D70" s="102">
        <f>SUMPRODUCT((Diário!$E$4:$E$5003='Analítico Cx.'!$B70)*(Diário!$B$4:$B$5003&gt;=D$4)*(Diário!$B$4:$B$5003&lt;=EOMONTH(D$4,0))*(Diário!$F$4:$F$5003))</f>
        <v>5206</v>
      </c>
      <c r="E70" s="102">
        <f>SUMPRODUCT((Diário!$E$4:$E$5003='Analítico Cx.'!$B70)*(Diário!$B$4:$B$5003&gt;=E$4)*(Diário!$B$4:$B$5003&lt;=EOMONTH(E$4,0))*(Diário!$F$4:$F$5003))</f>
        <v>5206</v>
      </c>
      <c r="F70" s="102">
        <f>SUMPRODUCT((Diário!$E$4:$E$5003='Analítico Cx.'!$B70)*(Diário!$B$4:$B$5003&gt;=F$4)*(Diário!$B$4:$B$5003&lt;=EOMONTH(F$4,0))*(Diário!$F$4:$F$5003))</f>
        <v>5206</v>
      </c>
      <c r="G70" s="102">
        <f>SUMPRODUCT((Diário!$E$4:$E$5003='Analítico Cx.'!$B70)*(Diário!$B$4:$B$5003&gt;=G$4)*(Diário!$B$4:$B$5003&lt;=EOMONTH(G$4,0))*(Diário!$F$4:$F$5003))</f>
        <v>5206</v>
      </c>
      <c r="H70" s="102">
        <f>SUMPRODUCT((Diário!$E$4:$E$5003='Analítico Cx.'!$B70)*(Diário!$B$4:$B$5003&gt;=H$4)*(Diário!$B$4:$B$5003&lt;=EOMONTH(H$4,0))*(Diário!$F$4:$F$5003))</f>
        <v>17367.22</v>
      </c>
      <c r="I70" s="102">
        <f>SUMPRODUCT((Diário!$E$4:$E$5003='Analítico Cx.'!$B70)*(Diário!$B$4:$B$5003&gt;=I$4)*(Diário!$B$4:$B$5003&lt;=EOMONTH(I$4,0))*(Diário!$F$4:$F$5003))</f>
        <v>0</v>
      </c>
      <c r="J70" s="102">
        <f>SUMPRODUCT((Diário!$E$4:$E$5003='Analítico Cx.'!$B70)*(Diário!$B$4:$B$5003&gt;=J$4)*(Diário!$B$4:$B$5003&lt;=EOMONTH(J$4,0))*(Diário!$F$4:$F$5003))</f>
        <v>0</v>
      </c>
      <c r="K70" s="102">
        <f>SUMPRODUCT((Diário!$E$4:$E$5003='Analítico Cx.'!$B70)*(Diário!$B$4:$B$5003&gt;=K$4)*(Diário!$B$4:$B$5003&lt;=EOMONTH(K$4,0))*(Diário!$F$4:$F$5003))</f>
        <v>0</v>
      </c>
      <c r="L70" s="102">
        <f>SUMPRODUCT((Diário!$E$4:$E$5003='Analítico Cx.'!$B70)*(Diário!$B$4:$B$5003&gt;=L$4)*(Diário!$B$4:$B$5003&lt;=EOMONTH(L$4,0))*(Diário!$F$4:$F$5003))</f>
        <v>0</v>
      </c>
      <c r="M70" s="102">
        <f>SUMPRODUCT((Diário!$E$4:$E$5003='Analítico Cx.'!$B70)*(Diário!$B$4:$B$5003&gt;=M$4)*(Diário!$B$4:$B$5003&lt;=EOMONTH(M$4,0))*(Diário!$F$4:$F$5003))</f>
        <v>0</v>
      </c>
      <c r="N70" s="102">
        <f>SUMPRODUCT((Diário!$E$4:$E$5003='Analítico Cx.'!$B70)*(Diário!$B$4:$B$5003&gt;=N$4)*(Diário!$B$4:$B$5003&lt;=EOMONTH(N$4,0))*(Diário!$F$4:$F$5003))</f>
        <v>0</v>
      </c>
      <c r="O70" s="103">
        <f t="shared" si="17"/>
        <v>43397.22</v>
      </c>
      <c r="P70" s="95">
        <f t="shared" si="16"/>
        <v>1.609464250092409E-2</v>
      </c>
    </row>
    <row r="71" spans="1:16" ht="23.45" customHeight="1" x14ac:dyDescent="0.2">
      <c r="A71" s="40" t="s">
        <v>109</v>
      </c>
      <c r="B71" s="59" t="s">
        <v>285</v>
      </c>
      <c r="C71" s="102">
        <f>SUMPRODUCT((Diário!$E$4:$E$5003='Analítico Cx.'!$B71)*(Diário!$B$4:$B$5003&gt;=C$4)*(Diário!$B$4:$B$5003&lt;=EOMONTH(C$4,0))*(Diário!$F$4:$F$5003))</f>
        <v>1220.5899999999999</v>
      </c>
      <c r="D71" s="102">
        <f>SUMPRODUCT((Diário!$E$4:$E$5003='Analítico Cx.'!$B71)*(Diário!$B$4:$B$5003&gt;=D$4)*(Diário!$B$4:$B$5003&lt;=EOMONTH(D$4,0))*(Diário!$F$4:$F$5003))</f>
        <v>1220.5899999999999</v>
      </c>
      <c r="E71" s="102">
        <f>SUMPRODUCT((Diário!$E$4:$E$5003='Analítico Cx.'!$B71)*(Diário!$B$4:$B$5003&gt;=E$4)*(Diário!$B$4:$B$5003&lt;=EOMONTH(E$4,0))*(Diário!$F$4:$F$5003))</f>
        <v>1220.5899999999999</v>
      </c>
      <c r="F71" s="102">
        <f>SUMPRODUCT((Diário!$E$4:$E$5003='Analítico Cx.'!$B71)*(Diário!$B$4:$B$5003&gt;=F$4)*(Diário!$B$4:$B$5003&lt;=EOMONTH(F$4,0))*(Diário!$F$4:$F$5003))</f>
        <v>1220.5899999999999</v>
      </c>
      <c r="G71" s="102">
        <f>SUMPRODUCT((Diário!$E$4:$E$5003='Analítico Cx.'!$B71)*(Diário!$B$4:$B$5003&gt;=G$4)*(Diário!$B$4:$B$5003&lt;=EOMONTH(G$4,0))*(Diário!$F$4:$F$5003))</f>
        <v>1220.5899999999999</v>
      </c>
      <c r="H71" s="102">
        <f>SUMPRODUCT((Diário!$E$4:$E$5003='Analítico Cx.'!$B71)*(Diário!$B$4:$B$5003&gt;=H$4)*(Diário!$B$4:$B$5003&lt;=EOMONTH(H$4,0))*(Diário!$F$4:$F$5003))</f>
        <v>1220.5899999999999</v>
      </c>
      <c r="I71" s="102">
        <f>SUMPRODUCT((Diário!$E$4:$E$5003='Analítico Cx.'!$B71)*(Diário!$B$4:$B$5003&gt;=I$4)*(Diário!$B$4:$B$5003&lt;=EOMONTH(I$4,0))*(Diário!$F$4:$F$5003))</f>
        <v>0</v>
      </c>
      <c r="J71" s="102">
        <f>SUMPRODUCT((Diário!$E$4:$E$5003='Analítico Cx.'!$B71)*(Diário!$B$4:$B$5003&gt;=J$4)*(Diário!$B$4:$B$5003&lt;=EOMONTH(J$4,0))*(Diário!$F$4:$F$5003))</f>
        <v>0</v>
      </c>
      <c r="K71" s="102">
        <f>SUMPRODUCT((Diário!$E$4:$E$5003='Analítico Cx.'!$B71)*(Diário!$B$4:$B$5003&gt;=K$4)*(Diário!$B$4:$B$5003&lt;=EOMONTH(K$4,0))*(Diário!$F$4:$F$5003))</f>
        <v>0</v>
      </c>
      <c r="L71" s="102">
        <f>SUMPRODUCT((Diário!$E$4:$E$5003='Analítico Cx.'!$B71)*(Diário!$B$4:$B$5003&gt;=L$4)*(Diário!$B$4:$B$5003&lt;=EOMONTH(L$4,0))*(Diário!$F$4:$F$5003))</f>
        <v>0</v>
      </c>
      <c r="M71" s="102">
        <f>SUMPRODUCT((Diário!$E$4:$E$5003='Analítico Cx.'!$B71)*(Diário!$B$4:$B$5003&gt;=M$4)*(Diário!$B$4:$B$5003&lt;=EOMONTH(M$4,0))*(Diário!$F$4:$F$5003))</f>
        <v>0</v>
      </c>
      <c r="N71" s="102">
        <f>SUMPRODUCT((Diário!$E$4:$E$5003='Analítico Cx.'!$B71)*(Diário!$B$4:$B$5003&gt;=N$4)*(Diário!$B$4:$B$5003&lt;=EOMONTH(N$4,0))*(Diário!$F$4:$F$5003))</f>
        <v>0</v>
      </c>
      <c r="O71" s="103">
        <f t="shared" si="17"/>
        <v>7323.54</v>
      </c>
      <c r="P71" s="95">
        <f t="shared" si="16"/>
        <v>2.7160670232152569E-3</v>
      </c>
    </row>
    <row r="72" spans="1:16" ht="23.45" customHeight="1" x14ac:dyDescent="0.2">
      <c r="A72" s="40" t="s">
        <v>110</v>
      </c>
      <c r="B72" s="59" t="s">
        <v>158</v>
      </c>
      <c r="C72" s="102">
        <f>SUMPRODUCT((Diário!$E$4:$E$5003='Analítico Cx.'!$B72)*(Diário!$B$4:$B$5003&gt;=C$4)*(Diário!$B$4:$B$5003&lt;=EOMONTH(C$4,0))*(Diário!$F$4:$F$5003))</f>
        <v>5327.17</v>
      </c>
      <c r="D72" s="102">
        <f>SUMPRODUCT((Diário!$E$4:$E$5003='Analítico Cx.'!$B72)*(Diário!$B$4:$B$5003&gt;=D$4)*(Diário!$B$4:$B$5003&lt;=EOMONTH(D$4,0))*(Diário!$F$4:$F$5003))</f>
        <v>0</v>
      </c>
      <c r="E72" s="102">
        <f>SUMPRODUCT((Diário!$E$4:$E$5003='Analítico Cx.'!$B72)*(Diário!$B$4:$B$5003&gt;=E$4)*(Diário!$B$4:$B$5003&lt;=EOMONTH(E$4,0))*(Diário!$F$4:$F$5003))</f>
        <v>0</v>
      </c>
      <c r="F72" s="102">
        <f>SUMPRODUCT((Diário!$E$4:$E$5003='Analítico Cx.'!$B72)*(Diário!$B$4:$B$5003&gt;=F$4)*(Diário!$B$4:$B$5003&lt;=EOMONTH(F$4,0))*(Diário!$F$4:$F$5003))</f>
        <v>84972.64999999998</v>
      </c>
      <c r="G72" s="102">
        <f>SUMPRODUCT((Diário!$E$4:$E$5003='Analítico Cx.'!$B72)*(Diário!$B$4:$B$5003&gt;=G$4)*(Diário!$B$4:$B$5003&lt;=EOMONTH(G$4,0))*(Diário!$F$4:$F$5003))</f>
        <v>0</v>
      </c>
      <c r="H72" s="102">
        <f>SUMPRODUCT((Diário!$E$4:$E$5003='Analítico Cx.'!$B72)*(Diário!$B$4:$B$5003&gt;=H$4)*(Diário!$B$4:$B$5003&lt;=EOMONTH(H$4,0))*(Diário!$F$4:$F$5003))</f>
        <v>372087.56</v>
      </c>
      <c r="I72" s="102">
        <f>SUMPRODUCT((Diário!$E$4:$E$5003='Analítico Cx.'!$B72)*(Diário!$B$4:$B$5003&gt;=I$4)*(Diário!$B$4:$B$5003&lt;=EOMONTH(I$4,0))*(Diário!$F$4:$F$5003))</f>
        <v>0</v>
      </c>
      <c r="J72" s="102">
        <f>SUMPRODUCT((Diário!$E$4:$E$5003='Analítico Cx.'!$B72)*(Diário!$B$4:$B$5003&gt;=J$4)*(Diário!$B$4:$B$5003&lt;=EOMONTH(J$4,0))*(Diário!$F$4:$F$5003))</f>
        <v>0</v>
      </c>
      <c r="K72" s="102">
        <f>SUMPRODUCT((Diário!$E$4:$E$5003='Analítico Cx.'!$B72)*(Diário!$B$4:$B$5003&gt;=K$4)*(Diário!$B$4:$B$5003&lt;=EOMONTH(K$4,0))*(Diário!$F$4:$F$5003))</f>
        <v>0</v>
      </c>
      <c r="L72" s="102">
        <f>SUMPRODUCT((Diário!$E$4:$E$5003='Analítico Cx.'!$B72)*(Diário!$B$4:$B$5003&gt;=L$4)*(Diário!$B$4:$B$5003&lt;=EOMONTH(L$4,0))*(Diário!$F$4:$F$5003))</f>
        <v>0</v>
      </c>
      <c r="M72" s="102">
        <f>SUMPRODUCT((Diário!$E$4:$E$5003='Analítico Cx.'!$B72)*(Diário!$B$4:$B$5003&gt;=M$4)*(Diário!$B$4:$B$5003&lt;=EOMONTH(M$4,0))*(Diário!$F$4:$F$5003))</f>
        <v>0</v>
      </c>
      <c r="N72" s="102">
        <f>SUMPRODUCT((Diário!$E$4:$E$5003='Analítico Cx.'!$B72)*(Diário!$B$4:$B$5003&gt;=N$4)*(Diário!$B$4:$B$5003&lt;=EOMONTH(N$4,0))*(Diário!$F$4:$F$5003))</f>
        <v>0</v>
      </c>
      <c r="O72" s="103">
        <f t="shared" si="17"/>
        <v>462387.38</v>
      </c>
      <c r="P72" s="95">
        <f t="shared" si="16"/>
        <v>0.17148470750059422</v>
      </c>
    </row>
    <row r="73" spans="1:16" ht="23.45" customHeight="1" x14ac:dyDescent="0.2">
      <c r="A73" s="40" t="s">
        <v>111</v>
      </c>
      <c r="B73" s="59" t="s">
        <v>165</v>
      </c>
      <c r="C73" s="102">
        <f>SUMPRODUCT((Diário!$E$4:$E$5003='Analítico Cx.'!$B73)*(Diário!$B$4:$B$5003&gt;=C$4)*(Diário!$B$4:$B$5003&lt;=EOMONTH(C$4,0))*(Diário!$F$4:$F$5003))</f>
        <v>0</v>
      </c>
      <c r="D73" s="102">
        <f>SUMPRODUCT((Diário!$E$4:$E$5003='Analítico Cx.'!$B73)*(Diário!$B$4:$B$5003&gt;=D$4)*(Diário!$B$4:$B$5003&lt;=EOMONTH(D$4,0))*(Diário!$F$4:$F$5003))</f>
        <v>0</v>
      </c>
      <c r="E73" s="102">
        <f>SUMPRODUCT((Diário!$E$4:$E$5003='Analítico Cx.'!$B73)*(Diário!$B$4:$B$5003&gt;=E$4)*(Diário!$B$4:$B$5003&lt;=EOMONTH(E$4,0))*(Diário!$F$4:$F$5003))</f>
        <v>0</v>
      </c>
      <c r="F73" s="102">
        <f>SUMPRODUCT((Diário!$E$4:$E$5003='Analítico Cx.'!$B73)*(Diário!$B$4:$B$5003&gt;=F$4)*(Diário!$B$4:$B$5003&lt;=EOMONTH(F$4,0))*(Diário!$F$4:$F$5003))</f>
        <v>0</v>
      </c>
      <c r="G73" s="102">
        <f>SUMPRODUCT((Diário!$E$4:$E$5003='Analítico Cx.'!$B73)*(Diário!$B$4:$B$5003&gt;=G$4)*(Diário!$B$4:$B$5003&lt;=EOMONTH(G$4,0))*(Diário!$F$4:$F$5003))</f>
        <v>0</v>
      </c>
      <c r="H73" s="102">
        <f>SUMPRODUCT((Diário!$E$4:$E$5003='Analítico Cx.'!$B73)*(Diário!$B$4:$B$5003&gt;=H$4)*(Diário!$B$4:$B$5003&lt;=EOMONTH(H$4,0))*(Diário!$F$4:$F$5003))</f>
        <v>0</v>
      </c>
      <c r="I73" s="102">
        <f>SUMPRODUCT((Diário!$E$4:$E$5003='Analítico Cx.'!$B73)*(Diário!$B$4:$B$5003&gt;=I$4)*(Diário!$B$4:$B$5003&lt;=EOMONTH(I$4,0))*(Diário!$F$4:$F$5003))</f>
        <v>0</v>
      </c>
      <c r="J73" s="102">
        <f>SUMPRODUCT((Diário!$E$4:$E$5003='Analítico Cx.'!$B73)*(Diário!$B$4:$B$5003&gt;=J$4)*(Diário!$B$4:$B$5003&lt;=EOMONTH(J$4,0))*(Diário!$F$4:$F$5003))</f>
        <v>0</v>
      </c>
      <c r="K73" s="102">
        <f>SUMPRODUCT((Diário!$E$4:$E$5003='Analítico Cx.'!$B73)*(Diário!$B$4:$B$5003&gt;=K$4)*(Diário!$B$4:$B$5003&lt;=EOMONTH(K$4,0))*(Diário!$F$4:$F$5003))</f>
        <v>0</v>
      </c>
      <c r="L73" s="102">
        <f>SUMPRODUCT((Diário!$E$4:$E$5003='Analítico Cx.'!$B73)*(Diário!$B$4:$B$5003&gt;=L$4)*(Diário!$B$4:$B$5003&lt;=EOMONTH(L$4,0))*(Diário!$F$4:$F$5003))</f>
        <v>0</v>
      </c>
      <c r="M73" s="102">
        <f>SUMPRODUCT((Diário!$E$4:$E$5003='Analítico Cx.'!$B73)*(Diário!$B$4:$B$5003&gt;=M$4)*(Diário!$B$4:$B$5003&lt;=EOMONTH(M$4,0))*(Diário!$F$4:$F$5003))</f>
        <v>0</v>
      </c>
      <c r="N73" s="102">
        <f>SUMPRODUCT((Diário!$E$4:$E$5003='Analítico Cx.'!$B73)*(Diário!$B$4:$B$5003&gt;=N$4)*(Diário!$B$4:$B$5003&lt;=EOMONTH(N$4,0))*(Diário!$F$4:$F$5003))</f>
        <v>0</v>
      </c>
      <c r="O73" s="103">
        <f t="shared" si="17"/>
        <v>0</v>
      </c>
      <c r="P73" s="95">
        <f t="shared" si="16"/>
        <v>0</v>
      </c>
    </row>
    <row r="74" spans="1:16" ht="23.45" customHeight="1" x14ac:dyDescent="0.2">
      <c r="A74" s="40" t="s">
        <v>112</v>
      </c>
      <c r="B74" s="61" t="s">
        <v>203</v>
      </c>
      <c r="C74" s="102">
        <f>SUMPRODUCT((Diário!$E$4:$E$5003='Analítico Cx.'!$B74)*(Diário!$B$4:$B$5003&gt;=C$4)*(Diário!$B$4:$B$5003&lt;=EOMONTH(C$4,0))*(Diário!$F$4:$F$5003))</f>
        <v>0</v>
      </c>
      <c r="D74" s="102">
        <f>SUMPRODUCT((Diário!$E$4:$E$5003='Analítico Cx.'!$B74)*(Diário!$B$4:$B$5003&gt;=D$4)*(Diário!$B$4:$B$5003&lt;=EOMONTH(D$4,0))*(Diário!$F$4:$F$5003))</f>
        <v>0</v>
      </c>
      <c r="E74" s="102">
        <f>SUMPRODUCT((Diário!$E$4:$E$5003='Analítico Cx.'!$B74)*(Diário!$B$4:$B$5003&gt;=E$4)*(Diário!$B$4:$B$5003&lt;=EOMONTH(E$4,0))*(Diário!$F$4:$F$5003))</f>
        <v>0</v>
      </c>
      <c r="F74" s="102">
        <f>SUMPRODUCT((Diário!$E$4:$E$5003='Analítico Cx.'!$B74)*(Diário!$B$4:$B$5003&gt;=F$4)*(Diário!$B$4:$B$5003&lt;=EOMONTH(F$4,0))*(Diário!$F$4:$F$5003))</f>
        <v>0</v>
      </c>
      <c r="G74" s="102">
        <f>SUMPRODUCT((Diário!$E$4:$E$5003='Analítico Cx.'!$B74)*(Diário!$B$4:$B$5003&gt;=G$4)*(Diário!$B$4:$B$5003&lt;=EOMONTH(G$4,0))*(Diário!$F$4:$F$5003))</f>
        <v>0</v>
      </c>
      <c r="H74" s="102">
        <f>SUMPRODUCT((Diário!$E$4:$E$5003='Analítico Cx.'!$B74)*(Diário!$B$4:$B$5003&gt;=H$4)*(Diário!$B$4:$B$5003&lt;=EOMONTH(H$4,0))*(Diário!$F$4:$F$5003))</f>
        <v>0</v>
      </c>
      <c r="I74" s="102">
        <f>SUMPRODUCT((Diário!$E$4:$E$5003='Analítico Cx.'!$B74)*(Diário!$B$4:$B$5003&gt;=I$4)*(Diário!$B$4:$B$5003&lt;=EOMONTH(I$4,0))*(Diário!$F$4:$F$5003))</f>
        <v>0</v>
      </c>
      <c r="J74" s="102">
        <f>SUMPRODUCT((Diário!$E$4:$E$5003='Analítico Cx.'!$B74)*(Diário!$B$4:$B$5003&gt;=J$4)*(Diário!$B$4:$B$5003&lt;=EOMONTH(J$4,0))*(Diário!$F$4:$F$5003))</f>
        <v>0</v>
      </c>
      <c r="K74" s="102">
        <f>SUMPRODUCT((Diário!$E$4:$E$5003='Analítico Cx.'!$B74)*(Diário!$B$4:$B$5003&gt;=K$4)*(Diário!$B$4:$B$5003&lt;=EOMONTH(K$4,0))*(Diário!$F$4:$F$5003))</f>
        <v>0</v>
      </c>
      <c r="L74" s="102">
        <f>SUMPRODUCT((Diário!$E$4:$E$5003='Analítico Cx.'!$B74)*(Diário!$B$4:$B$5003&gt;=L$4)*(Diário!$B$4:$B$5003&lt;=EOMONTH(L$4,0))*(Diário!$F$4:$F$5003))</f>
        <v>0</v>
      </c>
      <c r="M74" s="102">
        <f>SUMPRODUCT((Diário!$E$4:$E$5003='Analítico Cx.'!$B74)*(Diário!$B$4:$B$5003&gt;=M$4)*(Diário!$B$4:$B$5003&lt;=EOMONTH(M$4,0))*(Diário!$F$4:$F$5003))</f>
        <v>0</v>
      </c>
      <c r="N74" s="102">
        <f>SUMPRODUCT((Diário!$E$4:$E$5003='Analítico Cx.'!$B74)*(Diário!$B$4:$B$5003&gt;=N$4)*(Diário!$B$4:$B$5003&lt;=EOMONTH(N$4,0))*(Diário!$F$4:$F$5003))</f>
        <v>0</v>
      </c>
      <c r="O74" s="103">
        <f t="shared" si="17"/>
        <v>0</v>
      </c>
      <c r="P74" s="95">
        <f t="shared" si="16"/>
        <v>0</v>
      </c>
    </row>
    <row r="75" spans="1:16" ht="23.45" customHeight="1" x14ac:dyDescent="0.2">
      <c r="A75" s="40" t="s">
        <v>113</v>
      </c>
      <c r="B75" s="59" t="s">
        <v>57</v>
      </c>
      <c r="C75" s="102">
        <f>SUMPRODUCT((Diário!$E$4:$E$5003='Analítico Cx.'!$B75)*(Diário!$B$4:$B$5003&gt;=C$4)*(Diário!$B$4:$B$5003&lt;=EOMONTH(C$4,0))*(Diário!$F$4:$F$5003))</f>
        <v>0</v>
      </c>
      <c r="D75" s="102">
        <f>SUMPRODUCT((Diário!$E$4:$E$5003='Analítico Cx.'!$B75)*(Diário!$B$4:$B$5003&gt;=D$4)*(Diário!$B$4:$B$5003&lt;=EOMONTH(D$4,0))*(Diário!$F$4:$F$5003))</f>
        <v>0</v>
      </c>
      <c r="E75" s="102">
        <f>SUMPRODUCT((Diário!$E$4:$E$5003='Analítico Cx.'!$B75)*(Diário!$B$4:$B$5003&gt;=E$4)*(Diário!$B$4:$B$5003&lt;=EOMONTH(E$4,0))*(Diário!$F$4:$F$5003))</f>
        <v>0</v>
      </c>
      <c r="F75" s="102">
        <f>SUMPRODUCT((Diário!$E$4:$E$5003='Analítico Cx.'!$B75)*(Diário!$B$4:$B$5003&gt;=F$4)*(Diário!$B$4:$B$5003&lt;=EOMONTH(F$4,0))*(Diário!$F$4:$F$5003))</f>
        <v>0</v>
      </c>
      <c r="G75" s="102">
        <f>SUMPRODUCT((Diário!$E$4:$E$5003='Analítico Cx.'!$B75)*(Diário!$B$4:$B$5003&gt;=G$4)*(Diário!$B$4:$B$5003&lt;=EOMONTH(G$4,0))*(Diário!$F$4:$F$5003))</f>
        <v>0</v>
      </c>
      <c r="H75" s="102">
        <f>SUMPRODUCT((Diário!$E$4:$E$5003='Analítico Cx.'!$B75)*(Diário!$B$4:$B$5003&gt;=H$4)*(Diário!$B$4:$B$5003&lt;=EOMONTH(H$4,0))*(Diário!$F$4:$F$5003))</f>
        <v>0</v>
      </c>
      <c r="I75" s="102">
        <f>SUMPRODUCT((Diário!$E$4:$E$5003='Analítico Cx.'!$B75)*(Diário!$B$4:$B$5003&gt;=I$4)*(Diário!$B$4:$B$5003&lt;=EOMONTH(I$4,0))*(Diário!$F$4:$F$5003))</f>
        <v>0</v>
      </c>
      <c r="J75" s="102">
        <f>SUMPRODUCT((Diário!$E$4:$E$5003='Analítico Cx.'!$B75)*(Diário!$B$4:$B$5003&gt;=J$4)*(Diário!$B$4:$B$5003&lt;=EOMONTH(J$4,0))*(Diário!$F$4:$F$5003))</f>
        <v>0</v>
      </c>
      <c r="K75" s="102">
        <f>SUMPRODUCT((Diário!$E$4:$E$5003='Analítico Cx.'!$B75)*(Diário!$B$4:$B$5003&gt;=K$4)*(Diário!$B$4:$B$5003&lt;=EOMONTH(K$4,0))*(Diário!$F$4:$F$5003))</f>
        <v>0</v>
      </c>
      <c r="L75" s="102">
        <f>SUMPRODUCT((Diário!$E$4:$E$5003='Analítico Cx.'!$B75)*(Diário!$B$4:$B$5003&gt;=L$4)*(Diário!$B$4:$B$5003&lt;=EOMONTH(L$4,0))*(Diário!$F$4:$F$5003))</f>
        <v>0</v>
      </c>
      <c r="M75" s="102">
        <f>SUMPRODUCT((Diário!$E$4:$E$5003='Analítico Cx.'!$B75)*(Diário!$B$4:$B$5003&gt;=M$4)*(Diário!$B$4:$B$5003&lt;=EOMONTH(M$4,0))*(Diário!$F$4:$F$5003))</f>
        <v>0</v>
      </c>
      <c r="N75" s="102">
        <f>SUMPRODUCT((Diário!$E$4:$E$5003='Analítico Cx.'!$B75)*(Diário!$B$4:$B$5003&gt;=N$4)*(Diário!$B$4:$B$5003&lt;=EOMONTH(N$4,0))*(Diário!$F$4:$F$5003))</f>
        <v>0</v>
      </c>
      <c r="O75" s="103">
        <f t="shared" si="17"/>
        <v>0</v>
      </c>
      <c r="P75" s="95">
        <f t="shared" si="16"/>
        <v>0</v>
      </c>
    </row>
    <row r="76" spans="1:16" ht="23.45" customHeight="1" x14ac:dyDescent="0.2">
      <c r="A76" s="40" t="s">
        <v>114</v>
      </c>
      <c r="B76" s="59" t="s">
        <v>166</v>
      </c>
      <c r="C76" s="102">
        <f>SUMPRODUCT((Diário!$E$4:$E$5003='Analítico Cx.'!$B76)*(Diário!$B$4:$B$5003&gt;=C$4)*(Diário!$B$4:$B$5003&lt;=EOMONTH(C$4,0))*(Diário!$F$4:$F$5003))</f>
        <v>0</v>
      </c>
      <c r="D76" s="102">
        <f>SUMPRODUCT((Diário!$E$4:$E$5003='Analítico Cx.'!$B76)*(Diário!$B$4:$B$5003&gt;=D$4)*(Diário!$B$4:$B$5003&lt;=EOMONTH(D$4,0))*(Diário!$F$4:$F$5003))</f>
        <v>0</v>
      </c>
      <c r="E76" s="102">
        <f>SUMPRODUCT((Diário!$E$4:$E$5003='Analítico Cx.'!$B76)*(Diário!$B$4:$B$5003&gt;=E$4)*(Diário!$B$4:$B$5003&lt;=EOMONTH(E$4,0))*(Diário!$F$4:$F$5003))</f>
        <v>0</v>
      </c>
      <c r="F76" s="102">
        <f>SUMPRODUCT((Diário!$E$4:$E$5003='Analítico Cx.'!$B76)*(Diário!$B$4:$B$5003&gt;=F$4)*(Diário!$B$4:$B$5003&lt;=EOMONTH(F$4,0))*(Diário!$F$4:$F$5003))</f>
        <v>0</v>
      </c>
      <c r="G76" s="102">
        <f>SUMPRODUCT((Diário!$E$4:$E$5003='Analítico Cx.'!$B76)*(Diário!$B$4:$B$5003&gt;=G$4)*(Diário!$B$4:$B$5003&lt;=EOMONTH(G$4,0))*(Diário!$F$4:$F$5003))</f>
        <v>0</v>
      </c>
      <c r="H76" s="102">
        <f>SUMPRODUCT((Diário!$E$4:$E$5003='Analítico Cx.'!$B76)*(Diário!$B$4:$B$5003&gt;=H$4)*(Diário!$B$4:$B$5003&lt;=EOMONTH(H$4,0))*(Diário!$F$4:$F$5003))</f>
        <v>0</v>
      </c>
      <c r="I76" s="102">
        <f>SUMPRODUCT((Diário!$E$4:$E$5003='Analítico Cx.'!$B76)*(Diário!$B$4:$B$5003&gt;=I$4)*(Diário!$B$4:$B$5003&lt;=EOMONTH(I$4,0))*(Diário!$F$4:$F$5003))</f>
        <v>0</v>
      </c>
      <c r="J76" s="102">
        <f>SUMPRODUCT((Diário!$E$4:$E$5003='Analítico Cx.'!$B76)*(Diário!$B$4:$B$5003&gt;=J$4)*(Diário!$B$4:$B$5003&lt;=EOMONTH(J$4,0))*(Diário!$F$4:$F$5003))</f>
        <v>0</v>
      </c>
      <c r="K76" s="102">
        <f>SUMPRODUCT((Diário!$E$4:$E$5003='Analítico Cx.'!$B76)*(Diário!$B$4:$B$5003&gt;=K$4)*(Diário!$B$4:$B$5003&lt;=EOMONTH(K$4,0))*(Diário!$F$4:$F$5003))</f>
        <v>0</v>
      </c>
      <c r="L76" s="102">
        <f>SUMPRODUCT((Diário!$E$4:$E$5003='Analítico Cx.'!$B76)*(Diário!$B$4:$B$5003&gt;=L$4)*(Diário!$B$4:$B$5003&lt;=EOMONTH(L$4,0))*(Diário!$F$4:$F$5003))</f>
        <v>0</v>
      </c>
      <c r="M76" s="102">
        <f>SUMPRODUCT((Diário!$E$4:$E$5003='Analítico Cx.'!$B76)*(Diário!$B$4:$B$5003&gt;=M$4)*(Diário!$B$4:$B$5003&lt;=EOMONTH(M$4,0))*(Diário!$F$4:$F$5003))</f>
        <v>0</v>
      </c>
      <c r="N76" s="102">
        <f>SUMPRODUCT((Diário!$E$4:$E$5003='Analítico Cx.'!$B76)*(Diário!$B$4:$B$5003&gt;=N$4)*(Diário!$B$4:$B$5003&lt;=EOMONTH(N$4,0))*(Diário!$F$4:$F$5003))</f>
        <v>0</v>
      </c>
      <c r="O76" s="103">
        <f t="shared" si="17"/>
        <v>0</v>
      </c>
      <c r="P76" s="95">
        <f t="shared" si="16"/>
        <v>0</v>
      </c>
    </row>
    <row r="77" spans="1:16" ht="23.45" customHeight="1" x14ac:dyDescent="0.2">
      <c r="A77" s="40" t="s">
        <v>115</v>
      </c>
      <c r="B77" s="59" t="s">
        <v>167</v>
      </c>
      <c r="C77" s="102">
        <f>SUMPRODUCT((Diário!$E$4:$E$5003='Analítico Cx.'!$B77)*(Diário!$B$4:$B$5003&gt;=C$4)*(Diário!$B$4:$B$5003&lt;=EOMONTH(C$4,0))*(Diário!$F$4:$F$5003))</f>
        <v>722.63</v>
      </c>
      <c r="D77" s="102">
        <f>SUMPRODUCT((Diário!$E$4:$E$5003='Analítico Cx.'!$B77)*(Diário!$B$4:$B$5003&gt;=D$4)*(Diário!$B$4:$B$5003&lt;=EOMONTH(D$4,0))*(Diário!$F$4:$F$5003))</f>
        <v>722.63</v>
      </c>
      <c r="E77" s="102">
        <f>SUMPRODUCT((Diário!$E$4:$E$5003='Analítico Cx.'!$B77)*(Diário!$B$4:$B$5003&gt;=E$4)*(Diário!$B$4:$B$5003&lt;=EOMONTH(E$4,0))*(Diário!$F$4:$F$5003))</f>
        <v>722.79</v>
      </c>
      <c r="F77" s="102">
        <f>SUMPRODUCT((Diário!$E$4:$E$5003='Analítico Cx.'!$B77)*(Diário!$B$4:$B$5003&gt;=F$4)*(Diário!$B$4:$B$5003&lt;=EOMONTH(F$4,0))*(Diário!$F$4:$F$5003))</f>
        <v>750.39</v>
      </c>
      <c r="G77" s="102">
        <f>SUMPRODUCT((Diário!$E$4:$E$5003='Analítico Cx.'!$B77)*(Diário!$B$4:$B$5003&gt;=G$4)*(Diário!$B$4:$B$5003&lt;=EOMONTH(G$4,0))*(Diário!$F$4:$F$5003))</f>
        <v>750.39</v>
      </c>
      <c r="H77" s="102">
        <f>SUMPRODUCT((Diário!$E$4:$E$5003='Analítico Cx.'!$B77)*(Diário!$B$4:$B$5003&gt;=H$4)*(Diário!$B$4:$B$5003&lt;=EOMONTH(H$4,0))*(Diário!$F$4:$F$5003))</f>
        <v>1950.3899999999999</v>
      </c>
      <c r="I77" s="102">
        <f>SUMPRODUCT((Diário!$E$4:$E$5003='Analítico Cx.'!$B77)*(Diário!$B$4:$B$5003&gt;=I$4)*(Diário!$B$4:$B$5003&lt;=EOMONTH(I$4,0))*(Diário!$F$4:$F$5003))</f>
        <v>0</v>
      </c>
      <c r="J77" s="102">
        <f>SUMPRODUCT((Diário!$E$4:$E$5003='Analítico Cx.'!$B77)*(Diário!$B$4:$B$5003&gt;=J$4)*(Diário!$B$4:$B$5003&lt;=EOMONTH(J$4,0))*(Diário!$F$4:$F$5003))</f>
        <v>0</v>
      </c>
      <c r="K77" s="102">
        <f>SUMPRODUCT((Diário!$E$4:$E$5003='Analítico Cx.'!$B77)*(Diário!$B$4:$B$5003&gt;=K$4)*(Diário!$B$4:$B$5003&lt;=EOMONTH(K$4,0))*(Diário!$F$4:$F$5003))</f>
        <v>0</v>
      </c>
      <c r="L77" s="102">
        <f>SUMPRODUCT((Diário!$E$4:$E$5003='Analítico Cx.'!$B77)*(Diário!$B$4:$B$5003&gt;=L$4)*(Diário!$B$4:$B$5003&lt;=EOMONTH(L$4,0))*(Diário!$F$4:$F$5003))</f>
        <v>0</v>
      </c>
      <c r="M77" s="102">
        <f>SUMPRODUCT((Diário!$E$4:$E$5003='Analítico Cx.'!$B77)*(Diário!$B$4:$B$5003&gt;=M$4)*(Diário!$B$4:$B$5003&lt;=EOMONTH(M$4,0))*(Diário!$F$4:$F$5003))</f>
        <v>0</v>
      </c>
      <c r="N77" s="102">
        <f>SUMPRODUCT((Diário!$E$4:$E$5003='Analítico Cx.'!$B77)*(Diário!$B$4:$B$5003&gt;=N$4)*(Diário!$B$4:$B$5003&lt;=EOMONTH(N$4,0))*(Diário!$F$4:$F$5003))</f>
        <v>0</v>
      </c>
      <c r="O77" s="103">
        <f t="shared" si="17"/>
        <v>5619.2199999999993</v>
      </c>
      <c r="P77" s="95">
        <f t="shared" si="16"/>
        <v>2.083989182579959E-3</v>
      </c>
    </row>
    <row r="78" spans="1:16" ht="23.45" customHeight="1" x14ac:dyDescent="0.2">
      <c r="A78" s="40" t="s">
        <v>116</v>
      </c>
      <c r="B78" s="60" t="s">
        <v>168</v>
      </c>
      <c r="C78" s="102">
        <f>SUMPRODUCT((Diário!$E$4:$E$5003='Analítico Cx.'!$B78)*(Diário!$B$4:$B$5003&gt;=C$4)*(Diário!$B$4:$B$5003&lt;=EOMONTH(C$4,0))*(Diário!$F$4:$F$5003))</f>
        <v>0</v>
      </c>
      <c r="D78" s="102">
        <f>SUMPRODUCT((Diário!$E$4:$E$5003='Analítico Cx.'!$B78)*(Diário!$B$4:$B$5003&gt;=D$4)*(Diário!$B$4:$B$5003&lt;=EOMONTH(D$4,0))*(Diário!$F$4:$F$5003))</f>
        <v>0</v>
      </c>
      <c r="E78" s="102">
        <f>SUMPRODUCT((Diário!$E$4:$E$5003='Analítico Cx.'!$B78)*(Diário!$B$4:$B$5003&gt;=E$4)*(Diário!$B$4:$B$5003&lt;=EOMONTH(E$4,0))*(Diário!$F$4:$F$5003))</f>
        <v>0</v>
      </c>
      <c r="F78" s="102">
        <f>SUMPRODUCT((Diário!$E$4:$E$5003='Analítico Cx.'!$B78)*(Diário!$B$4:$B$5003&gt;=F$4)*(Diário!$B$4:$B$5003&lt;=EOMONTH(F$4,0))*(Diário!$F$4:$F$5003))</f>
        <v>0</v>
      </c>
      <c r="G78" s="102">
        <f>SUMPRODUCT((Diário!$E$4:$E$5003='Analítico Cx.'!$B78)*(Diário!$B$4:$B$5003&gt;=G$4)*(Diário!$B$4:$B$5003&lt;=EOMONTH(G$4,0))*(Diário!$F$4:$F$5003))</f>
        <v>0</v>
      </c>
      <c r="H78" s="102">
        <f>SUMPRODUCT((Diário!$E$4:$E$5003='Analítico Cx.'!$B78)*(Diário!$B$4:$B$5003&gt;=H$4)*(Diário!$B$4:$B$5003&lt;=EOMONTH(H$4,0))*(Diário!$F$4:$F$5003))</f>
        <v>0</v>
      </c>
      <c r="I78" s="102">
        <f>SUMPRODUCT((Diário!$E$4:$E$5003='Analítico Cx.'!$B78)*(Diário!$B$4:$B$5003&gt;=I$4)*(Diário!$B$4:$B$5003&lt;=EOMONTH(I$4,0))*(Diário!$F$4:$F$5003))</f>
        <v>0</v>
      </c>
      <c r="J78" s="102">
        <f>SUMPRODUCT((Diário!$E$4:$E$5003='Analítico Cx.'!$B78)*(Diário!$B$4:$B$5003&gt;=J$4)*(Diário!$B$4:$B$5003&lt;=EOMONTH(J$4,0))*(Diário!$F$4:$F$5003))</f>
        <v>0</v>
      </c>
      <c r="K78" s="102">
        <f>SUMPRODUCT((Diário!$E$4:$E$5003='Analítico Cx.'!$B78)*(Diário!$B$4:$B$5003&gt;=K$4)*(Diário!$B$4:$B$5003&lt;=EOMONTH(K$4,0))*(Diário!$F$4:$F$5003))</f>
        <v>0</v>
      </c>
      <c r="L78" s="102">
        <f>SUMPRODUCT((Diário!$E$4:$E$5003='Analítico Cx.'!$B78)*(Diário!$B$4:$B$5003&gt;=L$4)*(Diário!$B$4:$B$5003&lt;=EOMONTH(L$4,0))*(Diário!$F$4:$F$5003))</f>
        <v>0</v>
      </c>
      <c r="M78" s="102">
        <f>SUMPRODUCT((Diário!$E$4:$E$5003='Analítico Cx.'!$B78)*(Diário!$B$4:$B$5003&gt;=M$4)*(Diário!$B$4:$B$5003&lt;=EOMONTH(M$4,0))*(Diário!$F$4:$F$5003))</f>
        <v>0</v>
      </c>
      <c r="N78" s="102">
        <f>SUMPRODUCT((Diário!$E$4:$E$5003='Analítico Cx.'!$B78)*(Diário!$B$4:$B$5003&gt;=N$4)*(Diário!$B$4:$B$5003&lt;=EOMONTH(N$4,0))*(Diário!$F$4:$F$5003))</f>
        <v>0</v>
      </c>
      <c r="O78" s="103">
        <f t="shared" si="17"/>
        <v>0</v>
      </c>
      <c r="P78" s="95">
        <f t="shared" si="16"/>
        <v>0</v>
      </c>
    </row>
    <row r="79" spans="1:16" ht="23.45" customHeight="1" x14ac:dyDescent="0.2">
      <c r="A79" s="40" t="s">
        <v>117</v>
      </c>
      <c r="B79" s="60" t="s">
        <v>169</v>
      </c>
      <c r="C79" s="102">
        <f>SUMPRODUCT((Diário!$E$4:$E$5003='Analítico Cx.'!$B79)*(Diário!$B$4:$B$5003&gt;=C$4)*(Diário!$B$4:$B$5003&lt;=EOMONTH(C$4,0))*(Diário!$F$4:$F$5003))</f>
        <v>0</v>
      </c>
      <c r="D79" s="102">
        <f>SUMPRODUCT((Diário!$E$4:$E$5003='Analítico Cx.'!$B79)*(Diário!$B$4:$B$5003&gt;=D$4)*(Diário!$B$4:$B$5003&lt;=EOMONTH(D$4,0))*(Diário!$F$4:$F$5003))</f>
        <v>0</v>
      </c>
      <c r="E79" s="102">
        <f>SUMPRODUCT((Diário!$E$4:$E$5003='Analítico Cx.'!$B79)*(Diário!$B$4:$B$5003&gt;=E$4)*(Diário!$B$4:$B$5003&lt;=EOMONTH(E$4,0))*(Diário!$F$4:$F$5003))</f>
        <v>0</v>
      </c>
      <c r="F79" s="102">
        <f>SUMPRODUCT((Diário!$E$4:$E$5003='Analítico Cx.'!$B79)*(Diário!$B$4:$B$5003&gt;=F$4)*(Diário!$B$4:$B$5003&lt;=EOMONTH(F$4,0))*(Diário!$F$4:$F$5003))</f>
        <v>0</v>
      </c>
      <c r="G79" s="102">
        <f>SUMPRODUCT((Diário!$E$4:$E$5003='Analítico Cx.'!$B79)*(Diário!$B$4:$B$5003&gt;=G$4)*(Diário!$B$4:$B$5003&lt;=EOMONTH(G$4,0))*(Diário!$F$4:$F$5003))</f>
        <v>0</v>
      </c>
      <c r="H79" s="102">
        <f>SUMPRODUCT((Diário!$E$4:$E$5003='Analítico Cx.'!$B79)*(Diário!$B$4:$B$5003&gt;=H$4)*(Diário!$B$4:$B$5003&lt;=EOMONTH(H$4,0))*(Diário!$F$4:$F$5003))</f>
        <v>0</v>
      </c>
      <c r="I79" s="102">
        <f>SUMPRODUCT((Diário!$E$4:$E$5003='Analítico Cx.'!$B79)*(Diário!$B$4:$B$5003&gt;=I$4)*(Diário!$B$4:$B$5003&lt;=EOMONTH(I$4,0))*(Diário!$F$4:$F$5003))</f>
        <v>0</v>
      </c>
      <c r="J79" s="102">
        <f>SUMPRODUCT((Diário!$E$4:$E$5003='Analítico Cx.'!$B79)*(Diário!$B$4:$B$5003&gt;=J$4)*(Diário!$B$4:$B$5003&lt;=EOMONTH(J$4,0))*(Diário!$F$4:$F$5003))</f>
        <v>0</v>
      </c>
      <c r="K79" s="102">
        <f>SUMPRODUCT((Diário!$E$4:$E$5003='Analítico Cx.'!$B79)*(Diário!$B$4:$B$5003&gt;=K$4)*(Diário!$B$4:$B$5003&lt;=EOMONTH(K$4,0))*(Diário!$F$4:$F$5003))</f>
        <v>0</v>
      </c>
      <c r="L79" s="102">
        <f>SUMPRODUCT((Diário!$E$4:$E$5003='Analítico Cx.'!$B79)*(Diário!$B$4:$B$5003&gt;=L$4)*(Diário!$B$4:$B$5003&lt;=EOMONTH(L$4,0))*(Diário!$F$4:$F$5003))</f>
        <v>0</v>
      </c>
      <c r="M79" s="102">
        <f>SUMPRODUCT((Diário!$E$4:$E$5003='Analítico Cx.'!$B79)*(Diário!$B$4:$B$5003&gt;=M$4)*(Diário!$B$4:$B$5003&lt;=EOMONTH(M$4,0))*(Diário!$F$4:$F$5003))</f>
        <v>0</v>
      </c>
      <c r="N79" s="102">
        <f>SUMPRODUCT((Diário!$E$4:$E$5003='Analítico Cx.'!$B79)*(Diário!$B$4:$B$5003&gt;=N$4)*(Diário!$B$4:$B$5003&lt;=EOMONTH(N$4,0))*(Diário!$F$4:$F$5003))</f>
        <v>0</v>
      </c>
      <c r="O79" s="103">
        <f t="shared" si="17"/>
        <v>0</v>
      </c>
      <c r="P79" s="95">
        <f t="shared" si="16"/>
        <v>0</v>
      </c>
    </row>
    <row r="80" spans="1:16" ht="23.45" customHeight="1" x14ac:dyDescent="0.2">
      <c r="A80" s="40" t="s">
        <v>118</v>
      </c>
      <c r="B80" s="60" t="s">
        <v>170</v>
      </c>
      <c r="C80" s="102">
        <f>SUMPRODUCT((Diário!$E$4:$E$5003='Analítico Cx.'!$B80)*(Diário!$B$4:$B$5003&gt;=C$4)*(Diário!$B$4:$B$5003&lt;=EOMONTH(C$4,0))*(Diário!$F$4:$F$5003))</f>
        <v>0</v>
      </c>
      <c r="D80" s="102">
        <f>SUMPRODUCT((Diário!$E$4:$E$5003='Analítico Cx.'!$B80)*(Diário!$B$4:$B$5003&gt;=D$4)*(Diário!$B$4:$B$5003&lt;=EOMONTH(D$4,0))*(Diário!$F$4:$F$5003))</f>
        <v>0</v>
      </c>
      <c r="E80" s="102">
        <f>SUMPRODUCT((Diário!$E$4:$E$5003='Analítico Cx.'!$B80)*(Diário!$B$4:$B$5003&gt;=E$4)*(Diário!$B$4:$B$5003&lt;=EOMONTH(E$4,0))*(Diário!$F$4:$F$5003))</f>
        <v>0</v>
      </c>
      <c r="F80" s="102">
        <f>SUMPRODUCT((Diário!$E$4:$E$5003='Analítico Cx.'!$B80)*(Diário!$B$4:$B$5003&gt;=F$4)*(Diário!$B$4:$B$5003&lt;=EOMONTH(F$4,0))*(Diário!$F$4:$F$5003))</f>
        <v>0</v>
      </c>
      <c r="G80" s="102">
        <f>SUMPRODUCT((Diário!$E$4:$E$5003='Analítico Cx.'!$B80)*(Diário!$B$4:$B$5003&gt;=G$4)*(Diário!$B$4:$B$5003&lt;=EOMONTH(G$4,0))*(Diário!$F$4:$F$5003))</f>
        <v>0</v>
      </c>
      <c r="H80" s="102">
        <f>SUMPRODUCT((Diário!$E$4:$E$5003='Analítico Cx.'!$B80)*(Diário!$B$4:$B$5003&gt;=H$4)*(Diário!$B$4:$B$5003&lt;=EOMONTH(H$4,0))*(Diário!$F$4:$F$5003))</f>
        <v>0</v>
      </c>
      <c r="I80" s="102">
        <f>SUMPRODUCT((Diário!$E$4:$E$5003='Analítico Cx.'!$B80)*(Diário!$B$4:$B$5003&gt;=I$4)*(Diário!$B$4:$B$5003&lt;=EOMONTH(I$4,0))*(Diário!$F$4:$F$5003))</f>
        <v>0</v>
      </c>
      <c r="J80" s="102">
        <f>SUMPRODUCT((Diário!$E$4:$E$5003='Analítico Cx.'!$B80)*(Diário!$B$4:$B$5003&gt;=J$4)*(Diário!$B$4:$B$5003&lt;=EOMONTH(J$4,0))*(Diário!$F$4:$F$5003))</f>
        <v>0</v>
      </c>
      <c r="K80" s="102">
        <f>SUMPRODUCT((Diário!$E$4:$E$5003='Analítico Cx.'!$B80)*(Diário!$B$4:$B$5003&gt;=K$4)*(Diário!$B$4:$B$5003&lt;=EOMONTH(K$4,0))*(Diário!$F$4:$F$5003))</f>
        <v>0</v>
      </c>
      <c r="L80" s="102">
        <f>SUMPRODUCT((Diário!$E$4:$E$5003='Analítico Cx.'!$B80)*(Diário!$B$4:$B$5003&gt;=L$4)*(Diário!$B$4:$B$5003&lt;=EOMONTH(L$4,0))*(Diário!$F$4:$F$5003))</f>
        <v>0</v>
      </c>
      <c r="M80" s="102">
        <f>SUMPRODUCT((Diário!$E$4:$E$5003='Analítico Cx.'!$B80)*(Diário!$B$4:$B$5003&gt;=M$4)*(Diário!$B$4:$B$5003&lt;=EOMONTH(M$4,0))*(Diário!$F$4:$F$5003))</f>
        <v>0</v>
      </c>
      <c r="N80" s="102">
        <f>SUMPRODUCT((Diário!$E$4:$E$5003='Analítico Cx.'!$B80)*(Diário!$B$4:$B$5003&gt;=N$4)*(Diário!$B$4:$B$5003&lt;=EOMONTH(N$4,0))*(Diário!$F$4:$F$5003))</f>
        <v>0</v>
      </c>
      <c r="O80" s="103">
        <f t="shared" si="17"/>
        <v>0</v>
      </c>
      <c r="P80" s="95">
        <f t="shared" si="16"/>
        <v>0</v>
      </c>
    </row>
    <row r="81" spans="1:16" ht="23.45" customHeight="1" x14ac:dyDescent="0.2">
      <c r="A81" s="40" t="s">
        <v>119</v>
      </c>
      <c r="B81" s="60" t="s">
        <v>232</v>
      </c>
      <c r="C81" s="102">
        <f>SUMPRODUCT((Diário!$E$4:$E$5003='Analítico Cx.'!$B81)*(Diário!$B$4:$B$5003&gt;=C$4)*(Diário!$B$4:$B$5003&lt;=EOMONTH(C$4,0))*(Diário!$F$4:$F$5003))</f>
        <v>0</v>
      </c>
      <c r="D81" s="102">
        <f>SUMPRODUCT((Diário!$E$4:$E$5003='Analítico Cx.'!$B81)*(Diário!$B$4:$B$5003&gt;=D$4)*(Diário!$B$4:$B$5003&lt;=EOMONTH(D$4,0))*(Diário!$F$4:$F$5003))</f>
        <v>0</v>
      </c>
      <c r="E81" s="102">
        <f>SUMPRODUCT((Diário!$E$4:$E$5003='Analítico Cx.'!$B81)*(Diário!$B$4:$B$5003&gt;=E$4)*(Diário!$B$4:$B$5003&lt;=EOMONTH(E$4,0))*(Diário!$F$4:$F$5003))</f>
        <v>0</v>
      </c>
      <c r="F81" s="102">
        <f>SUMPRODUCT((Diário!$E$4:$E$5003='Analítico Cx.'!$B81)*(Diário!$B$4:$B$5003&gt;=F$4)*(Diário!$B$4:$B$5003&lt;=EOMONTH(F$4,0))*(Diário!$F$4:$F$5003))</f>
        <v>0</v>
      </c>
      <c r="G81" s="102">
        <f>SUMPRODUCT((Diário!$E$4:$E$5003='Analítico Cx.'!$B81)*(Diário!$B$4:$B$5003&gt;=G$4)*(Diário!$B$4:$B$5003&lt;=EOMONTH(G$4,0))*(Diário!$F$4:$F$5003))</f>
        <v>0</v>
      </c>
      <c r="H81" s="102">
        <f>SUMPRODUCT((Diário!$E$4:$E$5003='Analítico Cx.'!$B81)*(Diário!$B$4:$B$5003&gt;=H$4)*(Diário!$B$4:$B$5003&lt;=EOMONTH(H$4,0))*(Diário!$F$4:$F$5003))</f>
        <v>0</v>
      </c>
      <c r="I81" s="102">
        <f>SUMPRODUCT((Diário!$E$4:$E$5003='Analítico Cx.'!$B81)*(Diário!$B$4:$B$5003&gt;=I$4)*(Diário!$B$4:$B$5003&lt;=EOMONTH(I$4,0))*(Diário!$F$4:$F$5003))</f>
        <v>0</v>
      </c>
      <c r="J81" s="102">
        <f>SUMPRODUCT((Diário!$E$4:$E$5003='Analítico Cx.'!$B81)*(Diário!$B$4:$B$5003&gt;=J$4)*(Diário!$B$4:$B$5003&lt;=EOMONTH(J$4,0))*(Diário!$F$4:$F$5003))</f>
        <v>0</v>
      </c>
      <c r="K81" s="102">
        <f>SUMPRODUCT((Diário!$E$4:$E$5003='Analítico Cx.'!$B81)*(Diário!$B$4:$B$5003&gt;=K$4)*(Diário!$B$4:$B$5003&lt;=EOMONTH(K$4,0))*(Diário!$F$4:$F$5003))</f>
        <v>0</v>
      </c>
      <c r="L81" s="102">
        <f>SUMPRODUCT((Diário!$E$4:$E$5003='Analítico Cx.'!$B81)*(Diário!$B$4:$B$5003&gt;=L$4)*(Diário!$B$4:$B$5003&lt;=EOMONTH(L$4,0))*(Diário!$F$4:$F$5003))</f>
        <v>0</v>
      </c>
      <c r="M81" s="102">
        <f>SUMPRODUCT((Diário!$E$4:$E$5003='Analítico Cx.'!$B81)*(Diário!$B$4:$B$5003&gt;=M$4)*(Diário!$B$4:$B$5003&lt;=EOMONTH(M$4,0))*(Diário!$F$4:$F$5003))</f>
        <v>0</v>
      </c>
      <c r="N81" s="102">
        <f>SUMPRODUCT((Diário!$E$4:$E$5003='Analítico Cx.'!$B81)*(Diário!$B$4:$B$5003&gt;=N$4)*(Diário!$B$4:$B$5003&lt;=EOMONTH(N$4,0))*(Diário!$F$4:$F$5003))</f>
        <v>0</v>
      </c>
      <c r="O81" s="103">
        <f t="shared" si="17"/>
        <v>0</v>
      </c>
      <c r="P81" s="95">
        <f t="shared" si="16"/>
        <v>0</v>
      </c>
    </row>
    <row r="82" spans="1:16" ht="23.45" customHeight="1" x14ac:dyDescent="0.2">
      <c r="A82" s="40" t="s">
        <v>120</v>
      </c>
      <c r="B82" s="60" t="s">
        <v>78</v>
      </c>
      <c r="C82" s="102">
        <f>SUMPRODUCT((Diário!$E$4:$E$5003='Analítico Cx.'!$B82)*(Diário!$B$4:$B$5003&gt;=C$4)*(Diário!$B$4:$B$5003&lt;=EOMONTH(C$4,0))*(Diário!$F$4:$F$5003))</f>
        <v>0</v>
      </c>
      <c r="D82" s="102">
        <f>SUMPRODUCT((Diário!$E$4:$E$5003='Analítico Cx.'!$B82)*(Diário!$B$4:$B$5003&gt;=D$4)*(Diário!$B$4:$B$5003&lt;=EOMONTH(D$4,0))*(Diário!$F$4:$F$5003))</f>
        <v>0</v>
      </c>
      <c r="E82" s="102">
        <f>SUMPRODUCT((Diário!$E$4:$E$5003='Analítico Cx.'!$B82)*(Diário!$B$4:$B$5003&gt;=E$4)*(Diário!$B$4:$B$5003&lt;=EOMONTH(E$4,0))*(Diário!$F$4:$F$5003))</f>
        <v>0</v>
      </c>
      <c r="F82" s="102">
        <f>SUMPRODUCT((Diário!$E$4:$E$5003='Analítico Cx.'!$B82)*(Diário!$B$4:$B$5003&gt;=F$4)*(Diário!$B$4:$B$5003&lt;=EOMONTH(F$4,0))*(Diário!$F$4:$F$5003))</f>
        <v>0</v>
      </c>
      <c r="G82" s="102">
        <f>SUMPRODUCT((Diário!$E$4:$E$5003='Analítico Cx.'!$B82)*(Diário!$B$4:$B$5003&gt;=G$4)*(Diário!$B$4:$B$5003&lt;=EOMONTH(G$4,0))*(Diário!$F$4:$F$5003))</f>
        <v>0</v>
      </c>
      <c r="H82" s="102">
        <f>SUMPRODUCT((Diário!$E$4:$E$5003='Analítico Cx.'!$B82)*(Diário!$B$4:$B$5003&gt;=H$4)*(Diário!$B$4:$B$5003&lt;=EOMONTH(H$4,0))*(Diário!$F$4:$F$5003))</f>
        <v>0</v>
      </c>
      <c r="I82" s="102">
        <f>SUMPRODUCT((Diário!$E$4:$E$5003='Analítico Cx.'!$B82)*(Diário!$B$4:$B$5003&gt;=I$4)*(Diário!$B$4:$B$5003&lt;=EOMONTH(I$4,0))*(Diário!$F$4:$F$5003))</f>
        <v>0</v>
      </c>
      <c r="J82" s="102">
        <f>SUMPRODUCT((Diário!$E$4:$E$5003='Analítico Cx.'!$B82)*(Diário!$B$4:$B$5003&gt;=J$4)*(Diário!$B$4:$B$5003&lt;=EOMONTH(J$4,0))*(Diário!$F$4:$F$5003))</f>
        <v>0</v>
      </c>
      <c r="K82" s="102">
        <f>SUMPRODUCT((Diário!$E$4:$E$5003='Analítico Cx.'!$B82)*(Diário!$B$4:$B$5003&gt;=K$4)*(Diário!$B$4:$B$5003&lt;=EOMONTH(K$4,0))*(Diário!$F$4:$F$5003))</f>
        <v>0</v>
      </c>
      <c r="L82" s="102">
        <f>SUMPRODUCT((Diário!$E$4:$E$5003='Analítico Cx.'!$B82)*(Diário!$B$4:$B$5003&gt;=L$4)*(Diário!$B$4:$B$5003&lt;=EOMONTH(L$4,0))*(Diário!$F$4:$F$5003))</f>
        <v>0</v>
      </c>
      <c r="M82" s="102">
        <f>SUMPRODUCT((Diário!$E$4:$E$5003='Analítico Cx.'!$B82)*(Diário!$B$4:$B$5003&gt;=M$4)*(Diário!$B$4:$B$5003&lt;=EOMONTH(M$4,0))*(Diário!$F$4:$F$5003))</f>
        <v>0</v>
      </c>
      <c r="N82" s="102">
        <f>SUMPRODUCT((Diário!$E$4:$E$5003='Analítico Cx.'!$B82)*(Diário!$B$4:$B$5003&gt;=N$4)*(Diário!$B$4:$B$5003&lt;=EOMONTH(N$4,0))*(Diário!$F$4:$F$5003))</f>
        <v>0</v>
      </c>
      <c r="O82" s="103">
        <f t="shared" si="17"/>
        <v>0</v>
      </c>
      <c r="P82" s="95">
        <f t="shared" si="16"/>
        <v>0</v>
      </c>
    </row>
    <row r="83" spans="1:16" ht="23.45" customHeight="1" x14ac:dyDescent="0.2">
      <c r="A83" s="40" t="s">
        <v>121</v>
      </c>
      <c r="B83" s="60" t="s">
        <v>286</v>
      </c>
      <c r="C83" s="102">
        <f>SUMPRODUCT((Diário!$E$4:$E$5003='Analítico Cx.'!$B83)*(Diário!$B$4:$B$5003&gt;=C$4)*(Diário!$B$4:$B$5003&lt;=EOMONTH(C$4,0))*(Diário!$F$4:$F$5003))</f>
        <v>0</v>
      </c>
      <c r="D83" s="102">
        <f>SUMPRODUCT((Diário!$E$4:$E$5003='Analítico Cx.'!$B83)*(Diário!$B$4:$B$5003&gt;=D$4)*(Diário!$B$4:$B$5003&lt;=EOMONTH(D$4,0))*(Diário!$F$4:$F$5003))</f>
        <v>0</v>
      </c>
      <c r="E83" s="102">
        <f>SUMPRODUCT((Diário!$E$4:$E$5003='Analítico Cx.'!$B83)*(Diário!$B$4:$B$5003&gt;=E$4)*(Diário!$B$4:$B$5003&lt;=EOMONTH(E$4,0))*(Diário!$F$4:$F$5003))</f>
        <v>0</v>
      </c>
      <c r="F83" s="102">
        <f>SUMPRODUCT((Diário!$E$4:$E$5003='Analítico Cx.'!$B83)*(Diário!$B$4:$B$5003&gt;=F$4)*(Diário!$B$4:$B$5003&lt;=EOMONTH(F$4,0))*(Diário!$F$4:$F$5003))</f>
        <v>0</v>
      </c>
      <c r="G83" s="102">
        <f>SUMPRODUCT((Diário!$E$4:$E$5003='Analítico Cx.'!$B83)*(Diário!$B$4:$B$5003&gt;=G$4)*(Diário!$B$4:$B$5003&lt;=EOMONTH(G$4,0))*(Diário!$F$4:$F$5003))</f>
        <v>0</v>
      </c>
      <c r="H83" s="102">
        <f>SUMPRODUCT((Diário!$E$4:$E$5003='Analítico Cx.'!$B83)*(Diário!$B$4:$B$5003&gt;=H$4)*(Diário!$B$4:$B$5003&lt;=EOMONTH(H$4,0))*(Diário!$F$4:$F$5003))</f>
        <v>0</v>
      </c>
      <c r="I83" s="102">
        <f>SUMPRODUCT((Diário!$E$4:$E$5003='Analítico Cx.'!$B83)*(Diário!$B$4:$B$5003&gt;=I$4)*(Diário!$B$4:$B$5003&lt;=EOMONTH(I$4,0))*(Diário!$F$4:$F$5003))</f>
        <v>0</v>
      </c>
      <c r="J83" s="102">
        <f>SUMPRODUCT((Diário!$E$4:$E$5003='Analítico Cx.'!$B83)*(Diário!$B$4:$B$5003&gt;=J$4)*(Diário!$B$4:$B$5003&lt;=EOMONTH(J$4,0))*(Diário!$F$4:$F$5003))</f>
        <v>0</v>
      </c>
      <c r="K83" s="102">
        <f>SUMPRODUCT((Diário!$E$4:$E$5003='Analítico Cx.'!$B83)*(Diário!$B$4:$B$5003&gt;=K$4)*(Diário!$B$4:$B$5003&lt;=EOMONTH(K$4,0))*(Diário!$F$4:$F$5003))</f>
        <v>0</v>
      </c>
      <c r="L83" s="102">
        <f>SUMPRODUCT((Diário!$E$4:$E$5003='Analítico Cx.'!$B83)*(Diário!$B$4:$B$5003&gt;=L$4)*(Diário!$B$4:$B$5003&lt;=EOMONTH(L$4,0))*(Diário!$F$4:$F$5003))</f>
        <v>0</v>
      </c>
      <c r="M83" s="102">
        <f>SUMPRODUCT((Diário!$E$4:$E$5003='Analítico Cx.'!$B83)*(Diário!$B$4:$B$5003&gt;=M$4)*(Diário!$B$4:$B$5003&lt;=EOMONTH(M$4,0))*(Diário!$F$4:$F$5003))</f>
        <v>0</v>
      </c>
      <c r="N83" s="102">
        <f>SUMPRODUCT((Diário!$E$4:$E$5003='Analítico Cx.'!$B83)*(Diário!$B$4:$B$5003&gt;=N$4)*(Diário!$B$4:$B$5003&lt;=EOMONTH(N$4,0))*(Diário!$F$4:$F$5003))</f>
        <v>0</v>
      </c>
      <c r="O83" s="103">
        <f t="shared" si="17"/>
        <v>0</v>
      </c>
      <c r="P83" s="95">
        <f t="shared" si="16"/>
        <v>0</v>
      </c>
    </row>
    <row r="84" spans="1:16" ht="23.45" customHeight="1" x14ac:dyDescent="0.2">
      <c r="A84" s="40" t="s">
        <v>131</v>
      </c>
      <c r="B84" s="60" t="s">
        <v>68</v>
      </c>
      <c r="C84" s="102">
        <f>SUMPRODUCT((Diário!$E$4:$E$5003='Analítico Cx.'!$B84)*(Diário!$B$4:$B$5003&gt;=C$4)*(Diário!$B$4:$B$5003&lt;=EOMONTH(C$4,0))*(Diário!$F$4:$F$5003))</f>
        <v>0</v>
      </c>
      <c r="D84" s="102">
        <f>SUMPRODUCT((Diário!$E$4:$E$5003='Analítico Cx.'!$B84)*(Diário!$B$4:$B$5003&gt;=D$4)*(Diário!$B$4:$B$5003&lt;=EOMONTH(D$4,0))*(Diário!$F$4:$F$5003))</f>
        <v>0</v>
      </c>
      <c r="E84" s="102">
        <f>SUMPRODUCT((Diário!$E$4:$E$5003='Analítico Cx.'!$B84)*(Diário!$B$4:$B$5003&gt;=E$4)*(Diário!$B$4:$B$5003&lt;=EOMONTH(E$4,0))*(Diário!$F$4:$F$5003))</f>
        <v>0</v>
      </c>
      <c r="F84" s="102">
        <f>SUMPRODUCT((Diário!$E$4:$E$5003='Analítico Cx.'!$B84)*(Diário!$B$4:$B$5003&gt;=F$4)*(Diário!$B$4:$B$5003&lt;=EOMONTH(F$4,0))*(Diário!$F$4:$F$5003))</f>
        <v>0</v>
      </c>
      <c r="G84" s="102">
        <f>SUMPRODUCT((Diário!$E$4:$E$5003='Analítico Cx.'!$B84)*(Diário!$B$4:$B$5003&gt;=G$4)*(Diário!$B$4:$B$5003&lt;=EOMONTH(G$4,0))*(Diário!$F$4:$F$5003))</f>
        <v>0</v>
      </c>
      <c r="H84" s="102">
        <f>SUMPRODUCT((Diário!$E$4:$E$5003='Analítico Cx.'!$B84)*(Diário!$B$4:$B$5003&gt;=H$4)*(Diário!$B$4:$B$5003&lt;=EOMONTH(H$4,0))*(Diário!$F$4:$F$5003))</f>
        <v>15686.59</v>
      </c>
      <c r="I84" s="102">
        <f>SUMPRODUCT((Diário!$E$4:$E$5003='Analítico Cx.'!$B84)*(Diário!$B$4:$B$5003&gt;=I$4)*(Diário!$B$4:$B$5003&lt;=EOMONTH(I$4,0))*(Diário!$F$4:$F$5003))</f>
        <v>0</v>
      </c>
      <c r="J84" s="102">
        <f>SUMPRODUCT((Diário!$E$4:$E$5003='Analítico Cx.'!$B84)*(Diário!$B$4:$B$5003&gt;=J$4)*(Diário!$B$4:$B$5003&lt;=EOMONTH(J$4,0))*(Diário!$F$4:$F$5003))</f>
        <v>0</v>
      </c>
      <c r="K84" s="102">
        <f>SUMPRODUCT((Diário!$E$4:$E$5003='Analítico Cx.'!$B84)*(Diário!$B$4:$B$5003&gt;=K$4)*(Diário!$B$4:$B$5003&lt;=EOMONTH(K$4,0))*(Diário!$F$4:$F$5003))</f>
        <v>0</v>
      </c>
      <c r="L84" s="102">
        <f>SUMPRODUCT((Diário!$E$4:$E$5003='Analítico Cx.'!$B84)*(Diário!$B$4:$B$5003&gt;=L$4)*(Diário!$B$4:$B$5003&lt;=EOMONTH(L$4,0))*(Diário!$F$4:$F$5003))</f>
        <v>0</v>
      </c>
      <c r="M84" s="102">
        <f>SUMPRODUCT((Diário!$E$4:$E$5003='Analítico Cx.'!$B84)*(Diário!$B$4:$B$5003&gt;=M$4)*(Diário!$B$4:$B$5003&lt;=EOMONTH(M$4,0))*(Diário!$F$4:$F$5003))</f>
        <v>0</v>
      </c>
      <c r="N84" s="102">
        <f>SUMPRODUCT((Diário!$E$4:$E$5003='Analítico Cx.'!$B84)*(Diário!$B$4:$B$5003&gt;=N$4)*(Diário!$B$4:$B$5003&lt;=EOMONTH(N$4,0))*(Diário!$F$4:$F$5003))</f>
        <v>0</v>
      </c>
      <c r="O84" s="103">
        <f t="shared" si="17"/>
        <v>15686.59</v>
      </c>
      <c r="P84" s="95">
        <f t="shared" si="16"/>
        <v>5.8176550965377697E-3</v>
      </c>
    </row>
    <row r="85" spans="1:16" ht="23.45" customHeight="1" x14ac:dyDescent="0.2">
      <c r="A85" s="40" t="s">
        <v>132</v>
      </c>
      <c r="B85" s="60" t="s">
        <v>171</v>
      </c>
      <c r="C85" s="102">
        <f>SUMPRODUCT((Diário!$E$4:$E$5003='Analítico Cx.'!$B85)*(Diário!$B$4:$B$5003&gt;=C$4)*(Diário!$B$4:$B$5003&lt;=EOMONTH(C$4,0))*(Diário!$F$4:$F$5003))</f>
        <v>0</v>
      </c>
      <c r="D85" s="102">
        <f>SUMPRODUCT((Diário!$E$4:$E$5003='Analítico Cx.'!$B85)*(Diário!$B$4:$B$5003&gt;=D$4)*(Diário!$B$4:$B$5003&lt;=EOMONTH(D$4,0))*(Diário!$F$4:$F$5003))</f>
        <v>0</v>
      </c>
      <c r="E85" s="102">
        <f>SUMPRODUCT((Diário!$E$4:$E$5003='Analítico Cx.'!$B85)*(Diário!$B$4:$B$5003&gt;=E$4)*(Diário!$B$4:$B$5003&lt;=EOMONTH(E$4,0))*(Diário!$F$4:$F$5003))</f>
        <v>0</v>
      </c>
      <c r="F85" s="102">
        <f>SUMPRODUCT((Diário!$E$4:$E$5003='Analítico Cx.'!$B85)*(Diário!$B$4:$B$5003&gt;=F$4)*(Diário!$B$4:$B$5003&lt;=EOMONTH(F$4,0))*(Diário!$F$4:$F$5003))</f>
        <v>0</v>
      </c>
      <c r="G85" s="102">
        <f>SUMPRODUCT((Diário!$E$4:$E$5003='Analítico Cx.'!$B85)*(Diário!$B$4:$B$5003&gt;=G$4)*(Diário!$B$4:$B$5003&lt;=EOMONTH(G$4,0))*(Diário!$F$4:$F$5003))</f>
        <v>0</v>
      </c>
      <c r="H85" s="102">
        <f>SUMPRODUCT((Diário!$E$4:$E$5003='Analítico Cx.'!$B85)*(Diário!$B$4:$B$5003&gt;=H$4)*(Diário!$B$4:$B$5003&lt;=EOMONTH(H$4,0))*(Diário!$F$4:$F$5003))</f>
        <v>0</v>
      </c>
      <c r="I85" s="102">
        <f>SUMPRODUCT((Diário!$E$4:$E$5003='Analítico Cx.'!$B85)*(Diário!$B$4:$B$5003&gt;=I$4)*(Diário!$B$4:$B$5003&lt;=EOMONTH(I$4,0))*(Diário!$F$4:$F$5003))</f>
        <v>0</v>
      </c>
      <c r="J85" s="102">
        <f>SUMPRODUCT((Diário!$E$4:$E$5003='Analítico Cx.'!$B85)*(Diário!$B$4:$B$5003&gt;=J$4)*(Diário!$B$4:$B$5003&lt;=EOMONTH(J$4,0))*(Diário!$F$4:$F$5003))</f>
        <v>0</v>
      </c>
      <c r="K85" s="102">
        <f>SUMPRODUCT((Diário!$E$4:$E$5003='Analítico Cx.'!$B85)*(Diário!$B$4:$B$5003&gt;=K$4)*(Diário!$B$4:$B$5003&lt;=EOMONTH(K$4,0))*(Diário!$F$4:$F$5003))</f>
        <v>0</v>
      </c>
      <c r="L85" s="102">
        <f>SUMPRODUCT((Diário!$E$4:$E$5003='Analítico Cx.'!$B85)*(Diário!$B$4:$B$5003&gt;=L$4)*(Diário!$B$4:$B$5003&lt;=EOMONTH(L$4,0))*(Diário!$F$4:$F$5003))</f>
        <v>0</v>
      </c>
      <c r="M85" s="102">
        <f>SUMPRODUCT((Diário!$E$4:$E$5003='Analítico Cx.'!$B85)*(Diário!$B$4:$B$5003&gt;=M$4)*(Diário!$B$4:$B$5003&lt;=EOMONTH(M$4,0))*(Diário!$F$4:$F$5003))</f>
        <v>0</v>
      </c>
      <c r="N85" s="102">
        <f>SUMPRODUCT((Diário!$E$4:$E$5003='Analítico Cx.'!$B85)*(Diário!$B$4:$B$5003&gt;=N$4)*(Diário!$B$4:$B$5003&lt;=EOMONTH(N$4,0))*(Diário!$F$4:$F$5003))</f>
        <v>0</v>
      </c>
      <c r="O85" s="103">
        <f t="shared" si="17"/>
        <v>0</v>
      </c>
      <c r="P85" s="95">
        <f t="shared" si="16"/>
        <v>0</v>
      </c>
    </row>
    <row r="86" spans="1:16" ht="23.45" customHeight="1" x14ac:dyDescent="0.2">
      <c r="A86" s="40" t="s">
        <v>133</v>
      </c>
      <c r="B86" s="60" t="s">
        <v>76</v>
      </c>
      <c r="C86" s="102">
        <f>SUMPRODUCT((Diário!$E$4:$E$5003='Analítico Cx.'!$B86)*(Diário!$B$4:$B$5003&gt;=C$4)*(Diário!$B$4:$B$5003&lt;=EOMONTH(C$4,0))*(Diário!$F$4:$F$5003))</f>
        <v>1506.11</v>
      </c>
      <c r="D86" s="102">
        <f>SUMPRODUCT((Diário!$E$4:$E$5003='Analítico Cx.'!$B86)*(Diário!$B$4:$B$5003&gt;=D$4)*(Diário!$B$4:$B$5003&lt;=EOMONTH(D$4,0))*(Diário!$F$4:$F$5003))</f>
        <v>1705.19</v>
      </c>
      <c r="E86" s="102">
        <f>SUMPRODUCT((Diário!$E$4:$E$5003='Analítico Cx.'!$B86)*(Diário!$B$4:$B$5003&gt;=E$4)*(Diário!$B$4:$B$5003&lt;=EOMONTH(E$4,0))*(Diário!$F$4:$F$5003))</f>
        <v>2586.6399999999994</v>
      </c>
      <c r="F86" s="102">
        <f>SUMPRODUCT((Diário!$E$4:$E$5003='Analítico Cx.'!$B86)*(Diário!$B$4:$B$5003&gt;=F$4)*(Diário!$B$4:$B$5003&lt;=EOMONTH(F$4,0))*(Diário!$F$4:$F$5003))</f>
        <v>1586.7</v>
      </c>
      <c r="G86" s="102">
        <f>SUMPRODUCT((Diário!$E$4:$E$5003='Analítico Cx.'!$B86)*(Diário!$B$4:$B$5003&gt;=G$4)*(Diário!$B$4:$B$5003&lt;=EOMONTH(G$4,0))*(Diário!$F$4:$F$5003))</f>
        <v>1556.81</v>
      </c>
      <c r="H86" s="102">
        <f>SUMPRODUCT((Diário!$E$4:$E$5003='Analítico Cx.'!$B86)*(Diário!$B$4:$B$5003&gt;=H$4)*(Diário!$B$4:$B$5003&lt;=EOMONTH(H$4,0))*(Diário!$F$4:$F$5003))</f>
        <v>1556.81</v>
      </c>
      <c r="I86" s="102">
        <f>SUMPRODUCT((Diário!$E$4:$E$5003='Analítico Cx.'!$B86)*(Diário!$B$4:$B$5003&gt;=I$4)*(Diário!$B$4:$B$5003&lt;=EOMONTH(I$4,0))*(Diário!$F$4:$F$5003))</f>
        <v>0</v>
      </c>
      <c r="J86" s="102">
        <f>SUMPRODUCT((Diário!$E$4:$E$5003='Analítico Cx.'!$B86)*(Diário!$B$4:$B$5003&gt;=J$4)*(Diário!$B$4:$B$5003&lt;=EOMONTH(J$4,0))*(Diário!$F$4:$F$5003))</f>
        <v>0</v>
      </c>
      <c r="K86" s="102">
        <f>SUMPRODUCT((Diário!$E$4:$E$5003='Analítico Cx.'!$B86)*(Diário!$B$4:$B$5003&gt;=K$4)*(Diário!$B$4:$B$5003&lt;=EOMONTH(K$4,0))*(Diário!$F$4:$F$5003))</f>
        <v>0</v>
      </c>
      <c r="L86" s="102">
        <f>SUMPRODUCT((Diário!$E$4:$E$5003='Analítico Cx.'!$B86)*(Diário!$B$4:$B$5003&gt;=L$4)*(Diário!$B$4:$B$5003&lt;=EOMONTH(L$4,0))*(Diário!$F$4:$F$5003))</f>
        <v>0</v>
      </c>
      <c r="M86" s="102">
        <f>SUMPRODUCT((Diário!$E$4:$E$5003='Analítico Cx.'!$B86)*(Diário!$B$4:$B$5003&gt;=M$4)*(Diário!$B$4:$B$5003&lt;=EOMONTH(M$4,0))*(Diário!$F$4:$F$5003))</f>
        <v>0</v>
      </c>
      <c r="N86" s="102">
        <f>SUMPRODUCT((Diário!$E$4:$E$5003='Analítico Cx.'!$B86)*(Diário!$B$4:$B$5003&gt;=N$4)*(Diário!$B$4:$B$5003&lt;=EOMONTH(N$4,0))*(Diário!$F$4:$F$5003))</f>
        <v>0</v>
      </c>
      <c r="O86" s="103">
        <f t="shared" si="17"/>
        <v>10498.259999999998</v>
      </c>
      <c r="P86" s="95">
        <f t="shared" si="16"/>
        <v>3.8934692494531058E-3</v>
      </c>
    </row>
    <row r="87" spans="1:16" ht="23.45" customHeight="1" x14ac:dyDescent="0.2">
      <c r="A87" s="40" t="s">
        <v>134</v>
      </c>
      <c r="B87" s="60" t="s">
        <v>72</v>
      </c>
      <c r="C87" s="102">
        <f>SUMPRODUCT((Diário!$E$4:$E$5003='Analítico Cx.'!$B87)*(Diário!$B$4:$B$5003&gt;=C$4)*(Diário!$B$4:$B$5003&lt;=EOMONTH(C$4,0))*(Diário!$F$4:$F$5003))</f>
        <v>0</v>
      </c>
      <c r="D87" s="102">
        <f>SUMPRODUCT((Diário!$E$4:$E$5003='Analítico Cx.'!$B87)*(Diário!$B$4:$B$5003&gt;=D$4)*(Diário!$B$4:$B$5003&lt;=EOMONTH(D$4,0))*(Diário!$F$4:$F$5003))</f>
        <v>0</v>
      </c>
      <c r="E87" s="102">
        <f>SUMPRODUCT((Diário!$E$4:$E$5003='Analítico Cx.'!$B87)*(Diário!$B$4:$B$5003&gt;=E$4)*(Diário!$B$4:$B$5003&lt;=EOMONTH(E$4,0))*(Diário!$F$4:$F$5003))</f>
        <v>0</v>
      </c>
      <c r="F87" s="102">
        <f>SUMPRODUCT((Diário!$E$4:$E$5003='Analítico Cx.'!$B87)*(Diário!$B$4:$B$5003&gt;=F$4)*(Diário!$B$4:$B$5003&lt;=EOMONTH(F$4,0))*(Diário!$F$4:$F$5003))</f>
        <v>0</v>
      </c>
      <c r="G87" s="102">
        <f>SUMPRODUCT((Diário!$E$4:$E$5003='Analítico Cx.'!$B87)*(Diário!$B$4:$B$5003&gt;=G$4)*(Diário!$B$4:$B$5003&lt;=EOMONTH(G$4,0))*(Diário!$F$4:$F$5003))</f>
        <v>0</v>
      </c>
      <c r="H87" s="102">
        <f>SUMPRODUCT((Diário!$E$4:$E$5003='Analítico Cx.'!$B87)*(Diário!$B$4:$B$5003&gt;=H$4)*(Diário!$B$4:$B$5003&lt;=EOMONTH(H$4,0))*(Diário!$F$4:$F$5003))</f>
        <v>0</v>
      </c>
      <c r="I87" s="102">
        <f>SUMPRODUCT((Diário!$E$4:$E$5003='Analítico Cx.'!$B87)*(Diário!$B$4:$B$5003&gt;=I$4)*(Diário!$B$4:$B$5003&lt;=EOMONTH(I$4,0))*(Diário!$F$4:$F$5003))</f>
        <v>0</v>
      </c>
      <c r="J87" s="102">
        <f>SUMPRODUCT((Diário!$E$4:$E$5003='Analítico Cx.'!$B87)*(Diário!$B$4:$B$5003&gt;=J$4)*(Diário!$B$4:$B$5003&lt;=EOMONTH(J$4,0))*(Diário!$F$4:$F$5003))</f>
        <v>0</v>
      </c>
      <c r="K87" s="102">
        <f>SUMPRODUCT((Diário!$E$4:$E$5003='Analítico Cx.'!$B87)*(Diário!$B$4:$B$5003&gt;=K$4)*(Diário!$B$4:$B$5003&lt;=EOMONTH(K$4,0))*(Diário!$F$4:$F$5003))</f>
        <v>0</v>
      </c>
      <c r="L87" s="102">
        <f>SUMPRODUCT((Diário!$E$4:$E$5003='Analítico Cx.'!$B87)*(Diário!$B$4:$B$5003&gt;=L$4)*(Diário!$B$4:$B$5003&lt;=EOMONTH(L$4,0))*(Diário!$F$4:$F$5003))</f>
        <v>0</v>
      </c>
      <c r="M87" s="102">
        <f>SUMPRODUCT((Diário!$E$4:$E$5003='Analítico Cx.'!$B87)*(Diário!$B$4:$B$5003&gt;=M$4)*(Diário!$B$4:$B$5003&lt;=EOMONTH(M$4,0))*(Diário!$F$4:$F$5003))</f>
        <v>0</v>
      </c>
      <c r="N87" s="102">
        <f>SUMPRODUCT((Diário!$E$4:$E$5003='Analítico Cx.'!$B87)*(Diário!$B$4:$B$5003&gt;=N$4)*(Diário!$B$4:$B$5003&lt;=EOMONTH(N$4,0))*(Diário!$F$4:$F$5003))</f>
        <v>0</v>
      </c>
      <c r="O87" s="103">
        <f t="shared" si="17"/>
        <v>0</v>
      </c>
      <c r="P87" s="95">
        <f t="shared" si="16"/>
        <v>0</v>
      </c>
    </row>
    <row r="88" spans="1:16" ht="23.45" customHeight="1" x14ac:dyDescent="0.2">
      <c r="A88" s="40" t="s">
        <v>135</v>
      </c>
      <c r="B88" s="60" t="s">
        <v>159</v>
      </c>
      <c r="C88" s="102">
        <f>SUMPRODUCT((Diário!$E$4:$E$5003='Analítico Cx.'!$B88)*(Diário!$B$4:$B$5003&gt;=C$4)*(Diário!$B$4:$B$5003&lt;=EOMONTH(C$4,0))*(Diário!$F$4:$F$5003))</f>
        <v>0</v>
      </c>
      <c r="D88" s="102">
        <f>SUMPRODUCT((Diário!$E$4:$E$5003='Analítico Cx.'!$B88)*(Diário!$B$4:$B$5003&gt;=D$4)*(Diário!$B$4:$B$5003&lt;=EOMONTH(D$4,0))*(Diário!$F$4:$F$5003))</f>
        <v>0</v>
      </c>
      <c r="E88" s="102">
        <f>SUMPRODUCT((Diário!$E$4:$E$5003='Analítico Cx.'!$B88)*(Diário!$B$4:$B$5003&gt;=E$4)*(Diário!$B$4:$B$5003&lt;=EOMONTH(E$4,0))*(Diário!$F$4:$F$5003))</f>
        <v>0</v>
      </c>
      <c r="F88" s="102">
        <f>SUMPRODUCT((Diário!$E$4:$E$5003='Analítico Cx.'!$B88)*(Diário!$B$4:$B$5003&gt;=F$4)*(Diário!$B$4:$B$5003&lt;=EOMONTH(F$4,0))*(Diário!$F$4:$F$5003))</f>
        <v>0</v>
      </c>
      <c r="G88" s="102">
        <f>SUMPRODUCT((Diário!$E$4:$E$5003='Analítico Cx.'!$B88)*(Diário!$B$4:$B$5003&gt;=G$4)*(Diário!$B$4:$B$5003&lt;=EOMONTH(G$4,0))*(Diário!$F$4:$F$5003))</f>
        <v>0</v>
      </c>
      <c r="H88" s="102">
        <f>SUMPRODUCT((Diário!$E$4:$E$5003='Analítico Cx.'!$B88)*(Diário!$B$4:$B$5003&gt;=H$4)*(Diário!$B$4:$B$5003&lt;=EOMONTH(H$4,0))*(Diário!$F$4:$F$5003))</f>
        <v>0</v>
      </c>
      <c r="I88" s="102">
        <f>SUMPRODUCT((Diário!$E$4:$E$5003='Analítico Cx.'!$B88)*(Diário!$B$4:$B$5003&gt;=I$4)*(Diário!$B$4:$B$5003&lt;=EOMONTH(I$4,0))*(Diário!$F$4:$F$5003))</f>
        <v>0</v>
      </c>
      <c r="J88" s="102">
        <f>SUMPRODUCT((Diário!$E$4:$E$5003='Analítico Cx.'!$B88)*(Diário!$B$4:$B$5003&gt;=J$4)*(Diário!$B$4:$B$5003&lt;=EOMONTH(J$4,0))*(Diário!$F$4:$F$5003))</f>
        <v>0</v>
      </c>
      <c r="K88" s="102">
        <f>SUMPRODUCT((Diário!$E$4:$E$5003='Analítico Cx.'!$B88)*(Diário!$B$4:$B$5003&gt;=K$4)*(Diário!$B$4:$B$5003&lt;=EOMONTH(K$4,0))*(Diário!$F$4:$F$5003))</f>
        <v>0</v>
      </c>
      <c r="L88" s="102">
        <f>SUMPRODUCT((Diário!$E$4:$E$5003='Analítico Cx.'!$B88)*(Diário!$B$4:$B$5003&gt;=L$4)*(Diário!$B$4:$B$5003&lt;=EOMONTH(L$4,0))*(Diário!$F$4:$F$5003))</f>
        <v>0</v>
      </c>
      <c r="M88" s="102">
        <f>SUMPRODUCT((Diário!$E$4:$E$5003='Analítico Cx.'!$B88)*(Diário!$B$4:$B$5003&gt;=M$4)*(Diário!$B$4:$B$5003&lt;=EOMONTH(M$4,0))*(Diário!$F$4:$F$5003))</f>
        <v>0</v>
      </c>
      <c r="N88" s="102">
        <f>SUMPRODUCT((Diário!$E$4:$E$5003='Analítico Cx.'!$B88)*(Diário!$B$4:$B$5003&gt;=N$4)*(Diário!$B$4:$B$5003&lt;=EOMONTH(N$4,0))*(Diário!$F$4:$F$5003))</f>
        <v>0</v>
      </c>
      <c r="O88" s="103">
        <f t="shared" si="17"/>
        <v>0</v>
      </c>
      <c r="P88" s="95">
        <f t="shared" si="16"/>
        <v>0</v>
      </c>
    </row>
    <row r="89" spans="1:16" ht="23.45" customHeight="1" x14ac:dyDescent="0.2">
      <c r="A89" s="40" t="s">
        <v>136</v>
      </c>
      <c r="B89" s="60" t="s">
        <v>52</v>
      </c>
      <c r="C89" s="102">
        <f>SUMPRODUCT((Diário!$E$4:$E$5003='Analítico Cx.'!$B89)*(Diário!$B$4:$B$5003&gt;=C$4)*(Diário!$B$4:$B$5003&lt;=EOMONTH(C$4,0))*(Diário!$F$4:$F$5003))</f>
        <v>0</v>
      </c>
      <c r="D89" s="102">
        <f>SUMPRODUCT((Diário!$E$4:$E$5003='Analítico Cx.'!$B89)*(Diário!$B$4:$B$5003&gt;=D$4)*(Diário!$B$4:$B$5003&lt;=EOMONTH(D$4,0))*(Diário!$F$4:$F$5003))</f>
        <v>0</v>
      </c>
      <c r="E89" s="102">
        <f>SUMPRODUCT((Diário!$E$4:$E$5003='Analítico Cx.'!$B89)*(Diário!$B$4:$B$5003&gt;=E$4)*(Diário!$B$4:$B$5003&lt;=EOMONTH(E$4,0))*(Diário!$F$4:$F$5003))</f>
        <v>0</v>
      </c>
      <c r="F89" s="102">
        <f>SUMPRODUCT((Diário!$E$4:$E$5003='Analítico Cx.'!$B89)*(Diário!$B$4:$B$5003&gt;=F$4)*(Diário!$B$4:$B$5003&lt;=EOMONTH(F$4,0))*(Diário!$F$4:$F$5003))</f>
        <v>0</v>
      </c>
      <c r="G89" s="102">
        <f>SUMPRODUCT((Diário!$E$4:$E$5003='Analítico Cx.'!$B89)*(Diário!$B$4:$B$5003&gt;=G$4)*(Diário!$B$4:$B$5003&lt;=EOMONTH(G$4,0))*(Diário!$F$4:$F$5003))</f>
        <v>0</v>
      </c>
      <c r="H89" s="102">
        <f>SUMPRODUCT((Diário!$E$4:$E$5003='Analítico Cx.'!$B89)*(Diário!$B$4:$B$5003&gt;=H$4)*(Diário!$B$4:$B$5003&lt;=EOMONTH(H$4,0))*(Diário!$F$4:$F$5003))</f>
        <v>0</v>
      </c>
      <c r="I89" s="102">
        <f>SUMPRODUCT((Diário!$E$4:$E$5003='Analítico Cx.'!$B89)*(Diário!$B$4:$B$5003&gt;=I$4)*(Diário!$B$4:$B$5003&lt;=EOMONTH(I$4,0))*(Diário!$F$4:$F$5003))</f>
        <v>0</v>
      </c>
      <c r="J89" s="102">
        <f>SUMPRODUCT((Diário!$E$4:$E$5003='Analítico Cx.'!$B89)*(Diário!$B$4:$B$5003&gt;=J$4)*(Diário!$B$4:$B$5003&lt;=EOMONTH(J$4,0))*(Diário!$F$4:$F$5003))</f>
        <v>0</v>
      </c>
      <c r="K89" s="102">
        <f>SUMPRODUCT((Diário!$E$4:$E$5003='Analítico Cx.'!$B89)*(Diário!$B$4:$B$5003&gt;=K$4)*(Diário!$B$4:$B$5003&lt;=EOMONTH(K$4,0))*(Diário!$F$4:$F$5003))</f>
        <v>0</v>
      </c>
      <c r="L89" s="102">
        <f>SUMPRODUCT((Diário!$E$4:$E$5003='Analítico Cx.'!$B89)*(Diário!$B$4:$B$5003&gt;=L$4)*(Diário!$B$4:$B$5003&lt;=EOMONTH(L$4,0))*(Diário!$F$4:$F$5003))</f>
        <v>0</v>
      </c>
      <c r="M89" s="102">
        <f>SUMPRODUCT((Diário!$E$4:$E$5003='Analítico Cx.'!$B89)*(Diário!$B$4:$B$5003&gt;=M$4)*(Diário!$B$4:$B$5003&lt;=EOMONTH(M$4,0))*(Diário!$F$4:$F$5003))</f>
        <v>0</v>
      </c>
      <c r="N89" s="102">
        <f>SUMPRODUCT((Diário!$E$4:$E$5003='Analítico Cx.'!$B89)*(Diário!$B$4:$B$5003&gt;=N$4)*(Diário!$B$4:$B$5003&lt;=EOMONTH(N$4,0))*(Diário!$F$4:$F$5003))</f>
        <v>0</v>
      </c>
      <c r="O89" s="103">
        <f t="shared" si="17"/>
        <v>0</v>
      </c>
      <c r="P89" s="95">
        <f t="shared" si="16"/>
        <v>0</v>
      </c>
    </row>
    <row r="90" spans="1:16" ht="23.45" customHeight="1" x14ac:dyDescent="0.2">
      <c r="A90" s="40" t="s">
        <v>137</v>
      </c>
      <c r="B90" s="60" t="s">
        <v>51</v>
      </c>
      <c r="C90" s="102">
        <f>SUMPRODUCT((Diário!$E$4:$E$5003='Analítico Cx.'!$B90)*(Diário!$B$4:$B$5003&gt;=C$4)*(Diário!$B$4:$B$5003&lt;=EOMONTH(C$4,0))*(Diário!$F$4:$F$5003))</f>
        <v>0</v>
      </c>
      <c r="D90" s="102">
        <f>SUMPRODUCT((Diário!$E$4:$E$5003='Analítico Cx.'!$B90)*(Diário!$B$4:$B$5003&gt;=D$4)*(Diário!$B$4:$B$5003&lt;=EOMONTH(D$4,0))*(Diário!$F$4:$F$5003))</f>
        <v>0</v>
      </c>
      <c r="E90" s="102">
        <f>SUMPRODUCT((Diário!$E$4:$E$5003='Analítico Cx.'!$B90)*(Diário!$B$4:$B$5003&gt;=E$4)*(Diário!$B$4:$B$5003&lt;=EOMONTH(E$4,0))*(Diário!$F$4:$F$5003))</f>
        <v>0</v>
      </c>
      <c r="F90" s="102">
        <f>SUMPRODUCT((Diário!$E$4:$E$5003='Analítico Cx.'!$B90)*(Diário!$B$4:$B$5003&gt;=F$4)*(Diário!$B$4:$B$5003&lt;=EOMONTH(F$4,0))*(Diário!$F$4:$F$5003))</f>
        <v>0</v>
      </c>
      <c r="G90" s="102">
        <f>SUMPRODUCT((Diário!$E$4:$E$5003='Analítico Cx.'!$B90)*(Diário!$B$4:$B$5003&gt;=G$4)*(Diário!$B$4:$B$5003&lt;=EOMONTH(G$4,0))*(Diário!$F$4:$F$5003))</f>
        <v>0</v>
      </c>
      <c r="H90" s="102">
        <f>SUMPRODUCT((Diário!$E$4:$E$5003='Analítico Cx.'!$B90)*(Diário!$B$4:$B$5003&gt;=H$4)*(Diário!$B$4:$B$5003&lt;=EOMONTH(H$4,0))*(Diário!$F$4:$F$5003))</f>
        <v>0</v>
      </c>
      <c r="I90" s="102">
        <f>SUMPRODUCT((Diário!$E$4:$E$5003='Analítico Cx.'!$B90)*(Diário!$B$4:$B$5003&gt;=I$4)*(Diário!$B$4:$B$5003&lt;=EOMONTH(I$4,0))*(Diário!$F$4:$F$5003))</f>
        <v>0</v>
      </c>
      <c r="J90" s="102">
        <f>SUMPRODUCT((Diário!$E$4:$E$5003='Analítico Cx.'!$B90)*(Diário!$B$4:$B$5003&gt;=J$4)*(Diário!$B$4:$B$5003&lt;=EOMONTH(J$4,0))*(Diário!$F$4:$F$5003))</f>
        <v>0</v>
      </c>
      <c r="K90" s="102">
        <f>SUMPRODUCT((Diário!$E$4:$E$5003='Analítico Cx.'!$B90)*(Diário!$B$4:$B$5003&gt;=K$4)*(Diário!$B$4:$B$5003&lt;=EOMONTH(K$4,0))*(Diário!$F$4:$F$5003))</f>
        <v>0</v>
      </c>
      <c r="L90" s="102">
        <f>SUMPRODUCT((Diário!$E$4:$E$5003='Analítico Cx.'!$B90)*(Diário!$B$4:$B$5003&gt;=L$4)*(Diário!$B$4:$B$5003&lt;=EOMONTH(L$4,0))*(Diário!$F$4:$F$5003))</f>
        <v>0</v>
      </c>
      <c r="M90" s="102">
        <f>SUMPRODUCT((Diário!$E$4:$E$5003='Analítico Cx.'!$B90)*(Diário!$B$4:$B$5003&gt;=M$4)*(Diário!$B$4:$B$5003&lt;=EOMONTH(M$4,0))*(Diário!$F$4:$F$5003))</f>
        <v>0</v>
      </c>
      <c r="N90" s="102">
        <f>SUMPRODUCT((Diário!$E$4:$E$5003='Analítico Cx.'!$B90)*(Diário!$B$4:$B$5003&gt;=N$4)*(Diário!$B$4:$B$5003&lt;=EOMONTH(N$4,0))*(Diário!$F$4:$F$5003))</f>
        <v>0</v>
      </c>
      <c r="O90" s="103">
        <f t="shared" si="17"/>
        <v>0</v>
      </c>
      <c r="P90" s="95">
        <f t="shared" si="16"/>
        <v>0</v>
      </c>
    </row>
    <row r="91" spans="1:16" ht="23.45" customHeight="1" x14ac:dyDescent="0.2">
      <c r="A91" s="40" t="s">
        <v>138</v>
      </c>
      <c r="B91" s="60" t="s">
        <v>61</v>
      </c>
      <c r="C91" s="102">
        <f>SUMPRODUCT((Diário!$E$4:$E$5003='Analítico Cx.'!$B91)*(Diário!$B$4:$B$5003&gt;=C$4)*(Diário!$B$4:$B$5003&lt;=EOMONTH(C$4,0))*(Diário!$F$4:$F$5003))</f>
        <v>0.5</v>
      </c>
      <c r="D91" s="102">
        <f>SUMPRODUCT((Diário!$E$4:$E$5003='Analítico Cx.'!$B91)*(Diário!$B$4:$B$5003&gt;=D$4)*(Diário!$B$4:$B$5003&lt;=EOMONTH(D$4,0))*(Diário!$F$4:$F$5003))</f>
        <v>0</v>
      </c>
      <c r="E91" s="102">
        <f>SUMPRODUCT((Diário!$E$4:$E$5003='Analítico Cx.'!$B91)*(Diário!$B$4:$B$5003&gt;=E$4)*(Diário!$B$4:$B$5003&lt;=EOMONTH(E$4,0))*(Diário!$F$4:$F$5003))</f>
        <v>2</v>
      </c>
      <c r="F91" s="102">
        <f>SUMPRODUCT((Diário!$E$4:$E$5003='Analítico Cx.'!$B91)*(Diário!$B$4:$B$5003&gt;=F$4)*(Diário!$B$4:$B$5003&lt;=EOMONTH(F$4,0))*(Diário!$F$4:$F$5003))</f>
        <v>0</v>
      </c>
      <c r="G91" s="102">
        <f>SUMPRODUCT((Diário!$E$4:$E$5003='Analítico Cx.'!$B91)*(Diário!$B$4:$B$5003&gt;=G$4)*(Diário!$B$4:$B$5003&lt;=EOMONTH(G$4,0))*(Diário!$F$4:$F$5003))</f>
        <v>0</v>
      </c>
      <c r="H91" s="102">
        <f>SUMPRODUCT((Diário!$E$4:$E$5003='Analítico Cx.'!$B91)*(Diário!$B$4:$B$5003&gt;=H$4)*(Diário!$B$4:$B$5003&lt;=EOMONTH(H$4,0))*(Diário!$F$4:$F$5003))</f>
        <v>0</v>
      </c>
      <c r="I91" s="102">
        <f>SUMPRODUCT((Diário!$E$4:$E$5003='Analítico Cx.'!$B91)*(Diário!$B$4:$B$5003&gt;=I$4)*(Diário!$B$4:$B$5003&lt;=EOMONTH(I$4,0))*(Diário!$F$4:$F$5003))</f>
        <v>0</v>
      </c>
      <c r="J91" s="102">
        <f>SUMPRODUCT((Diário!$E$4:$E$5003='Analítico Cx.'!$B91)*(Diário!$B$4:$B$5003&gt;=J$4)*(Diário!$B$4:$B$5003&lt;=EOMONTH(J$4,0))*(Diário!$F$4:$F$5003))</f>
        <v>0</v>
      </c>
      <c r="K91" s="102">
        <f>SUMPRODUCT((Diário!$E$4:$E$5003='Analítico Cx.'!$B91)*(Diário!$B$4:$B$5003&gt;=K$4)*(Diário!$B$4:$B$5003&lt;=EOMONTH(K$4,0))*(Diário!$F$4:$F$5003))</f>
        <v>0</v>
      </c>
      <c r="L91" s="102">
        <f>SUMPRODUCT((Diário!$E$4:$E$5003='Analítico Cx.'!$B91)*(Diário!$B$4:$B$5003&gt;=L$4)*(Diário!$B$4:$B$5003&lt;=EOMONTH(L$4,0))*(Diário!$F$4:$F$5003))</f>
        <v>0</v>
      </c>
      <c r="M91" s="102">
        <f>SUMPRODUCT((Diário!$E$4:$E$5003='Analítico Cx.'!$B91)*(Diário!$B$4:$B$5003&gt;=M$4)*(Diário!$B$4:$B$5003&lt;=EOMONTH(M$4,0))*(Diário!$F$4:$F$5003))</f>
        <v>0</v>
      </c>
      <c r="N91" s="102">
        <f>SUMPRODUCT((Diário!$E$4:$E$5003='Analítico Cx.'!$B91)*(Diário!$B$4:$B$5003&gt;=N$4)*(Diário!$B$4:$B$5003&lt;=EOMONTH(N$4,0))*(Diário!$F$4:$F$5003))</f>
        <v>0</v>
      </c>
      <c r="O91" s="103">
        <f t="shared" si="17"/>
        <v>2.5</v>
      </c>
      <c r="P91" s="95">
        <f t="shared" ref="P91:P119" si="18">IF($O$137=0,0,O91/$O$137)</f>
        <v>9.2717013330140097E-7</v>
      </c>
    </row>
    <row r="92" spans="1:16" ht="23.45" customHeight="1" x14ac:dyDescent="0.2">
      <c r="A92" s="40" t="s">
        <v>139</v>
      </c>
      <c r="B92" s="60" t="s">
        <v>59</v>
      </c>
      <c r="C92" s="102">
        <f>SUMPRODUCT((Diário!$E$4:$E$5003='Analítico Cx.'!$B92)*(Diário!$B$4:$B$5003&gt;=C$4)*(Diário!$B$4:$B$5003&lt;=EOMONTH(C$4,0))*(Diário!$F$4:$F$5003))</f>
        <v>0</v>
      </c>
      <c r="D92" s="102">
        <f>SUMPRODUCT((Diário!$E$4:$E$5003='Analítico Cx.'!$B92)*(Diário!$B$4:$B$5003&gt;=D$4)*(Diário!$B$4:$B$5003&lt;=EOMONTH(D$4,0))*(Diário!$F$4:$F$5003))</f>
        <v>0</v>
      </c>
      <c r="E92" s="102">
        <f>SUMPRODUCT((Diário!$E$4:$E$5003='Analítico Cx.'!$B92)*(Diário!$B$4:$B$5003&gt;=E$4)*(Diário!$B$4:$B$5003&lt;=EOMONTH(E$4,0))*(Diário!$F$4:$F$5003))</f>
        <v>0</v>
      </c>
      <c r="F92" s="102">
        <f>SUMPRODUCT((Diário!$E$4:$E$5003='Analítico Cx.'!$B92)*(Diário!$B$4:$B$5003&gt;=F$4)*(Diário!$B$4:$B$5003&lt;=EOMONTH(F$4,0))*(Diário!$F$4:$F$5003))</f>
        <v>0</v>
      </c>
      <c r="G92" s="102">
        <f>SUMPRODUCT((Diário!$E$4:$E$5003='Analítico Cx.'!$B92)*(Diário!$B$4:$B$5003&gt;=G$4)*(Diário!$B$4:$B$5003&lt;=EOMONTH(G$4,0))*(Diário!$F$4:$F$5003))</f>
        <v>0</v>
      </c>
      <c r="H92" s="102">
        <f>SUMPRODUCT((Diário!$E$4:$E$5003='Analítico Cx.'!$B92)*(Diário!$B$4:$B$5003&gt;=H$4)*(Diário!$B$4:$B$5003&lt;=EOMONTH(H$4,0))*(Diário!$F$4:$F$5003))</f>
        <v>0</v>
      </c>
      <c r="I92" s="102">
        <f>SUMPRODUCT((Diário!$E$4:$E$5003='Analítico Cx.'!$B92)*(Diário!$B$4:$B$5003&gt;=I$4)*(Diário!$B$4:$B$5003&lt;=EOMONTH(I$4,0))*(Diário!$F$4:$F$5003))</f>
        <v>0</v>
      </c>
      <c r="J92" s="102">
        <f>SUMPRODUCT((Diário!$E$4:$E$5003='Analítico Cx.'!$B92)*(Diário!$B$4:$B$5003&gt;=J$4)*(Diário!$B$4:$B$5003&lt;=EOMONTH(J$4,0))*(Diário!$F$4:$F$5003))</f>
        <v>0</v>
      </c>
      <c r="K92" s="102">
        <f>SUMPRODUCT((Diário!$E$4:$E$5003='Analítico Cx.'!$B92)*(Diário!$B$4:$B$5003&gt;=K$4)*(Diário!$B$4:$B$5003&lt;=EOMONTH(K$4,0))*(Diário!$F$4:$F$5003))</f>
        <v>0</v>
      </c>
      <c r="L92" s="102">
        <f>SUMPRODUCT((Diário!$E$4:$E$5003='Analítico Cx.'!$B92)*(Diário!$B$4:$B$5003&gt;=L$4)*(Diário!$B$4:$B$5003&lt;=EOMONTH(L$4,0))*(Diário!$F$4:$F$5003))</f>
        <v>0</v>
      </c>
      <c r="M92" s="102">
        <f>SUMPRODUCT((Diário!$E$4:$E$5003='Analítico Cx.'!$B92)*(Diário!$B$4:$B$5003&gt;=M$4)*(Diário!$B$4:$B$5003&lt;=EOMONTH(M$4,0))*(Diário!$F$4:$F$5003))</f>
        <v>0</v>
      </c>
      <c r="N92" s="102">
        <f>SUMPRODUCT((Diário!$E$4:$E$5003='Analítico Cx.'!$B92)*(Diário!$B$4:$B$5003&gt;=N$4)*(Diário!$B$4:$B$5003&lt;=EOMONTH(N$4,0))*(Diário!$F$4:$F$5003))</f>
        <v>0</v>
      </c>
      <c r="O92" s="103">
        <f t="shared" si="17"/>
        <v>0</v>
      </c>
      <c r="P92" s="95">
        <f t="shared" si="18"/>
        <v>0</v>
      </c>
    </row>
    <row r="93" spans="1:16" ht="23.45" customHeight="1" x14ac:dyDescent="0.2">
      <c r="A93" s="40" t="s">
        <v>172</v>
      </c>
      <c r="B93" s="60" t="s">
        <v>58</v>
      </c>
      <c r="C93" s="102">
        <f>SUMPRODUCT((Diário!$E$4:$E$5003='Analítico Cx.'!$B93)*(Diário!$B$4:$B$5003&gt;=C$4)*(Diário!$B$4:$B$5003&lt;=EOMONTH(C$4,0))*(Diário!$F$4:$F$5003))</f>
        <v>0</v>
      </c>
      <c r="D93" s="102">
        <f>SUMPRODUCT((Diário!$E$4:$E$5003='Analítico Cx.'!$B93)*(Diário!$B$4:$B$5003&gt;=D$4)*(Diário!$B$4:$B$5003&lt;=EOMONTH(D$4,0))*(Diário!$F$4:$F$5003))</f>
        <v>0</v>
      </c>
      <c r="E93" s="102">
        <f>SUMPRODUCT((Diário!$E$4:$E$5003='Analítico Cx.'!$B93)*(Diário!$B$4:$B$5003&gt;=E$4)*(Diário!$B$4:$B$5003&lt;=EOMONTH(E$4,0))*(Diário!$F$4:$F$5003))</f>
        <v>0</v>
      </c>
      <c r="F93" s="102">
        <f>SUMPRODUCT((Diário!$E$4:$E$5003='Analítico Cx.'!$B93)*(Diário!$B$4:$B$5003&gt;=F$4)*(Diário!$B$4:$B$5003&lt;=EOMONTH(F$4,0))*(Diário!$F$4:$F$5003))</f>
        <v>0</v>
      </c>
      <c r="G93" s="102">
        <f>SUMPRODUCT((Diário!$E$4:$E$5003='Analítico Cx.'!$B93)*(Diário!$B$4:$B$5003&gt;=G$4)*(Diário!$B$4:$B$5003&lt;=EOMONTH(G$4,0))*(Diário!$F$4:$F$5003))</f>
        <v>48.28</v>
      </c>
      <c r="H93" s="102">
        <f>SUMPRODUCT((Diário!$E$4:$E$5003='Analítico Cx.'!$B93)*(Diário!$B$4:$B$5003&gt;=H$4)*(Diário!$B$4:$B$5003&lt;=EOMONTH(H$4,0))*(Diário!$F$4:$F$5003))</f>
        <v>7249.33</v>
      </c>
      <c r="I93" s="102">
        <f>SUMPRODUCT((Diário!$E$4:$E$5003='Analítico Cx.'!$B93)*(Diário!$B$4:$B$5003&gt;=I$4)*(Diário!$B$4:$B$5003&lt;=EOMONTH(I$4,0))*(Diário!$F$4:$F$5003))</f>
        <v>0</v>
      </c>
      <c r="J93" s="102">
        <f>SUMPRODUCT((Diário!$E$4:$E$5003='Analítico Cx.'!$B93)*(Diário!$B$4:$B$5003&gt;=J$4)*(Diário!$B$4:$B$5003&lt;=EOMONTH(J$4,0))*(Diário!$F$4:$F$5003))</f>
        <v>0</v>
      </c>
      <c r="K93" s="102">
        <f>SUMPRODUCT((Diário!$E$4:$E$5003='Analítico Cx.'!$B93)*(Diário!$B$4:$B$5003&gt;=K$4)*(Diário!$B$4:$B$5003&lt;=EOMONTH(K$4,0))*(Diário!$F$4:$F$5003))</f>
        <v>0</v>
      </c>
      <c r="L93" s="102">
        <f>SUMPRODUCT((Diário!$E$4:$E$5003='Analítico Cx.'!$B93)*(Diário!$B$4:$B$5003&gt;=L$4)*(Diário!$B$4:$B$5003&lt;=EOMONTH(L$4,0))*(Diário!$F$4:$F$5003))</f>
        <v>0</v>
      </c>
      <c r="M93" s="102">
        <f>SUMPRODUCT((Diário!$E$4:$E$5003='Analítico Cx.'!$B93)*(Diário!$B$4:$B$5003&gt;=M$4)*(Diário!$B$4:$B$5003&lt;=EOMONTH(M$4,0))*(Diário!$F$4:$F$5003))</f>
        <v>0</v>
      </c>
      <c r="N93" s="102">
        <f>SUMPRODUCT((Diário!$E$4:$E$5003='Analítico Cx.'!$B93)*(Diário!$B$4:$B$5003&gt;=N$4)*(Diário!$B$4:$B$5003&lt;=EOMONTH(N$4,0))*(Diário!$F$4:$F$5003))</f>
        <v>0</v>
      </c>
      <c r="O93" s="103">
        <f t="shared" si="17"/>
        <v>7297.61</v>
      </c>
      <c r="P93" s="95">
        <f t="shared" si="18"/>
        <v>2.7064504145926549E-3</v>
      </c>
    </row>
    <row r="94" spans="1:16" ht="23.45" customHeight="1" x14ac:dyDescent="0.2">
      <c r="A94" s="40" t="s">
        <v>173</v>
      </c>
      <c r="B94" s="60" t="s">
        <v>60</v>
      </c>
      <c r="C94" s="102">
        <f>SUMPRODUCT((Diário!$E$4:$E$5003='Analítico Cx.'!$B94)*(Diário!$B$4:$B$5003&gt;=C$4)*(Diário!$B$4:$B$5003&lt;=EOMONTH(C$4,0))*(Diário!$F$4:$F$5003))</f>
        <v>0</v>
      </c>
      <c r="D94" s="102">
        <f>SUMPRODUCT((Diário!$E$4:$E$5003='Analítico Cx.'!$B94)*(Diário!$B$4:$B$5003&gt;=D$4)*(Diário!$B$4:$B$5003&lt;=EOMONTH(D$4,0))*(Diário!$F$4:$F$5003))</f>
        <v>0</v>
      </c>
      <c r="E94" s="102">
        <f>SUMPRODUCT((Diário!$E$4:$E$5003='Analítico Cx.'!$B94)*(Diário!$B$4:$B$5003&gt;=E$4)*(Diário!$B$4:$B$5003&lt;=EOMONTH(E$4,0))*(Diário!$F$4:$F$5003))</f>
        <v>0</v>
      </c>
      <c r="F94" s="102">
        <f>SUMPRODUCT((Diário!$E$4:$E$5003='Analítico Cx.'!$B94)*(Diário!$B$4:$B$5003&gt;=F$4)*(Diário!$B$4:$B$5003&lt;=EOMONTH(F$4,0))*(Diário!$F$4:$F$5003))</f>
        <v>0</v>
      </c>
      <c r="G94" s="102">
        <f>SUMPRODUCT((Diário!$E$4:$E$5003='Analítico Cx.'!$B94)*(Diário!$B$4:$B$5003&gt;=G$4)*(Diário!$B$4:$B$5003&lt;=EOMONTH(G$4,0))*(Diário!$F$4:$F$5003))</f>
        <v>0</v>
      </c>
      <c r="H94" s="102">
        <f>SUMPRODUCT((Diário!$E$4:$E$5003='Analítico Cx.'!$B94)*(Diário!$B$4:$B$5003&gt;=H$4)*(Diário!$B$4:$B$5003&lt;=EOMONTH(H$4,0))*(Diário!$F$4:$F$5003))</f>
        <v>0</v>
      </c>
      <c r="I94" s="102">
        <f>SUMPRODUCT((Diário!$E$4:$E$5003='Analítico Cx.'!$B94)*(Diário!$B$4:$B$5003&gt;=I$4)*(Diário!$B$4:$B$5003&lt;=EOMONTH(I$4,0))*(Diário!$F$4:$F$5003))</f>
        <v>0</v>
      </c>
      <c r="J94" s="102">
        <f>SUMPRODUCT((Diário!$E$4:$E$5003='Analítico Cx.'!$B94)*(Diário!$B$4:$B$5003&gt;=J$4)*(Diário!$B$4:$B$5003&lt;=EOMONTH(J$4,0))*(Diário!$F$4:$F$5003))</f>
        <v>0</v>
      </c>
      <c r="K94" s="102">
        <f>SUMPRODUCT((Diário!$E$4:$E$5003='Analítico Cx.'!$B94)*(Diário!$B$4:$B$5003&gt;=K$4)*(Diário!$B$4:$B$5003&lt;=EOMONTH(K$4,0))*(Diário!$F$4:$F$5003))</f>
        <v>0</v>
      </c>
      <c r="L94" s="102">
        <f>SUMPRODUCT((Diário!$E$4:$E$5003='Analítico Cx.'!$B94)*(Diário!$B$4:$B$5003&gt;=L$4)*(Diário!$B$4:$B$5003&lt;=EOMONTH(L$4,0))*(Diário!$F$4:$F$5003))</f>
        <v>0</v>
      </c>
      <c r="M94" s="102">
        <f>SUMPRODUCT((Diário!$E$4:$E$5003='Analítico Cx.'!$B94)*(Diário!$B$4:$B$5003&gt;=M$4)*(Diário!$B$4:$B$5003&lt;=EOMONTH(M$4,0))*(Diário!$F$4:$F$5003))</f>
        <v>0</v>
      </c>
      <c r="N94" s="102">
        <f>SUMPRODUCT((Diário!$E$4:$E$5003='Analítico Cx.'!$B94)*(Diário!$B$4:$B$5003&gt;=N$4)*(Diário!$B$4:$B$5003&lt;=EOMONTH(N$4,0))*(Diário!$F$4:$F$5003))</f>
        <v>0</v>
      </c>
      <c r="O94" s="103">
        <f t="shared" si="17"/>
        <v>0</v>
      </c>
      <c r="P94" s="95">
        <f t="shared" si="18"/>
        <v>0</v>
      </c>
    </row>
    <row r="95" spans="1:16" ht="23.45" customHeight="1" x14ac:dyDescent="0.2">
      <c r="A95" s="40" t="s">
        <v>174</v>
      </c>
      <c r="B95" s="60" t="s">
        <v>127</v>
      </c>
      <c r="C95" s="102">
        <f>SUMPRODUCT((Diário!$E$4:$E$5003='Analítico Cx.'!$B95)*(Diário!$B$4:$B$5003&gt;=C$4)*(Diário!$B$4:$B$5003&lt;=EOMONTH(C$4,0))*(Diário!$F$4:$F$5003))</f>
        <v>0</v>
      </c>
      <c r="D95" s="102">
        <f>SUMPRODUCT((Diário!$E$4:$E$5003='Analítico Cx.'!$B95)*(Diário!$B$4:$B$5003&gt;=D$4)*(Diário!$B$4:$B$5003&lt;=EOMONTH(D$4,0))*(Diário!$F$4:$F$5003))</f>
        <v>0</v>
      </c>
      <c r="E95" s="102">
        <f>SUMPRODUCT((Diário!$E$4:$E$5003='Analítico Cx.'!$B95)*(Diário!$B$4:$B$5003&gt;=E$4)*(Diário!$B$4:$B$5003&lt;=EOMONTH(E$4,0))*(Diário!$F$4:$F$5003))</f>
        <v>0</v>
      </c>
      <c r="F95" s="102">
        <f>SUMPRODUCT((Diário!$E$4:$E$5003='Analítico Cx.'!$B95)*(Diário!$B$4:$B$5003&gt;=F$4)*(Diário!$B$4:$B$5003&lt;=EOMONTH(F$4,0))*(Diário!$F$4:$F$5003))</f>
        <v>0</v>
      </c>
      <c r="G95" s="102">
        <f>SUMPRODUCT((Diário!$E$4:$E$5003='Analítico Cx.'!$B95)*(Diário!$B$4:$B$5003&gt;=G$4)*(Diário!$B$4:$B$5003&lt;=EOMONTH(G$4,0))*(Diário!$F$4:$F$5003))</f>
        <v>699.68</v>
      </c>
      <c r="H95" s="102">
        <f>SUMPRODUCT((Diário!$E$4:$E$5003='Analítico Cx.'!$B95)*(Diário!$B$4:$B$5003&gt;=H$4)*(Diário!$B$4:$B$5003&lt;=EOMONTH(H$4,0))*(Diário!$F$4:$F$5003))</f>
        <v>11433.92</v>
      </c>
      <c r="I95" s="102">
        <f>SUMPRODUCT((Diário!$E$4:$E$5003='Analítico Cx.'!$B95)*(Diário!$B$4:$B$5003&gt;=I$4)*(Diário!$B$4:$B$5003&lt;=EOMONTH(I$4,0))*(Diário!$F$4:$F$5003))</f>
        <v>0</v>
      </c>
      <c r="J95" s="102">
        <f>SUMPRODUCT((Diário!$E$4:$E$5003='Analítico Cx.'!$B95)*(Diário!$B$4:$B$5003&gt;=J$4)*(Diário!$B$4:$B$5003&lt;=EOMONTH(J$4,0))*(Diário!$F$4:$F$5003))</f>
        <v>0</v>
      </c>
      <c r="K95" s="102">
        <f>SUMPRODUCT((Diário!$E$4:$E$5003='Analítico Cx.'!$B95)*(Diário!$B$4:$B$5003&gt;=K$4)*(Diário!$B$4:$B$5003&lt;=EOMONTH(K$4,0))*(Diário!$F$4:$F$5003))</f>
        <v>0</v>
      </c>
      <c r="L95" s="102">
        <f>SUMPRODUCT((Diário!$E$4:$E$5003='Analítico Cx.'!$B95)*(Diário!$B$4:$B$5003&gt;=L$4)*(Diário!$B$4:$B$5003&lt;=EOMONTH(L$4,0))*(Diário!$F$4:$F$5003))</f>
        <v>0</v>
      </c>
      <c r="M95" s="102">
        <f>SUMPRODUCT((Diário!$E$4:$E$5003='Analítico Cx.'!$B95)*(Diário!$B$4:$B$5003&gt;=M$4)*(Diário!$B$4:$B$5003&lt;=EOMONTH(M$4,0))*(Diário!$F$4:$F$5003))</f>
        <v>0</v>
      </c>
      <c r="N95" s="102">
        <f>SUMPRODUCT((Diário!$E$4:$E$5003='Analítico Cx.'!$B95)*(Diário!$B$4:$B$5003&gt;=N$4)*(Diário!$B$4:$B$5003&lt;=EOMONTH(N$4,0))*(Diário!$F$4:$F$5003))</f>
        <v>0</v>
      </c>
      <c r="O95" s="103">
        <f t="shared" si="17"/>
        <v>12133.6</v>
      </c>
      <c r="P95" s="95">
        <f t="shared" si="18"/>
        <v>4.4999646117703518E-3</v>
      </c>
    </row>
    <row r="96" spans="1:16" ht="23.45" customHeight="1" x14ac:dyDescent="0.2">
      <c r="A96" s="40" t="s">
        <v>175</v>
      </c>
      <c r="B96" s="60" t="s">
        <v>125</v>
      </c>
      <c r="C96" s="102">
        <f>SUMPRODUCT((Diário!$E$4:$E$5003='Analítico Cx.'!$B96)*(Diário!$B$4:$B$5003&gt;=C$4)*(Diário!$B$4:$B$5003&lt;=EOMONTH(C$4,0))*(Diário!$F$4:$F$5003))</f>
        <v>0</v>
      </c>
      <c r="D96" s="102">
        <f>SUMPRODUCT((Diário!$E$4:$E$5003='Analítico Cx.'!$B96)*(Diário!$B$4:$B$5003&gt;=D$4)*(Diário!$B$4:$B$5003&lt;=EOMONTH(D$4,0))*(Diário!$F$4:$F$5003))</f>
        <v>0</v>
      </c>
      <c r="E96" s="102">
        <f>SUMPRODUCT((Diário!$E$4:$E$5003='Analítico Cx.'!$B96)*(Diário!$B$4:$B$5003&gt;=E$4)*(Diário!$B$4:$B$5003&lt;=EOMONTH(E$4,0))*(Diário!$F$4:$F$5003))</f>
        <v>0</v>
      </c>
      <c r="F96" s="102">
        <f>SUMPRODUCT((Diário!$E$4:$E$5003='Analítico Cx.'!$B96)*(Diário!$B$4:$B$5003&gt;=F$4)*(Diário!$B$4:$B$5003&lt;=EOMONTH(F$4,0))*(Diário!$F$4:$F$5003))</f>
        <v>0</v>
      </c>
      <c r="G96" s="102">
        <f>SUMPRODUCT((Diário!$E$4:$E$5003='Analítico Cx.'!$B96)*(Diário!$B$4:$B$5003&gt;=G$4)*(Diário!$B$4:$B$5003&lt;=EOMONTH(G$4,0))*(Diário!$F$4:$F$5003))</f>
        <v>1758.97</v>
      </c>
      <c r="H96" s="102">
        <f>SUMPRODUCT((Diário!$E$4:$E$5003='Analítico Cx.'!$B96)*(Diário!$B$4:$B$5003&gt;=H$4)*(Diário!$B$4:$B$5003&lt;=EOMONTH(H$4,0))*(Diário!$F$4:$F$5003))</f>
        <v>0</v>
      </c>
      <c r="I96" s="102">
        <f>SUMPRODUCT((Diário!$E$4:$E$5003='Analítico Cx.'!$B96)*(Diário!$B$4:$B$5003&gt;=I$4)*(Diário!$B$4:$B$5003&lt;=EOMONTH(I$4,0))*(Diário!$F$4:$F$5003))</f>
        <v>0</v>
      </c>
      <c r="J96" s="102">
        <f>SUMPRODUCT((Diário!$E$4:$E$5003='Analítico Cx.'!$B96)*(Diário!$B$4:$B$5003&gt;=J$4)*(Diário!$B$4:$B$5003&lt;=EOMONTH(J$4,0))*(Diário!$F$4:$F$5003))</f>
        <v>0</v>
      </c>
      <c r="K96" s="102">
        <f>SUMPRODUCT((Diário!$E$4:$E$5003='Analítico Cx.'!$B96)*(Diário!$B$4:$B$5003&gt;=K$4)*(Diário!$B$4:$B$5003&lt;=EOMONTH(K$4,0))*(Diário!$F$4:$F$5003))</f>
        <v>0</v>
      </c>
      <c r="L96" s="102">
        <f>SUMPRODUCT((Diário!$E$4:$E$5003='Analítico Cx.'!$B96)*(Diário!$B$4:$B$5003&gt;=L$4)*(Diário!$B$4:$B$5003&lt;=EOMONTH(L$4,0))*(Diário!$F$4:$F$5003))</f>
        <v>0</v>
      </c>
      <c r="M96" s="102">
        <f>SUMPRODUCT((Diário!$E$4:$E$5003='Analítico Cx.'!$B96)*(Diário!$B$4:$B$5003&gt;=M$4)*(Diário!$B$4:$B$5003&lt;=EOMONTH(M$4,0))*(Diário!$F$4:$F$5003))</f>
        <v>0</v>
      </c>
      <c r="N96" s="102">
        <f>SUMPRODUCT((Diário!$E$4:$E$5003='Analítico Cx.'!$B96)*(Diário!$B$4:$B$5003&gt;=N$4)*(Diário!$B$4:$B$5003&lt;=EOMONTH(N$4,0))*(Diário!$F$4:$F$5003))</f>
        <v>0</v>
      </c>
      <c r="O96" s="103">
        <f t="shared" si="17"/>
        <v>1758.97</v>
      </c>
      <c r="P96" s="95">
        <f t="shared" si="18"/>
        <v>6.5234577974926616E-4</v>
      </c>
    </row>
    <row r="97" spans="1:16" ht="23.45" customHeight="1" x14ac:dyDescent="0.2">
      <c r="A97" s="40" t="s">
        <v>176</v>
      </c>
      <c r="B97" s="60" t="s">
        <v>53</v>
      </c>
      <c r="C97" s="102">
        <f>SUMPRODUCT((Diário!$E$4:$E$5003='Analítico Cx.'!$B97)*(Diário!$B$4:$B$5003&gt;=C$4)*(Diário!$B$4:$B$5003&lt;=EOMONTH(C$4,0))*(Diário!$F$4:$F$5003))</f>
        <v>5448.3</v>
      </c>
      <c r="D97" s="102">
        <f>SUMPRODUCT((Diário!$E$4:$E$5003='Analítico Cx.'!$B97)*(Diário!$B$4:$B$5003&gt;=D$4)*(Diário!$B$4:$B$5003&lt;=EOMONTH(D$4,0))*(Diário!$F$4:$F$5003))</f>
        <v>0</v>
      </c>
      <c r="E97" s="102">
        <f>SUMPRODUCT((Diário!$E$4:$E$5003='Analítico Cx.'!$B97)*(Diário!$B$4:$B$5003&gt;=E$4)*(Diário!$B$4:$B$5003&lt;=EOMONTH(E$4,0))*(Diário!$F$4:$F$5003))</f>
        <v>23377.1</v>
      </c>
      <c r="F97" s="102">
        <f>SUMPRODUCT((Diário!$E$4:$E$5003='Analítico Cx.'!$B97)*(Diário!$B$4:$B$5003&gt;=F$4)*(Diário!$B$4:$B$5003&lt;=EOMONTH(F$4,0))*(Diário!$F$4:$F$5003))</f>
        <v>0</v>
      </c>
      <c r="G97" s="102">
        <f>SUMPRODUCT((Diário!$E$4:$E$5003='Analítico Cx.'!$B97)*(Diário!$B$4:$B$5003&gt;=G$4)*(Diário!$B$4:$B$5003&lt;=EOMONTH(G$4,0))*(Diário!$F$4:$F$5003))</f>
        <v>0</v>
      </c>
      <c r="H97" s="102">
        <f>SUMPRODUCT((Diário!$E$4:$E$5003='Analítico Cx.'!$B97)*(Diário!$B$4:$B$5003&gt;=H$4)*(Diário!$B$4:$B$5003&lt;=EOMONTH(H$4,0))*(Diário!$F$4:$F$5003))</f>
        <v>1710</v>
      </c>
      <c r="I97" s="102">
        <f>SUMPRODUCT((Diário!$E$4:$E$5003='Analítico Cx.'!$B97)*(Diário!$B$4:$B$5003&gt;=I$4)*(Diário!$B$4:$B$5003&lt;=EOMONTH(I$4,0))*(Diário!$F$4:$F$5003))</f>
        <v>0</v>
      </c>
      <c r="J97" s="102">
        <f>SUMPRODUCT((Diário!$E$4:$E$5003='Analítico Cx.'!$B97)*(Diário!$B$4:$B$5003&gt;=J$4)*(Diário!$B$4:$B$5003&lt;=EOMONTH(J$4,0))*(Diário!$F$4:$F$5003))</f>
        <v>0</v>
      </c>
      <c r="K97" s="102">
        <f>SUMPRODUCT((Diário!$E$4:$E$5003='Analítico Cx.'!$B97)*(Diário!$B$4:$B$5003&gt;=K$4)*(Diário!$B$4:$B$5003&lt;=EOMONTH(K$4,0))*(Diário!$F$4:$F$5003))</f>
        <v>0</v>
      </c>
      <c r="L97" s="102">
        <f>SUMPRODUCT((Diário!$E$4:$E$5003='Analítico Cx.'!$B97)*(Diário!$B$4:$B$5003&gt;=L$4)*(Diário!$B$4:$B$5003&lt;=EOMONTH(L$4,0))*(Diário!$F$4:$F$5003))</f>
        <v>0</v>
      </c>
      <c r="M97" s="102">
        <f>SUMPRODUCT((Diário!$E$4:$E$5003='Analítico Cx.'!$B97)*(Diário!$B$4:$B$5003&gt;=M$4)*(Diário!$B$4:$B$5003&lt;=EOMONTH(M$4,0))*(Diário!$F$4:$F$5003))</f>
        <v>0</v>
      </c>
      <c r="N97" s="102">
        <f>SUMPRODUCT((Diário!$E$4:$E$5003='Analítico Cx.'!$B97)*(Diário!$B$4:$B$5003&gt;=N$4)*(Diário!$B$4:$B$5003&lt;=EOMONTH(N$4,0))*(Diário!$F$4:$F$5003))</f>
        <v>0</v>
      </c>
      <c r="O97" s="103">
        <f t="shared" si="17"/>
        <v>30535.399999999998</v>
      </c>
      <c r="P97" s="95">
        <f t="shared" si="18"/>
        <v>1.1324604355364639E-2</v>
      </c>
    </row>
    <row r="98" spans="1:16" ht="23.45" customHeight="1" x14ac:dyDescent="0.2">
      <c r="A98" s="40" t="s">
        <v>177</v>
      </c>
      <c r="B98" s="60" t="s">
        <v>74</v>
      </c>
      <c r="C98" s="102">
        <f>SUMPRODUCT((Diário!$E$4:$E$5003='Analítico Cx.'!$B98)*(Diário!$B$4:$B$5003&gt;=C$4)*(Diário!$B$4:$B$5003&lt;=EOMONTH(C$4,0))*(Diário!$F$4:$F$5003))</f>
        <v>0</v>
      </c>
      <c r="D98" s="102">
        <f>SUMPRODUCT((Diário!$E$4:$E$5003='Analítico Cx.'!$B98)*(Diário!$B$4:$B$5003&gt;=D$4)*(Diário!$B$4:$B$5003&lt;=EOMONTH(D$4,0))*(Diário!$F$4:$F$5003))</f>
        <v>0</v>
      </c>
      <c r="E98" s="102">
        <f>SUMPRODUCT((Diário!$E$4:$E$5003='Analítico Cx.'!$B98)*(Diário!$B$4:$B$5003&gt;=E$4)*(Diário!$B$4:$B$5003&lt;=EOMONTH(E$4,0))*(Diário!$F$4:$F$5003))</f>
        <v>0</v>
      </c>
      <c r="F98" s="102">
        <f>SUMPRODUCT((Diário!$E$4:$E$5003='Analítico Cx.'!$B98)*(Diário!$B$4:$B$5003&gt;=F$4)*(Diário!$B$4:$B$5003&lt;=EOMONTH(F$4,0))*(Diário!$F$4:$F$5003))</f>
        <v>0</v>
      </c>
      <c r="G98" s="102">
        <f>SUMPRODUCT((Diário!$E$4:$E$5003='Analítico Cx.'!$B98)*(Diário!$B$4:$B$5003&gt;=G$4)*(Diário!$B$4:$B$5003&lt;=EOMONTH(G$4,0))*(Diário!$F$4:$F$5003))</f>
        <v>0</v>
      </c>
      <c r="H98" s="102">
        <f>SUMPRODUCT((Diário!$E$4:$E$5003='Analítico Cx.'!$B98)*(Diário!$B$4:$B$5003&gt;=H$4)*(Diário!$B$4:$B$5003&lt;=EOMONTH(H$4,0))*(Diário!$F$4:$F$5003))</f>
        <v>0</v>
      </c>
      <c r="I98" s="102">
        <f>SUMPRODUCT((Diário!$E$4:$E$5003='Analítico Cx.'!$B98)*(Diário!$B$4:$B$5003&gt;=I$4)*(Diário!$B$4:$B$5003&lt;=EOMONTH(I$4,0))*(Diário!$F$4:$F$5003))</f>
        <v>0</v>
      </c>
      <c r="J98" s="102">
        <f>SUMPRODUCT((Diário!$E$4:$E$5003='Analítico Cx.'!$B98)*(Diário!$B$4:$B$5003&gt;=J$4)*(Diário!$B$4:$B$5003&lt;=EOMONTH(J$4,0))*(Diário!$F$4:$F$5003))</f>
        <v>0</v>
      </c>
      <c r="K98" s="102">
        <f>SUMPRODUCT((Diário!$E$4:$E$5003='Analítico Cx.'!$B98)*(Diário!$B$4:$B$5003&gt;=K$4)*(Diário!$B$4:$B$5003&lt;=EOMONTH(K$4,0))*(Diário!$F$4:$F$5003))</f>
        <v>0</v>
      </c>
      <c r="L98" s="102">
        <f>SUMPRODUCT((Diário!$E$4:$E$5003='Analítico Cx.'!$B98)*(Diário!$B$4:$B$5003&gt;=L$4)*(Diário!$B$4:$B$5003&lt;=EOMONTH(L$4,0))*(Diário!$F$4:$F$5003))</f>
        <v>0</v>
      </c>
      <c r="M98" s="102">
        <f>SUMPRODUCT((Diário!$E$4:$E$5003='Analítico Cx.'!$B98)*(Diário!$B$4:$B$5003&gt;=M$4)*(Diário!$B$4:$B$5003&lt;=EOMONTH(M$4,0))*(Diário!$F$4:$F$5003))</f>
        <v>0</v>
      </c>
      <c r="N98" s="102">
        <f>SUMPRODUCT((Diário!$E$4:$E$5003='Analítico Cx.'!$B98)*(Diário!$B$4:$B$5003&gt;=N$4)*(Diário!$B$4:$B$5003&lt;=EOMONTH(N$4,0))*(Diário!$F$4:$F$5003))</f>
        <v>0</v>
      </c>
      <c r="O98" s="103">
        <f t="shared" si="17"/>
        <v>0</v>
      </c>
      <c r="P98" s="95">
        <f t="shared" si="18"/>
        <v>0</v>
      </c>
    </row>
    <row r="99" spans="1:16" ht="23.45" customHeight="1" x14ac:dyDescent="0.2">
      <c r="A99" s="40" t="s">
        <v>178</v>
      </c>
      <c r="B99" s="60" t="s">
        <v>233</v>
      </c>
      <c r="C99" s="102">
        <f>SUMPRODUCT((Diário!$E$4:$E$5003='Analítico Cx.'!$B99)*(Diário!$B$4:$B$5003&gt;=C$4)*(Diário!$B$4:$B$5003&lt;=EOMONTH(C$4,0))*(Diário!$F$4:$F$5003))</f>
        <v>0</v>
      </c>
      <c r="D99" s="102">
        <f>SUMPRODUCT((Diário!$E$4:$E$5003='Analítico Cx.'!$B99)*(Diário!$B$4:$B$5003&gt;=D$4)*(Diário!$B$4:$B$5003&lt;=EOMONTH(D$4,0))*(Diário!$F$4:$F$5003))</f>
        <v>0</v>
      </c>
      <c r="E99" s="102">
        <f>SUMPRODUCT((Diário!$E$4:$E$5003='Analítico Cx.'!$B99)*(Diário!$B$4:$B$5003&gt;=E$4)*(Diário!$B$4:$B$5003&lt;=EOMONTH(E$4,0))*(Diário!$F$4:$F$5003))</f>
        <v>0</v>
      </c>
      <c r="F99" s="102">
        <f>SUMPRODUCT((Diário!$E$4:$E$5003='Analítico Cx.'!$B99)*(Diário!$B$4:$B$5003&gt;=F$4)*(Diário!$B$4:$B$5003&lt;=EOMONTH(F$4,0))*(Diário!$F$4:$F$5003))</f>
        <v>0</v>
      </c>
      <c r="G99" s="102">
        <f>SUMPRODUCT((Diário!$E$4:$E$5003='Analítico Cx.'!$B99)*(Diário!$B$4:$B$5003&gt;=G$4)*(Diário!$B$4:$B$5003&lt;=EOMONTH(G$4,0))*(Diário!$F$4:$F$5003))</f>
        <v>0</v>
      </c>
      <c r="H99" s="102">
        <f>SUMPRODUCT((Diário!$E$4:$E$5003='Analítico Cx.'!$B99)*(Diário!$B$4:$B$5003&gt;=H$4)*(Diário!$B$4:$B$5003&lt;=EOMONTH(H$4,0))*(Diário!$F$4:$F$5003))</f>
        <v>0</v>
      </c>
      <c r="I99" s="102">
        <f>SUMPRODUCT((Diário!$E$4:$E$5003='Analítico Cx.'!$B99)*(Diário!$B$4:$B$5003&gt;=I$4)*(Diário!$B$4:$B$5003&lt;=EOMONTH(I$4,0))*(Diário!$F$4:$F$5003))</f>
        <v>0</v>
      </c>
      <c r="J99" s="102">
        <f>SUMPRODUCT((Diário!$E$4:$E$5003='Analítico Cx.'!$B99)*(Diário!$B$4:$B$5003&gt;=J$4)*(Diário!$B$4:$B$5003&lt;=EOMONTH(J$4,0))*(Diário!$F$4:$F$5003))</f>
        <v>0</v>
      </c>
      <c r="K99" s="102">
        <f>SUMPRODUCT((Diário!$E$4:$E$5003='Analítico Cx.'!$B99)*(Diário!$B$4:$B$5003&gt;=K$4)*(Diário!$B$4:$B$5003&lt;=EOMONTH(K$4,0))*(Diário!$F$4:$F$5003))</f>
        <v>0</v>
      </c>
      <c r="L99" s="102">
        <f>SUMPRODUCT((Diário!$E$4:$E$5003='Analítico Cx.'!$B99)*(Diário!$B$4:$B$5003&gt;=L$4)*(Diário!$B$4:$B$5003&lt;=EOMONTH(L$4,0))*(Diário!$F$4:$F$5003))</f>
        <v>0</v>
      </c>
      <c r="M99" s="102">
        <f>SUMPRODUCT((Diário!$E$4:$E$5003='Analítico Cx.'!$B99)*(Diário!$B$4:$B$5003&gt;=M$4)*(Diário!$B$4:$B$5003&lt;=EOMONTH(M$4,0))*(Diário!$F$4:$F$5003))</f>
        <v>0</v>
      </c>
      <c r="N99" s="102">
        <f>SUMPRODUCT((Diário!$E$4:$E$5003='Analítico Cx.'!$B99)*(Diário!$B$4:$B$5003&gt;=N$4)*(Diário!$B$4:$B$5003&lt;=EOMONTH(N$4,0))*(Diário!$F$4:$F$5003))</f>
        <v>0</v>
      </c>
      <c r="O99" s="103">
        <f t="shared" si="17"/>
        <v>0</v>
      </c>
      <c r="P99" s="95">
        <f t="shared" si="18"/>
        <v>0</v>
      </c>
    </row>
    <row r="100" spans="1:16" ht="23.45" customHeight="1" x14ac:dyDescent="0.2">
      <c r="A100" s="40" t="s">
        <v>179</v>
      </c>
      <c r="B100" s="60" t="s">
        <v>0</v>
      </c>
      <c r="C100" s="102">
        <f>SUMPRODUCT((Diário!$E$4:$E$5003='Analítico Cx.'!$B100)*(Diário!$B$4:$B$5003&gt;=C$4)*(Diário!$B$4:$B$5003&lt;=EOMONTH(C$4,0))*(Diário!$F$4:$F$5003))</f>
        <v>0</v>
      </c>
      <c r="D100" s="102">
        <f>SUMPRODUCT((Diário!$E$4:$E$5003='Analítico Cx.'!$B100)*(Diário!$B$4:$B$5003&gt;=D$4)*(Diário!$B$4:$B$5003&lt;=EOMONTH(D$4,0))*(Diário!$F$4:$F$5003))</f>
        <v>0</v>
      </c>
      <c r="E100" s="102">
        <f>SUMPRODUCT((Diário!$E$4:$E$5003='Analítico Cx.'!$B100)*(Diário!$B$4:$B$5003&gt;=E$4)*(Diário!$B$4:$B$5003&lt;=EOMONTH(E$4,0))*(Diário!$F$4:$F$5003))</f>
        <v>0</v>
      </c>
      <c r="F100" s="102">
        <f>SUMPRODUCT((Diário!$E$4:$E$5003='Analítico Cx.'!$B100)*(Diário!$B$4:$B$5003&gt;=F$4)*(Diário!$B$4:$B$5003&lt;=EOMONTH(F$4,0))*(Diário!$F$4:$F$5003))</f>
        <v>80</v>
      </c>
      <c r="G100" s="102">
        <f>SUMPRODUCT((Diário!$E$4:$E$5003='Analítico Cx.'!$B100)*(Diário!$B$4:$B$5003&gt;=G$4)*(Diário!$B$4:$B$5003&lt;=EOMONTH(G$4,0))*(Diário!$F$4:$F$5003))</f>
        <v>0</v>
      </c>
      <c r="H100" s="102">
        <f>SUMPRODUCT((Diário!$E$4:$E$5003='Analítico Cx.'!$B100)*(Diário!$B$4:$B$5003&gt;=H$4)*(Diário!$B$4:$B$5003&lt;=EOMONTH(H$4,0))*(Diário!$F$4:$F$5003))</f>
        <v>0</v>
      </c>
      <c r="I100" s="102">
        <f>SUMPRODUCT((Diário!$E$4:$E$5003='Analítico Cx.'!$B100)*(Diário!$B$4:$B$5003&gt;=I$4)*(Diário!$B$4:$B$5003&lt;=EOMONTH(I$4,0))*(Diário!$F$4:$F$5003))</f>
        <v>0</v>
      </c>
      <c r="J100" s="102">
        <f>SUMPRODUCT((Diário!$E$4:$E$5003='Analítico Cx.'!$B100)*(Diário!$B$4:$B$5003&gt;=J$4)*(Diário!$B$4:$B$5003&lt;=EOMONTH(J$4,0))*(Diário!$F$4:$F$5003))</f>
        <v>0</v>
      </c>
      <c r="K100" s="102">
        <f>SUMPRODUCT((Diário!$E$4:$E$5003='Analítico Cx.'!$B100)*(Diário!$B$4:$B$5003&gt;=K$4)*(Diário!$B$4:$B$5003&lt;=EOMONTH(K$4,0))*(Diário!$F$4:$F$5003))</f>
        <v>0</v>
      </c>
      <c r="L100" s="102">
        <f>SUMPRODUCT((Diário!$E$4:$E$5003='Analítico Cx.'!$B100)*(Diário!$B$4:$B$5003&gt;=L$4)*(Diário!$B$4:$B$5003&lt;=EOMONTH(L$4,0))*(Diário!$F$4:$F$5003))</f>
        <v>0</v>
      </c>
      <c r="M100" s="102">
        <f>SUMPRODUCT((Diário!$E$4:$E$5003='Analítico Cx.'!$B100)*(Diário!$B$4:$B$5003&gt;=M$4)*(Diário!$B$4:$B$5003&lt;=EOMONTH(M$4,0))*(Diário!$F$4:$F$5003))</f>
        <v>0</v>
      </c>
      <c r="N100" s="102">
        <f>SUMPRODUCT((Diário!$E$4:$E$5003='Analítico Cx.'!$B100)*(Diário!$B$4:$B$5003&gt;=N$4)*(Diário!$B$4:$B$5003&lt;=EOMONTH(N$4,0))*(Diário!$F$4:$F$5003))</f>
        <v>0</v>
      </c>
      <c r="O100" s="103">
        <f t="shared" si="17"/>
        <v>80</v>
      </c>
      <c r="P100" s="95">
        <f t="shared" si="18"/>
        <v>2.9669444265644831E-5</v>
      </c>
    </row>
    <row r="101" spans="1:16" ht="23.45" customHeight="1" x14ac:dyDescent="0.2">
      <c r="A101" s="40" t="s">
        <v>180</v>
      </c>
      <c r="B101" s="61" t="s">
        <v>75</v>
      </c>
      <c r="C101" s="102">
        <f>SUMPRODUCT((Diário!$E$4:$E$5003='Analítico Cx.'!$B101)*(Diário!$B$4:$B$5003&gt;=C$4)*(Diário!$B$4:$B$5003&lt;=EOMONTH(C$4,0))*(Diário!$F$4:$F$5003))</f>
        <v>0</v>
      </c>
      <c r="D101" s="102">
        <f>SUMPRODUCT((Diário!$E$4:$E$5003='Analítico Cx.'!$B101)*(Diário!$B$4:$B$5003&gt;=D$4)*(Diário!$B$4:$B$5003&lt;=EOMONTH(D$4,0))*(Diário!$F$4:$F$5003))</f>
        <v>0</v>
      </c>
      <c r="E101" s="102">
        <f>SUMPRODUCT((Diário!$E$4:$E$5003='Analítico Cx.'!$B101)*(Diário!$B$4:$B$5003&gt;=E$4)*(Diário!$B$4:$B$5003&lt;=EOMONTH(E$4,0))*(Diário!$F$4:$F$5003))</f>
        <v>0</v>
      </c>
      <c r="F101" s="102">
        <f>SUMPRODUCT((Diário!$E$4:$E$5003='Analítico Cx.'!$B101)*(Diário!$B$4:$B$5003&gt;=F$4)*(Diário!$B$4:$B$5003&lt;=EOMONTH(F$4,0))*(Diário!$F$4:$F$5003))</f>
        <v>0</v>
      </c>
      <c r="G101" s="102">
        <f>SUMPRODUCT((Diário!$E$4:$E$5003='Analítico Cx.'!$B101)*(Diário!$B$4:$B$5003&gt;=G$4)*(Diário!$B$4:$B$5003&lt;=EOMONTH(G$4,0))*(Diário!$F$4:$F$5003))</f>
        <v>0</v>
      </c>
      <c r="H101" s="102">
        <f>SUMPRODUCT((Diário!$E$4:$E$5003='Analítico Cx.'!$B101)*(Diário!$B$4:$B$5003&gt;=H$4)*(Diário!$B$4:$B$5003&lt;=EOMONTH(H$4,0))*(Diário!$F$4:$F$5003))</f>
        <v>0</v>
      </c>
      <c r="I101" s="102">
        <f>SUMPRODUCT((Diário!$E$4:$E$5003='Analítico Cx.'!$B101)*(Diário!$B$4:$B$5003&gt;=I$4)*(Diário!$B$4:$B$5003&lt;=EOMONTH(I$4,0))*(Diário!$F$4:$F$5003))</f>
        <v>0</v>
      </c>
      <c r="J101" s="102">
        <f>SUMPRODUCT((Diário!$E$4:$E$5003='Analítico Cx.'!$B101)*(Diário!$B$4:$B$5003&gt;=J$4)*(Diário!$B$4:$B$5003&lt;=EOMONTH(J$4,0))*(Diário!$F$4:$F$5003))</f>
        <v>0</v>
      </c>
      <c r="K101" s="102">
        <f>SUMPRODUCT((Diário!$E$4:$E$5003='Analítico Cx.'!$B101)*(Diário!$B$4:$B$5003&gt;=K$4)*(Diário!$B$4:$B$5003&lt;=EOMONTH(K$4,0))*(Diário!$F$4:$F$5003))</f>
        <v>0</v>
      </c>
      <c r="L101" s="102">
        <f>SUMPRODUCT((Diário!$E$4:$E$5003='Analítico Cx.'!$B101)*(Diário!$B$4:$B$5003&gt;=L$4)*(Diário!$B$4:$B$5003&lt;=EOMONTH(L$4,0))*(Diário!$F$4:$F$5003))</f>
        <v>0</v>
      </c>
      <c r="M101" s="102">
        <f>SUMPRODUCT((Diário!$E$4:$E$5003='Analítico Cx.'!$B101)*(Diário!$B$4:$B$5003&gt;=M$4)*(Diário!$B$4:$B$5003&lt;=EOMONTH(M$4,0))*(Diário!$F$4:$F$5003))</f>
        <v>0</v>
      </c>
      <c r="N101" s="102">
        <f>SUMPRODUCT((Diário!$E$4:$E$5003='Analítico Cx.'!$B101)*(Diário!$B$4:$B$5003&gt;=N$4)*(Diário!$B$4:$B$5003&lt;=EOMONTH(N$4,0))*(Diário!$F$4:$F$5003))</f>
        <v>0</v>
      </c>
      <c r="O101" s="103">
        <f t="shared" si="17"/>
        <v>0</v>
      </c>
      <c r="P101" s="95">
        <f t="shared" si="18"/>
        <v>0</v>
      </c>
    </row>
    <row r="102" spans="1:16" ht="23.45" customHeight="1" x14ac:dyDescent="0.2">
      <c r="A102" s="40" t="s">
        <v>181</v>
      </c>
      <c r="B102" s="62" t="s">
        <v>204</v>
      </c>
      <c r="C102" s="102">
        <f>SUMPRODUCT((Diário!$E$4:$E$5003='Analítico Cx.'!$B102)*(Diário!$B$4:$B$5003&gt;=C$4)*(Diário!$B$4:$B$5003&lt;=EOMONTH(C$4,0))*(Diário!$F$4:$F$5003))</f>
        <v>0</v>
      </c>
      <c r="D102" s="102">
        <f>SUMPRODUCT((Diário!$E$4:$E$5003='Analítico Cx.'!$B102)*(Diário!$B$4:$B$5003&gt;=D$4)*(Diário!$B$4:$B$5003&lt;=EOMONTH(D$4,0))*(Diário!$F$4:$F$5003))</f>
        <v>0</v>
      </c>
      <c r="E102" s="102">
        <f>SUMPRODUCT((Diário!$E$4:$E$5003='Analítico Cx.'!$B102)*(Diário!$B$4:$B$5003&gt;=E$4)*(Diário!$B$4:$B$5003&lt;=EOMONTH(E$4,0))*(Diário!$F$4:$F$5003))</f>
        <v>0</v>
      </c>
      <c r="F102" s="102">
        <f>SUMPRODUCT((Diário!$E$4:$E$5003='Analítico Cx.'!$B102)*(Diário!$B$4:$B$5003&gt;=F$4)*(Diário!$B$4:$B$5003&lt;=EOMONTH(F$4,0))*(Diário!$F$4:$F$5003))</f>
        <v>0</v>
      </c>
      <c r="G102" s="102">
        <f>SUMPRODUCT((Diário!$E$4:$E$5003='Analítico Cx.'!$B102)*(Diário!$B$4:$B$5003&gt;=G$4)*(Diário!$B$4:$B$5003&lt;=EOMONTH(G$4,0))*(Diário!$F$4:$F$5003))</f>
        <v>0</v>
      </c>
      <c r="H102" s="102">
        <f>SUMPRODUCT((Diário!$E$4:$E$5003='Analítico Cx.'!$B102)*(Diário!$B$4:$B$5003&gt;=H$4)*(Diário!$B$4:$B$5003&lt;=EOMONTH(H$4,0))*(Diário!$F$4:$F$5003))</f>
        <v>0</v>
      </c>
      <c r="I102" s="102">
        <f>SUMPRODUCT((Diário!$E$4:$E$5003='Analítico Cx.'!$B102)*(Diário!$B$4:$B$5003&gt;=I$4)*(Diário!$B$4:$B$5003&lt;=EOMONTH(I$4,0))*(Diário!$F$4:$F$5003))</f>
        <v>0</v>
      </c>
      <c r="J102" s="102">
        <f>SUMPRODUCT((Diário!$E$4:$E$5003='Analítico Cx.'!$B102)*(Diário!$B$4:$B$5003&gt;=J$4)*(Diário!$B$4:$B$5003&lt;=EOMONTH(J$4,0))*(Diário!$F$4:$F$5003))</f>
        <v>0</v>
      </c>
      <c r="K102" s="102">
        <f>SUMPRODUCT((Diário!$E$4:$E$5003='Analítico Cx.'!$B102)*(Diário!$B$4:$B$5003&gt;=K$4)*(Diário!$B$4:$B$5003&lt;=EOMONTH(K$4,0))*(Diário!$F$4:$F$5003))</f>
        <v>0</v>
      </c>
      <c r="L102" s="102">
        <f>SUMPRODUCT((Diário!$E$4:$E$5003='Analítico Cx.'!$B102)*(Diário!$B$4:$B$5003&gt;=L$4)*(Diário!$B$4:$B$5003&lt;=EOMONTH(L$4,0))*(Diário!$F$4:$F$5003))</f>
        <v>0</v>
      </c>
      <c r="M102" s="102">
        <f>SUMPRODUCT((Diário!$E$4:$E$5003='Analítico Cx.'!$B102)*(Diário!$B$4:$B$5003&gt;=M$4)*(Diário!$B$4:$B$5003&lt;=EOMONTH(M$4,0))*(Diário!$F$4:$F$5003))</f>
        <v>0</v>
      </c>
      <c r="N102" s="102">
        <f>SUMPRODUCT((Diário!$E$4:$E$5003='Analítico Cx.'!$B102)*(Diário!$B$4:$B$5003&gt;=N$4)*(Diário!$B$4:$B$5003&lt;=EOMONTH(N$4,0))*(Diário!$F$4:$F$5003))</f>
        <v>0</v>
      </c>
      <c r="O102" s="103">
        <f t="shared" si="17"/>
        <v>0</v>
      </c>
      <c r="P102" s="95">
        <f t="shared" si="18"/>
        <v>0</v>
      </c>
    </row>
    <row r="103" spans="1:16" ht="23.45" customHeight="1" x14ac:dyDescent="0.2">
      <c r="A103" s="40" t="s">
        <v>182</v>
      </c>
      <c r="B103" s="61" t="s">
        <v>241</v>
      </c>
      <c r="C103" s="102">
        <f>SUMPRODUCT((Diário!$E$4:$E$5003='Analítico Cx.'!$B103)*(Diário!$B$4:$B$5003&gt;=C$4)*(Diário!$B$4:$B$5003&lt;=EOMONTH(C$4,0))*(Diário!$F$4:$F$5003))</f>
        <v>0</v>
      </c>
      <c r="D103" s="102">
        <f>SUMPRODUCT((Diário!$E$4:$E$5003='Analítico Cx.'!$B103)*(Diário!$B$4:$B$5003&gt;=D$4)*(Diário!$B$4:$B$5003&lt;=EOMONTH(D$4,0))*(Diário!$F$4:$F$5003))</f>
        <v>0</v>
      </c>
      <c r="E103" s="102">
        <f>SUMPRODUCT((Diário!$E$4:$E$5003='Analítico Cx.'!$B103)*(Diário!$B$4:$B$5003&gt;=E$4)*(Diário!$B$4:$B$5003&lt;=EOMONTH(E$4,0))*(Diário!$F$4:$F$5003))</f>
        <v>0</v>
      </c>
      <c r="F103" s="102">
        <f>SUMPRODUCT((Diário!$E$4:$E$5003='Analítico Cx.'!$B103)*(Diário!$B$4:$B$5003&gt;=F$4)*(Diário!$B$4:$B$5003&lt;=EOMONTH(F$4,0))*(Diário!$F$4:$F$5003))</f>
        <v>0</v>
      </c>
      <c r="G103" s="102">
        <f>SUMPRODUCT((Diário!$E$4:$E$5003='Analítico Cx.'!$B103)*(Diário!$B$4:$B$5003&gt;=G$4)*(Diário!$B$4:$B$5003&lt;=EOMONTH(G$4,0))*(Diário!$F$4:$F$5003))</f>
        <v>0</v>
      </c>
      <c r="H103" s="102">
        <f>SUMPRODUCT((Diário!$E$4:$E$5003='Analítico Cx.'!$B103)*(Diário!$B$4:$B$5003&gt;=H$4)*(Diário!$B$4:$B$5003&lt;=EOMONTH(H$4,0))*(Diário!$F$4:$F$5003))</f>
        <v>0</v>
      </c>
      <c r="I103" s="102">
        <f>SUMPRODUCT((Diário!$E$4:$E$5003='Analítico Cx.'!$B103)*(Diário!$B$4:$B$5003&gt;=I$4)*(Diário!$B$4:$B$5003&lt;=EOMONTH(I$4,0))*(Diário!$F$4:$F$5003))</f>
        <v>0</v>
      </c>
      <c r="J103" s="102">
        <f>SUMPRODUCT((Diário!$E$4:$E$5003='Analítico Cx.'!$B103)*(Diário!$B$4:$B$5003&gt;=J$4)*(Diário!$B$4:$B$5003&lt;=EOMONTH(J$4,0))*(Diário!$F$4:$F$5003))</f>
        <v>0</v>
      </c>
      <c r="K103" s="102">
        <f>SUMPRODUCT((Diário!$E$4:$E$5003='Analítico Cx.'!$B103)*(Diário!$B$4:$B$5003&gt;=K$4)*(Diário!$B$4:$B$5003&lt;=EOMONTH(K$4,0))*(Diário!$F$4:$F$5003))</f>
        <v>0</v>
      </c>
      <c r="L103" s="102">
        <f>SUMPRODUCT((Diário!$E$4:$E$5003='Analítico Cx.'!$B103)*(Diário!$B$4:$B$5003&gt;=L$4)*(Diário!$B$4:$B$5003&lt;=EOMONTH(L$4,0))*(Diário!$F$4:$F$5003))</f>
        <v>0</v>
      </c>
      <c r="M103" s="102">
        <f>SUMPRODUCT((Diário!$E$4:$E$5003='Analítico Cx.'!$B103)*(Diário!$B$4:$B$5003&gt;=M$4)*(Diário!$B$4:$B$5003&lt;=EOMONTH(M$4,0))*(Diário!$F$4:$F$5003))</f>
        <v>0</v>
      </c>
      <c r="N103" s="102">
        <f>SUMPRODUCT((Diário!$E$4:$E$5003='Analítico Cx.'!$B103)*(Diário!$B$4:$B$5003&gt;=N$4)*(Diário!$B$4:$B$5003&lt;=EOMONTH(N$4,0))*(Diário!$F$4:$F$5003))</f>
        <v>0</v>
      </c>
      <c r="O103" s="103">
        <f t="shared" si="17"/>
        <v>0</v>
      </c>
      <c r="P103" s="95">
        <f t="shared" si="18"/>
        <v>0</v>
      </c>
    </row>
    <row r="104" spans="1:16" ht="23.45" customHeight="1" x14ac:dyDescent="0.2">
      <c r="A104" s="40" t="s">
        <v>183</v>
      </c>
      <c r="B104" s="60" t="s">
        <v>84</v>
      </c>
      <c r="C104" s="102">
        <f>SUMPRODUCT((Diário!$E$4:$E$5003='Analítico Cx.'!$B104)*(Diário!$B$4:$B$5003&gt;=C$4)*(Diário!$B$4:$B$5003&lt;=EOMONTH(C$4,0))*(Diário!$F$4:$F$5003))</f>
        <v>0</v>
      </c>
      <c r="D104" s="102">
        <f>SUMPRODUCT((Diário!$E$4:$E$5003='Analítico Cx.'!$B104)*(Diário!$B$4:$B$5003&gt;=D$4)*(Diário!$B$4:$B$5003&lt;=EOMONTH(D$4,0))*(Diário!$F$4:$F$5003))</f>
        <v>0</v>
      </c>
      <c r="E104" s="102">
        <f>SUMPRODUCT((Diário!$E$4:$E$5003='Analítico Cx.'!$B104)*(Diário!$B$4:$B$5003&gt;=E$4)*(Diário!$B$4:$B$5003&lt;=EOMONTH(E$4,0))*(Diário!$F$4:$F$5003))</f>
        <v>0</v>
      </c>
      <c r="F104" s="102">
        <f>SUMPRODUCT((Diário!$E$4:$E$5003='Analítico Cx.'!$B104)*(Diário!$B$4:$B$5003&gt;=F$4)*(Diário!$B$4:$B$5003&lt;=EOMONTH(F$4,0))*(Diário!$F$4:$F$5003))</f>
        <v>0</v>
      </c>
      <c r="G104" s="102">
        <f>SUMPRODUCT((Diário!$E$4:$E$5003='Analítico Cx.'!$B104)*(Diário!$B$4:$B$5003&gt;=G$4)*(Diário!$B$4:$B$5003&lt;=EOMONTH(G$4,0))*(Diário!$F$4:$F$5003))</f>
        <v>0</v>
      </c>
      <c r="H104" s="102">
        <f>SUMPRODUCT((Diário!$E$4:$E$5003='Analítico Cx.'!$B104)*(Diário!$B$4:$B$5003&gt;=H$4)*(Diário!$B$4:$B$5003&lt;=EOMONTH(H$4,0))*(Diário!$F$4:$F$5003))</f>
        <v>0</v>
      </c>
      <c r="I104" s="102">
        <f>SUMPRODUCT((Diário!$E$4:$E$5003='Analítico Cx.'!$B104)*(Diário!$B$4:$B$5003&gt;=I$4)*(Diário!$B$4:$B$5003&lt;=EOMONTH(I$4,0))*(Diário!$F$4:$F$5003))</f>
        <v>0</v>
      </c>
      <c r="J104" s="102">
        <f>SUMPRODUCT((Diário!$E$4:$E$5003='Analítico Cx.'!$B104)*(Diário!$B$4:$B$5003&gt;=J$4)*(Diário!$B$4:$B$5003&lt;=EOMONTH(J$4,0))*(Diário!$F$4:$F$5003))</f>
        <v>0</v>
      </c>
      <c r="K104" s="102">
        <f>SUMPRODUCT((Diário!$E$4:$E$5003='Analítico Cx.'!$B104)*(Diário!$B$4:$B$5003&gt;=K$4)*(Diário!$B$4:$B$5003&lt;=EOMONTH(K$4,0))*(Diário!$F$4:$F$5003))</f>
        <v>0</v>
      </c>
      <c r="L104" s="102">
        <f>SUMPRODUCT((Diário!$E$4:$E$5003='Analítico Cx.'!$B104)*(Diário!$B$4:$B$5003&gt;=L$4)*(Diário!$B$4:$B$5003&lt;=EOMONTH(L$4,0))*(Diário!$F$4:$F$5003))</f>
        <v>0</v>
      </c>
      <c r="M104" s="102">
        <f>SUMPRODUCT((Diário!$E$4:$E$5003='Analítico Cx.'!$B104)*(Diário!$B$4:$B$5003&gt;=M$4)*(Diário!$B$4:$B$5003&lt;=EOMONTH(M$4,0))*(Diário!$F$4:$F$5003))</f>
        <v>0</v>
      </c>
      <c r="N104" s="102">
        <f>SUMPRODUCT((Diário!$E$4:$E$5003='Analítico Cx.'!$B104)*(Diário!$B$4:$B$5003&gt;=N$4)*(Diário!$B$4:$B$5003&lt;=EOMONTH(N$4,0))*(Diário!$F$4:$F$5003))</f>
        <v>0</v>
      </c>
      <c r="O104" s="103">
        <f t="shared" si="17"/>
        <v>0</v>
      </c>
      <c r="P104" s="95">
        <f t="shared" si="18"/>
        <v>0</v>
      </c>
    </row>
    <row r="105" spans="1:16" ht="23.45" customHeight="1" x14ac:dyDescent="0.2">
      <c r="A105" s="40" t="s">
        <v>184</v>
      </c>
      <c r="B105" s="60" t="s">
        <v>85</v>
      </c>
      <c r="C105" s="102">
        <f>SUMPRODUCT((Diário!$E$4:$E$5003='Analítico Cx.'!$B105)*(Diário!$B$4:$B$5003&gt;=C$4)*(Diário!$B$4:$B$5003&lt;=EOMONTH(C$4,0))*(Diário!$F$4:$F$5003))</f>
        <v>0</v>
      </c>
      <c r="D105" s="102">
        <f>SUMPRODUCT((Diário!$E$4:$E$5003='Analítico Cx.'!$B105)*(Diário!$B$4:$B$5003&gt;=D$4)*(Diário!$B$4:$B$5003&lt;=EOMONTH(D$4,0))*(Diário!$F$4:$F$5003))</f>
        <v>0</v>
      </c>
      <c r="E105" s="102">
        <f>SUMPRODUCT((Diário!$E$4:$E$5003='Analítico Cx.'!$B105)*(Diário!$B$4:$B$5003&gt;=E$4)*(Diário!$B$4:$B$5003&lt;=EOMONTH(E$4,0))*(Diário!$F$4:$F$5003))</f>
        <v>0</v>
      </c>
      <c r="F105" s="102">
        <f>SUMPRODUCT((Diário!$E$4:$E$5003='Analítico Cx.'!$B105)*(Diário!$B$4:$B$5003&gt;=F$4)*(Diário!$B$4:$B$5003&lt;=EOMONTH(F$4,0))*(Diário!$F$4:$F$5003))</f>
        <v>0</v>
      </c>
      <c r="G105" s="102">
        <f>SUMPRODUCT((Diário!$E$4:$E$5003='Analítico Cx.'!$B105)*(Diário!$B$4:$B$5003&gt;=G$4)*(Diário!$B$4:$B$5003&lt;=EOMONTH(G$4,0))*(Diário!$F$4:$F$5003))</f>
        <v>0</v>
      </c>
      <c r="H105" s="102">
        <f>SUMPRODUCT((Diário!$E$4:$E$5003='Analítico Cx.'!$B105)*(Diário!$B$4:$B$5003&gt;=H$4)*(Diário!$B$4:$B$5003&lt;=EOMONTH(H$4,0))*(Diário!$F$4:$F$5003))</f>
        <v>0</v>
      </c>
      <c r="I105" s="102">
        <f>SUMPRODUCT((Diário!$E$4:$E$5003='Analítico Cx.'!$B105)*(Diário!$B$4:$B$5003&gt;=I$4)*(Diário!$B$4:$B$5003&lt;=EOMONTH(I$4,0))*(Diário!$F$4:$F$5003))</f>
        <v>0</v>
      </c>
      <c r="J105" s="102">
        <f>SUMPRODUCT((Diário!$E$4:$E$5003='Analítico Cx.'!$B105)*(Diário!$B$4:$B$5003&gt;=J$4)*(Diário!$B$4:$B$5003&lt;=EOMONTH(J$4,0))*(Diário!$F$4:$F$5003))</f>
        <v>0</v>
      </c>
      <c r="K105" s="102">
        <f>SUMPRODUCT((Diário!$E$4:$E$5003='Analítico Cx.'!$B105)*(Diário!$B$4:$B$5003&gt;=K$4)*(Diário!$B$4:$B$5003&lt;=EOMONTH(K$4,0))*(Diário!$F$4:$F$5003))</f>
        <v>0</v>
      </c>
      <c r="L105" s="102">
        <f>SUMPRODUCT((Diário!$E$4:$E$5003='Analítico Cx.'!$B105)*(Diário!$B$4:$B$5003&gt;=L$4)*(Diário!$B$4:$B$5003&lt;=EOMONTH(L$4,0))*(Diário!$F$4:$F$5003))</f>
        <v>0</v>
      </c>
      <c r="M105" s="102">
        <f>SUMPRODUCT((Diário!$E$4:$E$5003='Analítico Cx.'!$B105)*(Diário!$B$4:$B$5003&gt;=M$4)*(Diário!$B$4:$B$5003&lt;=EOMONTH(M$4,0))*(Diário!$F$4:$F$5003))</f>
        <v>0</v>
      </c>
      <c r="N105" s="102">
        <f>SUMPRODUCT((Diário!$E$4:$E$5003='Analítico Cx.'!$B105)*(Diário!$B$4:$B$5003&gt;=N$4)*(Diário!$B$4:$B$5003&lt;=EOMONTH(N$4,0))*(Diário!$F$4:$F$5003))</f>
        <v>0</v>
      </c>
      <c r="O105" s="103">
        <f t="shared" si="17"/>
        <v>0</v>
      </c>
      <c r="P105" s="95">
        <f t="shared" si="18"/>
        <v>0</v>
      </c>
    </row>
    <row r="106" spans="1:16" ht="23.45" customHeight="1" x14ac:dyDescent="0.2">
      <c r="A106" s="40" t="s">
        <v>185</v>
      </c>
      <c r="B106" s="60" t="s">
        <v>55</v>
      </c>
      <c r="C106" s="102">
        <f>SUMPRODUCT((Diário!$E$4:$E$5003='Analítico Cx.'!$B106)*(Diário!$B$4:$B$5003&gt;=C$4)*(Diário!$B$4:$B$5003&lt;=EOMONTH(C$4,0))*(Diário!$F$4:$F$5003))</f>
        <v>0</v>
      </c>
      <c r="D106" s="102">
        <f>SUMPRODUCT((Diário!$E$4:$E$5003='Analítico Cx.'!$B106)*(Diário!$B$4:$B$5003&gt;=D$4)*(Diário!$B$4:$B$5003&lt;=EOMONTH(D$4,0))*(Diário!$F$4:$F$5003))</f>
        <v>0</v>
      </c>
      <c r="E106" s="102">
        <f>SUMPRODUCT((Diário!$E$4:$E$5003='Analítico Cx.'!$B106)*(Diário!$B$4:$B$5003&gt;=E$4)*(Diário!$B$4:$B$5003&lt;=EOMONTH(E$4,0))*(Diário!$F$4:$F$5003))</f>
        <v>0</v>
      </c>
      <c r="F106" s="102">
        <f>SUMPRODUCT((Diário!$E$4:$E$5003='Analítico Cx.'!$B106)*(Diário!$B$4:$B$5003&gt;=F$4)*(Diário!$B$4:$B$5003&lt;=EOMONTH(F$4,0))*(Diário!$F$4:$F$5003))</f>
        <v>87</v>
      </c>
      <c r="G106" s="102">
        <f>SUMPRODUCT((Diário!$E$4:$E$5003='Analítico Cx.'!$B106)*(Diário!$B$4:$B$5003&gt;=G$4)*(Diário!$B$4:$B$5003&lt;=EOMONTH(G$4,0))*(Diário!$F$4:$F$5003))</f>
        <v>184</v>
      </c>
      <c r="H106" s="102">
        <f>SUMPRODUCT((Diário!$E$4:$E$5003='Analítico Cx.'!$B106)*(Diário!$B$4:$B$5003&gt;=H$4)*(Diário!$B$4:$B$5003&lt;=EOMONTH(H$4,0))*(Diário!$F$4:$F$5003))</f>
        <v>457</v>
      </c>
      <c r="I106" s="102">
        <f>SUMPRODUCT((Diário!$E$4:$E$5003='Analítico Cx.'!$B106)*(Diário!$B$4:$B$5003&gt;=I$4)*(Diário!$B$4:$B$5003&lt;=EOMONTH(I$4,0))*(Diário!$F$4:$F$5003))</f>
        <v>0</v>
      </c>
      <c r="J106" s="102">
        <f>SUMPRODUCT((Diário!$E$4:$E$5003='Analítico Cx.'!$B106)*(Diário!$B$4:$B$5003&gt;=J$4)*(Diário!$B$4:$B$5003&lt;=EOMONTH(J$4,0))*(Diário!$F$4:$F$5003))</f>
        <v>0</v>
      </c>
      <c r="K106" s="102">
        <f>SUMPRODUCT((Diário!$E$4:$E$5003='Analítico Cx.'!$B106)*(Diário!$B$4:$B$5003&gt;=K$4)*(Diário!$B$4:$B$5003&lt;=EOMONTH(K$4,0))*(Diário!$F$4:$F$5003))</f>
        <v>0</v>
      </c>
      <c r="L106" s="102">
        <f>SUMPRODUCT((Diário!$E$4:$E$5003='Analítico Cx.'!$B106)*(Diário!$B$4:$B$5003&gt;=L$4)*(Diário!$B$4:$B$5003&lt;=EOMONTH(L$4,0))*(Diário!$F$4:$F$5003))</f>
        <v>0</v>
      </c>
      <c r="M106" s="102">
        <f>SUMPRODUCT((Diário!$E$4:$E$5003='Analítico Cx.'!$B106)*(Diário!$B$4:$B$5003&gt;=M$4)*(Diário!$B$4:$B$5003&lt;=EOMONTH(M$4,0))*(Diário!$F$4:$F$5003))</f>
        <v>0</v>
      </c>
      <c r="N106" s="102">
        <f>SUMPRODUCT((Diário!$E$4:$E$5003='Analítico Cx.'!$B106)*(Diário!$B$4:$B$5003&gt;=N$4)*(Diário!$B$4:$B$5003&lt;=EOMONTH(N$4,0))*(Diário!$F$4:$F$5003))</f>
        <v>0</v>
      </c>
      <c r="O106" s="103">
        <f t="shared" si="17"/>
        <v>728</v>
      </c>
      <c r="P106" s="95">
        <f t="shared" si="18"/>
        <v>2.6999194281736798E-4</v>
      </c>
    </row>
    <row r="107" spans="1:16" ht="23.45" customHeight="1" x14ac:dyDescent="0.2">
      <c r="A107" s="40" t="s">
        <v>187</v>
      </c>
      <c r="B107" s="60" t="s">
        <v>73</v>
      </c>
      <c r="C107" s="102">
        <f>SUMPRODUCT((Diário!$E$4:$E$5003='Analítico Cx.'!$B107)*(Diário!$B$4:$B$5003&gt;=C$4)*(Diário!$B$4:$B$5003&lt;=EOMONTH(C$4,0))*(Diário!$F$4:$F$5003))</f>
        <v>0</v>
      </c>
      <c r="D107" s="102">
        <f>SUMPRODUCT((Diário!$E$4:$E$5003='Analítico Cx.'!$B107)*(Diário!$B$4:$B$5003&gt;=D$4)*(Diário!$B$4:$B$5003&lt;=EOMONTH(D$4,0))*(Diário!$F$4:$F$5003))</f>
        <v>0</v>
      </c>
      <c r="E107" s="102">
        <f>SUMPRODUCT((Diário!$E$4:$E$5003='Analítico Cx.'!$B107)*(Diário!$B$4:$B$5003&gt;=E$4)*(Diário!$B$4:$B$5003&lt;=EOMONTH(E$4,0))*(Diário!$F$4:$F$5003))</f>
        <v>0</v>
      </c>
      <c r="F107" s="102">
        <f>SUMPRODUCT((Diário!$E$4:$E$5003='Analítico Cx.'!$B107)*(Diário!$B$4:$B$5003&gt;=F$4)*(Diário!$B$4:$B$5003&lt;=EOMONTH(F$4,0))*(Diário!$F$4:$F$5003))</f>
        <v>0</v>
      </c>
      <c r="G107" s="102">
        <f>SUMPRODUCT((Diário!$E$4:$E$5003='Analítico Cx.'!$B107)*(Diário!$B$4:$B$5003&gt;=G$4)*(Diário!$B$4:$B$5003&lt;=EOMONTH(G$4,0))*(Diário!$F$4:$F$5003))</f>
        <v>0</v>
      </c>
      <c r="H107" s="102">
        <f>SUMPRODUCT((Diário!$E$4:$E$5003='Analítico Cx.'!$B107)*(Diário!$B$4:$B$5003&gt;=H$4)*(Diário!$B$4:$B$5003&lt;=EOMONTH(H$4,0))*(Diário!$F$4:$F$5003))</f>
        <v>0</v>
      </c>
      <c r="I107" s="102">
        <f>SUMPRODUCT((Diário!$E$4:$E$5003='Analítico Cx.'!$B107)*(Diário!$B$4:$B$5003&gt;=I$4)*(Diário!$B$4:$B$5003&lt;=EOMONTH(I$4,0))*(Diário!$F$4:$F$5003))</f>
        <v>0</v>
      </c>
      <c r="J107" s="102">
        <f>SUMPRODUCT((Diário!$E$4:$E$5003='Analítico Cx.'!$B107)*(Diário!$B$4:$B$5003&gt;=J$4)*(Diário!$B$4:$B$5003&lt;=EOMONTH(J$4,0))*(Diário!$F$4:$F$5003))</f>
        <v>0</v>
      </c>
      <c r="K107" s="102">
        <f>SUMPRODUCT((Diário!$E$4:$E$5003='Analítico Cx.'!$B107)*(Diário!$B$4:$B$5003&gt;=K$4)*(Diário!$B$4:$B$5003&lt;=EOMONTH(K$4,0))*(Diário!$F$4:$F$5003))</f>
        <v>0</v>
      </c>
      <c r="L107" s="102">
        <f>SUMPRODUCT((Diário!$E$4:$E$5003='Analítico Cx.'!$B107)*(Diário!$B$4:$B$5003&gt;=L$4)*(Diário!$B$4:$B$5003&lt;=EOMONTH(L$4,0))*(Diário!$F$4:$F$5003))</f>
        <v>0</v>
      </c>
      <c r="M107" s="102">
        <f>SUMPRODUCT((Diário!$E$4:$E$5003='Analítico Cx.'!$B107)*(Diário!$B$4:$B$5003&gt;=M$4)*(Diário!$B$4:$B$5003&lt;=EOMONTH(M$4,0))*(Diário!$F$4:$F$5003))</f>
        <v>0</v>
      </c>
      <c r="N107" s="102">
        <f>SUMPRODUCT((Diário!$E$4:$E$5003='Analítico Cx.'!$B107)*(Diário!$B$4:$B$5003&gt;=N$4)*(Diário!$B$4:$B$5003&lt;=EOMONTH(N$4,0))*(Diário!$F$4:$F$5003))</f>
        <v>0</v>
      </c>
      <c r="O107" s="103">
        <f t="shared" si="17"/>
        <v>0</v>
      </c>
      <c r="P107" s="95">
        <f t="shared" si="18"/>
        <v>0</v>
      </c>
    </row>
    <row r="108" spans="1:16" ht="23.45" customHeight="1" x14ac:dyDescent="0.2">
      <c r="A108" s="40" t="s">
        <v>188</v>
      </c>
      <c r="B108" s="60" t="s">
        <v>186</v>
      </c>
      <c r="C108" s="102">
        <f>SUMPRODUCT((Diário!$E$4:$E$5003='Analítico Cx.'!$B108)*(Diário!$B$4:$B$5003&gt;=C$4)*(Diário!$B$4:$B$5003&lt;=EOMONTH(C$4,0))*(Diário!$F$4:$F$5003))</f>
        <v>0</v>
      </c>
      <c r="D108" s="102">
        <f>SUMPRODUCT((Diário!$E$4:$E$5003='Analítico Cx.'!$B108)*(Diário!$B$4:$B$5003&gt;=D$4)*(Diário!$B$4:$B$5003&lt;=EOMONTH(D$4,0))*(Diário!$F$4:$F$5003))</f>
        <v>0</v>
      </c>
      <c r="E108" s="102">
        <f>SUMPRODUCT((Diário!$E$4:$E$5003='Analítico Cx.'!$B108)*(Diário!$B$4:$B$5003&gt;=E$4)*(Diário!$B$4:$B$5003&lt;=EOMONTH(E$4,0))*(Diário!$F$4:$F$5003))</f>
        <v>0</v>
      </c>
      <c r="F108" s="102">
        <f>SUMPRODUCT((Diário!$E$4:$E$5003='Analítico Cx.'!$B108)*(Diário!$B$4:$B$5003&gt;=F$4)*(Diário!$B$4:$B$5003&lt;=EOMONTH(F$4,0))*(Diário!$F$4:$F$5003))</f>
        <v>0</v>
      </c>
      <c r="G108" s="102">
        <f>SUMPRODUCT((Diário!$E$4:$E$5003='Analítico Cx.'!$B108)*(Diário!$B$4:$B$5003&gt;=G$4)*(Diário!$B$4:$B$5003&lt;=EOMONTH(G$4,0))*(Diário!$F$4:$F$5003))</f>
        <v>0</v>
      </c>
      <c r="H108" s="102">
        <f>SUMPRODUCT((Diário!$E$4:$E$5003='Analítico Cx.'!$B108)*(Diário!$B$4:$B$5003&gt;=H$4)*(Diário!$B$4:$B$5003&lt;=EOMONTH(H$4,0))*(Diário!$F$4:$F$5003))</f>
        <v>0</v>
      </c>
      <c r="I108" s="102">
        <f>SUMPRODUCT((Diário!$E$4:$E$5003='Analítico Cx.'!$B108)*(Diário!$B$4:$B$5003&gt;=I$4)*(Diário!$B$4:$B$5003&lt;=EOMONTH(I$4,0))*(Diário!$F$4:$F$5003))</f>
        <v>0</v>
      </c>
      <c r="J108" s="102">
        <f>SUMPRODUCT((Diário!$E$4:$E$5003='Analítico Cx.'!$B108)*(Diário!$B$4:$B$5003&gt;=J$4)*(Diário!$B$4:$B$5003&lt;=EOMONTH(J$4,0))*(Diário!$F$4:$F$5003))</f>
        <v>0</v>
      </c>
      <c r="K108" s="102">
        <f>SUMPRODUCT((Diário!$E$4:$E$5003='Analítico Cx.'!$B108)*(Diário!$B$4:$B$5003&gt;=K$4)*(Diário!$B$4:$B$5003&lt;=EOMONTH(K$4,0))*(Diário!$F$4:$F$5003))</f>
        <v>0</v>
      </c>
      <c r="L108" s="102">
        <f>SUMPRODUCT((Diário!$E$4:$E$5003='Analítico Cx.'!$B108)*(Diário!$B$4:$B$5003&gt;=L$4)*(Diário!$B$4:$B$5003&lt;=EOMONTH(L$4,0))*(Diário!$F$4:$F$5003))</f>
        <v>0</v>
      </c>
      <c r="M108" s="102">
        <f>SUMPRODUCT((Diário!$E$4:$E$5003='Analítico Cx.'!$B108)*(Diário!$B$4:$B$5003&gt;=M$4)*(Diário!$B$4:$B$5003&lt;=EOMONTH(M$4,0))*(Diário!$F$4:$F$5003))</f>
        <v>0</v>
      </c>
      <c r="N108" s="102">
        <f>SUMPRODUCT((Diário!$E$4:$E$5003='Analítico Cx.'!$B108)*(Diário!$B$4:$B$5003&gt;=N$4)*(Diário!$B$4:$B$5003&lt;=EOMONTH(N$4,0))*(Diário!$F$4:$F$5003))</f>
        <v>0</v>
      </c>
      <c r="O108" s="103">
        <f t="shared" si="17"/>
        <v>0</v>
      </c>
      <c r="P108" s="95">
        <f t="shared" si="18"/>
        <v>0</v>
      </c>
    </row>
    <row r="109" spans="1:16" ht="23.45" customHeight="1" x14ac:dyDescent="0.2">
      <c r="A109" s="40" t="s">
        <v>189</v>
      </c>
      <c r="B109" s="60" t="s">
        <v>77</v>
      </c>
      <c r="C109" s="102">
        <f>SUMPRODUCT((Diário!$E$4:$E$5003='Analítico Cx.'!$B109)*(Diário!$B$4:$B$5003&gt;=C$4)*(Diário!$B$4:$B$5003&lt;=EOMONTH(C$4,0))*(Diário!$F$4:$F$5003))</f>
        <v>0</v>
      </c>
      <c r="D109" s="102">
        <f>SUMPRODUCT((Diário!$E$4:$E$5003='Analítico Cx.'!$B109)*(Diário!$B$4:$B$5003&gt;=D$4)*(Diário!$B$4:$B$5003&lt;=EOMONTH(D$4,0))*(Diário!$F$4:$F$5003))</f>
        <v>0</v>
      </c>
      <c r="E109" s="102">
        <f>SUMPRODUCT((Diário!$E$4:$E$5003='Analítico Cx.'!$B109)*(Diário!$B$4:$B$5003&gt;=E$4)*(Diário!$B$4:$B$5003&lt;=EOMONTH(E$4,0))*(Diário!$F$4:$F$5003))</f>
        <v>0</v>
      </c>
      <c r="F109" s="102">
        <f>SUMPRODUCT((Diário!$E$4:$E$5003='Analítico Cx.'!$B109)*(Diário!$B$4:$B$5003&gt;=F$4)*(Diário!$B$4:$B$5003&lt;=EOMONTH(F$4,0))*(Diário!$F$4:$F$5003))</f>
        <v>0</v>
      </c>
      <c r="G109" s="102">
        <f>SUMPRODUCT((Diário!$E$4:$E$5003='Analítico Cx.'!$B109)*(Diário!$B$4:$B$5003&gt;=G$4)*(Diário!$B$4:$B$5003&lt;=EOMONTH(G$4,0))*(Diário!$F$4:$F$5003))</f>
        <v>0</v>
      </c>
      <c r="H109" s="102">
        <f>SUMPRODUCT((Diário!$E$4:$E$5003='Analítico Cx.'!$B109)*(Diário!$B$4:$B$5003&gt;=H$4)*(Diário!$B$4:$B$5003&lt;=EOMONTH(H$4,0))*(Diário!$F$4:$F$5003))</f>
        <v>0</v>
      </c>
      <c r="I109" s="102">
        <f>SUMPRODUCT((Diário!$E$4:$E$5003='Analítico Cx.'!$B109)*(Diário!$B$4:$B$5003&gt;=I$4)*(Diário!$B$4:$B$5003&lt;=EOMONTH(I$4,0))*(Diário!$F$4:$F$5003))</f>
        <v>0</v>
      </c>
      <c r="J109" s="102">
        <f>SUMPRODUCT((Diário!$E$4:$E$5003='Analítico Cx.'!$B109)*(Diário!$B$4:$B$5003&gt;=J$4)*(Diário!$B$4:$B$5003&lt;=EOMONTH(J$4,0))*(Diário!$F$4:$F$5003))</f>
        <v>0</v>
      </c>
      <c r="K109" s="102">
        <f>SUMPRODUCT((Diário!$E$4:$E$5003='Analítico Cx.'!$B109)*(Diário!$B$4:$B$5003&gt;=K$4)*(Diário!$B$4:$B$5003&lt;=EOMONTH(K$4,0))*(Diário!$F$4:$F$5003))</f>
        <v>0</v>
      </c>
      <c r="L109" s="102">
        <f>SUMPRODUCT((Diário!$E$4:$E$5003='Analítico Cx.'!$B109)*(Diário!$B$4:$B$5003&gt;=L$4)*(Diário!$B$4:$B$5003&lt;=EOMONTH(L$4,0))*(Diário!$F$4:$F$5003))</f>
        <v>0</v>
      </c>
      <c r="M109" s="102">
        <f>SUMPRODUCT((Diário!$E$4:$E$5003='Analítico Cx.'!$B109)*(Diário!$B$4:$B$5003&gt;=M$4)*(Diário!$B$4:$B$5003&lt;=EOMONTH(M$4,0))*(Diário!$F$4:$F$5003))</f>
        <v>0</v>
      </c>
      <c r="N109" s="102">
        <f>SUMPRODUCT((Diário!$E$4:$E$5003='Analítico Cx.'!$B109)*(Diário!$B$4:$B$5003&gt;=N$4)*(Diário!$B$4:$B$5003&lt;=EOMONTH(N$4,0))*(Diário!$F$4:$F$5003))</f>
        <v>0</v>
      </c>
      <c r="O109" s="103">
        <f t="shared" si="17"/>
        <v>0</v>
      </c>
      <c r="P109" s="95">
        <f t="shared" si="18"/>
        <v>0</v>
      </c>
    </row>
    <row r="110" spans="1:16" ht="23.45" customHeight="1" x14ac:dyDescent="0.2">
      <c r="A110" s="40" t="s">
        <v>190</v>
      </c>
      <c r="B110" s="60" t="s">
        <v>69</v>
      </c>
      <c r="C110" s="102">
        <f>SUMPRODUCT((Diário!$E$4:$E$5003='Analítico Cx.'!$B110)*(Diário!$B$4:$B$5003&gt;=C$4)*(Diário!$B$4:$B$5003&lt;=EOMONTH(C$4,0))*(Diário!$F$4:$F$5003))</f>
        <v>1015</v>
      </c>
      <c r="D110" s="102">
        <f>SUMPRODUCT((Diário!$E$4:$E$5003='Analítico Cx.'!$B110)*(Diário!$B$4:$B$5003&gt;=D$4)*(Diário!$B$4:$B$5003&lt;=EOMONTH(D$4,0))*(Diário!$F$4:$F$5003))</f>
        <v>1015</v>
      </c>
      <c r="E110" s="102">
        <f>SUMPRODUCT((Diário!$E$4:$E$5003='Analítico Cx.'!$B110)*(Diário!$B$4:$B$5003&gt;=E$4)*(Diário!$B$4:$B$5003&lt;=EOMONTH(E$4,0))*(Diário!$F$4:$F$5003))</f>
        <v>1015</v>
      </c>
      <c r="F110" s="102">
        <f>SUMPRODUCT((Diário!$E$4:$E$5003='Analítico Cx.'!$B110)*(Diário!$B$4:$B$5003&gt;=F$4)*(Diário!$B$4:$B$5003&lt;=EOMONTH(F$4,0))*(Diário!$F$4:$F$5003))</f>
        <v>2030</v>
      </c>
      <c r="G110" s="102">
        <f>SUMPRODUCT((Diário!$E$4:$E$5003='Analítico Cx.'!$B110)*(Diário!$B$4:$B$5003&gt;=G$4)*(Diário!$B$4:$B$5003&lt;=EOMONTH(G$4,0))*(Diário!$F$4:$F$5003))</f>
        <v>1015</v>
      </c>
      <c r="H110" s="102">
        <f>SUMPRODUCT((Diário!$E$4:$E$5003='Analítico Cx.'!$B110)*(Diário!$B$4:$B$5003&gt;=H$4)*(Diário!$B$4:$B$5003&lt;=EOMONTH(H$4,0))*(Diário!$F$4:$F$5003))</f>
        <v>2030</v>
      </c>
      <c r="I110" s="102">
        <f>SUMPRODUCT((Diário!$E$4:$E$5003='Analítico Cx.'!$B110)*(Diário!$B$4:$B$5003&gt;=I$4)*(Diário!$B$4:$B$5003&lt;=EOMONTH(I$4,0))*(Diário!$F$4:$F$5003))</f>
        <v>0</v>
      </c>
      <c r="J110" s="102">
        <f>SUMPRODUCT((Diário!$E$4:$E$5003='Analítico Cx.'!$B110)*(Diário!$B$4:$B$5003&gt;=J$4)*(Diário!$B$4:$B$5003&lt;=EOMONTH(J$4,0))*(Diário!$F$4:$F$5003))</f>
        <v>0</v>
      </c>
      <c r="K110" s="102">
        <f>SUMPRODUCT((Diário!$E$4:$E$5003='Analítico Cx.'!$B110)*(Diário!$B$4:$B$5003&gt;=K$4)*(Diário!$B$4:$B$5003&lt;=EOMONTH(K$4,0))*(Diário!$F$4:$F$5003))</f>
        <v>0</v>
      </c>
      <c r="L110" s="102">
        <f>SUMPRODUCT((Diário!$E$4:$E$5003='Analítico Cx.'!$B110)*(Diário!$B$4:$B$5003&gt;=L$4)*(Diário!$B$4:$B$5003&lt;=EOMONTH(L$4,0))*(Diário!$F$4:$F$5003))</f>
        <v>0</v>
      </c>
      <c r="M110" s="102">
        <f>SUMPRODUCT((Diário!$E$4:$E$5003='Analítico Cx.'!$B110)*(Diário!$B$4:$B$5003&gt;=M$4)*(Diário!$B$4:$B$5003&lt;=EOMONTH(M$4,0))*(Diário!$F$4:$F$5003))</f>
        <v>0</v>
      </c>
      <c r="N110" s="102">
        <f>SUMPRODUCT((Diário!$E$4:$E$5003='Analítico Cx.'!$B110)*(Diário!$B$4:$B$5003&gt;=N$4)*(Diário!$B$4:$B$5003&lt;=EOMONTH(N$4,0))*(Diário!$F$4:$F$5003))</f>
        <v>0</v>
      </c>
      <c r="O110" s="103">
        <f t="shared" si="17"/>
        <v>8120</v>
      </c>
      <c r="P110" s="95">
        <f t="shared" si="18"/>
        <v>3.0114485929629503E-3</v>
      </c>
    </row>
    <row r="111" spans="1:16" ht="23.45" customHeight="1" x14ac:dyDescent="0.2">
      <c r="A111" s="40" t="s">
        <v>192</v>
      </c>
      <c r="B111" s="60" t="s">
        <v>54</v>
      </c>
      <c r="C111" s="102">
        <f>SUMPRODUCT((Diário!$E$4:$E$5003='Analítico Cx.'!$B111)*(Diário!$B$4:$B$5003&gt;=C$4)*(Diário!$B$4:$B$5003&lt;=EOMONTH(C$4,0))*(Diário!$F$4:$F$5003))</f>
        <v>0</v>
      </c>
      <c r="D111" s="102">
        <f>SUMPRODUCT((Diário!$E$4:$E$5003='Analítico Cx.'!$B111)*(Diário!$B$4:$B$5003&gt;=D$4)*(Diário!$B$4:$B$5003&lt;=EOMONTH(D$4,0))*(Diário!$F$4:$F$5003))</f>
        <v>0</v>
      </c>
      <c r="E111" s="102">
        <f>SUMPRODUCT((Diário!$E$4:$E$5003='Analítico Cx.'!$B111)*(Diário!$B$4:$B$5003&gt;=E$4)*(Diário!$B$4:$B$5003&lt;=EOMONTH(E$4,0))*(Diário!$F$4:$F$5003))</f>
        <v>0</v>
      </c>
      <c r="F111" s="102">
        <f>SUMPRODUCT((Diário!$E$4:$E$5003='Analítico Cx.'!$B111)*(Diário!$B$4:$B$5003&gt;=F$4)*(Diário!$B$4:$B$5003&lt;=EOMONTH(F$4,0))*(Diário!$F$4:$F$5003))</f>
        <v>0</v>
      </c>
      <c r="G111" s="102">
        <f>SUMPRODUCT((Diário!$E$4:$E$5003='Analítico Cx.'!$B111)*(Diário!$B$4:$B$5003&gt;=G$4)*(Diário!$B$4:$B$5003&lt;=EOMONTH(G$4,0))*(Diário!$F$4:$F$5003))</f>
        <v>0</v>
      </c>
      <c r="H111" s="102">
        <f>SUMPRODUCT((Diário!$E$4:$E$5003='Analítico Cx.'!$B111)*(Diário!$B$4:$B$5003&gt;=H$4)*(Diário!$B$4:$B$5003&lt;=EOMONTH(H$4,0))*(Diário!$F$4:$F$5003))</f>
        <v>0</v>
      </c>
      <c r="I111" s="102">
        <f>SUMPRODUCT((Diário!$E$4:$E$5003='Analítico Cx.'!$B111)*(Diário!$B$4:$B$5003&gt;=I$4)*(Diário!$B$4:$B$5003&lt;=EOMONTH(I$4,0))*(Diário!$F$4:$F$5003))</f>
        <v>0</v>
      </c>
      <c r="J111" s="102">
        <f>SUMPRODUCT((Diário!$E$4:$E$5003='Analítico Cx.'!$B111)*(Diário!$B$4:$B$5003&gt;=J$4)*(Diário!$B$4:$B$5003&lt;=EOMONTH(J$4,0))*(Diário!$F$4:$F$5003))</f>
        <v>0</v>
      </c>
      <c r="K111" s="102">
        <f>SUMPRODUCT((Diário!$E$4:$E$5003='Analítico Cx.'!$B111)*(Diário!$B$4:$B$5003&gt;=K$4)*(Diário!$B$4:$B$5003&lt;=EOMONTH(K$4,0))*(Diário!$F$4:$F$5003))</f>
        <v>0</v>
      </c>
      <c r="L111" s="102">
        <f>SUMPRODUCT((Diário!$E$4:$E$5003='Analítico Cx.'!$B111)*(Diário!$B$4:$B$5003&gt;=L$4)*(Diário!$B$4:$B$5003&lt;=EOMONTH(L$4,0))*(Diário!$F$4:$F$5003))</f>
        <v>0</v>
      </c>
      <c r="M111" s="102">
        <f>SUMPRODUCT((Diário!$E$4:$E$5003='Analítico Cx.'!$B111)*(Diário!$B$4:$B$5003&gt;=M$4)*(Diário!$B$4:$B$5003&lt;=EOMONTH(M$4,0))*(Diário!$F$4:$F$5003))</f>
        <v>0</v>
      </c>
      <c r="N111" s="102">
        <f>SUMPRODUCT((Diário!$E$4:$E$5003='Analítico Cx.'!$B111)*(Diário!$B$4:$B$5003&gt;=N$4)*(Diário!$B$4:$B$5003&lt;=EOMONTH(N$4,0))*(Diário!$F$4:$F$5003))</f>
        <v>0</v>
      </c>
      <c r="O111" s="103">
        <f t="shared" si="17"/>
        <v>0</v>
      </c>
      <c r="P111" s="95">
        <f t="shared" si="18"/>
        <v>0</v>
      </c>
    </row>
    <row r="112" spans="1:16" ht="23.45" customHeight="1" x14ac:dyDescent="0.2">
      <c r="A112" s="40" t="s">
        <v>194</v>
      </c>
      <c r="B112" s="60" t="s">
        <v>191</v>
      </c>
      <c r="C112" s="102">
        <f>SUMPRODUCT((Diário!$E$4:$E$5003='Analítico Cx.'!$B112)*(Diário!$B$4:$B$5003&gt;=C$4)*(Diário!$B$4:$B$5003&lt;=EOMONTH(C$4,0))*(Diário!$F$4:$F$5003))</f>
        <v>0</v>
      </c>
      <c r="D112" s="102">
        <f>SUMPRODUCT((Diário!$E$4:$E$5003='Analítico Cx.'!$B112)*(Diário!$B$4:$B$5003&gt;=D$4)*(Diário!$B$4:$B$5003&lt;=EOMONTH(D$4,0))*(Diário!$F$4:$F$5003))</f>
        <v>4856.7</v>
      </c>
      <c r="E112" s="102">
        <f>SUMPRODUCT((Diário!$E$4:$E$5003='Analítico Cx.'!$B112)*(Diário!$B$4:$B$5003&gt;=E$4)*(Diário!$B$4:$B$5003&lt;=EOMONTH(E$4,0))*(Diário!$F$4:$F$5003))</f>
        <v>0</v>
      </c>
      <c r="F112" s="102">
        <f>SUMPRODUCT((Diário!$E$4:$E$5003='Analítico Cx.'!$B112)*(Diário!$B$4:$B$5003&gt;=F$4)*(Diário!$B$4:$B$5003&lt;=EOMONTH(F$4,0))*(Diário!$F$4:$F$5003))</f>
        <v>0</v>
      </c>
      <c r="G112" s="102">
        <f>SUMPRODUCT((Diário!$E$4:$E$5003='Analítico Cx.'!$B112)*(Diário!$B$4:$B$5003&gt;=G$4)*(Diário!$B$4:$B$5003&lt;=EOMONTH(G$4,0))*(Diário!$F$4:$F$5003))</f>
        <v>0</v>
      </c>
      <c r="H112" s="102">
        <f>SUMPRODUCT((Diário!$E$4:$E$5003='Analítico Cx.'!$B112)*(Diário!$B$4:$B$5003&gt;=H$4)*(Diário!$B$4:$B$5003&lt;=EOMONTH(H$4,0))*(Diário!$F$4:$F$5003))</f>
        <v>0</v>
      </c>
      <c r="I112" s="102">
        <f>SUMPRODUCT((Diário!$E$4:$E$5003='Analítico Cx.'!$B112)*(Diário!$B$4:$B$5003&gt;=I$4)*(Diário!$B$4:$B$5003&lt;=EOMONTH(I$4,0))*(Diário!$F$4:$F$5003))</f>
        <v>0</v>
      </c>
      <c r="J112" s="102">
        <f>SUMPRODUCT((Diário!$E$4:$E$5003='Analítico Cx.'!$B112)*(Diário!$B$4:$B$5003&gt;=J$4)*(Diário!$B$4:$B$5003&lt;=EOMONTH(J$4,0))*(Diário!$F$4:$F$5003))</f>
        <v>0</v>
      </c>
      <c r="K112" s="102">
        <f>SUMPRODUCT((Diário!$E$4:$E$5003='Analítico Cx.'!$B112)*(Diário!$B$4:$B$5003&gt;=K$4)*(Diário!$B$4:$B$5003&lt;=EOMONTH(K$4,0))*(Diário!$F$4:$F$5003))</f>
        <v>0</v>
      </c>
      <c r="L112" s="102">
        <f>SUMPRODUCT((Diário!$E$4:$E$5003='Analítico Cx.'!$B112)*(Diário!$B$4:$B$5003&gt;=L$4)*(Diário!$B$4:$B$5003&lt;=EOMONTH(L$4,0))*(Diário!$F$4:$F$5003))</f>
        <v>0</v>
      </c>
      <c r="M112" s="102">
        <f>SUMPRODUCT((Diário!$E$4:$E$5003='Analítico Cx.'!$B112)*(Diário!$B$4:$B$5003&gt;=M$4)*(Diário!$B$4:$B$5003&lt;=EOMONTH(M$4,0))*(Diário!$F$4:$F$5003))</f>
        <v>0</v>
      </c>
      <c r="N112" s="102">
        <f>SUMPRODUCT((Diário!$E$4:$E$5003='Analítico Cx.'!$B112)*(Diário!$B$4:$B$5003&gt;=N$4)*(Diário!$B$4:$B$5003&lt;=EOMONTH(N$4,0))*(Diário!$F$4:$F$5003))</f>
        <v>0</v>
      </c>
      <c r="O112" s="103">
        <f t="shared" si="17"/>
        <v>4856.7</v>
      </c>
      <c r="P112" s="95">
        <f t="shared" si="18"/>
        <v>1.8011948745619657E-3</v>
      </c>
    </row>
    <row r="113" spans="1:16" ht="23.45" customHeight="1" x14ac:dyDescent="0.2">
      <c r="A113" s="40" t="s">
        <v>196</v>
      </c>
      <c r="B113" s="60" t="s">
        <v>193</v>
      </c>
      <c r="C113" s="102">
        <f>SUMPRODUCT((Diário!$E$4:$E$5003='Analítico Cx.'!$B113)*(Diário!$B$4:$B$5003&gt;=C$4)*(Diário!$B$4:$B$5003&lt;=EOMONTH(C$4,0))*(Diário!$F$4:$F$5003))</f>
        <v>0</v>
      </c>
      <c r="D113" s="102">
        <f>SUMPRODUCT((Diário!$E$4:$E$5003='Analítico Cx.'!$B113)*(Diário!$B$4:$B$5003&gt;=D$4)*(Diário!$B$4:$B$5003&lt;=EOMONTH(D$4,0))*(Diário!$F$4:$F$5003))</f>
        <v>3184.46</v>
      </c>
      <c r="E113" s="102">
        <f>SUMPRODUCT((Diário!$E$4:$E$5003='Analítico Cx.'!$B113)*(Diário!$B$4:$B$5003&gt;=E$4)*(Diário!$B$4:$B$5003&lt;=EOMONTH(E$4,0))*(Diário!$F$4:$F$5003))</f>
        <v>0</v>
      </c>
      <c r="F113" s="102">
        <f>SUMPRODUCT((Diário!$E$4:$E$5003='Analítico Cx.'!$B113)*(Diário!$B$4:$B$5003&gt;=F$4)*(Diário!$B$4:$B$5003&lt;=EOMONTH(F$4,0))*(Diário!$F$4:$F$5003))</f>
        <v>0</v>
      </c>
      <c r="G113" s="102">
        <f>SUMPRODUCT((Diário!$E$4:$E$5003='Analítico Cx.'!$B113)*(Diário!$B$4:$B$5003&gt;=G$4)*(Diário!$B$4:$B$5003&lt;=EOMONTH(G$4,0))*(Diário!$F$4:$F$5003))</f>
        <v>22.3</v>
      </c>
      <c r="H113" s="102">
        <f>SUMPRODUCT((Diário!$E$4:$E$5003='Analítico Cx.'!$B113)*(Diário!$B$4:$B$5003&gt;=H$4)*(Diário!$B$4:$B$5003&lt;=EOMONTH(H$4,0))*(Diário!$F$4:$F$5003))</f>
        <v>0</v>
      </c>
      <c r="I113" s="102">
        <f>SUMPRODUCT((Diário!$E$4:$E$5003='Analítico Cx.'!$B113)*(Diário!$B$4:$B$5003&gt;=I$4)*(Diário!$B$4:$B$5003&lt;=EOMONTH(I$4,0))*(Diário!$F$4:$F$5003))</f>
        <v>0</v>
      </c>
      <c r="J113" s="102">
        <f>SUMPRODUCT((Diário!$E$4:$E$5003='Analítico Cx.'!$B113)*(Diário!$B$4:$B$5003&gt;=J$4)*(Diário!$B$4:$B$5003&lt;=EOMONTH(J$4,0))*(Diário!$F$4:$F$5003))</f>
        <v>0</v>
      </c>
      <c r="K113" s="102">
        <f>SUMPRODUCT((Diário!$E$4:$E$5003='Analítico Cx.'!$B113)*(Diário!$B$4:$B$5003&gt;=K$4)*(Diário!$B$4:$B$5003&lt;=EOMONTH(K$4,0))*(Diário!$F$4:$F$5003))</f>
        <v>0</v>
      </c>
      <c r="L113" s="102">
        <f>SUMPRODUCT((Diário!$E$4:$E$5003='Analítico Cx.'!$B113)*(Diário!$B$4:$B$5003&gt;=L$4)*(Diário!$B$4:$B$5003&lt;=EOMONTH(L$4,0))*(Diário!$F$4:$F$5003))</f>
        <v>0</v>
      </c>
      <c r="M113" s="102">
        <f>SUMPRODUCT((Diário!$E$4:$E$5003='Analítico Cx.'!$B113)*(Diário!$B$4:$B$5003&gt;=M$4)*(Diário!$B$4:$B$5003&lt;=EOMONTH(M$4,0))*(Diário!$F$4:$F$5003))</f>
        <v>0</v>
      </c>
      <c r="N113" s="102">
        <f>SUMPRODUCT((Diário!$E$4:$E$5003='Analítico Cx.'!$B113)*(Diário!$B$4:$B$5003&gt;=N$4)*(Diário!$B$4:$B$5003&lt;=EOMONTH(N$4,0))*(Diário!$F$4:$F$5003))</f>
        <v>0</v>
      </c>
      <c r="O113" s="103">
        <f t="shared" si="17"/>
        <v>3206.76</v>
      </c>
      <c r="P113" s="95">
        <f t="shared" si="18"/>
        <v>1.1892848386662403E-3</v>
      </c>
    </row>
    <row r="114" spans="1:16" ht="23.45" customHeight="1" x14ac:dyDescent="0.2">
      <c r="A114" s="40" t="s">
        <v>197</v>
      </c>
      <c r="B114" s="60" t="s">
        <v>195</v>
      </c>
      <c r="C114" s="102">
        <f>SUMPRODUCT((Diário!$E$4:$E$5003='Analítico Cx.'!$B114)*(Diário!$B$4:$B$5003&gt;=C$4)*(Diário!$B$4:$B$5003&lt;=EOMONTH(C$4,0))*(Diário!$F$4:$F$5003))</f>
        <v>900</v>
      </c>
      <c r="D114" s="102">
        <f>SUMPRODUCT((Diário!$E$4:$E$5003='Analítico Cx.'!$B114)*(Diário!$B$4:$B$5003&gt;=D$4)*(Diário!$B$4:$B$5003&lt;=EOMONTH(D$4,0))*(Diário!$F$4:$F$5003))</f>
        <v>3100</v>
      </c>
      <c r="E114" s="102">
        <f>SUMPRODUCT((Diário!$E$4:$E$5003='Analítico Cx.'!$B114)*(Diário!$B$4:$B$5003&gt;=E$4)*(Diário!$B$4:$B$5003&lt;=EOMONTH(E$4,0))*(Diário!$F$4:$F$5003))</f>
        <v>0</v>
      </c>
      <c r="F114" s="102">
        <f>SUMPRODUCT((Diário!$E$4:$E$5003='Analítico Cx.'!$B114)*(Diário!$B$4:$B$5003&gt;=F$4)*(Diário!$B$4:$B$5003&lt;=EOMONTH(F$4,0))*(Diário!$F$4:$F$5003))</f>
        <v>2382</v>
      </c>
      <c r="G114" s="102">
        <f>SUMPRODUCT((Diário!$E$4:$E$5003='Analítico Cx.'!$B114)*(Diário!$B$4:$B$5003&gt;=G$4)*(Diário!$B$4:$B$5003&lt;=EOMONTH(G$4,0))*(Diário!$F$4:$F$5003))</f>
        <v>0</v>
      </c>
      <c r="H114" s="102">
        <f>SUMPRODUCT((Diário!$E$4:$E$5003='Analítico Cx.'!$B114)*(Diário!$B$4:$B$5003&gt;=H$4)*(Diário!$B$4:$B$5003&lt;=EOMONTH(H$4,0))*(Diário!$F$4:$F$5003))</f>
        <v>3090</v>
      </c>
      <c r="I114" s="102">
        <f>SUMPRODUCT((Diário!$E$4:$E$5003='Analítico Cx.'!$B114)*(Diário!$B$4:$B$5003&gt;=I$4)*(Diário!$B$4:$B$5003&lt;=EOMONTH(I$4,0))*(Diário!$F$4:$F$5003))</f>
        <v>0</v>
      </c>
      <c r="J114" s="102">
        <f>SUMPRODUCT((Diário!$E$4:$E$5003='Analítico Cx.'!$B114)*(Diário!$B$4:$B$5003&gt;=J$4)*(Diário!$B$4:$B$5003&lt;=EOMONTH(J$4,0))*(Diário!$F$4:$F$5003))</f>
        <v>0</v>
      </c>
      <c r="K114" s="102">
        <f>SUMPRODUCT((Diário!$E$4:$E$5003='Analítico Cx.'!$B114)*(Diário!$B$4:$B$5003&gt;=K$4)*(Diário!$B$4:$B$5003&lt;=EOMONTH(K$4,0))*(Diário!$F$4:$F$5003))</f>
        <v>0</v>
      </c>
      <c r="L114" s="102">
        <f>SUMPRODUCT((Diário!$E$4:$E$5003='Analítico Cx.'!$B114)*(Diário!$B$4:$B$5003&gt;=L$4)*(Diário!$B$4:$B$5003&lt;=EOMONTH(L$4,0))*(Diário!$F$4:$F$5003))</f>
        <v>0</v>
      </c>
      <c r="M114" s="102">
        <f>SUMPRODUCT((Diário!$E$4:$E$5003='Analítico Cx.'!$B114)*(Diário!$B$4:$B$5003&gt;=M$4)*(Diário!$B$4:$B$5003&lt;=EOMONTH(M$4,0))*(Diário!$F$4:$F$5003))</f>
        <v>0</v>
      </c>
      <c r="N114" s="102">
        <f>SUMPRODUCT((Diário!$E$4:$E$5003='Analítico Cx.'!$B114)*(Diário!$B$4:$B$5003&gt;=N$4)*(Diário!$B$4:$B$5003&lt;=EOMONTH(N$4,0))*(Diário!$F$4:$F$5003))</f>
        <v>0</v>
      </c>
      <c r="O114" s="103">
        <f t="shared" si="17"/>
        <v>9472</v>
      </c>
      <c r="P114" s="95">
        <f t="shared" si="18"/>
        <v>3.5128622010523482E-3</v>
      </c>
    </row>
    <row r="115" spans="1:16" ht="23.45" customHeight="1" x14ac:dyDescent="0.2">
      <c r="A115" s="40" t="s">
        <v>199</v>
      </c>
      <c r="B115" s="60" t="s">
        <v>287</v>
      </c>
      <c r="C115" s="102">
        <f>SUMPRODUCT((Diário!$E$4:$E$5003='Analítico Cx.'!$B115)*(Diário!$B$4:$B$5003&gt;=C$4)*(Diário!$B$4:$B$5003&lt;=EOMONTH(C$4,0))*(Diário!$F$4:$F$5003))</f>
        <v>0</v>
      </c>
      <c r="D115" s="102">
        <f>SUMPRODUCT((Diário!$E$4:$E$5003='Analítico Cx.'!$B115)*(Diário!$B$4:$B$5003&gt;=D$4)*(Diário!$B$4:$B$5003&lt;=EOMONTH(D$4,0))*(Diário!$F$4:$F$5003))</f>
        <v>0</v>
      </c>
      <c r="E115" s="102">
        <f>SUMPRODUCT((Diário!$E$4:$E$5003='Analítico Cx.'!$B115)*(Diário!$B$4:$B$5003&gt;=E$4)*(Diário!$B$4:$B$5003&lt;=EOMONTH(E$4,0))*(Diário!$F$4:$F$5003))</f>
        <v>4758.17</v>
      </c>
      <c r="F115" s="102">
        <f>SUMPRODUCT((Diário!$E$4:$E$5003='Analítico Cx.'!$B115)*(Diário!$B$4:$B$5003&gt;=F$4)*(Diário!$B$4:$B$5003&lt;=EOMONTH(F$4,0))*(Diário!$F$4:$F$5003))</f>
        <v>0</v>
      </c>
      <c r="G115" s="102">
        <f>SUMPRODUCT((Diário!$E$4:$E$5003='Analítico Cx.'!$B115)*(Diário!$B$4:$B$5003&gt;=G$4)*(Diário!$B$4:$B$5003&lt;=EOMONTH(G$4,0))*(Diário!$F$4:$F$5003))</f>
        <v>2544.4699999999998</v>
      </c>
      <c r="H115" s="102">
        <f>SUMPRODUCT((Diário!$E$4:$E$5003='Analítico Cx.'!$B115)*(Diário!$B$4:$B$5003&gt;=H$4)*(Diário!$B$4:$B$5003&lt;=EOMONTH(H$4,0))*(Diário!$F$4:$F$5003))</f>
        <v>1114.6600000000001</v>
      </c>
      <c r="I115" s="102">
        <f>SUMPRODUCT((Diário!$E$4:$E$5003='Analítico Cx.'!$B115)*(Diário!$B$4:$B$5003&gt;=I$4)*(Diário!$B$4:$B$5003&lt;=EOMONTH(I$4,0))*(Diário!$F$4:$F$5003))</f>
        <v>0</v>
      </c>
      <c r="J115" s="102">
        <f>SUMPRODUCT((Diário!$E$4:$E$5003='Analítico Cx.'!$B115)*(Diário!$B$4:$B$5003&gt;=J$4)*(Diário!$B$4:$B$5003&lt;=EOMONTH(J$4,0))*(Diário!$F$4:$F$5003))</f>
        <v>0</v>
      </c>
      <c r="K115" s="102">
        <f>SUMPRODUCT((Diário!$E$4:$E$5003='Analítico Cx.'!$B115)*(Diário!$B$4:$B$5003&gt;=K$4)*(Diário!$B$4:$B$5003&lt;=EOMONTH(K$4,0))*(Diário!$F$4:$F$5003))</f>
        <v>0</v>
      </c>
      <c r="L115" s="102">
        <f>SUMPRODUCT((Diário!$E$4:$E$5003='Analítico Cx.'!$B115)*(Diário!$B$4:$B$5003&gt;=L$4)*(Diário!$B$4:$B$5003&lt;=EOMONTH(L$4,0))*(Diário!$F$4:$F$5003))</f>
        <v>0</v>
      </c>
      <c r="M115" s="102">
        <f>SUMPRODUCT((Diário!$E$4:$E$5003='Analítico Cx.'!$B115)*(Diário!$B$4:$B$5003&gt;=M$4)*(Diário!$B$4:$B$5003&lt;=EOMONTH(M$4,0))*(Diário!$F$4:$F$5003))</f>
        <v>0</v>
      </c>
      <c r="N115" s="102">
        <f>SUMPRODUCT((Diário!$E$4:$E$5003='Analítico Cx.'!$B115)*(Diário!$B$4:$B$5003&gt;=N$4)*(Diário!$B$4:$B$5003&lt;=EOMONTH(N$4,0))*(Diário!$F$4:$F$5003))</f>
        <v>0</v>
      </c>
      <c r="O115" s="103">
        <f t="shared" si="17"/>
        <v>8417.2999999999993</v>
      </c>
      <c r="P115" s="95">
        <f t="shared" si="18"/>
        <v>3.121707665215153E-3</v>
      </c>
    </row>
    <row r="116" spans="1:16" ht="23.45" customHeight="1" x14ac:dyDescent="0.2">
      <c r="A116" s="40" t="s">
        <v>200</v>
      </c>
      <c r="B116" s="60" t="s">
        <v>198</v>
      </c>
      <c r="C116" s="102">
        <f>SUMPRODUCT((Diário!$E$4:$E$5003='Analítico Cx.'!$B116)*(Diário!$B$4:$B$5003&gt;=C$4)*(Diário!$B$4:$B$5003&lt;=EOMONTH(C$4,0))*(Diário!$F$4:$F$5003))</f>
        <v>0</v>
      </c>
      <c r="D116" s="102">
        <f>SUMPRODUCT((Diário!$E$4:$E$5003='Analítico Cx.'!$B116)*(Diário!$B$4:$B$5003&gt;=D$4)*(Diário!$B$4:$B$5003&lt;=EOMONTH(D$4,0))*(Diário!$F$4:$F$5003))</f>
        <v>0</v>
      </c>
      <c r="E116" s="102">
        <f>SUMPRODUCT((Diário!$E$4:$E$5003='Analítico Cx.'!$B116)*(Diário!$B$4:$B$5003&gt;=E$4)*(Diário!$B$4:$B$5003&lt;=EOMONTH(E$4,0))*(Diário!$F$4:$F$5003))</f>
        <v>0</v>
      </c>
      <c r="F116" s="102">
        <f>SUMPRODUCT((Diário!$E$4:$E$5003='Analítico Cx.'!$B116)*(Diário!$B$4:$B$5003&gt;=F$4)*(Diário!$B$4:$B$5003&lt;=EOMONTH(F$4,0))*(Diário!$F$4:$F$5003))</f>
        <v>0</v>
      </c>
      <c r="G116" s="102">
        <f>SUMPRODUCT((Diário!$E$4:$E$5003='Analítico Cx.'!$B116)*(Diário!$B$4:$B$5003&gt;=G$4)*(Diário!$B$4:$B$5003&lt;=EOMONTH(G$4,0))*(Diário!$F$4:$F$5003))</f>
        <v>0</v>
      </c>
      <c r="H116" s="102">
        <f>SUMPRODUCT((Diário!$E$4:$E$5003='Analítico Cx.'!$B116)*(Diário!$B$4:$B$5003&gt;=H$4)*(Diário!$B$4:$B$5003&lt;=EOMONTH(H$4,0))*(Diário!$F$4:$F$5003))</f>
        <v>0</v>
      </c>
      <c r="I116" s="102">
        <f>SUMPRODUCT((Diário!$E$4:$E$5003='Analítico Cx.'!$B116)*(Diário!$B$4:$B$5003&gt;=I$4)*(Diário!$B$4:$B$5003&lt;=EOMONTH(I$4,0))*(Diário!$F$4:$F$5003))</f>
        <v>0</v>
      </c>
      <c r="J116" s="102">
        <f>SUMPRODUCT((Diário!$E$4:$E$5003='Analítico Cx.'!$B116)*(Diário!$B$4:$B$5003&gt;=J$4)*(Diário!$B$4:$B$5003&lt;=EOMONTH(J$4,0))*(Diário!$F$4:$F$5003))</f>
        <v>0</v>
      </c>
      <c r="K116" s="102">
        <f>SUMPRODUCT((Diário!$E$4:$E$5003='Analítico Cx.'!$B116)*(Diário!$B$4:$B$5003&gt;=K$4)*(Diário!$B$4:$B$5003&lt;=EOMONTH(K$4,0))*(Diário!$F$4:$F$5003))</f>
        <v>0</v>
      </c>
      <c r="L116" s="102">
        <f>SUMPRODUCT((Diário!$E$4:$E$5003='Analítico Cx.'!$B116)*(Diário!$B$4:$B$5003&gt;=L$4)*(Diário!$B$4:$B$5003&lt;=EOMONTH(L$4,0))*(Diário!$F$4:$F$5003))</f>
        <v>0</v>
      </c>
      <c r="M116" s="102">
        <f>SUMPRODUCT((Diário!$E$4:$E$5003='Analítico Cx.'!$B116)*(Diário!$B$4:$B$5003&gt;=M$4)*(Diário!$B$4:$B$5003&lt;=EOMONTH(M$4,0))*(Diário!$F$4:$F$5003))</f>
        <v>0</v>
      </c>
      <c r="N116" s="102">
        <f>SUMPRODUCT((Diário!$E$4:$E$5003='Analítico Cx.'!$B116)*(Diário!$B$4:$B$5003&gt;=N$4)*(Diário!$B$4:$B$5003&lt;=EOMONTH(N$4,0))*(Diário!$F$4:$F$5003))</f>
        <v>0</v>
      </c>
      <c r="O116" s="103">
        <f t="shared" si="17"/>
        <v>0</v>
      </c>
      <c r="P116" s="95">
        <f t="shared" si="18"/>
        <v>0</v>
      </c>
    </row>
    <row r="117" spans="1:16" ht="23.45" customHeight="1" x14ac:dyDescent="0.2">
      <c r="A117" s="40" t="s">
        <v>201</v>
      </c>
      <c r="B117" s="60" t="s">
        <v>268</v>
      </c>
      <c r="C117" s="102">
        <f>SUMPRODUCT((Diário!$E$4:$E$5003='Analítico Cx.'!$B117)*(Diário!$B$4:$B$5003&gt;=C$4)*(Diário!$B$4:$B$5003&lt;=EOMONTH(C$4,0))*(Diário!$F$4:$F$5003))</f>
        <v>150</v>
      </c>
      <c r="D117" s="102">
        <f>SUMPRODUCT((Diário!$E$4:$E$5003='Analítico Cx.'!$B117)*(Diário!$B$4:$B$5003&gt;=D$4)*(Diário!$B$4:$B$5003&lt;=EOMONTH(D$4,0))*(Diário!$F$4:$F$5003))</f>
        <v>0</v>
      </c>
      <c r="E117" s="102">
        <f>SUMPRODUCT((Diário!$E$4:$E$5003='Analítico Cx.'!$B117)*(Diário!$B$4:$B$5003&gt;=E$4)*(Diário!$B$4:$B$5003&lt;=EOMONTH(E$4,0))*(Diário!$F$4:$F$5003))</f>
        <v>1865.52</v>
      </c>
      <c r="F117" s="102">
        <f>SUMPRODUCT((Diário!$E$4:$E$5003='Analítico Cx.'!$B117)*(Diário!$B$4:$B$5003&gt;=F$4)*(Diário!$B$4:$B$5003&lt;=EOMONTH(F$4,0))*(Diário!$F$4:$F$5003))</f>
        <v>825</v>
      </c>
      <c r="G117" s="102">
        <f>SUMPRODUCT((Diário!$E$4:$E$5003='Analítico Cx.'!$B117)*(Diário!$B$4:$B$5003&gt;=G$4)*(Diário!$B$4:$B$5003&lt;=EOMONTH(G$4,0))*(Diário!$F$4:$F$5003))</f>
        <v>0</v>
      </c>
      <c r="H117" s="102">
        <f>SUMPRODUCT((Diário!$E$4:$E$5003='Analítico Cx.'!$B117)*(Diário!$B$4:$B$5003&gt;=H$4)*(Diário!$B$4:$B$5003&lt;=EOMONTH(H$4,0))*(Diário!$F$4:$F$5003))</f>
        <v>1586</v>
      </c>
      <c r="I117" s="102">
        <f>SUMPRODUCT((Diário!$E$4:$E$5003='Analítico Cx.'!$B117)*(Diário!$B$4:$B$5003&gt;=I$4)*(Diário!$B$4:$B$5003&lt;=EOMONTH(I$4,0))*(Diário!$F$4:$F$5003))</f>
        <v>0</v>
      </c>
      <c r="J117" s="102">
        <f>SUMPRODUCT((Diário!$E$4:$E$5003='Analítico Cx.'!$B117)*(Diário!$B$4:$B$5003&gt;=J$4)*(Diário!$B$4:$B$5003&lt;=EOMONTH(J$4,0))*(Diário!$F$4:$F$5003))</f>
        <v>0</v>
      </c>
      <c r="K117" s="102">
        <f>SUMPRODUCT((Diário!$E$4:$E$5003='Analítico Cx.'!$B117)*(Diário!$B$4:$B$5003&gt;=K$4)*(Diário!$B$4:$B$5003&lt;=EOMONTH(K$4,0))*(Diário!$F$4:$F$5003))</f>
        <v>0</v>
      </c>
      <c r="L117" s="102">
        <f>SUMPRODUCT((Diário!$E$4:$E$5003='Analítico Cx.'!$B117)*(Diário!$B$4:$B$5003&gt;=L$4)*(Diário!$B$4:$B$5003&lt;=EOMONTH(L$4,0))*(Diário!$F$4:$F$5003))</f>
        <v>0</v>
      </c>
      <c r="M117" s="102">
        <f>SUMPRODUCT((Diário!$E$4:$E$5003='Analítico Cx.'!$B117)*(Diário!$B$4:$B$5003&gt;=M$4)*(Diário!$B$4:$B$5003&lt;=EOMONTH(M$4,0))*(Diário!$F$4:$F$5003))</f>
        <v>0</v>
      </c>
      <c r="N117" s="102">
        <f>SUMPRODUCT((Diário!$E$4:$E$5003='Analítico Cx.'!$B117)*(Diário!$B$4:$B$5003&gt;=N$4)*(Diário!$B$4:$B$5003&lt;=EOMONTH(N$4,0))*(Diário!$F$4:$F$5003))</f>
        <v>0</v>
      </c>
      <c r="O117" s="103">
        <f t="shared" si="17"/>
        <v>4426.5200000000004</v>
      </c>
      <c r="P117" s="95">
        <f t="shared" si="18"/>
        <v>1.6416548553845273E-3</v>
      </c>
    </row>
    <row r="118" spans="1:16" ht="23.45" customHeight="1" x14ac:dyDescent="0.2">
      <c r="A118" s="40" t="s">
        <v>202</v>
      </c>
      <c r="B118" s="60" t="s">
        <v>265</v>
      </c>
      <c r="C118" s="102">
        <f>SUMPRODUCT((Diário!$E$4:$E$5003='Analítico Cx.'!$B118)*(Diário!$B$4:$B$5003&gt;=C$4)*(Diário!$B$4:$B$5003&lt;=EOMONTH(C$4,0))*(Diário!$F$4:$F$5003))</f>
        <v>26972</v>
      </c>
      <c r="D118" s="102">
        <f>SUMPRODUCT((Diário!$E$4:$E$5003='Analítico Cx.'!$B118)*(Diário!$B$4:$B$5003&gt;=D$4)*(Diário!$B$4:$B$5003&lt;=EOMONTH(D$4,0))*(Diário!$F$4:$F$5003))</f>
        <v>112498.25</v>
      </c>
      <c r="E118" s="102">
        <f>SUMPRODUCT((Diário!$E$4:$E$5003='Analítico Cx.'!$B118)*(Diário!$B$4:$B$5003&gt;=E$4)*(Diário!$B$4:$B$5003&lt;=EOMONTH(E$4,0))*(Diário!$F$4:$F$5003))</f>
        <v>23434.18</v>
      </c>
      <c r="F118" s="102">
        <f>SUMPRODUCT((Diário!$E$4:$E$5003='Analítico Cx.'!$B118)*(Diário!$B$4:$B$5003&gt;=F$4)*(Diário!$B$4:$B$5003&lt;=EOMONTH(F$4,0))*(Diário!$F$4:$F$5003))</f>
        <v>57987.900000000009</v>
      </c>
      <c r="G118" s="102">
        <f>SUMPRODUCT((Diário!$E$4:$E$5003='Analítico Cx.'!$B118)*(Diário!$B$4:$B$5003&gt;=G$4)*(Diário!$B$4:$B$5003&lt;=EOMONTH(G$4,0))*(Diário!$F$4:$F$5003))</f>
        <v>45945.240000000005</v>
      </c>
      <c r="H118" s="102">
        <f>SUMPRODUCT((Diário!$E$4:$E$5003='Analítico Cx.'!$B118)*(Diário!$B$4:$B$5003&gt;=H$4)*(Diário!$B$4:$B$5003&lt;=EOMONTH(H$4,0))*(Diário!$F$4:$F$5003))</f>
        <v>24921.640000000003</v>
      </c>
      <c r="I118" s="102">
        <f>SUMPRODUCT((Diário!$E$4:$E$5003='Analítico Cx.'!$B118)*(Diário!$B$4:$B$5003&gt;=I$4)*(Diário!$B$4:$B$5003&lt;=EOMONTH(I$4,0))*(Diário!$F$4:$F$5003))</f>
        <v>0</v>
      </c>
      <c r="J118" s="102">
        <f>SUMPRODUCT((Diário!$E$4:$E$5003='Analítico Cx.'!$B118)*(Diário!$B$4:$B$5003&gt;=J$4)*(Diário!$B$4:$B$5003&lt;=EOMONTH(J$4,0))*(Diário!$F$4:$F$5003))</f>
        <v>0</v>
      </c>
      <c r="K118" s="102">
        <f>SUMPRODUCT((Diário!$E$4:$E$5003='Analítico Cx.'!$B118)*(Diário!$B$4:$B$5003&gt;=K$4)*(Diário!$B$4:$B$5003&lt;=EOMONTH(K$4,0))*(Diário!$F$4:$F$5003))</f>
        <v>0</v>
      </c>
      <c r="L118" s="102">
        <f>SUMPRODUCT((Diário!$E$4:$E$5003='Analítico Cx.'!$B118)*(Diário!$B$4:$B$5003&gt;=L$4)*(Diário!$B$4:$B$5003&lt;=EOMONTH(L$4,0))*(Diário!$F$4:$F$5003))</f>
        <v>0</v>
      </c>
      <c r="M118" s="102">
        <f>SUMPRODUCT((Diário!$E$4:$E$5003='Analítico Cx.'!$B118)*(Diário!$B$4:$B$5003&gt;=M$4)*(Diário!$B$4:$B$5003&lt;=EOMONTH(M$4,0))*(Diário!$F$4:$F$5003))</f>
        <v>0</v>
      </c>
      <c r="N118" s="102">
        <f>SUMPRODUCT((Diário!$E$4:$E$5003='Analítico Cx.'!$B118)*(Diário!$B$4:$B$5003&gt;=N$4)*(Diário!$B$4:$B$5003&lt;=EOMONTH(N$4,0))*(Diário!$F$4:$F$5003))</f>
        <v>0</v>
      </c>
      <c r="O118" s="103">
        <f>SUM(C118:N118)</f>
        <v>291759.21000000002</v>
      </c>
      <c r="P118" s="95">
        <f t="shared" si="18"/>
        <v>0.10820417025104459</v>
      </c>
    </row>
    <row r="119" spans="1:16" ht="23.45" customHeight="1" thickBot="1" x14ac:dyDescent="0.25">
      <c r="A119" s="229"/>
      <c r="B119" s="230" t="s">
        <v>343</v>
      </c>
      <c r="C119" s="206">
        <f t="shared" ref="C119:O119" si="19">SUBTOTAL(109,C59:C118)</f>
        <v>63240.31</v>
      </c>
      <c r="D119" s="206">
        <f t="shared" si="19"/>
        <v>148920.89000000001</v>
      </c>
      <c r="E119" s="206">
        <f t="shared" si="19"/>
        <v>80703.17</v>
      </c>
      <c r="F119" s="206">
        <f t="shared" si="19"/>
        <v>173058.15999999997</v>
      </c>
      <c r="G119" s="206">
        <f t="shared" si="19"/>
        <v>77394.850000000006</v>
      </c>
      <c r="H119" s="206">
        <f t="shared" si="19"/>
        <v>479925.86000000004</v>
      </c>
      <c r="I119" s="206">
        <f t="shared" si="19"/>
        <v>0</v>
      </c>
      <c r="J119" s="206">
        <f t="shared" si="19"/>
        <v>0</v>
      </c>
      <c r="K119" s="206">
        <f t="shared" si="19"/>
        <v>0</v>
      </c>
      <c r="L119" s="206">
        <f t="shared" si="19"/>
        <v>0</v>
      </c>
      <c r="M119" s="206">
        <f t="shared" si="19"/>
        <v>0</v>
      </c>
      <c r="N119" s="206">
        <f t="shared" si="19"/>
        <v>0</v>
      </c>
      <c r="O119" s="206">
        <f t="shared" si="19"/>
        <v>1023243.24</v>
      </c>
      <c r="P119" s="231">
        <f t="shared" si="18"/>
        <v>0.37948822849222297</v>
      </c>
    </row>
    <row r="120" spans="1:16" ht="23.45" customHeight="1" thickBot="1" x14ac:dyDescent="0.25">
      <c r="A120" s="225" t="s">
        <v>38</v>
      </c>
      <c r="B120" s="210" t="s">
        <v>130</v>
      </c>
      <c r="C120" s="226"/>
      <c r="D120" s="226"/>
      <c r="E120" s="226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192"/>
    </row>
    <row r="121" spans="1:16" ht="23.45" customHeight="1" x14ac:dyDescent="0.2">
      <c r="A121" s="40" t="s">
        <v>29</v>
      </c>
      <c r="B121" s="38" t="s">
        <v>212</v>
      </c>
      <c r="C121" s="102">
        <f>SUMPRODUCT((Diário!$E$4:$E$5003='Analítico Cx.'!$B121)*(Diário!$B$4:$B$5003&gt;=C$4)*(Diário!$B$4:$B$5003&lt;=EOMONTH(C$4,0))*(Diário!$F$4:$F$5003))</f>
        <v>0</v>
      </c>
      <c r="D121" s="102">
        <f>SUMPRODUCT((Diário!$E$4:$E$5003='Analítico Cx.'!$B121)*(Diário!$B$4:$B$5003&gt;=D$4)*(Diário!$B$4:$B$5003&lt;=EOMONTH(D$4,0))*(Diário!$F$4:$F$5003))</f>
        <v>0</v>
      </c>
      <c r="E121" s="102">
        <f>SUMPRODUCT((Diário!$E$4:$E$5003='Analítico Cx.'!$B121)*(Diário!$B$4:$B$5003&gt;=E$4)*(Diário!$B$4:$B$5003&lt;=EOMONTH(E$4,0))*(Diário!$F$4:$F$5003))</f>
        <v>0</v>
      </c>
      <c r="F121" s="102">
        <f>SUMPRODUCT((Diário!$E$4:$E$5003='Analítico Cx.'!$B121)*(Diário!$B$4:$B$5003&gt;=F$4)*(Diário!$B$4:$B$5003&lt;=EOMONTH(F$4,0))*(Diário!$F$4:$F$5003))</f>
        <v>0</v>
      </c>
      <c r="G121" s="102">
        <f>SUMPRODUCT((Diário!$E$4:$E$5003='Analítico Cx.'!$B121)*(Diário!$B$4:$B$5003&gt;=G$4)*(Diário!$B$4:$B$5003&lt;=EOMONTH(G$4,0))*(Diário!$F$4:$F$5003))</f>
        <v>0</v>
      </c>
      <c r="H121" s="102">
        <f>SUMPRODUCT((Diário!$E$4:$E$5003='Analítico Cx.'!$B121)*(Diário!$B$4:$B$5003&gt;=H$4)*(Diário!$B$4:$B$5003&lt;=EOMONTH(H$4,0))*(Diário!$F$4:$F$5003))</f>
        <v>0</v>
      </c>
      <c r="I121" s="102">
        <f>SUMPRODUCT((Diário!$E$4:$E$5003='Analítico Cx.'!$B121)*(Diário!$B$4:$B$5003&gt;=I$4)*(Diário!$B$4:$B$5003&lt;=EOMONTH(I$4,0))*(Diário!$F$4:$F$5003))</f>
        <v>0</v>
      </c>
      <c r="J121" s="102">
        <f>SUMPRODUCT((Diário!$E$4:$E$5003='Analítico Cx.'!$B121)*(Diário!$B$4:$B$5003&gt;=J$4)*(Diário!$B$4:$B$5003&lt;=EOMONTH(J$4,0))*(Diário!$F$4:$F$5003))</f>
        <v>0</v>
      </c>
      <c r="K121" s="102">
        <f>SUMPRODUCT((Diário!$E$4:$E$5003='Analítico Cx.'!$B121)*(Diário!$B$4:$B$5003&gt;=K$4)*(Diário!$B$4:$B$5003&lt;=EOMONTH(K$4,0))*(Diário!$F$4:$F$5003))</f>
        <v>0</v>
      </c>
      <c r="L121" s="102">
        <f>SUMPRODUCT((Diário!$E$4:$E$5003='Analítico Cx.'!$B121)*(Diário!$B$4:$B$5003&gt;=L$4)*(Diário!$B$4:$B$5003&lt;=EOMONTH(L$4,0))*(Diário!$F$4:$F$5003))</f>
        <v>0</v>
      </c>
      <c r="M121" s="102">
        <f>SUMPRODUCT((Diário!$E$4:$E$5003='Analítico Cx.'!$B121)*(Diário!$B$4:$B$5003&gt;=M$4)*(Diário!$B$4:$B$5003&lt;=EOMONTH(M$4,0))*(Diário!$F$4:$F$5003))</f>
        <v>0</v>
      </c>
      <c r="N121" s="102">
        <f>SUMPRODUCT((Diário!$E$4:$E$5003='Analítico Cx.'!$B121)*(Diário!$B$4:$B$5003&gt;=N$4)*(Diário!$B$4:$B$5003&lt;=EOMONTH(N$4,0))*(Diário!$F$4:$F$5003))</f>
        <v>0</v>
      </c>
      <c r="O121" s="103">
        <f>SUM(C121:N121)</f>
        <v>0</v>
      </c>
      <c r="P121" s="95">
        <f t="shared" ref="P121:P137" si="20">IF($O$137=0,0,O121/$O$137)</f>
        <v>0</v>
      </c>
    </row>
    <row r="122" spans="1:16" ht="23.45" customHeight="1" x14ac:dyDescent="0.2">
      <c r="A122" s="40" t="s">
        <v>23</v>
      </c>
      <c r="B122" s="38" t="s">
        <v>206</v>
      </c>
      <c r="C122" s="102">
        <f>SUMPRODUCT((Diário!$E$4:$E$5003='Analítico Cx.'!$B122)*(Diário!$B$4:$B$5003&gt;=C$4)*(Diário!$B$4:$B$5003&lt;=EOMONTH(C$4,0))*(Diário!$F$4:$F$5003))</f>
        <v>0</v>
      </c>
      <c r="D122" s="102">
        <f>SUMPRODUCT((Diário!$E$4:$E$5003='Analítico Cx.'!$B122)*(Diário!$B$4:$B$5003&gt;=D$4)*(Diário!$B$4:$B$5003&lt;=EOMONTH(D$4,0))*(Diário!$F$4:$F$5003))</f>
        <v>0</v>
      </c>
      <c r="E122" s="102">
        <f>SUMPRODUCT((Diário!$E$4:$E$5003='Analítico Cx.'!$B122)*(Diário!$B$4:$B$5003&gt;=E$4)*(Diário!$B$4:$B$5003&lt;=EOMONTH(E$4,0))*(Diário!$F$4:$F$5003))</f>
        <v>0</v>
      </c>
      <c r="F122" s="102">
        <f>SUMPRODUCT((Diário!$E$4:$E$5003='Analítico Cx.'!$B122)*(Diário!$B$4:$B$5003&gt;=F$4)*(Diário!$B$4:$B$5003&lt;=EOMONTH(F$4,0))*(Diário!$F$4:$F$5003))</f>
        <v>0</v>
      </c>
      <c r="G122" s="102">
        <f>SUMPRODUCT((Diário!$E$4:$E$5003='Analítico Cx.'!$B122)*(Diário!$B$4:$B$5003&gt;=G$4)*(Diário!$B$4:$B$5003&lt;=EOMONTH(G$4,0))*(Diário!$F$4:$F$5003))</f>
        <v>0</v>
      </c>
      <c r="H122" s="102">
        <f>SUMPRODUCT((Diário!$E$4:$E$5003='Analítico Cx.'!$B122)*(Diário!$B$4:$B$5003&gt;=H$4)*(Diário!$B$4:$B$5003&lt;=EOMONTH(H$4,0))*(Diário!$F$4:$F$5003))</f>
        <v>0</v>
      </c>
      <c r="I122" s="102">
        <f>SUMPRODUCT((Diário!$E$4:$E$5003='Analítico Cx.'!$B122)*(Diário!$B$4:$B$5003&gt;=I$4)*(Diário!$B$4:$B$5003&lt;=EOMONTH(I$4,0))*(Diário!$F$4:$F$5003))</f>
        <v>0</v>
      </c>
      <c r="J122" s="102">
        <f>SUMPRODUCT((Diário!$E$4:$E$5003='Analítico Cx.'!$B122)*(Diário!$B$4:$B$5003&gt;=J$4)*(Diário!$B$4:$B$5003&lt;=EOMONTH(J$4,0))*(Diário!$F$4:$F$5003))</f>
        <v>0</v>
      </c>
      <c r="K122" s="102">
        <f>SUMPRODUCT((Diário!$E$4:$E$5003='Analítico Cx.'!$B122)*(Diário!$B$4:$B$5003&gt;=K$4)*(Diário!$B$4:$B$5003&lt;=EOMONTH(K$4,0))*(Diário!$F$4:$F$5003))</f>
        <v>0</v>
      </c>
      <c r="L122" s="102">
        <f>SUMPRODUCT((Diário!$E$4:$E$5003='Analítico Cx.'!$B122)*(Diário!$B$4:$B$5003&gt;=L$4)*(Diário!$B$4:$B$5003&lt;=EOMONTH(L$4,0))*(Diário!$F$4:$F$5003))</f>
        <v>0</v>
      </c>
      <c r="M122" s="102">
        <f>SUMPRODUCT((Diário!$E$4:$E$5003='Analítico Cx.'!$B122)*(Diário!$B$4:$B$5003&gt;=M$4)*(Diário!$B$4:$B$5003&lt;=EOMONTH(M$4,0))*(Diário!$F$4:$F$5003))</f>
        <v>0</v>
      </c>
      <c r="N122" s="102">
        <f>SUMPRODUCT((Diário!$E$4:$E$5003='Analítico Cx.'!$B122)*(Diário!$B$4:$B$5003&gt;=N$4)*(Diário!$B$4:$B$5003&lt;=EOMONTH(N$4,0))*(Diário!$F$4:$F$5003))</f>
        <v>0</v>
      </c>
      <c r="O122" s="103">
        <f t="shared" ref="O122:O134" si="21">SUM(C122:N122)</f>
        <v>0</v>
      </c>
      <c r="P122" s="95">
        <f t="shared" si="20"/>
        <v>0</v>
      </c>
    </row>
    <row r="123" spans="1:16" ht="23.45" customHeight="1" x14ac:dyDescent="0.2">
      <c r="A123" s="40" t="s">
        <v>24</v>
      </c>
      <c r="B123" s="38" t="s">
        <v>207</v>
      </c>
      <c r="C123" s="102">
        <f>SUMPRODUCT((Diário!$E$4:$E$5003='Analítico Cx.'!$B123)*(Diário!$B$4:$B$5003&gt;=C$4)*(Diário!$B$4:$B$5003&lt;=EOMONTH(C$4,0))*(Diário!$F$4:$F$5003))</f>
        <v>0</v>
      </c>
      <c r="D123" s="102">
        <f>SUMPRODUCT((Diário!$E$4:$E$5003='Analítico Cx.'!$B123)*(Diário!$B$4:$B$5003&gt;=D$4)*(Diário!$B$4:$B$5003&lt;=EOMONTH(D$4,0))*(Diário!$F$4:$F$5003))</f>
        <v>0</v>
      </c>
      <c r="E123" s="102">
        <f>SUMPRODUCT((Diário!$E$4:$E$5003='Analítico Cx.'!$B123)*(Diário!$B$4:$B$5003&gt;=E$4)*(Diário!$B$4:$B$5003&lt;=EOMONTH(E$4,0))*(Diário!$F$4:$F$5003))</f>
        <v>0</v>
      </c>
      <c r="F123" s="102">
        <f>SUMPRODUCT((Diário!$E$4:$E$5003='Analítico Cx.'!$B123)*(Diário!$B$4:$B$5003&gt;=F$4)*(Diário!$B$4:$B$5003&lt;=EOMONTH(F$4,0))*(Diário!$F$4:$F$5003))</f>
        <v>0</v>
      </c>
      <c r="G123" s="102">
        <f>SUMPRODUCT((Diário!$E$4:$E$5003='Analítico Cx.'!$B123)*(Diário!$B$4:$B$5003&gt;=G$4)*(Diário!$B$4:$B$5003&lt;=EOMONTH(G$4,0))*(Diário!$F$4:$F$5003))</f>
        <v>0</v>
      </c>
      <c r="H123" s="102">
        <f>SUMPRODUCT((Diário!$E$4:$E$5003='Analítico Cx.'!$B123)*(Diário!$B$4:$B$5003&gt;=H$4)*(Diário!$B$4:$B$5003&lt;=EOMONTH(H$4,0))*(Diário!$F$4:$F$5003))</f>
        <v>10766.26</v>
      </c>
      <c r="I123" s="102">
        <f>SUMPRODUCT((Diário!$E$4:$E$5003='Analítico Cx.'!$B123)*(Diário!$B$4:$B$5003&gt;=I$4)*(Diário!$B$4:$B$5003&lt;=EOMONTH(I$4,0))*(Diário!$F$4:$F$5003))</f>
        <v>0</v>
      </c>
      <c r="J123" s="102">
        <f>SUMPRODUCT((Diário!$E$4:$E$5003='Analítico Cx.'!$B123)*(Diário!$B$4:$B$5003&gt;=J$4)*(Diário!$B$4:$B$5003&lt;=EOMONTH(J$4,0))*(Diário!$F$4:$F$5003))</f>
        <v>0</v>
      </c>
      <c r="K123" s="102">
        <f>SUMPRODUCT((Diário!$E$4:$E$5003='Analítico Cx.'!$B123)*(Diário!$B$4:$B$5003&gt;=K$4)*(Diário!$B$4:$B$5003&lt;=EOMONTH(K$4,0))*(Diário!$F$4:$F$5003))</f>
        <v>0</v>
      </c>
      <c r="L123" s="102">
        <f>SUMPRODUCT((Diário!$E$4:$E$5003='Analítico Cx.'!$B123)*(Diário!$B$4:$B$5003&gt;=L$4)*(Diário!$B$4:$B$5003&lt;=EOMONTH(L$4,0))*(Diário!$F$4:$F$5003))</f>
        <v>0</v>
      </c>
      <c r="M123" s="102">
        <f>SUMPRODUCT((Diário!$E$4:$E$5003='Analítico Cx.'!$B123)*(Diário!$B$4:$B$5003&gt;=M$4)*(Diário!$B$4:$B$5003&lt;=EOMONTH(M$4,0))*(Diário!$F$4:$F$5003))</f>
        <v>0</v>
      </c>
      <c r="N123" s="102">
        <f>SUMPRODUCT((Diário!$E$4:$E$5003='Analítico Cx.'!$B123)*(Diário!$B$4:$B$5003&gt;=N$4)*(Diário!$B$4:$B$5003&lt;=EOMONTH(N$4,0))*(Diário!$F$4:$F$5003))</f>
        <v>0</v>
      </c>
      <c r="O123" s="103">
        <f t="shared" si="21"/>
        <v>10766.26</v>
      </c>
      <c r="P123" s="95">
        <f t="shared" si="20"/>
        <v>3.9928618877430166E-3</v>
      </c>
    </row>
    <row r="124" spans="1:16" ht="23.45" customHeight="1" x14ac:dyDescent="0.2">
      <c r="A124" s="40" t="s">
        <v>25</v>
      </c>
      <c r="B124" s="38" t="s">
        <v>209</v>
      </c>
      <c r="C124" s="102">
        <f>SUMPRODUCT((Diário!$E$4:$E$5003='Analítico Cx.'!$B124)*(Diário!$B$4:$B$5003&gt;=C$4)*(Diário!$B$4:$B$5003&lt;=EOMONTH(C$4,0))*(Diário!$F$4:$F$5003))</f>
        <v>0</v>
      </c>
      <c r="D124" s="102">
        <f>SUMPRODUCT((Diário!$E$4:$E$5003='Analítico Cx.'!$B124)*(Diário!$B$4:$B$5003&gt;=D$4)*(Diário!$B$4:$B$5003&lt;=EOMONTH(D$4,0))*(Diário!$F$4:$F$5003))</f>
        <v>0</v>
      </c>
      <c r="E124" s="102">
        <f>SUMPRODUCT((Diário!$E$4:$E$5003='Analítico Cx.'!$B124)*(Diário!$B$4:$B$5003&gt;=E$4)*(Diário!$B$4:$B$5003&lt;=EOMONTH(E$4,0))*(Diário!$F$4:$F$5003))</f>
        <v>0</v>
      </c>
      <c r="F124" s="102">
        <f>SUMPRODUCT((Diário!$E$4:$E$5003='Analítico Cx.'!$B124)*(Diário!$B$4:$B$5003&gt;=F$4)*(Diário!$B$4:$B$5003&lt;=EOMONTH(F$4,0))*(Diário!$F$4:$F$5003))</f>
        <v>0</v>
      </c>
      <c r="G124" s="102">
        <f>SUMPRODUCT((Diário!$E$4:$E$5003='Analítico Cx.'!$B124)*(Diário!$B$4:$B$5003&gt;=G$4)*(Diário!$B$4:$B$5003&lt;=EOMONTH(G$4,0))*(Diário!$F$4:$F$5003))</f>
        <v>0</v>
      </c>
      <c r="H124" s="102">
        <f>SUMPRODUCT((Diário!$E$4:$E$5003='Analítico Cx.'!$B124)*(Diário!$B$4:$B$5003&gt;=H$4)*(Diário!$B$4:$B$5003&lt;=EOMONTH(H$4,0))*(Diário!$F$4:$F$5003))</f>
        <v>0</v>
      </c>
      <c r="I124" s="102">
        <f>SUMPRODUCT((Diário!$E$4:$E$5003='Analítico Cx.'!$B124)*(Diário!$B$4:$B$5003&gt;=I$4)*(Diário!$B$4:$B$5003&lt;=EOMONTH(I$4,0))*(Diário!$F$4:$F$5003))</f>
        <v>0</v>
      </c>
      <c r="J124" s="102">
        <f>SUMPRODUCT((Diário!$E$4:$E$5003='Analítico Cx.'!$B124)*(Diário!$B$4:$B$5003&gt;=J$4)*(Diário!$B$4:$B$5003&lt;=EOMONTH(J$4,0))*(Diário!$F$4:$F$5003))</f>
        <v>0</v>
      </c>
      <c r="K124" s="102">
        <f>SUMPRODUCT((Diário!$E$4:$E$5003='Analítico Cx.'!$B124)*(Diário!$B$4:$B$5003&gt;=K$4)*(Diário!$B$4:$B$5003&lt;=EOMONTH(K$4,0))*(Diário!$F$4:$F$5003))</f>
        <v>0</v>
      </c>
      <c r="L124" s="102">
        <f>SUMPRODUCT((Diário!$E$4:$E$5003='Analítico Cx.'!$B124)*(Diário!$B$4:$B$5003&gt;=L$4)*(Diário!$B$4:$B$5003&lt;=EOMONTH(L$4,0))*(Diário!$F$4:$F$5003))</f>
        <v>0</v>
      </c>
      <c r="M124" s="102">
        <f>SUMPRODUCT((Diário!$E$4:$E$5003='Analítico Cx.'!$B124)*(Diário!$B$4:$B$5003&gt;=M$4)*(Diário!$B$4:$B$5003&lt;=EOMONTH(M$4,0))*(Diário!$F$4:$F$5003))</f>
        <v>0</v>
      </c>
      <c r="N124" s="102">
        <f>SUMPRODUCT((Diário!$E$4:$E$5003='Analítico Cx.'!$B124)*(Diário!$B$4:$B$5003&gt;=N$4)*(Diário!$B$4:$B$5003&lt;=EOMONTH(N$4,0))*(Diário!$F$4:$F$5003))</f>
        <v>0</v>
      </c>
      <c r="O124" s="103">
        <f t="shared" si="21"/>
        <v>0</v>
      </c>
      <c r="P124" s="95">
        <f t="shared" si="20"/>
        <v>0</v>
      </c>
    </row>
    <row r="125" spans="1:16" ht="23.45" customHeight="1" x14ac:dyDescent="0.2">
      <c r="A125" s="40" t="s">
        <v>26</v>
      </c>
      <c r="B125" s="38" t="s">
        <v>211</v>
      </c>
      <c r="C125" s="102">
        <f>SUMPRODUCT((Diário!$E$4:$E$5003='Analítico Cx.'!$B125)*(Diário!$B$4:$B$5003&gt;=C$4)*(Diário!$B$4:$B$5003&lt;=EOMONTH(C$4,0))*(Diário!$F$4:$F$5003))</f>
        <v>0</v>
      </c>
      <c r="D125" s="102">
        <f>SUMPRODUCT((Diário!$E$4:$E$5003='Analítico Cx.'!$B125)*(Diário!$B$4:$B$5003&gt;=D$4)*(Diário!$B$4:$B$5003&lt;=EOMONTH(D$4,0))*(Diário!$F$4:$F$5003))</f>
        <v>0</v>
      </c>
      <c r="E125" s="102">
        <f>SUMPRODUCT((Diário!$E$4:$E$5003='Analítico Cx.'!$B125)*(Diário!$B$4:$B$5003&gt;=E$4)*(Diário!$B$4:$B$5003&lt;=EOMONTH(E$4,0))*(Diário!$F$4:$F$5003))</f>
        <v>0</v>
      </c>
      <c r="F125" s="102">
        <f>SUMPRODUCT((Diário!$E$4:$E$5003='Analítico Cx.'!$B125)*(Diário!$B$4:$B$5003&gt;=F$4)*(Diário!$B$4:$B$5003&lt;=EOMONTH(F$4,0))*(Diário!$F$4:$F$5003))</f>
        <v>0</v>
      </c>
      <c r="G125" s="102">
        <f>SUMPRODUCT((Diário!$E$4:$E$5003='Analítico Cx.'!$B125)*(Diário!$B$4:$B$5003&gt;=G$4)*(Diário!$B$4:$B$5003&lt;=EOMONTH(G$4,0))*(Diário!$F$4:$F$5003))</f>
        <v>0</v>
      </c>
      <c r="H125" s="102">
        <f>SUMPRODUCT((Diário!$E$4:$E$5003='Analítico Cx.'!$B125)*(Diário!$B$4:$B$5003&gt;=H$4)*(Diário!$B$4:$B$5003&lt;=EOMONTH(H$4,0))*(Diário!$F$4:$F$5003))</f>
        <v>0</v>
      </c>
      <c r="I125" s="102">
        <f>SUMPRODUCT((Diário!$E$4:$E$5003='Analítico Cx.'!$B125)*(Diário!$B$4:$B$5003&gt;=I$4)*(Diário!$B$4:$B$5003&lt;=EOMONTH(I$4,0))*(Diário!$F$4:$F$5003))</f>
        <v>0</v>
      </c>
      <c r="J125" s="102">
        <f>SUMPRODUCT((Diário!$E$4:$E$5003='Analítico Cx.'!$B125)*(Diário!$B$4:$B$5003&gt;=J$4)*(Diário!$B$4:$B$5003&lt;=EOMONTH(J$4,0))*(Diário!$F$4:$F$5003))</f>
        <v>0</v>
      </c>
      <c r="K125" s="102">
        <f>SUMPRODUCT((Diário!$E$4:$E$5003='Analítico Cx.'!$B125)*(Diário!$B$4:$B$5003&gt;=K$4)*(Diário!$B$4:$B$5003&lt;=EOMONTH(K$4,0))*(Diário!$F$4:$F$5003))</f>
        <v>0</v>
      </c>
      <c r="L125" s="102">
        <f>SUMPRODUCT((Diário!$E$4:$E$5003='Analítico Cx.'!$B125)*(Diário!$B$4:$B$5003&gt;=L$4)*(Diário!$B$4:$B$5003&lt;=EOMONTH(L$4,0))*(Diário!$F$4:$F$5003))</f>
        <v>0</v>
      </c>
      <c r="M125" s="102">
        <f>SUMPRODUCT((Diário!$E$4:$E$5003='Analítico Cx.'!$B125)*(Diário!$B$4:$B$5003&gt;=M$4)*(Diário!$B$4:$B$5003&lt;=EOMONTH(M$4,0))*(Diário!$F$4:$F$5003))</f>
        <v>0</v>
      </c>
      <c r="N125" s="102">
        <f>SUMPRODUCT((Diário!$E$4:$E$5003='Analítico Cx.'!$B125)*(Diário!$B$4:$B$5003&gt;=N$4)*(Diário!$B$4:$B$5003&lt;=EOMONTH(N$4,0))*(Diário!$F$4:$F$5003))</f>
        <v>0</v>
      </c>
      <c r="O125" s="103">
        <f t="shared" si="21"/>
        <v>0</v>
      </c>
      <c r="P125" s="95">
        <f t="shared" si="20"/>
        <v>0</v>
      </c>
    </row>
    <row r="126" spans="1:16" ht="23.45" customHeight="1" x14ac:dyDescent="0.2">
      <c r="A126" s="40" t="s">
        <v>27</v>
      </c>
      <c r="B126" s="38" t="s">
        <v>214</v>
      </c>
      <c r="C126" s="102">
        <f>SUMPRODUCT((Diário!$E$4:$E$5003='Analítico Cx.'!$B126)*(Diário!$B$4:$B$5003&gt;=C$4)*(Diário!$B$4:$B$5003&lt;=EOMONTH(C$4,0))*(Diário!$F$4:$F$5003))</f>
        <v>0</v>
      </c>
      <c r="D126" s="102">
        <f>SUMPRODUCT((Diário!$E$4:$E$5003='Analítico Cx.'!$B126)*(Diário!$B$4:$B$5003&gt;=D$4)*(Diário!$B$4:$B$5003&lt;=EOMONTH(D$4,0))*(Diário!$F$4:$F$5003))</f>
        <v>0</v>
      </c>
      <c r="E126" s="102">
        <f>SUMPRODUCT((Diário!$E$4:$E$5003='Analítico Cx.'!$B126)*(Diário!$B$4:$B$5003&gt;=E$4)*(Diário!$B$4:$B$5003&lt;=EOMONTH(E$4,0))*(Diário!$F$4:$F$5003))</f>
        <v>0</v>
      </c>
      <c r="F126" s="102">
        <f>SUMPRODUCT((Diário!$E$4:$E$5003='Analítico Cx.'!$B126)*(Diário!$B$4:$B$5003&gt;=F$4)*(Diário!$B$4:$B$5003&lt;=EOMONTH(F$4,0))*(Diário!$F$4:$F$5003))</f>
        <v>0</v>
      </c>
      <c r="G126" s="102">
        <f>SUMPRODUCT((Diário!$E$4:$E$5003='Analítico Cx.'!$B126)*(Diário!$B$4:$B$5003&gt;=G$4)*(Diário!$B$4:$B$5003&lt;=EOMONTH(G$4,0))*(Diário!$F$4:$F$5003))</f>
        <v>0</v>
      </c>
      <c r="H126" s="102">
        <f>SUMPRODUCT((Diário!$E$4:$E$5003='Analítico Cx.'!$B126)*(Diário!$B$4:$B$5003&gt;=H$4)*(Diário!$B$4:$B$5003&lt;=EOMONTH(H$4,0))*(Diário!$F$4:$F$5003))</f>
        <v>0</v>
      </c>
      <c r="I126" s="102">
        <f>SUMPRODUCT((Diário!$E$4:$E$5003='Analítico Cx.'!$B126)*(Diário!$B$4:$B$5003&gt;=I$4)*(Diário!$B$4:$B$5003&lt;=EOMONTH(I$4,0))*(Diário!$F$4:$F$5003))</f>
        <v>0</v>
      </c>
      <c r="J126" s="102">
        <f>SUMPRODUCT((Diário!$E$4:$E$5003='Analítico Cx.'!$B126)*(Diário!$B$4:$B$5003&gt;=J$4)*(Diário!$B$4:$B$5003&lt;=EOMONTH(J$4,0))*(Diário!$F$4:$F$5003))</f>
        <v>0</v>
      </c>
      <c r="K126" s="102">
        <f>SUMPRODUCT((Diário!$E$4:$E$5003='Analítico Cx.'!$B126)*(Diário!$B$4:$B$5003&gt;=K$4)*(Diário!$B$4:$B$5003&lt;=EOMONTH(K$4,0))*(Diário!$F$4:$F$5003))</f>
        <v>0</v>
      </c>
      <c r="L126" s="102">
        <f>SUMPRODUCT((Diário!$E$4:$E$5003='Analítico Cx.'!$B126)*(Diário!$B$4:$B$5003&gt;=L$4)*(Diário!$B$4:$B$5003&lt;=EOMONTH(L$4,0))*(Diário!$F$4:$F$5003))</f>
        <v>0</v>
      </c>
      <c r="M126" s="102">
        <f>SUMPRODUCT((Diário!$E$4:$E$5003='Analítico Cx.'!$B126)*(Diário!$B$4:$B$5003&gt;=M$4)*(Diário!$B$4:$B$5003&lt;=EOMONTH(M$4,0))*(Diário!$F$4:$F$5003))</f>
        <v>0</v>
      </c>
      <c r="N126" s="102">
        <f>SUMPRODUCT((Diário!$E$4:$E$5003='Analítico Cx.'!$B126)*(Diário!$B$4:$B$5003&gt;=N$4)*(Diário!$B$4:$B$5003&lt;=EOMONTH(N$4,0))*(Diário!$F$4:$F$5003))</f>
        <v>0</v>
      </c>
      <c r="O126" s="103">
        <f t="shared" si="21"/>
        <v>0</v>
      </c>
      <c r="P126" s="95">
        <f t="shared" si="20"/>
        <v>0</v>
      </c>
    </row>
    <row r="127" spans="1:16" ht="23.45" customHeight="1" x14ac:dyDescent="0.2">
      <c r="A127" s="40" t="s">
        <v>28</v>
      </c>
      <c r="B127" s="38" t="s">
        <v>215</v>
      </c>
      <c r="C127" s="102">
        <f>SUMPRODUCT((Diário!$E$4:$E$5003='Analítico Cx.'!$B127)*(Diário!$B$4:$B$5003&gt;=C$4)*(Diário!$B$4:$B$5003&lt;=EOMONTH(C$4,0))*(Diário!$F$4:$F$5003))</f>
        <v>0</v>
      </c>
      <c r="D127" s="102">
        <f>SUMPRODUCT((Diário!$E$4:$E$5003='Analítico Cx.'!$B127)*(Diário!$B$4:$B$5003&gt;=D$4)*(Diário!$B$4:$B$5003&lt;=EOMONTH(D$4,0))*(Diário!$F$4:$F$5003))</f>
        <v>0</v>
      </c>
      <c r="E127" s="102">
        <f>SUMPRODUCT((Diário!$E$4:$E$5003='Analítico Cx.'!$B127)*(Diário!$B$4:$B$5003&gt;=E$4)*(Diário!$B$4:$B$5003&lt;=EOMONTH(E$4,0))*(Diário!$F$4:$F$5003))</f>
        <v>0</v>
      </c>
      <c r="F127" s="102">
        <f>SUMPRODUCT((Diário!$E$4:$E$5003='Analítico Cx.'!$B127)*(Diário!$B$4:$B$5003&gt;=F$4)*(Diário!$B$4:$B$5003&lt;=EOMONTH(F$4,0))*(Diário!$F$4:$F$5003))</f>
        <v>0</v>
      </c>
      <c r="G127" s="102">
        <f>SUMPRODUCT((Diário!$E$4:$E$5003='Analítico Cx.'!$B127)*(Diário!$B$4:$B$5003&gt;=G$4)*(Diário!$B$4:$B$5003&lt;=EOMONTH(G$4,0))*(Diário!$F$4:$F$5003))</f>
        <v>0</v>
      </c>
      <c r="H127" s="102">
        <f>SUMPRODUCT((Diário!$E$4:$E$5003='Analítico Cx.'!$B127)*(Diário!$B$4:$B$5003&gt;=H$4)*(Diário!$B$4:$B$5003&lt;=EOMONTH(H$4,0))*(Diário!$F$4:$F$5003))</f>
        <v>0</v>
      </c>
      <c r="I127" s="102">
        <f>SUMPRODUCT((Diário!$E$4:$E$5003='Analítico Cx.'!$B127)*(Diário!$B$4:$B$5003&gt;=I$4)*(Diário!$B$4:$B$5003&lt;=EOMONTH(I$4,0))*(Diário!$F$4:$F$5003))</f>
        <v>0</v>
      </c>
      <c r="J127" s="102">
        <f>SUMPRODUCT((Diário!$E$4:$E$5003='Analítico Cx.'!$B127)*(Diário!$B$4:$B$5003&gt;=J$4)*(Diário!$B$4:$B$5003&lt;=EOMONTH(J$4,0))*(Diário!$F$4:$F$5003))</f>
        <v>0</v>
      </c>
      <c r="K127" s="102">
        <f>SUMPRODUCT((Diário!$E$4:$E$5003='Analítico Cx.'!$B127)*(Diário!$B$4:$B$5003&gt;=K$4)*(Diário!$B$4:$B$5003&lt;=EOMONTH(K$4,0))*(Diário!$F$4:$F$5003))</f>
        <v>0</v>
      </c>
      <c r="L127" s="102">
        <f>SUMPRODUCT((Diário!$E$4:$E$5003='Analítico Cx.'!$B127)*(Diário!$B$4:$B$5003&gt;=L$4)*(Diário!$B$4:$B$5003&lt;=EOMONTH(L$4,0))*(Diário!$F$4:$F$5003))</f>
        <v>0</v>
      </c>
      <c r="M127" s="102">
        <f>SUMPRODUCT((Diário!$E$4:$E$5003='Analítico Cx.'!$B127)*(Diário!$B$4:$B$5003&gt;=M$4)*(Diário!$B$4:$B$5003&lt;=EOMONTH(M$4,0))*(Diário!$F$4:$F$5003))</f>
        <v>0</v>
      </c>
      <c r="N127" s="102">
        <f>SUMPRODUCT((Diário!$E$4:$E$5003='Analítico Cx.'!$B127)*(Diário!$B$4:$B$5003&gt;=N$4)*(Diário!$B$4:$B$5003&lt;=EOMONTH(N$4,0))*(Diário!$F$4:$F$5003))</f>
        <v>0</v>
      </c>
      <c r="O127" s="103">
        <f t="shared" si="21"/>
        <v>0</v>
      </c>
      <c r="P127" s="95">
        <f t="shared" si="20"/>
        <v>0</v>
      </c>
    </row>
    <row r="128" spans="1:16" ht="23.45" customHeight="1" x14ac:dyDescent="0.2">
      <c r="A128" s="40" t="s">
        <v>122</v>
      </c>
      <c r="B128" s="38" t="s">
        <v>62</v>
      </c>
      <c r="C128" s="102">
        <f>SUMPRODUCT((Diário!$E$4:$E$5003='Analítico Cx.'!$B128)*(Diário!$B$4:$B$5003&gt;=C$4)*(Diário!$B$4:$B$5003&lt;=EOMONTH(C$4,0))*(Diário!$F$4:$F$5003))</f>
        <v>0</v>
      </c>
      <c r="D128" s="102">
        <f>SUMPRODUCT((Diário!$E$4:$E$5003='Analítico Cx.'!$B128)*(Diário!$B$4:$B$5003&gt;=D$4)*(Diário!$B$4:$B$5003&lt;=EOMONTH(D$4,0))*(Diário!$F$4:$F$5003))</f>
        <v>0</v>
      </c>
      <c r="E128" s="102">
        <f>SUMPRODUCT((Diário!$E$4:$E$5003='Analítico Cx.'!$B128)*(Diário!$B$4:$B$5003&gt;=E$4)*(Diário!$B$4:$B$5003&lt;=EOMONTH(E$4,0))*(Diário!$F$4:$F$5003))</f>
        <v>0</v>
      </c>
      <c r="F128" s="102">
        <f>SUMPRODUCT((Diário!$E$4:$E$5003='Analítico Cx.'!$B128)*(Diário!$B$4:$B$5003&gt;=F$4)*(Diário!$B$4:$B$5003&lt;=EOMONTH(F$4,0))*(Diário!$F$4:$F$5003))</f>
        <v>46500</v>
      </c>
      <c r="G128" s="102">
        <f>SUMPRODUCT((Diário!$E$4:$E$5003='Analítico Cx.'!$B128)*(Diário!$B$4:$B$5003&gt;=G$4)*(Diário!$B$4:$B$5003&lt;=EOMONTH(G$4,0))*(Diário!$F$4:$F$5003))</f>
        <v>46500</v>
      </c>
      <c r="H128" s="102">
        <f>SUMPRODUCT((Diário!$E$4:$E$5003='Analítico Cx.'!$B128)*(Diário!$B$4:$B$5003&gt;=H$4)*(Diário!$B$4:$B$5003&lt;=EOMONTH(H$4,0))*(Diário!$F$4:$F$5003))</f>
        <v>0</v>
      </c>
      <c r="I128" s="102">
        <f>SUMPRODUCT((Diário!$E$4:$E$5003='Analítico Cx.'!$B128)*(Diário!$B$4:$B$5003&gt;=I$4)*(Diário!$B$4:$B$5003&lt;=EOMONTH(I$4,0))*(Diário!$F$4:$F$5003))</f>
        <v>0</v>
      </c>
      <c r="J128" s="102">
        <f>SUMPRODUCT((Diário!$E$4:$E$5003='Analítico Cx.'!$B128)*(Diário!$B$4:$B$5003&gt;=J$4)*(Diário!$B$4:$B$5003&lt;=EOMONTH(J$4,0))*(Diário!$F$4:$F$5003))</f>
        <v>0</v>
      </c>
      <c r="K128" s="102">
        <f>SUMPRODUCT((Diário!$E$4:$E$5003='Analítico Cx.'!$B128)*(Diário!$B$4:$B$5003&gt;=K$4)*(Diário!$B$4:$B$5003&lt;=EOMONTH(K$4,0))*(Diário!$F$4:$F$5003))</f>
        <v>0</v>
      </c>
      <c r="L128" s="102">
        <f>SUMPRODUCT((Diário!$E$4:$E$5003='Analítico Cx.'!$B128)*(Diário!$B$4:$B$5003&gt;=L$4)*(Diário!$B$4:$B$5003&lt;=EOMONTH(L$4,0))*(Diário!$F$4:$F$5003))</f>
        <v>0</v>
      </c>
      <c r="M128" s="102">
        <f>SUMPRODUCT((Diário!$E$4:$E$5003='Analítico Cx.'!$B128)*(Diário!$B$4:$B$5003&gt;=M$4)*(Diário!$B$4:$B$5003&lt;=EOMONTH(M$4,0))*(Diário!$F$4:$F$5003))</f>
        <v>0</v>
      </c>
      <c r="N128" s="102">
        <f>SUMPRODUCT((Diário!$E$4:$E$5003='Analítico Cx.'!$B128)*(Diário!$B$4:$B$5003&gt;=N$4)*(Diário!$B$4:$B$5003&lt;=EOMONTH(N$4,0))*(Diário!$F$4:$F$5003))</f>
        <v>0</v>
      </c>
      <c r="O128" s="103">
        <f t="shared" si="21"/>
        <v>93000</v>
      </c>
      <c r="P128" s="95">
        <f t="shared" si="20"/>
        <v>3.4490728958812118E-2</v>
      </c>
    </row>
    <row r="129" spans="1:16" ht="23.45" customHeight="1" x14ac:dyDescent="0.2">
      <c r="A129" s="40" t="s">
        <v>123</v>
      </c>
      <c r="B129" s="38" t="s">
        <v>205</v>
      </c>
      <c r="C129" s="102">
        <f>SUMPRODUCT((Diário!$E$4:$E$5003='Analítico Cx.'!$B129)*(Diário!$B$4:$B$5003&gt;=C$4)*(Diário!$B$4:$B$5003&lt;=EOMONTH(C$4,0))*(Diário!$F$4:$F$5003))</f>
        <v>0</v>
      </c>
      <c r="D129" s="102">
        <f>SUMPRODUCT((Diário!$E$4:$E$5003='Analítico Cx.'!$B129)*(Diário!$B$4:$B$5003&gt;=D$4)*(Diário!$B$4:$B$5003&lt;=EOMONTH(D$4,0))*(Diário!$F$4:$F$5003))</f>
        <v>0</v>
      </c>
      <c r="E129" s="102">
        <f>SUMPRODUCT((Diário!$E$4:$E$5003='Analítico Cx.'!$B129)*(Diário!$B$4:$B$5003&gt;=E$4)*(Diário!$B$4:$B$5003&lt;=EOMONTH(E$4,0))*(Diário!$F$4:$F$5003))</f>
        <v>0</v>
      </c>
      <c r="F129" s="102">
        <f>SUMPRODUCT((Diário!$E$4:$E$5003='Analítico Cx.'!$B129)*(Diário!$B$4:$B$5003&gt;=F$4)*(Diário!$B$4:$B$5003&lt;=EOMONTH(F$4,0))*(Diário!$F$4:$F$5003))</f>
        <v>0</v>
      </c>
      <c r="G129" s="102">
        <f>SUMPRODUCT((Diário!$E$4:$E$5003='Analítico Cx.'!$B129)*(Diário!$B$4:$B$5003&gt;=G$4)*(Diário!$B$4:$B$5003&lt;=EOMONTH(G$4,0))*(Diário!$F$4:$F$5003))</f>
        <v>0</v>
      </c>
      <c r="H129" s="102">
        <f>SUMPRODUCT((Diário!$E$4:$E$5003='Analítico Cx.'!$B129)*(Diário!$B$4:$B$5003&gt;=H$4)*(Diário!$B$4:$B$5003&lt;=EOMONTH(H$4,0))*(Diário!$F$4:$F$5003))</f>
        <v>0</v>
      </c>
      <c r="I129" s="102">
        <f>SUMPRODUCT((Diário!$E$4:$E$5003='Analítico Cx.'!$B129)*(Diário!$B$4:$B$5003&gt;=I$4)*(Diário!$B$4:$B$5003&lt;=EOMONTH(I$4,0))*(Diário!$F$4:$F$5003))</f>
        <v>0</v>
      </c>
      <c r="J129" s="102">
        <f>SUMPRODUCT((Diário!$E$4:$E$5003='Analítico Cx.'!$B129)*(Diário!$B$4:$B$5003&gt;=J$4)*(Diário!$B$4:$B$5003&lt;=EOMONTH(J$4,0))*(Diário!$F$4:$F$5003))</f>
        <v>0</v>
      </c>
      <c r="K129" s="102">
        <f>SUMPRODUCT((Diário!$E$4:$E$5003='Analítico Cx.'!$B129)*(Diário!$B$4:$B$5003&gt;=K$4)*(Diário!$B$4:$B$5003&lt;=EOMONTH(K$4,0))*(Diário!$F$4:$F$5003))</f>
        <v>0</v>
      </c>
      <c r="L129" s="102">
        <f>SUMPRODUCT((Diário!$E$4:$E$5003='Analítico Cx.'!$B129)*(Diário!$B$4:$B$5003&gt;=L$4)*(Diário!$B$4:$B$5003&lt;=EOMONTH(L$4,0))*(Diário!$F$4:$F$5003))</f>
        <v>0</v>
      </c>
      <c r="M129" s="102">
        <f>SUMPRODUCT((Diário!$E$4:$E$5003='Analítico Cx.'!$B129)*(Diário!$B$4:$B$5003&gt;=M$4)*(Diário!$B$4:$B$5003&lt;=EOMONTH(M$4,0))*(Diário!$F$4:$F$5003))</f>
        <v>0</v>
      </c>
      <c r="N129" s="102">
        <f>SUMPRODUCT((Diário!$E$4:$E$5003='Analítico Cx.'!$B129)*(Diário!$B$4:$B$5003&gt;=N$4)*(Diário!$B$4:$B$5003&lt;=EOMONTH(N$4,0))*(Diário!$F$4:$F$5003))</f>
        <v>0</v>
      </c>
      <c r="O129" s="103">
        <f t="shared" si="21"/>
        <v>0</v>
      </c>
      <c r="P129" s="95">
        <f t="shared" si="20"/>
        <v>0</v>
      </c>
    </row>
    <row r="130" spans="1:16" ht="23.45" customHeight="1" x14ac:dyDescent="0.2">
      <c r="A130" s="40" t="s">
        <v>124</v>
      </c>
      <c r="B130" s="38" t="s">
        <v>210</v>
      </c>
      <c r="C130" s="102">
        <f>SUMPRODUCT((Diário!$E$4:$E$5003='Analítico Cx.'!$B130)*(Diário!$B$4:$B$5003&gt;=C$4)*(Diário!$B$4:$B$5003&lt;=EOMONTH(C$4,0))*(Diário!$F$4:$F$5003))</f>
        <v>0</v>
      </c>
      <c r="D130" s="102">
        <f>SUMPRODUCT((Diário!$E$4:$E$5003='Analítico Cx.'!$B130)*(Diário!$B$4:$B$5003&gt;=D$4)*(Diário!$B$4:$B$5003&lt;=EOMONTH(D$4,0))*(Diário!$F$4:$F$5003))</f>
        <v>0</v>
      </c>
      <c r="E130" s="102">
        <f>SUMPRODUCT((Diário!$E$4:$E$5003='Analítico Cx.'!$B130)*(Diário!$B$4:$B$5003&gt;=E$4)*(Diário!$B$4:$B$5003&lt;=EOMONTH(E$4,0))*(Diário!$F$4:$F$5003))</f>
        <v>0</v>
      </c>
      <c r="F130" s="102">
        <f>SUMPRODUCT((Diário!$E$4:$E$5003='Analítico Cx.'!$B130)*(Diário!$B$4:$B$5003&gt;=F$4)*(Diário!$B$4:$B$5003&lt;=EOMONTH(F$4,0))*(Diário!$F$4:$F$5003))</f>
        <v>0</v>
      </c>
      <c r="G130" s="102">
        <f>SUMPRODUCT((Diário!$E$4:$E$5003='Analítico Cx.'!$B130)*(Diário!$B$4:$B$5003&gt;=G$4)*(Diário!$B$4:$B$5003&lt;=EOMONTH(G$4,0))*(Diário!$F$4:$F$5003))</f>
        <v>0</v>
      </c>
      <c r="H130" s="102">
        <f>SUMPRODUCT((Diário!$E$4:$E$5003='Analítico Cx.'!$B130)*(Diário!$B$4:$B$5003&gt;=H$4)*(Diário!$B$4:$B$5003&lt;=EOMONTH(H$4,0))*(Diário!$F$4:$F$5003))</f>
        <v>0</v>
      </c>
      <c r="I130" s="102">
        <f>SUMPRODUCT((Diário!$E$4:$E$5003='Analítico Cx.'!$B130)*(Diário!$B$4:$B$5003&gt;=I$4)*(Diário!$B$4:$B$5003&lt;=EOMONTH(I$4,0))*(Diário!$F$4:$F$5003))</f>
        <v>0</v>
      </c>
      <c r="J130" s="102">
        <f>SUMPRODUCT((Diário!$E$4:$E$5003='Analítico Cx.'!$B130)*(Diário!$B$4:$B$5003&gt;=J$4)*(Diário!$B$4:$B$5003&lt;=EOMONTH(J$4,0))*(Diário!$F$4:$F$5003))</f>
        <v>0</v>
      </c>
      <c r="K130" s="102">
        <f>SUMPRODUCT((Diário!$E$4:$E$5003='Analítico Cx.'!$B130)*(Diário!$B$4:$B$5003&gt;=K$4)*(Diário!$B$4:$B$5003&lt;=EOMONTH(K$4,0))*(Diário!$F$4:$F$5003))</f>
        <v>0</v>
      </c>
      <c r="L130" s="102">
        <f>SUMPRODUCT((Diário!$E$4:$E$5003='Analítico Cx.'!$B130)*(Diário!$B$4:$B$5003&gt;=L$4)*(Diário!$B$4:$B$5003&lt;=EOMONTH(L$4,0))*(Diário!$F$4:$F$5003))</f>
        <v>0</v>
      </c>
      <c r="M130" s="102">
        <f>SUMPRODUCT((Diário!$E$4:$E$5003='Analítico Cx.'!$B130)*(Diário!$B$4:$B$5003&gt;=M$4)*(Diário!$B$4:$B$5003&lt;=EOMONTH(M$4,0))*(Diário!$F$4:$F$5003))</f>
        <v>0</v>
      </c>
      <c r="N130" s="102">
        <f>SUMPRODUCT((Diário!$E$4:$E$5003='Analítico Cx.'!$B130)*(Diário!$B$4:$B$5003&gt;=N$4)*(Diário!$B$4:$B$5003&lt;=EOMONTH(N$4,0))*(Diário!$F$4:$F$5003))</f>
        <v>0</v>
      </c>
      <c r="O130" s="103">
        <f t="shared" si="21"/>
        <v>0</v>
      </c>
      <c r="P130" s="95">
        <f t="shared" si="20"/>
        <v>0</v>
      </c>
    </row>
    <row r="131" spans="1:16" ht="23.45" customHeight="1" x14ac:dyDescent="0.2">
      <c r="A131" s="40" t="s">
        <v>126</v>
      </c>
      <c r="B131" s="38" t="s">
        <v>208</v>
      </c>
      <c r="C131" s="102">
        <f>SUMPRODUCT((Diário!$E$4:$E$5003='Analítico Cx.'!$B131)*(Diário!$B$4:$B$5003&gt;=C$4)*(Diário!$B$4:$B$5003&lt;=EOMONTH(C$4,0))*(Diário!$F$4:$F$5003))</f>
        <v>0</v>
      </c>
      <c r="D131" s="102">
        <f>SUMPRODUCT((Diário!$E$4:$E$5003='Analítico Cx.'!$B131)*(Diário!$B$4:$B$5003&gt;=D$4)*(Diário!$B$4:$B$5003&lt;=EOMONTH(D$4,0))*(Diário!$F$4:$F$5003))</f>
        <v>0</v>
      </c>
      <c r="E131" s="102">
        <f>SUMPRODUCT((Diário!$E$4:$E$5003='Analítico Cx.'!$B131)*(Diário!$B$4:$B$5003&gt;=E$4)*(Diário!$B$4:$B$5003&lt;=EOMONTH(E$4,0))*(Diário!$F$4:$F$5003))</f>
        <v>0</v>
      </c>
      <c r="F131" s="102">
        <f>SUMPRODUCT((Diário!$E$4:$E$5003='Analítico Cx.'!$B131)*(Diário!$B$4:$B$5003&gt;=F$4)*(Diário!$B$4:$B$5003&lt;=EOMONTH(F$4,0))*(Diário!$F$4:$F$5003))</f>
        <v>0</v>
      </c>
      <c r="G131" s="102">
        <f>SUMPRODUCT((Diário!$E$4:$E$5003='Analítico Cx.'!$B131)*(Diário!$B$4:$B$5003&gt;=G$4)*(Diário!$B$4:$B$5003&lt;=EOMONTH(G$4,0))*(Diário!$F$4:$F$5003))</f>
        <v>0</v>
      </c>
      <c r="H131" s="102">
        <f>SUMPRODUCT((Diário!$E$4:$E$5003='Analítico Cx.'!$B131)*(Diário!$B$4:$B$5003&gt;=H$4)*(Diário!$B$4:$B$5003&lt;=EOMONTH(H$4,0))*(Diário!$F$4:$F$5003))</f>
        <v>0</v>
      </c>
      <c r="I131" s="102">
        <f>SUMPRODUCT((Diário!$E$4:$E$5003='Analítico Cx.'!$B131)*(Diário!$B$4:$B$5003&gt;=I$4)*(Diário!$B$4:$B$5003&lt;=EOMONTH(I$4,0))*(Diário!$F$4:$F$5003))</f>
        <v>0</v>
      </c>
      <c r="J131" s="102">
        <f>SUMPRODUCT((Diário!$E$4:$E$5003='Analítico Cx.'!$B131)*(Diário!$B$4:$B$5003&gt;=J$4)*(Diário!$B$4:$B$5003&lt;=EOMONTH(J$4,0))*(Diário!$F$4:$F$5003))</f>
        <v>0</v>
      </c>
      <c r="K131" s="102">
        <f>SUMPRODUCT((Diário!$E$4:$E$5003='Analítico Cx.'!$B131)*(Diário!$B$4:$B$5003&gt;=K$4)*(Diário!$B$4:$B$5003&lt;=EOMONTH(K$4,0))*(Diário!$F$4:$F$5003))</f>
        <v>0</v>
      </c>
      <c r="L131" s="102">
        <f>SUMPRODUCT((Diário!$E$4:$E$5003='Analítico Cx.'!$B131)*(Diário!$B$4:$B$5003&gt;=L$4)*(Diário!$B$4:$B$5003&lt;=EOMONTH(L$4,0))*(Diário!$F$4:$F$5003))</f>
        <v>0</v>
      </c>
      <c r="M131" s="102">
        <f>SUMPRODUCT((Diário!$E$4:$E$5003='Analítico Cx.'!$B131)*(Diário!$B$4:$B$5003&gt;=M$4)*(Diário!$B$4:$B$5003&lt;=EOMONTH(M$4,0))*(Diário!$F$4:$F$5003))</f>
        <v>0</v>
      </c>
      <c r="N131" s="102">
        <f>SUMPRODUCT((Diário!$E$4:$E$5003='Analítico Cx.'!$B131)*(Diário!$B$4:$B$5003&gt;=N$4)*(Diário!$B$4:$B$5003&lt;=EOMONTH(N$4,0))*(Diário!$F$4:$F$5003))</f>
        <v>0</v>
      </c>
      <c r="O131" s="103">
        <f t="shared" si="21"/>
        <v>0</v>
      </c>
      <c r="P131" s="95">
        <f t="shared" si="20"/>
        <v>0</v>
      </c>
    </row>
    <row r="132" spans="1:16" ht="23.45" customHeight="1" x14ac:dyDescent="0.2">
      <c r="A132" s="40" t="s">
        <v>128</v>
      </c>
      <c r="B132" s="38" t="s">
        <v>213</v>
      </c>
      <c r="C132" s="102">
        <f>SUMPRODUCT((Diário!$E$4:$E$5003='Analítico Cx.'!$B132)*(Diário!$B$4:$B$5003&gt;=C$4)*(Diário!$B$4:$B$5003&lt;=EOMONTH(C$4,0))*(Diário!$F$4:$F$5003))</f>
        <v>0</v>
      </c>
      <c r="D132" s="102">
        <f>SUMPRODUCT((Diário!$E$4:$E$5003='Analítico Cx.'!$B132)*(Diário!$B$4:$B$5003&gt;=D$4)*(Diário!$B$4:$B$5003&lt;=EOMONTH(D$4,0))*(Diário!$F$4:$F$5003))</f>
        <v>0</v>
      </c>
      <c r="E132" s="102">
        <f>SUMPRODUCT((Diário!$E$4:$E$5003='Analítico Cx.'!$B132)*(Diário!$B$4:$B$5003&gt;=E$4)*(Diário!$B$4:$B$5003&lt;=EOMONTH(E$4,0))*(Diário!$F$4:$F$5003))</f>
        <v>0</v>
      </c>
      <c r="F132" s="102">
        <f>SUMPRODUCT((Diário!$E$4:$E$5003='Analítico Cx.'!$B132)*(Diário!$B$4:$B$5003&gt;=F$4)*(Diário!$B$4:$B$5003&lt;=EOMONTH(F$4,0))*(Diário!$F$4:$F$5003))</f>
        <v>0</v>
      </c>
      <c r="G132" s="102">
        <f>SUMPRODUCT((Diário!$E$4:$E$5003='Analítico Cx.'!$B132)*(Diário!$B$4:$B$5003&gt;=G$4)*(Diário!$B$4:$B$5003&lt;=EOMONTH(G$4,0))*(Diário!$F$4:$F$5003))</f>
        <v>0</v>
      </c>
      <c r="H132" s="102">
        <f>SUMPRODUCT((Diário!$E$4:$E$5003='Analítico Cx.'!$B132)*(Diário!$B$4:$B$5003&gt;=H$4)*(Diário!$B$4:$B$5003&lt;=EOMONTH(H$4,0))*(Diário!$F$4:$F$5003))</f>
        <v>0</v>
      </c>
      <c r="I132" s="102">
        <f>SUMPRODUCT((Diário!$E$4:$E$5003='Analítico Cx.'!$B132)*(Diário!$B$4:$B$5003&gt;=I$4)*(Diário!$B$4:$B$5003&lt;=EOMONTH(I$4,0))*(Diário!$F$4:$F$5003))</f>
        <v>0</v>
      </c>
      <c r="J132" s="102">
        <f>SUMPRODUCT((Diário!$E$4:$E$5003='Analítico Cx.'!$B132)*(Diário!$B$4:$B$5003&gt;=J$4)*(Diário!$B$4:$B$5003&lt;=EOMONTH(J$4,0))*(Diário!$F$4:$F$5003))</f>
        <v>0</v>
      </c>
      <c r="K132" s="102">
        <f>SUMPRODUCT((Diário!$E$4:$E$5003='Analítico Cx.'!$B132)*(Diário!$B$4:$B$5003&gt;=K$4)*(Diário!$B$4:$B$5003&lt;=EOMONTH(K$4,0))*(Diário!$F$4:$F$5003))</f>
        <v>0</v>
      </c>
      <c r="L132" s="102">
        <f>SUMPRODUCT((Diário!$E$4:$E$5003='Analítico Cx.'!$B132)*(Diário!$B$4:$B$5003&gt;=L$4)*(Diário!$B$4:$B$5003&lt;=EOMONTH(L$4,0))*(Diário!$F$4:$F$5003))</f>
        <v>0</v>
      </c>
      <c r="M132" s="102">
        <f>SUMPRODUCT((Diário!$E$4:$E$5003='Analítico Cx.'!$B132)*(Diário!$B$4:$B$5003&gt;=M$4)*(Diário!$B$4:$B$5003&lt;=EOMONTH(M$4,0))*(Diário!$F$4:$F$5003))</f>
        <v>0</v>
      </c>
      <c r="N132" s="102">
        <f>SUMPRODUCT((Diário!$E$4:$E$5003='Analítico Cx.'!$B132)*(Diário!$B$4:$B$5003&gt;=N$4)*(Diário!$B$4:$B$5003&lt;=EOMONTH(N$4,0))*(Diário!$F$4:$F$5003))</f>
        <v>0</v>
      </c>
      <c r="O132" s="103">
        <f t="shared" si="21"/>
        <v>0</v>
      </c>
      <c r="P132" s="95">
        <f t="shared" si="20"/>
        <v>0</v>
      </c>
    </row>
    <row r="133" spans="1:16" ht="23.45" customHeight="1" x14ac:dyDescent="0.2">
      <c r="A133" s="40" t="s">
        <v>129</v>
      </c>
      <c r="B133" s="38" t="s">
        <v>337</v>
      </c>
      <c r="C133" s="102">
        <f>SUMPRODUCT((Diário!$E$4:$E$5003='Analítico Cx.'!$B133)*(Diário!$B$4:$B$5003&gt;=C$4)*(Diário!$B$4:$B$5003&lt;=EOMONTH(C$4,0))*(Diário!$F$4:$F$5003))</f>
        <v>0</v>
      </c>
      <c r="D133" s="102">
        <f>SUMPRODUCT((Diário!$E$4:$E$5003='Analítico Cx.'!$B133)*(Diário!$B$4:$B$5003&gt;=D$4)*(Diário!$B$4:$B$5003&lt;=EOMONTH(D$4,0))*(Diário!$F$4:$F$5003))</f>
        <v>0</v>
      </c>
      <c r="E133" s="102">
        <f>SUMPRODUCT((Diário!$E$4:$E$5003='Analítico Cx.'!$B133)*(Diário!$B$4:$B$5003&gt;=E$4)*(Diário!$B$4:$B$5003&lt;=EOMONTH(E$4,0))*(Diário!$F$4:$F$5003))</f>
        <v>0</v>
      </c>
      <c r="F133" s="102">
        <f>SUMPRODUCT((Diário!$E$4:$E$5003='Analítico Cx.'!$B133)*(Diário!$B$4:$B$5003&gt;=F$4)*(Diário!$B$4:$B$5003&lt;=EOMONTH(F$4,0))*(Diário!$F$4:$F$5003))</f>
        <v>0</v>
      </c>
      <c r="G133" s="102">
        <f>SUMPRODUCT((Diário!$E$4:$E$5003='Analítico Cx.'!$B133)*(Diário!$B$4:$B$5003&gt;=G$4)*(Diário!$B$4:$B$5003&lt;=EOMONTH(G$4,0))*(Diário!$F$4:$F$5003))</f>
        <v>0</v>
      </c>
      <c r="H133" s="102">
        <f>SUMPRODUCT((Diário!$E$4:$E$5003='Analítico Cx.'!$B133)*(Diário!$B$4:$B$5003&gt;=H$4)*(Diário!$B$4:$B$5003&lt;=EOMONTH(H$4,0))*(Diário!$F$4:$F$5003))</f>
        <v>0</v>
      </c>
      <c r="I133" s="102">
        <f>SUMPRODUCT((Diário!$E$4:$E$5003='Analítico Cx.'!$B133)*(Diário!$B$4:$B$5003&gt;=I$4)*(Diário!$B$4:$B$5003&lt;=EOMONTH(I$4,0))*(Diário!$F$4:$F$5003))</f>
        <v>0</v>
      </c>
      <c r="J133" s="102">
        <f>SUMPRODUCT((Diário!$E$4:$E$5003='Analítico Cx.'!$B133)*(Diário!$B$4:$B$5003&gt;=J$4)*(Diário!$B$4:$B$5003&lt;=EOMONTH(J$4,0))*(Diário!$F$4:$F$5003))</f>
        <v>0</v>
      </c>
      <c r="K133" s="102">
        <f>SUMPRODUCT((Diário!$E$4:$E$5003='Analítico Cx.'!$B133)*(Diário!$B$4:$B$5003&gt;=K$4)*(Diário!$B$4:$B$5003&lt;=EOMONTH(K$4,0))*(Diário!$F$4:$F$5003))</f>
        <v>0</v>
      </c>
      <c r="L133" s="102">
        <f>SUMPRODUCT((Diário!$E$4:$E$5003='Analítico Cx.'!$B133)*(Diário!$B$4:$B$5003&gt;=L$4)*(Diário!$B$4:$B$5003&lt;=EOMONTH(L$4,0))*(Diário!$F$4:$F$5003))</f>
        <v>0</v>
      </c>
      <c r="M133" s="102">
        <f>SUMPRODUCT((Diário!$E$4:$E$5003='Analítico Cx.'!$B133)*(Diário!$B$4:$B$5003&gt;=M$4)*(Diário!$B$4:$B$5003&lt;=EOMONTH(M$4,0))*(Diário!$F$4:$F$5003))</f>
        <v>0</v>
      </c>
      <c r="N133" s="102">
        <f>SUMPRODUCT((Diário!$E$4:$E$5003='Analítico Cx.'!$B133)*(Diário!$B$4:$B$5003&gt;=N$4)*(Diário!$B$4:$B$5003&lt;=EOMONTH(N$4,0))*(Diário!$F$4:$F$5003))</f>
        <v>0</v>
      </c>
      <c r="O133" s="103">
        <f>SUM(C133:N133)</f>
        <v>0</v>
      </c>
      <c r="P133" s="95">
        <f t="shared" si="20"/>
        <v>0</v>
      </c>
    </row>
    <row r="134" spans="1:16" ht="23.45" customHeight="1" x14ac:dyDescent="0.2">
      <c r="A134" s="40" t="s">
        <v>338</v>
      </c>
      <c r="B134" s="41" t="s">
        <v>216</v>
      </c>
      <c r="C134" s="102">
        <f>SUMPRODUCT((Diário!$E$4:$E$5003='Analítico Cx.'!$B134)*(Diário!$B$4:$B$5003&gt;=C$4)*(Diário!$B$4:$B$5003&lt;=EOMONTH(C$4,0))*(Diário!$F$4:$F$5003))</f>
        <v>2515</v>
      </c>
      <c r="D134" s="102">
        <f>SUMPRODUCT((Diário!$E$4:$E$5003='Analítico Cx.'!$B134)*(Diário!$B$4:$B$5003&gt;=D$4)*(Diário!$B$4:$B$5003&lt;=EOMONTH(D$4,0))*(Diário!$F$4:$F$5003))</f>
        <v>0</v>
      </c>
      <c r="E134" s="102">
        <f>SUMPRODUCT((Diário!$E$4:$E$5003='Analítico Cx.'!$B134)*(Diário!$B$4:$B$5003&gt;=E$4)*(Diário!$B$4:$B$5003&lt;=EOMONTH(E$4,0))*(Diário!$F$4:$F$5003))</f>
        <v>20320</v>
      </c>
      <c r="F134" s="102">
        <f>SUMPRODUCT((Diário!$E$4:$E$5003='Analítico Cx.'!$B134)*(Diário!$B$4:$B$5003&gt;=F$4)*(Diário!$B$4:$B$5003&lt;=EOMONTH(F$4,0))*(Diário!$F$4:$F$5003))</f>
        <v>0</v>
      </c>
      <c r="G134" s="102">
        <f>SUMPRODUCT((Diário!$E$4:$E$5003='Analítico Cx.'!$B134)*(Diário!$B$4:$B$5003&gt;=G$4)*(Diário!$B$4:$B$5003&lt;=EOMONTH(G$4,0))*(Diário!$F$4:$F$5003))</f>
        <v>0</v>
      </c>
      <c r="H134" s="102">
        <f>SUMPRODUCT((Diário!$E$4:$E$5003='Analítico Cx.'!$B134)*(Diário!$B$4:$B$5003&gt;=H$4)*(Diário!$B$4:$B$5003&lt;=EOMONTH(H$4,0))*(Diário!$F$4:$F$5003))</f>
        <v>2900</v>
      </c>
      <c r="I134" s="102">
        <f>SUMPRODUCT((Diário!$E$4:$E$5003='Analítico Cx.'!$B134)*(Diário!$B$4:$B$5003&gt;=I$4)*(Diário!$B$4:$B$5003&lt;=EOMONTH(I$4,0))*(Diário!$F$4:$F$5003))</f>
        <v>0</v>
      </c>
      <c r="J134" s="102">
        <f>SUMPRODUCT((Diário!$E$4:$E$5003='Analítico Cx.'!$B134)*(Diário!$B$4:$B$5003&gt;=J$4)*(Diário!$B$4:$B$5003&lt;=EOMONTH(J$4,0))*(Diário!$F$4:$F$5003))</f>
        <v>0</v>
      </c>
      <c r="K134" s="102">
        <f>SUMPRODUCT((Diário!$E$4:$E$5003='Analítico Cx.'!$B134)*(Diário!$B$4:$B$5003&gt;=K$4)*(Diário!$B$4:$B$5003&lt;=EOMONTH(K$4,0))*(Diário!$F$4:$F$5003))</f>
        <v>0</v>
      </c>
      <c r="L134" s="102">
        <f>SUMPRODUCT((Diário!$E$4:$E$5003='Analítico Cx.'!$B134)*(Diário!$B$4:$B$5003&gt;=L$4)*(Diário!$B$4:$B$5003&lt;=EOMONTH(L$4,0))*(Diário!$F$4:$F$5003))</f>
        <v>0</v>
      </c>
      <c r="M134" s="102">
        <f>SUMPRODUCT((Diário!$E$4:$E$5003='Analítico Cx.'!$B134)*(Diário!$B$4:$B$5003&gt;=M$4)*(Diário!$B$4:$B$5003&lt;=EOMONTH(M$4,0))*(Diário!$F$4:$F$5003))</f>
        <v>0</v>
      </c>
      <c r="N134" s="102">
        <f>SUMPRODUCT((Diário!$E$4:$E$5003='Analítico Cx.'!$B134)*(Diário!$B$4:$B$5003&gt;=N$4)*(Diário!$B$4:$B$5003&lt;=EOMONTH(N$4,0))*(Diário!$F$4:$F$5003))</f>
        <v>0</v>
      </c>
      <c r="O134" s="103">
        <f t="shared" si="21"/>
        <v>25735</v>
      </c>
      <c r="P134" s="95">
        <f t="shared" si="20"/>
        <v>9.5442893522046223E-3</v>
      </c>
    </row>
    <row r="135" spans="1:16" ht="23.45" customHeight="1" thickBot="1" x14ac:dyDescent="0.25">
      <c r="A135" s="229"/>
      <c r="B135" s="230" t="s">
        <v>336</v>
      </c>
      <c r="C135" s="206">
        <f t="shared" ref="C135:O135" si="22">SUBTOTAL(109,C121:C134)</f>
        <v>2515</v>
      </c>
      <c r="D135" s="206">
        <f t="shared" si="22"/>
        <v>0</v>
      </c>
      <c r="E135" s="206">
        <f t="shared" si="22"/>
        <v>20320</v>
      </c>
      <c r="F135" s="206">
        <f t="shared" si="22"/>
        <v>46500</v>
      </c>
      <c r="G135" s="206">
        <f t="shared" si="22"/>
        <v>46500</v>
      </c>
      <c r="H135" s="206">
        <f t="shared" si="22"/>
        <v>13666.26</v>
      </c>
      <c r="I135" s="206">
        <f t="shared" ref="I135:N135" si="23">SUBTOTAL(109,I121:I134)</f>
        <v>0</v>
      </c>
      <c r="J135" s="206">
        <f t="shared" si="23"/>
        <v>0</v>
      </c>
      <c r="K135" s="206">
        <f t="shared" si="23"/>
        <v>0</v>
      </c>
      <c r="L135" s="206">
        <f t="shared" si="23"/>
        <v>0</v>
      </c>
      <c r="M135" s="206">
        <f t="shared" si="23"/>
        <v>0</v>
      </c>
      <c r="N135" s="206">
        <f t="shared" si="23"/>
        <v>0</v>
      </c>
      <c r="O135" s="206">
        <f t="shared" si="22"/>
        <v>129501.26</v>
      </c>
      <c r="P135" s="231">
        <f t="shared" si="20"/>
        <v>4.8027880198759754E-2</v>
      </c>
    </row>
    <row r="136" spans="1:16" ht="23.45" customHeight="1" thickBot="1" x14ac:dyDescent="0.25">
      <c r="A136" s="225" t="s">
        <v>282</v>
      </c>
      <c r="B136" s="210" t="s">
        <v>348</v>
      </c>
      <c r="C136" s="205">
        <f>SUMPRODUCT((Diário!$E$4:$E$5003='Analítico Cx.'!$B136)*(Diário!$B$4:$B$5003&gt;=C$4)*(Diário!$B$4:$B$5003&lt;=EOMONTH(C$4,0))*(Diário!$F$4:$F$5003))</f>
        <v>34838.93</v>
      </c>
      <c r="D136" s="205">
        <f>SUMPRODUCT((Diário!$E$4:$E$5003='Analítico Cx.'!$B136)*(Diário!$B$4:$B$5003&gt;=D$4)*(Diário!$B$4:$B$5003&lt;=EOMONTH(D$4,0))*(Diário!$F$4:$F$5003))</f>
        <v>35830.480000000003</v>
      </c>
      <c r="E136" s="205">
        <f>SUMPRODUCT((Diário!$E$4:$E$5003='Analítico Cx.'!$B136)*(Diário!$B$4:$B$5003&gt;=E$4)*(Diário!$B$4:$B$5003&lt;=EOMONTH(E$4,0))*(Diário!$F$4:$F$5003))</f>
        <v>31922.51</v>
      </c>
      <c r="F136" s="205">
        <f>SUMPRODUCT((Diário!$E$4:$E$5003='Analítico Cx.'!$B136)*(Diário!$B$4:$B$5003&gt;=F$4)*(Diário!$B$4:$B$5003&lt;=EOMONTH(F$4,0))*(Diário!$F$4:$F$5003))</f>
        <v>27911.279999999999</v>
      </c>
      <c r="G136" s="205">
        <f>SUMPRODUCT((Diário!$E$4:$E$5003='Analítico Cx.'!$B136)*(Diário!$B$4:$B$5003&gt;=G$4)*(Diário!$B$4:$B$5003&lt;=EOMONTH(G$4,0))*(Diário!$F$4:$F$5003))</f>
        <v>26301.87</v>
      </c>
      <c r="H136" s="205">
        <f>SUMPRODUCT((Diário!$E$4:$E$5003='Analítico Cx.'!$B136)*(Diário!$B$4:$B$5003&gt;=H$4)*(Diário!$B$4:$B$5003&lt;=EOMONTH(H$4,0))*(Diário!$F$4:$F$5003))</f>
        <v>24073.53</v>
      </c>
      <c r="I136" s="205">
        <f>SUMPRODUCT((Diário!$E$4:$E$5003='Analítico Cx.'!$B136)*(Diário!$B$4:$B$5003&gt;=I$4)*(Diário!$B$4:$B$5003&lt;=EOMONTH(I$4,0))*(Diário!$F$4:$F$5003))</f>
        <v>0</v>
      </c>
      <c r="J136" s="205">
        <f>SUMPRODUCT((Diário!$E$4:$E$5003='Analítico Cx.'!$B136)*(Diário!$B$4:$B$5003&gt;=J$4)*(Diário!$B$4:$B$5003&lt;=EOMONTH(J$4,0))*(Diário!$F$4:$F$5003))</f>
        <v>0</v>
      </c>
      <c r="K136" s="205">
        <f>SUMPRODUCT((Diário!$E$4:$E$5003='Analítico Cx.'!$B136)*(Diário!$B$4:$B$5003&gt;=K$4)*(Diário!$B$4:$B$5003&lt;=EOMONTH(K$4,0))*(Diário!$F$4:$F$5003))</f>
        <v>0</v>
      </c>
      <c r="L136" s="205">
        <f>SUMPRODUCT((Diário!$E$4:$E$5003='Analítico Cx.'!$B136)*(Diário!$B$4:$B$5003&gt;=L$4)*(Diário!$B$4:$B$5003&lt;=EOMONTH(L$4,0))*(Diário!$F$4:$F$5003))</f>
        <v>0</v>
      </c>
      <c r="M136" s="205">
        <f>SUMPRODUCT((Diário!$E$4:$E$5003='Analítico Cx.'!$B136)*(Diário!$B$4:$B$5003&gt;=M$4)*(Diário!$B$4:$B$5003&lt;=EOMONTH(M$4,0))*(Diário!$F$4:$F$5003))</f>
        <v>0</v>
      </c>
      <c r="N136" s="205">
        <f>SUMPRODUCT((Diário!$E$4:$E$5003='Analítico Cx.'!$B136)*(Diário!$B$4:$B$5003&gt;=N$4)*(Diário!$B$4:$B$5003&lt;=EOMONTH(N$4,0))*(Diário!$F$4:$F$5003))</f>
        <v>0</v>
      </c>
      <c r="O136" s="223">
        <f>SUM(C136:N136)</f>
        <v>180878.6</v>
      </c>
      <c r="P136" s="232">
        <f t="shared" si="20"/>
        <v>6.7082094269348316E-2</v>
      </c>
    </row>
    <row r="137" spans="1:16" ht="23.45" customHeight="1" thickBot="1" x14ac:dyDescent="0.25">
      <c r="A137" s="211" t="s">
        <v>238</v>
      </c>
      <c r="B137" s="212"/>
      <c r="C137" s="198">
        <f t="shared" ref="C137:H137" si="24">SUBTOTAL(109,C20:C136)</f>
        <v>335481.58999999997</v>
      </c>
      <c r="D137" s="198">
        <f t="shared" si="24"/>
        <v>402774.09</v>
      </c>
      <c r="E137" s="198">
        <f t="shared" si="24"/>
        <v>352755.06000000006</v>
      </c>
      <c r="F137" s="198">
        <f t="shared" si="24"/>
        <v>492859.43000000005</v>
      </c>
      <c r="G137" s="198">
        <f t="shared" si="24"/>
        <v>371416.66</v>
      </c>
      <c r="H137" s="198">
        <f t="shared" si="24"/>
        <v>741089.93000000017</v>
      </c>
      <c r="I137" s="198">
        <f t="shared" ref="I137:N137" si="25">SUBTOTAL(109,I20:I136)</f>
        <v>0</v>
      </c>
      <c r="J137" s="198">
        <f t="shared" si="25"/>
        <v>0</v>
      </c>
      <c r="K137" s="198">
        <f t="shared" si="25"/>
        <v>0</v>
      </c>
      <c r="L137" s="198">
        <f t="shared" si="25"/>
        <v>0</v>
      </c>
      <c r="M137" s="198">
        <f t="shared" si="25"/>
        <v>0</v>
      </c>
      <c r="N137" s="198">
        <f t="shared" si="25"/>
        <v>0</v>
      </c>
      <c r="O137" s="227">
        <f>SUBTOTAL(109,O20:O136)</f>
        <v>2696376.7600000002</v>
      </c>
      <c r="P137" s="228">
        <f t="shared" si="20"/>
        <v>1</v>
      </c>
    </row>
    <row r="138" spans="1:16" x14ac:dyDescent="0.2">
      <c r="A138" s="93"/>
      <c r="B138" s="9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</row>
  </sheetData>
  <sheetProtection algorithmName="SHA-512" hashValue="Rw1URXWJKX/lXFcybqozW8jGw/nYETcHx8IDuwY2te0f4XMmEFDh58RRGKDzSI3Ga77nXq84p1rMQMD9JgvABg==" saltValue="HsxRWJ+Pn23TQ4xF2Hj+FA==" spinCount="100000" sheet="1" formatColumns="0"/>
  <dataConsolidate link="1"/>
  <mergeCells count="3">
    <mergeCell ref="A1:P1"/>
    <mergeCell ref="A2:P2"/>
    <mergeCell ref="A3:P3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78" fitToHeight="0" pageOrder="overThenDown" orientation="portrait" r:id="rId1"/>
  <headerFooter>
    <oddFooter>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P135"/>
  <sheetViews>
    <sheetView showGridLines="0" workbookViewId="0">
      <pane xSplit="2" ySplit="4" topLeftCell="C97" activePane="bottomRight" state="frozen"/>
      <selection pane="topRight" activeCell="C1" sqref="C1"/>
      <selection pane="bottomLeft" activeCell="A5" sqref="A5"/>
      <selection pane="bottomRight" activeCell="B4" sqref="B1:Q1048576"/>
    </sheetView>
  </sheetViews>
  <sheetFormatPr defaultColWidth="9.140625" defaultRowHeight="12.75" x14ac:dyDescent="0.2"/>
  <cols>
    <col min="1" max="1" width="7.42578125" style="15" customWidth="1"/>
    <col min="2" max="2" width="25.5703125" style="15" customWidth="1"/>
    <col min="3" max="5" width="12.42578125" style="15" customWidth="1"/>
    <col min="6" max="6" width="12.42578125" style="15" bestFit="1" customWidth="1"/>
    <col min="7" max="14" width="12.42578125" style="15" customWidth="1"/>
    <col min="15" max="16" width="12" style="15" bestFit="1" customWidth="1"/>
    <col min="17" max="16384" width="9.140625" style="15"/>
  </cols>
  <sheetData>
    <row r="1" spans="1:16" ht="28.5" customHeight="1" x14ac:dyDescent="0.2">
      <c r="A1" s="446" t="str">
        <f>Capa!A70</f>
        <v>Termo de Parceria nº51/2021 - celebrado entre o Instituto Ekos Brasil  e IEF - Instituto Estadual de Florestas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16" ht="18.75" customHeight="1" x14ac:dyDescent="0.2">
      <c r="A2" s="446" t="str">
        <f>Capa!A5</f>
        <v>14º Relatório Financeiro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</row>
    <row r="3" spans="1:16" ht="18.75" customHeight="1" thickBot="1" x14ac:dyDescent="0.25">
      <c r="A3" s="458" t="s">
        <v>281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</row>
    <row r="4" spans="1:16" ht="30" customHeight="1" thickBot="1" x14ac:dyDescent="0.25">
      <c r="A4" s="307"/>
      <c r="B4" s="307"/>
      <c r="C4" s="308">
        <f>Resumo!C4</f>
        <v>45658</v>
      </c>
      <c r="D4" s="308">
        <f>Resumo!D4</f>
        <v>45689</v>
      </c>
      <c r="E4" s="308">
        <f>Resumo!E4</f>
        <v>45717</v>
      </c>
      <c r="F4" s="308">
        <f>Resumo!F4</f>
        <v>45748</v>
      </c>
      <c r="G4" s="308">
        <f>Resumo!G4</f>
        <v>45778</v>
      </c>
      <c r="H4" s="308">
        <f>Resumo!H4</f>
        <v>45809</v>
      </c>
      <c r="I4" s="308">
        <f>Resumo!I4</f>
        <v>45839</v>
      </c>
      <c r="J4" s="308">
        <f>Resumo!J4</f>
        <v>45870</v>
      </c>
      <c r="K4" s="308">
        <f>Resumo!K4</f>
        <v>45901</v>
      </c>
      <c r="L4" s="308">
        <f>Resumo!L4</f>
        <v>45931</v>
      </c>
      <c r="M4" s="308">
        <f>Resumo!M4</f>
        <v>45962</v>
      </c>
      <c r="N4" s="308">
        <f>Resumo!N4</f>
        <v>45992</v>
      </c>
      <c r="O4" s="309" t="s">
        <v>247</v>
      </c>
      <c r="P4" s="310" t="s">
        <v>345</v>
      </c>
    </row>
    <row r="5" spans="1:16" ht="23.45" customHeight="1" thickBot="1" x14ac:dyDescent="0.25">
      <c r="A5" s="193">
        <v>1</v>
      </c>
      <c r="B5" s="193" t="s">
        <v>141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5"/>
    </row>
    <row r="6" spans="1:16" ht="23.45" customHeight="1" thickBot="1" x14ac:dyDescent="0.25">
      <c r="A6" s="235" t="s">
        <v>15</v>
      </c>
      <c r="B6" s="191" t="s">
        <v>326</v>
      </c>
      <c r="C6" s="239">
        <f>SUMPRODUCT((Diário!$E$4:$E$5003='Analítico Cp.'!$B6)*(Diário!$C$4:$C$5003&gt;=C$4)*(Diário!$C$4:$C$5003&lt;=EOMONTH(C$4,0))*(Diário!$F$4:$F$5003))
+SUMPRODUCT(('Comp.'!$D$5:$D$484=$B6)*('Comp.'!$B$5:$B$484&gt;=C$4)*('Comp.'!$B$5:$B$484&lt;=EOMONTH(C$4,0))*('Comp.'!$E$5:$E$484))</f>
        <v>0</v>
      </c>
      <c r="D6" s="239">
        <f>SUMPRODUCT((Diário!$E$4:$E$5003='Analítico Cp.'!$B6)*(Diário!$C$4:$C$5003&gt;=D$4)*(Diário!$C$4:$C$5003&lt;=EOMONTH(D$4,0))*(Diário!$F$4:$F$5003))
+SUMPRODUCT(('Comp.'!$D$5:$D$484=$B6)*('Comp.'!$B$5:$B$484&gt;=D$4)*('Comp.'!$B$5:$B$484&lt;=EOMONTH(D$4,0))*('Comp.'!$E$5:$E$484))</f>
        <v>0</v>
      </c>
      <c r="E6" s="239">
        <f>SUMPRODUCT((Diário!$E$4:$E$5003='Analítico Cp.'!$B6)*(Diário!$C$4:$C$5003&gt;=E$4)*(Diário!$C$4:$C$5003&lt;=EOMONTH(E$4,0))*(Diário!$F$4:$F$5003))
+SUMPRODUCT(('Comp.'!$D$5:$D$484=$B6)*('Comp.'!$B$5:$B$484&gt;=E$4)*('Comp.'!$B$5:$B$484&lt;=EOMONTH(E$4,0))*('Comp.'!$E$5:$E$484))</f>
        <v>0</v>
      </c>
      <c r="F6" s="239">
        <f>SUMPRODUCT((Diário!$E$4:$E$5003='Analítico Cp.'!$B6)*(Diário!$C$4:$C$5003&gt;=F$4)*(Diário!$C$4:$C$5003&lt;=EOMONTH(F$4,0))*(Diário!$F$4:$F$5003))
+SUMPRODUCT(('Comp.'!$D$5:$D$484=$B6)*('Comp.'!$B$5:$B$484&gt;=F$4)*('Comp.'!$B$5:$B$484&lt;=EOMONTH(F$4,0))*('Comp.'!$E$5:$E$484))</f>
        <v>0</v>
      </c>
      <c r="G6" s="239">
        <f>SUMPRODUCT((Diário!$E$4:$E$5003='Analítico Cp.'!$B6)*(Diário!$C$4:$C$5003&gt;=G$4)*(Diário!$C$4:$C$5003&lt;=EOMONTH(G$4,0))*(Diário!$F$4:$F$5003))
+SUMPRODUCT(('Comp.'!$D$5:$D$484=$B6)*('Comp.'!$B$5:$B$484&gt;=G$4)*('Comp.'!$B$5:$B$484&lt;=EOMONTH(G$4,0))*('Comp.'!$E$5:$E$484))</f>
        <v>0</v>
      </c>
      <c r="H6" s="239">
        <f>SUMPRODUCT((Diário!$E$4:$E$5003='Analítico Cp.'!$B6)*(Diário!$C$4:$C$5003&gt;=H$4)*(Diário!$C$4:$C$5003&lt;=EOMONTH(H$4,0))*(Diário!$F$4:$F$5003))
+SUMPRODUCT(('Comp.'!$D$5:$D$484=$B6)*('Comp.'!$B$5:$B$484&gt;=H$4)*('Comp.'!$B$5:$B$484&lt;=EOMONTH(H$4,0))*('Comp.'!$E$5:$E$484))</f>
        <v>1831398.93</v>
      </c>
      <c r="I6" s="239">
        <f>SUMPRODUCT((Diário!$E$4:$E$5003='Analítico Cp.'!$B6)*(Diário!$C$4:$C$5003&gt;=I$4)*(Diário!$C$4:$C$5003&lt;=EOMONTH(I$4,0))*(Diário!$F$4:$F$5003))
+SUMPRODUCT(('Comp.'!$D$5:$D$484=$B6)*('Comp.'!$B$5:$B$484&gt;=I$4)*('Comp.'!$B$5:$B$484&lt;=EOMONTH(I$4,0))*('Comp.'!$E$5:$E$484))</f>
        <v>0</v>
      </c>
      <c r="J6" s="239">
        <f>SUMPRODUCT((Diário!$E$4:$E$5003='Analítico Cp.'!$B6)*(Diário!$C$4:$C$5003&gt;=J$4)*(Diário!$C$4:$C$5003&lt;=EOMONTH(J$4,0))*(Diário!$F$4:$F$5003))
+SUMPRODUCT(('Comp.'!$D$5:$D$484=$B6)*('Comp.'!$B$5:$B$484&gt;=J$4)*('Comp.'!$B$5:$B$484&lt;=EOMONTH(J$4,0))*('Comp.'!$E$5:$E$484))</f>
        <v>0</v>
      </c>
      <c r="K6" s="239">
        <f>SUMPRODUCT((Diário!$E$4:$E$5003='Analítico Cp.'!$B6)*(Diário!$C$4:$C$5003&gt;=K$4)*(Diário!$C$4:$C$5003&lt;=EOMONTH(K$4,0))*(Diário!$F$4:$F$5003))
+SUMPRODUCT(('Comp.'!$D$5:$D$484=$B6)*('Comp.'!$B$5:$B$484&gt;=K$4)*('Comp.'!$B$5:$B$484&lt;=EOMONTH(K$4,0))*('Comp.'!$E$5:$E$484))</f>
        <v>0</v>
      </c>
      <c r="L6" s="239">
        <f>SUMPRODUCT((Diário!$E$4:$E$5003='Analítico Cp.'!$B6)*(Diário!$C$4:$C$5003&gt;=L$4)*(Diário!$C$4:$C$5003&lt;=EOMONTH(L$4,0))*(Diário!$F$4:$F$5003))
+SUMPRODUCT(('Comp.'!$D$5:$D$484=$B6)*('Comp.'!$B$5:$B$484&gt;=L$4)*('Comp.'!$B$5:$B$484&lt;=EOMONTH(L$4,0))*('Comp.'!$E$5:$E$484))</f>
        <v>0</v>
      </c>
      <c r="M6" s="239">
        <f>SUMPRODUCT((Diário!$E$4:$E$5003='Analítico Cp.'!$B6)*(Diário!$C$4:$C$5003&gt;=M$4)*(Diário!$C$4:$C$5003&lt;=EOMONTH(M$4,0))*(Diário!$F$4:$F$5003))
+SUMPRODUCT(('Comp.'!$D$5:$D$484=$B6)*('Comp.'!$B$5:$B$484&gt;=M$4)*('Comp.'!$B$5:$B$484&lt;=EOMONTH(M$4,0))*('Comp.'!$E$5:$E$484))</f>
        <v>0</v>
      </c>
      <c r="N6" s="239">
        <f>SUMPRODUCT((Diário!$E$4:$E$5003='Analítico Cp.'!$B6)*(Diário!$C$4:$C$5003&gt;=N$4)*(Diário!$C$4:$C$5003&lt;=EOMONTH(N$4,0))*(Diário!$F$4:$F$5003))
+SUMPRODUCT(('Comp.'!$D$5:$D$484=$B6)*('Comp.'!$B$5:$B$484&gt;=N$4)*('Comp.'!$B$5:$B$484&lt;=EOMONTH(N$4,0))*('Comp.'!$E$5:$E$484))</f>
        <v>0</v>
      </c>
      <c r="O6" s="240">
        <f>SUM(C6:N6)</f>
        <v>1831398.93</v>
      </c>
      <c r="P6" s="237">
        <f>IF($O$13=0,0,O6/$O$13)</f>
        <v>0.91588405685223828</v>
      </c>
    </row>
    <row r="7" spans="1:16" ht="23.45" customHeight="1" thickBot="1" x14ac:dyDescent="0.25">
      <c r="A7" s="209" t="s">
        <v>283</v>
      </c>
      <c r="B7" s="210" t="s">
        <v>327</v>
      </c>
      <c r="C7" s="241">
        <f>SUMPRODUCT((Diário!$E$4:$E$5003='Analítico Cp.'!$B7)*(Diário!$C$4:$C$5003&gt;=C$4)*(Diário!$C$4:$C$5003&lt;=EOMONTH(C$4,0))*(Diário!$F$4:$F$5003))
+SUMPRODUCT(('Comp.'!$D$5:$D$484=$B7)*('Comp.'!$B$5:$B$484&gt;=C$4)*('Comp.'!$B$5:$B$484&lt;=EOMONTH(C$4,0))*('Comp.'!$E$5:$E$484))</f>
        <v>36546.51</v>
      </c>
      <c r="D7" s="241">
        <f>SUMPRODUCT((Diário!$E$4:$E$5003='Analítico Cp.'!$B7)*(Diário!$C$4:$C$5003&gt;=D$4)*(Diário!$C$4:$C$5003&lt;=EOMONTH(D$4,0))*(Diário!$F$4:$F$5003))
+SUMPRODUCT(('Comp.'!$D$5:$D$484=$B7)*('Comp.'!$B$5:$B$484&gt;=D$4)*('Comp.'!$B$5:$B$484&lt;=EOMONTH(D$4,0))*('Comp.'!$E$5:$E$484))</f>
        <v>32775.949999999997</v>
      </c>
      <c r="E7" s="241">
        <f>SUMPRODUCT((Diário!$E$4:$E$5003='Analítico Cp.'!$B7)*(Diário!$C$4:$C$5003&gt;=E$4)*(Diário!$C$4:$C$5003&lt;=EOMONTH(E$4,0))*(Diário!$F$4:$F$5003))
+SUMPRODUCT(('Comp.'!$D$5:$D$484=$B7)*('Comp.'!$B$5:$B$484&gt;=E$4)*('Comp.'!$B$5:$B$484&lt;=EOMONTH(E$4,0))*('Comp.'!$E$5:$E$484))</f>
        <v>30066.550000000003</v>
      </c>
      <c r="F7" s="241">
        <f>SUMPRODUCT((Diário!$E$4:$E$5003='Analítico Cp.'!$B7)*(Diário!$C$4:$C$5003&gt;=F$4)*(Diário!$C$4:$C$5003&lt;=EOMONTH(F$4,0))*(Diário!$F$4:$F$5003))
+SUMPRODUCT(('Comp.'!$D$5:$D$484=$B7)*('Comp.'!$B$5:$B$484&gt;=F$4)*('Comp.'!$B$5:$B$484&lt;=EOMONTH(F$4,0))*('Comp.'!$E$5:$E$484))</f>
        <v>27065.24</v>
      </c>
      <c r="G7" s="241">
        <f>SUMPRODUCT((Diário!$E$4:$E$5003='Analítico Cp.'!$B7)*(Diário!$C$4:$C$5003&gt;=G$4)*(Diário!$C$4:$C$5003&lt;=EOMONTH(G$4,0))*(Diário!$F$4:$F$5003))
+SUMPRODUCT(('Comp.'!$D$5:$D$484=$B7)*('Comp.'!$B$5:$B$484&gt;=G$4)*('Comp.'!$B$5:$B$484&lt;=EOMONTH(G$4,0))*('Comp.'!$E$5:$E$484))</f>
        <v>18022.919999999998</v>
      </c>
      <c r="H7" s="241">
        <f>SUMPRODUCT((Diário!$E$4:$E$5003='Analítico Cp.'!$B7)*(Diário!$C$4:$C$5003&gt;=H$4)*(Diário!$C$4:$C$5003&lt;=EOMONTH(H$4,0))*(Diário!$F$4:$F$5003))
+SUMPRODUCT(('Comp.'!$D$5:$D$484=$B7)*('Comp.'!$B$5:$B$484&gt;=H$4)*('Comp.'!$B$5:$B$484&lt;=EOMONTH(H$4,0))*('Comp.'!$E$5:$E$484))</f>
        <v>23411.899999999998</v>
      </c>
      <c r="I7" s="241">
        <f>SUMPRODUCT((Diário!$E$4:$E$5003='Analítico Cp.'!$B7)*(Diário!$C$4:$C$5003&gt;=I$4)*(Diário!$C$4:$C$5003&lt;=EOMONTH(I$4,0))*(Diário!$F$4:$F$5003))
+SUMPRODUCT(('Comp.'!$D$5:$D$484=$B7)*('Comp.'!$B$5:$B$484&gt;=I$4)*('Comp.'!$B$5:$B$484&lt;=EOMONTH(I$4,0))*('Comp.'!$E$5:$E$484))</f>
        <v>0</v>
      </c>
      <c r="J7" s="241">
        <f>SUMPRODUCT((Diário!$E$4:$E$5003='Analítico Cp.'!$B7)*(Diário!$C$4:$C$5003&gt;=J$4)*(Diário!$C$4:$C$5003&lt;=EOMONTH(J$4,0))*(Diário!$F$4:$F$5003))
+SUMPRODUCT(('Comp.'!$D$5:$D$484=$B7)*('Comp.'!$B$5:$B$484&gt;=J$4)*('Comp.'!$B$5:$B$484&lt;=EOMONTH(J$4,0))*('Comp.'!$E$5:$E$484))</f>
        <v>0</v>
      </c>
      <c r="K7" s="241">
        <f>SUMPRODUCT((Diário!$E$4:$E$5003='Analítico Cp.'!$B7)*(Diário!$C$4:$C$5003&gt;=K$4)*(Diário!$C$4:$C$5003&lt;=EOMONTH(K$4,0))*(Diário!$F$4:$F$5003))
+SUMPRODUCT(('Comp.'!$D$5:$D$484=$B7)*('Comp.'!$B$5:$B$484&gt;=K$4)*('Comp.'!$B$5:$B$484&lt;=EOMONTH(K$4,0))*('Comp.'!$E$5:$E$484))</f>
        <v>0</v>
      </c>
      <c r="L7" s="241">
        <f>SUMPRODUCT((Diário!$E$4:$E$5003='Analítico Cp.'!$B7)*(Diário!$C$4:$C$5003&gt;=L$4)*(Diário!$C$4:$C$5003&lt;=EOMONTH(L$4,0))*(Diário!$F$4:$F$5003))
+SUMPRODUCT(('Comp.'!$D$5:$D$484=$B7)*('Comp.'!$B$5:$B$484&gt;=L$4)*('Comp.'!$B$5:$B$484&lt;=EOMONTH(L$4,0))*('Comp.'!$E$5:$E$484))</f>
        <v>0</v>
      </c>
      <c r="M7" s="241">
        <f>SUMPRODUCT((Diário!$E$4:$E$5003='Analítico Cp.'!$B7)*(Diário!$C$4:$C$5003&gt;=M$4)*(Diário!$C$4:$C$5003&lt;=EOMONTH(M$4,0))*(Diário!$F$4:$F$5003))
+SUMPRODUCT(('Comp.'!$D$5:$D$484=$B7)*('Comp.'!$B$5:$B$484&gt;=M$4)*('Comp.'!$B$5:$B$484&lt;=EOMONTH(M$4,0))*('Comp.'!$E$5:$E$484))</f>
        <v>0</v>
      </c>
      <c r="N7" s="241">
        <f>SUMPRODUCT((Diário!$E$4:$E$5003='Analítico Cp.'!$B7)*(Diário!$C$4:$C$5003&gt;=N$4)*(Diário!$C$4:$C$5003&lt;=EOMONTH(N$4,0))*(Diário!$F$4:$F$5003))
+SUMPRODUCT(('Comp.'!$D$5:$D$484=$B7)*('Comp.'!$B$5:$B$484&gt;=N$4)*('Comp.'!$B$5:$B$484&lt;=EOMONTH(N$4,0))*('Comp.'!$E$5:$E$484))</f>
        <v>0</v>
      </c>
      <c r="O7" s="242">
        <f>SUM(C7:N7)</f>
        <v>167889.06999999998</v>
      </c>
      <c r="P7" s="232">
        <f>IF($O$13=0,0,O7/$O$13)</f>
        <v>8.3961457011853452E-2</v>
      </c>
    </row>
    <row r="8" spans="1:16" ht="23.45" customHeight="1" x14ac:dyDescent="0.2">
      <c r="A8" s="204" t="s">
        <v>320</v>
      </c>
      <c r="B8" s="204" t="s">
        <v>341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08"/>
    </row>
    <row r="9" spans="1:16" ht="23.45" customHeight="1" x14ac:dyDescent="0.2">
      <c r="A9" s="200" t="s">
        <v>321</v>
      </c>
      <c r="B9" s="39" t="s">
        <v>322</v>
      </c>
      <c r="C9" s="11">
        <f>SUMPRODUCT((Diário!$E$4:$E$5003='Analítico Cp.'!$B9)*(Diário!$C$4:$C$5003&gt;=C$4)*(Diário!$C$4:$C$5003&lt;=EOMONTH(C$4,0))*(Diário!$F$4:$F$5003))
+SUMPRODUCT(('Comp.'!$D$5:$D$484=$B9)*('Comp.'!$B$5:$B$484&gt;=C$4)*('Comp.'!$B$5:$B$484&lt;=EOMONTH(C$4,0))*('Comp.'!$E$5:$E$484))</f>
        <v>0</v>
      </c>
      <c r="D9" s="11">
        <f>SUMPRODUCT((Diário!$E$4:$E$5003='Analítico Cp.'!$B9)*(Diário!$C$4:$C$5003&gt;=D$4)*(Diário!$C$4:$C$5003&lt;=EOMONTH(D$4,0))*(Diário!$F$4:$F$5003))
+SUMPRODUCT(('Comp.'!$D$5:$D$484=$B9)*('Comp.'!$B$5:$B$484&gt;=D$4)*('Comp.'!$B$5:$B$484&lt;=EOMONTH(D$4,0))*('Comp.'!$E$5:$E$484))</f>
        <v>0</v>
      </c>
      <c r="E9" s="11">
        <f>SUMPRODUCT((Diário!$E$4:$E$5003='Analítico Cp.'!$B9)*(Diário!$C$4:$C$5003&gt;=E$4)*(Diário!$C$4:$C$5003&lt;=EOMONTH(E$4,0))*(Diário!$F$4:$F$5003))
+SUMPRODUCT(('Comp.'!$D$5:$D$484=$B9)*('Comp.'!$B$5:$B$484&gt;=E$4)*('Comp.'!$B$5:$B$484&lt;=EOMONTH(E$4,0))*('Comp.'!$E$5:$E$484))</f>
        <v>0</v>
      </c>
      <c r="F9" s="11">
        <f>SUMPRODUCT((Diário!$E$4:$E$5003='Analítico Cp.'!$B9)*(Diário!$C$4:$C$5003&gt;=F$4)*(Diário!$C$4:$C$5003&lt;=EOMONTH(F$4,0))*(Diário!$F$4:$F$5003))
+SUMPRODUCT(('Comp.'!$D$5:$D$484=$B9)*('Comp.'!$B$5:$B$484&gt;=F$4)*('Comp.'!$B$5:$B$484&lt;=EOMONTH(F$4,0))*('Comp.'!$E$5:$E$484))</f>
        <v>0</v>
      </c>
      <c r="G9" s="11">
        <f>SUMPRODUCT((Diário!$E$4:$E$5003='Analítico Cp.'!$B9)*(Diário!$C$4:$C$5003&gt;=G$4)*(Diário!$C$4:$C$5003&lt;=EOMONTH(G$4,0))*(Diário!$F$4:$F$5003))
+SUMPRODUCT(('Comp.'!$D$5:$D$484=$B9)*('Comp.'!$B$5:$B$484&gt;=G$4)*('Comp.'!$B$5:$B$484&lt;=EOMONTH(G$4,0))*('Comp.'!$E$5:$E$484))</f>
        <v>0</v>
      </c>
      <c r="H9" s="11">
        <f>SUMPRODUCT((Diário!$E$4:$E$5003='Analítico Cp.'!$B9)*(Diário!$C$4:$C$5003&gt;=H$4)*(Diário!$C$4:$C$5003&lt;=EOMONTH(H$4,0))*(Diário!$F$4:$F$5003))
+SUMPRODUCT(('Comp.'!$D$5:$D$484=$B9)*('Comp.'!$B$5:$B$484&gt;=H$4)*('Comp.'!$B$5:$B$484&lt;=EOMONTH(H$4,0))*('Comp.'!$E$5:$E$484))</f>
        <v>0</v>
      </c>
      <c r="I9" s="11">
        <f>SUMPRODUCT((Diário!$E$4:$E$5003='Analítico Cp.'!$B9)*(Diário!$C$4:$C$5003&gt;=I$4)*(Diário!$C$4:$C$5003&lt;=EOMONTH(I$4,0))*(Diário!$F$4:$F$5003))
+SUMPRODUCT(('Comp.'!$D$5:$D$484=$B9)*('Comp.'!$B$5:$B$484&gt;=I$4)*('Comp.'!$B$5:$B$484&lt;=EOMONTH(I$4,0))*('Comp.'!$E$5:$E$484))</f>
        <v>0</v>
      </c>
      <c r="J9" s="11">
        <f>SUMPRODUCT((Diário!$E$4:$E$5003='Analítico Cp.'!$B9)*(Diário!$C$4:$C$5003&gt;=J$4)*(Diário!$C$4:$C$5003&lt;=EOMONTH(J$4,0))*(Diário!$F$4:$F$5003))
+SUMPRODUCT(('Comp.'!$D$5:$D$484=$B9)*('Comp.'!$B$5:$B$484&gt;=J$4)*('Comp.'!$B$5:$B$484&lt;=EOMONTH(J$4,0))*('Comp.'!$E$5:$E$484))</f>
        <v>0</v>
      </c>
      <c r="K9" s="11">
        <f>SUMPRODUCT((Diário!$E$4:$E$5003='Analítico Cp.'!$B9)*(Diário!$C$4:$C$5003&gt;=K$4)*(Diário!$C$4:$C$5003&lt;=EOMONTH(K$4,0))*(Diário!$F$4:$F$5003))
+SUMPRODUCT(('Comp.'!$D$5:$D$484=$B9)*('Comp.'!$B$5:$B$484&gt;=K$4)*('Comp.'!$B$5:$B$484&lt;=EOMONTH(K$4,0))*('Comp.'!$E$5:$E$484))</f>
        <v>0</v>
      </c>
      <c r="L9" s="11">
        <f>SUMPRODUCT((Diário!$E$4:$E$5003='Analítico Cp.'!$B9)*(Diário!$C$4:$C$5003&gt;=L$4)*(Diário!$C$4:$C$5003&lt;=EOMONTH(L$4,0))*(Diário!$F$4:$F$5003))
+SUMPRODUCT(('Comp.'!$D$5:$D$484=$B9)*('Comp.'!$B$5:$B$484&gt;=L$4)*('Comp.'!$B$5:$B$484&lt;=EOMONTH(L$4,0))*('Comp.'!$E$5:$E$484))</f>
        <v>0</v>
      </c>
      <c r="M9" s="11">
        <f>SUMPRODUCT((Diário!$E$4:$E$5003='Analítico Cp.'!$B9)*(Diário!$C$4:$C$5003&gt;=M$4)*(Diário!$C$4:$C$5003&lt;=EOMONTH(M$4,0))*(Diário!$F$4:$F$5003))
+SUMPRODUCT(('Comp.'!$D$5:$D$484=$B9)*('Comp.'!$B$5:$B$484&gt;=M$4)*('Comp.'!$B$5:$B$484&lt;=EOMONTH(M$4,0))*('Comp.'!$E$5:$E$484))</f>
        <v>0</v>
      </c>
      <c r="N9" s="11">
        <f>SUMPRODUCT((Diário!$E$4:$E$5003='Analítico Cp.'!$B9)*(Diário!$C$4:$C$5003&gt;=N$4)*(Diário!$C$4:$C$5003&lt;=EOMONTH(N$4,0))*(Diário!$F$4:$F$5003))
+SUMPRODUCT(('Comp.'!$D$5:$D$484=$B9)*('Comp.'!$B$5:$B$484&gt;=N$4)*('Comp.'!$B$5:$B$484&lt;=EOMONTH(N$4,0))*('Comp.'!$E$5:$E$484))</f>
        <v>0</v>
      </c>
      <c r="O9" s="12">
        <f>SUM(C9:N9)</f>
        <v>0</v>
      </c>
      <c r="P9" s="95">
        <f>IF($O$13=0,0,O9/$O$13)</f>
        <v>0</v>
      </c>
    </row>
    <row r="10" spans="1:16" ht="23.45" customHeight="1" x14ac:dyDescent="0.2">
      <c r="A10" s="200" t="s">
        <v>323</v>
      </c>
      <c r="B10" s="39" t="s">
        <v>324</v>
      </c>
      <c r="C10" s="11">
        <f>SUMPRODUCT((Diário!$E$4:$E$5003='Analítico Cp.'!$B10)*(Diário!$C$4:$C$5003&gt;=C$4)*(Diário!$C$4:$C$5003&lt;=EOMONTH(C$4,0))*(Diário!$F$4:$F$5003))
+SUMPRODUCT(('Comp.'!$D$5:$D$484=$B10)*('Comp.'!$B$5:$B$484&gt;=C$4)*('Comp.'!$B$5:$B$484&lt;=EOMONTH(C$4,0))*('Comp.'!$E$5:$E$484))</f>
        <v>0</v>
      </c>
      <c r="D10" s="11">
        <f>SUMPRODUCT((Diário!$E$4:$E$5003='Analítico Cp.'!$B10)*(Diário!$C$4:$C$5003&gt;=D$4)*(Diário!$C$4:$C$5003&lt;=EOMONTH(D$4,0))*(Diário!$F$4:$F$5003))
+SUMPRODUCT(('Comp.'!$D$5:$D$484=$B10)*('Comp.'!$B$5:$B$484&gt;=D$4)*('Comp.'!$B$5:$B$484&lt;=EOMONTH(D$4,0))*('Comp.'!$E$5:$E$484))</f>
        <v>0</v>
      </c>
      <c r="E10" s="11">
        <f>SUMPRODUCT((Diário!$E$4:$E$5003='Analítico Cp.'!$B10)*(Diário!$C$4:$C$5003&gt;=E$4)*(Diário!$C$4:$C$5003&lt;=EOMONTH(E$4,0))*(Diário!$F$4:$F$5003))
+SUMPRODUCT(('Comp.'!$D$5:$D$484=$B10)*('Comp.'!$B$5:$B$484&gt;=E$4)*('Comp.'!$B$5:$B$484&lt;=EOMONTH(E$4,0))*('Comp.'!$E$5:$E$484))</f>
        <v>0</v>
      </c>
      <c r="F10" s="11">
        <f>SUMPRODUCT((Diário!$E$4:$E$5003='Analítico Cp.'!$B10)*(Diário!$C$4:$C$5003&gt;=F$4)*(Diário!$C$4:$C$5003&lt;=EOMONTH(F$4,0))*(Diário!$F$4:$F$5003))
+SUMPRODUCT(('Comp.'!$D$5:$D$484=$B10)*('Comp.'!$B$5:$B$484&gt;=F$4)*('Comp.'!$B$5:$B$484&lt;=EOMONTH(F$4,0))*('Comp.'!$E$5:$E$484))</f>
        <v>0</v>
      </c>
      <c r="G10" s="11">
        <f>SUMPRODUCT((Diário!$E$4:$E$5003='Analítico Cp.'!$B10)*(Diário!$C$4:$C$5003&gt;=G$4)*(Diário!$C$4:$C$5003&lt;=EOMONTH(G$4,0))*(Diário!$F$4:$F$5003))
+SUMPRODUCT(('Comp.'!$D$5:$D$484=$B10)*('Comp.'!$B$5:$B$484&gt;=G$4)*('Comp.'!$B$5:$B$484&lt;=EOMONTH(G$4,0))*('Comp.'!$E$5:$E$484))</f>
        <v>0</v>
      </c>
      <c r="H10" s="11">
        <f>SUMPRODUCT((Diário!$E$4:$E$5003='Analítico Cp.'!$B10)*(Diário!$C$4:$C$5003&gt;=H$4)*(Diário!$C$4:$C$5003&lt;=EOMONTH(H$4,0))*(Diário!$F$4:$F$5003))
+SUMPRODUCT(('Comp.'!$D$5:$D$484=$B10)*('Comp.'!$B$5:$B$484&gt;=H$4)*('Comp.'!$B$5:$B$484&lt;=EOMONTH(H$4,0))*('Comp.'!$E$5:$E$484))</f>
        <v>0</v>
      </c>
      <c r="I10" s="11">
        <f>SUMPRODUCT((Diário!$E$4:$E$5003='Analítico Cp.'!$B10)*(Diário!$C$4:$C$5003&gt;=I$4)*(Diário!$C$4:$C$5003&lt;=EOMONTH(I$4,0))*(Diário!$F$4:$F$5003))
+SUMPRODUCT(('Comp.'!$D$5:$D$484=$B10)*('Comp.'!$B$5:$B$484&gt;=I$4)*('Comp.'!$B$5:$B$484&lt;=EOMONTH(I$4,0))*('Comp.'!$E$5:$E$484))</f>
        <v>0</v>
      </c>
      <c r="J10" s="11">
        <f>SUMPRODUCT((Diário!$E$4:$E$5003='Analítico Cp.'!$B10)*(Diário!$C$4:$C$5003&gt;=J$4)*(Diário!$C$4:$C$5003&lt;=EOMONTH(J$4,0))*(Diário!$F$4:$F$5003))
+SUMPRODUCT(('Comp.'!$D$5:$D$484=$B10)*('Comp.'!$B$5:$B$484&gt;=J$4)*('Comp.'!$B$5:$B$484&lt;=EOMONTH(J$4,0))*('Comp.'!$E$5:$E$484))</f>
        <v>0</v>
      </c>
      <c r="K10" s="11">
        <f>SUMPRODUCT((Diário!$E$4:$E$5003='Analítico Cp.'!$B10)*(Diário!$C$4:$C$5003&gt;=K$4)*(Diário!$C$4:$C$5003&lt;=EOMONTH(K$4,0))*(Diário!$F$4:$F$5003))
+SUMPRODUCT(('Comp.'!$D$5:$D$484=$B10)*('Comp.'!$B$5:$B$484&gt;=K$4)*('Comp.'!$B$5:$B$484&lt;=EOMONTH(K$4,0))*('Comp.'!$E$5:$E$484))</f>
        <v>0</v>
      </c>
      <c r="L10" s="11">
        <f>SUMPRODUCT((Diário!$E$4:$E$5003='Analítico Cp.'!$B10)*(Diário!$C$4:$C$5003&gt;=L$4)*(Diário!$C$4:$C$5003&lt;=EOMONTH(L$4,0))*(Diário!$F$4:$F$5003))
+SUMPRODUCT(('Comp.'!$D$5:$D$484=$B10)*('Comp.'!$B$5:$B$484&gt;=L$4)*('Comp.'!$B$5:$B$484&lt;=EOMONTH(L$4,0))*('Comp.'!$E$5:$E$484))</f>
        <v>0</v>
      </c>
      <c r="M10" s="11">
        <f>SUMPRODUCT((Diário!$E$4:$E$5003='Analítico Cp.'!$B10)*(Diário!$C$4:$C$5003&gt;=M$4)*(Diário!$C$4:$C$5003&lt;=EOMONTH(M$4,0))*(Diário!$F$4:$F$5003))
+SUMPRODUCT(('Comp.'!$D$5:$D$484=$B10)*('Comp.'!$B$5:$B$484&gt;=M$4)*('Comp.'!$B$5:$B$484&lt;=EOMONTH(M$4,0))*('Comp.'!$E$5:$E$484))</f>
        <v>0</v>
      </c>
      <c r="N10" s="11">
        <f>SUMPRODUCT((Diário!$E$4:$E$5003='Analítico Cp.'!$B10)*(Diário!$C$4:$C$5003&gt;=N$4)*(Diário!$C$4:$C$5003&lt;=EOMONTH(N$4,0))*(Diário!$F$4:$F$5003))
+SUMPRODUCT(('Comp.'!$D$5:$D$484=$B10)*('Comp.'!$B$5:$B$484&gt;=N$4)*('Comp.'!$B$5:$B$484&lt;=EOMONTH(N$4,0))*('Comp.'!$E$5:$E$484))</f>
        <v>0</v>
      </c>
      <c r="O10" s="12">
        <f>SUM(C10:N10)</f>
        <v>0</v>
      </c>
      <c r="P10" s="95">
        <f>IF($O$13=0,0,O10/$O$13)</f>
        <v>0</v>
      </c>
    </row>
    <row r="11" spans="1:16" ht="23.45" customHeight="1" x14ac:dyDescent="0.2">
      <c r="A11" s="200" t="s">
        <v>325</v>
      </c>
      <c r="B11" s="39" t="s">
        <v>151</v>
      </c>
      <c r="C11" s="11">
        <f>SUMPRODUCT((Diário!$E$4:$E$5003='Analítico Cp.'!$B11)*(Diário!$C$4:$C$5003&gt;=C$4)*(Diário!$C$4:$C$5003&lt;=EOMONTH(C$4,0))*(Diário!$F$4:$F$5003))
+SUMPRODUCT(('Comp.'!$D$5:$D$484=$B11)*('Comp.'!$B$5:$B$484&gt;=C$4)*('Comp.'!$B$5:$B$484&lt;=EOMONTH(C$4,0))*('Comp.'!$E$5:$E$484))</f>
        <v>308.91000000000003</v>
      </c>
      <c r="D11" s="11">
        <f>SUMPRODUCT((Diário!$E$4:$E$5003='Analítico Cp.'!$B11)*(Diário!$C$4:$C$5003&gt;=D$4)*(Diário!$C$4:$C$5003&lt;=EOMONTH(D$4,0))*(Diário!$F$4:$F$5003))
+SUMPRODUCT(('Comp.'!$D$5:$D$484=$B11)*('Comp.'!$B$5:$B$484&gt;=D$4)*('Comp.'!$B$5:$B$484&lt;=EOMONTH(D$4,0))*('Comp.'!$E$5:$E$484))</f>
        <v>0</v>
      </c>
      <c r="E11" s="11">
        <f>SUMPRODUCT((Diário!$E$4:$E$5003='Analítico Cp.'!$B11)*(Diário!$C$4:$C$5003&gt;=E$4)*(Diário!$C$4:$C$5003&lt;=EOMONTH(E$4,0))*(Diário!$F$4:$F$5003))
+SUMPRODUCT(('Comp.'!$D$5:$D$484=$B11)*('Comp.'!$B$5:$B$484&gt;=E$4)*('Comp.'!$B$5:$B$484&lt;=EOMONTH(E$4,0))*('Comp.'!$E$5:$E$484))</f>
        <v>0</v>
      </c>
      <c r="F11" s="11">
        <f>SUMPRODUCT((Diário!$E$4:$E$5003='Analítico Cp.'!$B11)*(Diário!$C$4:$C$5003&gt;=F$4)*(Diário!$C$4:$C$5003&lt;=EOMONTH(F$4,0))*(Diário!$F$4:$F$5003))
+SUMPRODUCT(('Comp.'!$D$5:$D$484=$B11)*('Comp.'!$B$5:$B$484&gt;=F$4)*('Comp.'!$B$5:$B$484&lt;=EOMONTH(F$4,0))*('Comp.'!$E$5:$E$484))</f>
        <v>0</v>
      </c>
      <c r="G11" s="11">
        <f>SUMPRODUCT((Diário!$E$4:$E$5003='Analítico Cp.'!$B11)*(Diário!$C$4:$C$5003&gt;=G$4)*(Diário!$C$4:$C$5003&lt;=EOMONTH(G$4,0))*(Diário!$F$4:$F$5003))
+SUMPRODUCT(('Comp.'!$D$5:$D$484=$B11)*('Comp.'!$B$5:$B$484&gt;=G$4)*('Comp.'!$B$5:$B$484&lt;=EOMONTH(G$4,0))*('Comp.'!$E$5:$E$484))</f>
        <v>0</v>
      </c>
      <c r="H11" s="11">
        <f>SUMPRODUCT((Diário!$E$4:$E$5003='Analítico Cp.'!$B11)*(Diário!$C$4:$C$5003&gt;=H$4)*(Diário!$C$4:$C$5003&lt;=EOMONTH(H$4,0))*(Diário!$F$4:$F$5003))
+SUMPRODUCT(('Comp.'!$D$5:$D$484=$B11)*('Comp.'!$B$5:$B$484&gt;=H$4)*('Comp.'!$B$5:$B$484&lt;=EOMONTH(H$4,0))*('Comp.'!$E$5:$E$484))</f>
        <v>0</v>
      </c>
      <c r="I11" s="11">
        <f>SUMPRODUCT((Diário!$E$4:$E$5003='Analítico Cp.'!$B11)*(Diário!$C$4:$C$5003&gt;=I$4)*(Diário!$C$4:$C$5003&lt;=EOMONTH(I$4,0))*(Diário!$F$4:$F$5003))
+SUMPRODUCT(('Comp.'!$D$5:$D$484=$B11)*('Comp.'!$B$5:$B$484&gt;=I$4)*('Comp.'!$B$5:$B$484&lt;=EOMONTH(I$4,0))*('Comp.'!$E$5:$E$484))</f>
        <v>0</v>
      </c>
      <c r="J11" s="11">
        <f>SUMPRODUCT((Diário!$E$4:$E$5003='Analítico Cp.'!$B11)*(Diário!$C$4:$C$5003&gt;=J$4)*(Diário!$C$4:$C$5003&lt;=EOMONTH(J$4,0))*(Diário!$F$4:$F$5003))
+SUMPRODUCT(('Comp.'!$D$5:$D$484=$B11)*('Comp.'!$B$5:$B$484&gt;=J$4)*('Comp.'!$B$5:$B$484&lt;=EOMONTH(J$4,0))*('Comp.'!$E$5:$E$484))</f>
        <v>0</v>
      </c>
      <c r="K11" s="11">
        <f>SUMPRODUCT((Diário!$E$4:$E$5003='Analítico Cp.'!$B11)*(Diário!$C$4:$C$5003&gt;=K$4)*(Diário!$C$4:$C$5003&lt;=EOMONTH(K$4,0))*(Diário!$F$4:$F$5003))
+SUMPRODUCT(('Comp.'!$D$5:$D$484=$B11)*('Comp.'!$B$5:$B$484&gt;=K$4)*('Comp.'!$B$5:$B$484&lt;=EOMONTH(K$4,0))*('Comp.'!$E$5:$E$484))</f>
        <v>0</v>
      </c>
      <c r="L11" s="11">
        <f>SUMPRODUCT((Diário!$E$4:$E$5003='Analítico Cp.'!$B11)*(Diário!$C$4:$C$5003&gt;=L$4)*(Diário!$C$4:$C$5003&lt;=EOMONTH(L$4,0))*(Diário!$F$4:$F$5003))
+SUMPRODUCT(('Comp.'!$D$5:$D$484=$B11)*('Comp.'!$B$5:$B$484&gt;=L$4)*('Comp.'!$B$5:$B$484&lt;=EOMONTH(L$4,0))*('Comp.'!$E$5:$E$484))</f>
        <v>0</v>
      </c>
      <c r="M11" s="11">
        <f>SUMPRODUCT((Diário!$E$4:$E$5003='Analítico Cp.'!$B11)*(Diário!$C$4:$C$5003&gt;=M$4)*(Diário!$C$4:$C$5003&lt;=EOMONTH(M$4,0))*(Diário!$F$4:$F$5003))
+SUMPRODUCT(('Comp.'!$D$5:$D$484=$B11)*('Comp.'!$B$5:$B$484&gt;=M$4)*('Comp.'!$B$5:$B$484&lt;=EOMONTH(M$4,0))*('Comp.'!$E$5:$E$484))</f>
        <v>0</v>
      </c>
      <c r="N11" s="11">
        <f>SUMPRODUCT((Diário!$E$4:$E$5003='Analítico Cp.'!$B11)*(Diário!$C$4:$C$5003&gt;=N$4)*(Diário!$C$4:$C$5003&lt;=EOMONTH(N$4,0))*(Diário!$F$4:$F$5003))
+SUMPRODUCT(('Comp.'!$D$5:$D$484=$B11)*('Comp.'!$B$5:$B$484&gt;=N$4)*('Comp.'!$B$5:$B$484&lt;=EOMONTH(N$4,0))*('Comp.'!$E$5:$E$484))</f>
        <v>0</v>
      </c>
      <c r="O11" s="12">
        <f>SUM(C11:N11)</f>
        <v>308.91000000000003</v>
      </c>
      <c r="P11" s="95">
        <f>IF($O$13=0,0,O11/$O$13)</f>
        <v>1.5448613590826165E-4</v>
      </c>
    </row>
    <row r="12" spans="1:16" ht="23.45" customHeight="1" thickBot="1" x14ac:dyDescent="0.25">
      <c r="A12" s="17"/>
      <c r="B12" s="18" t="s">
        <v>342</v>
      </c>
      <c r="C12" s="13">
        <f>SUBTOTAL(109,C10:C11)</f>
        <v>308.91000000000003</v>
      </c>
      <c r="D12" s="13">
        <f>SUBTOTAL(109,D10:D11)</f>
        <v>0</v>
      </c>
      <c r="E12" s="13">
        <f>SUBTOTAL(109,E10:E11)</f>
        <v>0</v>
      </c>
      <c r="F12" s="13">
        <f t="shared" ref="F12:N12" si="0">SUBTOTAL(109,F10:F11)</f>
        <v>0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 t="shared" si="0"/>
        <v>0</v>
      </c>
      <c r="K12" s="13">
        <f t="shared" si="0"/>
        <v>0</v>
      </c>
      <c r="L12" s="13">
        <f t="shared" si="0"/>
        <v>0</v>
      </c>
      <c r="M12" s="13">
        <f t="shared" si="0"/>
        <v>0</v>
      </c>
      <c r="N12" s="13">
        <f t="shared" si="0"/>
        <v>0</v>
      </c>
      <c r="O12" s="13">
        <f>SUBTOTAL(109,O10:O11)</f>
        <v>308.91000000000003</v>
      </c>
      <c r="P12" s="96">
        <f>IF($O$13=0,0,O12/$O$13)</f>
        <v>1.5448613590826165E-4</v>
      </c>
    </row>
    <row r="13" spans="1:16" ht="23.45" customHeight="1" thickBot="1" x14ac:dyDescent="0.25">
      <c r="A13" s="196" t="s">
        <v>240</v>
      </c>
      <c r="B13" s="197"/>
      <c r="C13" s="244">
        <f t="shared" ref="C13:O13" si="1">SUBTOTAL(109,C6:C11)</f>
        <v>36855.420000000006</v>
      </c>
      <c r="D13" s="244">
        <f t="shared" si="1"/>
        <v>32775.949999999997</v>
      </c>
      <c r="E13" s="244">
        <f t="shared" si="1"/>
        <v>30066.550000000003</v>
      </c>
      <c r="F13" s="244">
        <f t="shared" si="1"/>
        <v>27065.24</v>
      </c>
      <c r="G13" s="244">
        <f t="shared" si="1"/>
        <v>18022.919999999998</v>
      </c>
      <c r="H13" s="244">
        <f t="shared" si="1"/>
        <v>1854810.8299999998</v>
      </c>
      <c r="I13" s="244">
        <f t="shared" si="1"/>
        <v>0</v>
      </c>
      <c r="J13" s="244">
        <f t="shared" si="1"/>
        <v>0</v>
      </c>
      <c r="K13" s="244">
        <f t="shared" si="1"/>
        <v>0</v>
      </c>
      <c r="L13" s="244">
        <f t="shared" si="1"/>
        <v>0</v>
      </c>
      <c r="M13" s="244">
        <f t="shared" si="1"/>
        <v>0</v>
      </c>
      <c r="N13" s="244">
        <f t="shared" si="1"/>
        <v>0</v>
      </c>
      <c r="O13" s="244">
        <f t="shared" si="1"/>
        <v>1999596.91</v>
      </c>
      <c r="P13" s="199">
        <f>IF($O$13=0,0,O13/$O$13)</f>
        <v>1</v>
      </c>
    </row>
    <row r="14" spans="1:16" ht="23.45" customHeight="1" thickBot="1" x14ac:dyDescent="0.25">
      <c r="A14" s="19"/>
      <c r="B14" s="1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6" ht="23.45" customHeight="1" thickBot="1" x14ac:dyDescent="0.25">
      <c r="A15" s="211">
        <v>2</v>
      </c>
      <c r="B15" s="212" t="s">
        <v>142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</row>
    <row r="16" spans="1:16" ht="23.45" customHeight="1" x14ac:dyDescent="0.2">
      <c r="A16" s="204" t="s">
        <v>36</v>
      </c>
      <c r="B16" s="213" t="s">
        <v>163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5"/>
    </row>
    <row r="17" spans="1:16" ht="23.45" customHeight="1" x14ac:dyDescent="0.2">
      <c r="A17" s="216" t="s">
        <v>11</v>
      </c>
      <c r="B17" s="217" t="s">
        <v>79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18"/>
    </row>
    <row r="18" spans="1:16" ht="23.45" customHeight="1" x14ac:dyDescent="0.2">
      <c r="A18" s="40" t="s">
        <v>86</v>
      </c>
      <c r="B18" s="39" t="s">
        <v>1</v>
      </c>
      <c r="C18" s="11">
        <f>SUMPRODUCT((Diário!$E$4:$E$5003='Analítico Cp.'!$B18)*(Diário!$C$4:$C$5003&gt;=C$4)*(Diário!$C$4:$C$5003&lt;=EOMONTH(C$4,0))*(Diário!$F$4:$F$5003))
+SUMPRODUCT(('Comp.'!$D$5:$D$484=$B18)*('Comp.'!$B$5:$B$484&gt;=C$4)*('Comp.'!$B$5:$B$484&lt;=EOMONTH(C$4,0))*('Comp.'!$E$5:$E$484))</f>
        <v>86199.279999999984</v>
      </c>
      <c r="D18" s="11">
        <f>SUMPRODUCT((Diário!$E$4:$E$5003='Analítico Cp.'!$B18)*(Diário!$C$4:$C$5003&gt;=D$4)*(Diário!$C$4:$C$5003&lt;=EOMONTH(D$4,0))*(Diário!$F$4:$F$5003))
+SUMPRODUCT(('Comp.'!$D$5:$D$484=$B18)*('Comp.'!$B$5:$B$484&gt;=D$4)*('Comp.'!$B$5:$B$484&lt;=EOMONTH(D$4,0))*('Comp.'!$E$5:$E$484))</f>
        <v>103676.83</v>
      </c>
      <c r="E18" s="11">
        <f>SUMPRODUCT((Diário!$E$4:$E$5003='Analítico Cp.'!$B18)*(Diário!$C$4:$C$5003&gt;=E$4)*(Diário!$C$4:$C$5003&lt;=EOMONTH(E$4,0))*(Diário!$F$4:$F$5003))
+SUMPRODUCT(('Comp.'!$D$5:$D$484=$B18)*('Comp.'!$B$5:$B$484&gt;=E$4)*('Comp.'!$B$5:$B$484&lt;=EOMONTH(E$4,0))*('Comp.'!$E$5:$E$484))</f>
        <v>103097.54000000001</v>
      </c>
      <c r="F18" s="11">
        <f>SUMPRODUCT((Diário!$E$4:$E$5003='Analítico Cp.'!$B18)*(Diário!$C$4:$C$5003&gt;=F$4)*(Diário!$C$4:$C$5003&lt;=EOMONTH(F$4,0))*(Diário!$F$4:$F$5003))
+SUMPRODUCT(('Comp.'!$D$5:$D$484=$B18)*('Comp.'!$B$5:$B$484&gt;=F$4)*('Comp.'!$B$5:$B$484&lt;=EOMONTH(F$4,0))*('Comp.'!$E$5:$E$484))</f>
        <v>98101.900000000023</v>
      </c>
      <c r="G18" s="11">
        <f>SUMPRODUCT((Diário!$E$4:$E$5003='Analítico Cp.'!$B18)*(Diário!$C$4:$C$5003&gt;=G$4)*(Diário!$C$4:$C$5003&lt;=EOMONTH(G$4,0))*(Diário!$F$4:$F$5003))
+SUMPRODUCT(('Comp.'!$D$5:$D$484=$B18)*('Comp.'!$B$5:$B$484&gt;=G$4)*('Comp.'!$B$5:$B$484&lt;=EOMONTH(G$4,0))*('Comp.'!$E$5:$E$484))</f>
        <v>90662.81</v>
      </c>
      <c r="H18" s="11">
        <f>SUMPRODUCT((Diário!$E$4:$E$5003='Analítico Cp.'!$B18)*(Diário!$C$4:$C$5003&gt;=H$4)*(Diário!$C$4:$C$5003&lt;=EOMONTH(H$4,0))*(Diário!$F$4:$F$5003))
+SUMPRODUCT(('Comp.'!$D$5:$D$484=$B18)*('Comp.'!$B$5:$B$484&gt;=H$4)*('Comp.'!$B$5:$B$484&lt;=EOMONTH(H$4,0))*('Comp.'!$E$5:$E$484))</f>
        <v>97807.599999999991</v>
      </c>
      <c r="I18" s="11">
        <f>SUMPRODUCT((Diário!$E$4:$E$5003='Analítico Cp.'!$B18)*(Diário!$C$4:$C$5003&gt;=I$4)*(Diário!$C$4:$C$5003&lt;=EOMONTH(I$4,0))*(Diário!$F$4:$F$5003))
+SUMPRODUCT(('Comp.'!$D$5:$D$484=$B18)*('Comp.'!$B$5:$B$484&gt;=I$4)*('Comp.'!$B$5:$B$484&lt;=EOMONTH(I$4,0))*('Comp.'!$E$5:$E$484))</f>
        <v>0</v>
      </c>
      <c r="J18" s="11">
        <f>SUMPRODUCT((Diário!$E$4:$E$5003='Analítico Cp.'!$B18)*(Diário!$C$4:$C$5003&gt;=J$4)*(Diário!$C$4:$C$5003&lt;=EOMONTH(J$4,0))*(Diário!$F$4:$F$5003))
+SUMPRODUCT(('Comp.'!$D$5:$D$484=$B18)*('Comp.'!$B$5:$B$484&gt;=J$4)*('Comp.'!$B$5:$B$484&lt;=EOMONTH(J$4,0))*('Comp.'!$E$5:$E$484))</f>
        <v>0</v>
      </c>
      <c r="K18" s="11">
        <f>SUMPRODUCT((Diário!$E$4:$E$5003='Analítico Cp.'!$B18)*(Diário!$C$4:$C$5003&gt;=K$4)*(Diário!$C$4:$C$5003&lt;=EOMONTH(K$4,0))*(Diário!$F$4:$F$5003))
+SUMPRODUCT(('Comp.'!$D$5:$D$484=$B18)*('Comp.'!$B$5:$B$484&gt;=K$4)*('Comp.'!$B$5:$B$484&lt;=EOMONTH(K$4,0))*('Comp.'!$E$5:$E$484))</f>
        <v>0</v>
      </c>
      <c r="L18" s="11">
        <f>SUMPRODUCT((Diário!$E$4:$E$5003='Analítico Cp.'!$B18)*(Diário!$C$4:$C$5003&gt;=L$4)*(Diário!$C$4:$C$5003&lt;=EOMONTH(L$4,0))*(Diário!$F$4:$F$5003))
+SUMPRODUCT(('Comp.'!$D$5:$D$484=$B18)*('Comp.'!$B$5:$B$484&gt;=L$4)*('Comp.'!$B$5:$B$484&lt;=EOMONTH(L$4,0))*('Comp.'!$E$5:$E$484))</f>
        <v>0</v>
      </c>
      <c r="M18" s="11">
        <f>SUMPRODUCT((Diário!$E$4:$E$5003='Analítico Cp.'!$B18)*(Diário!$C$4:$C$5003&gt;=M$4)*(Diário!$C$4:$C$5003&lt;=EOMONTH(M$4,0))*(Diário!$F$4:$F$5003))
+SUMPRODUCT(('Comp.'!$D$5:$D$484=$B18)*('Comp.'!$B$5:$B$484&gt;=M$4)*('Comp.'!$B$5:$B$484&lt;=EOMONTH(M$4,0))*('Comp.'!$E$5:$E$484))</f>
        <v>0</v>
      </c>
      <c r="N18" s="11">
        <f>SUMPRODUCT((Diário!$E$4:$E$5003='Analítico Cp.'!$B18)*(Diário!$C$4:$C$5003&gt;=N$4)*(Diário!$C$4:$C$5003&lt;=EOMONTH(N$4,0))*(Diário!$F$4:$F$5003))
+SUMPRODUCT(('Comp.'!$D$5:$D$484=$B18)*('Comp.'!$B$5:$B$484&gt;=N$4)*('Comp.'!$B$5:$B$484&lt;=EOMONTH(N$4,0))*('Comp.'!$E$5:$E$484))</f>
        <v>0</v>
      </c>
      <c r="O18" s="12">
        <f t="shared" ref="O18:O25" si="2">SUM(C18:N18)</f>
        <v>579545.96000000008</v>
      </c>
      <c r="P18" s="95">
        <f t="shared" ref="P18:P26" si="3">IF($O$135=0,0,O18/$O$135)</f>
        <v>0.21149556422600607</v>
      </c>
    </row>
    <row r="19" spans="1:16" ht="23.45" customHeight="1" x14ac:dyDescent="0.2">
      <c r="A19" s="40" t="s">
        <v>87</v>
      </c>
      <c r="B19" s="38" t="s">
        <v>152</v>
      </c>
      <c r="C19" s="11">
        <f>SUMPRODUCT((Diário!$E$4:$E$5003='Analítico Cp.'!$B19)*(Diário!$C$4:$C$5003&gt;=C$4)*(Diário!$C$4:$C$5003&lt;=EOMONTH(C$4,0))*(Diário!$F$4:$F$5003))
+SUMPRODUCT(('Comp.'!$D$5:$D$484=$B19)*('Comp.'!$B$5:$B$484&gt;=C$4)*('Comp.'!$B$5:$B$484&lt;=EOMONTH(C$4,0))*('Comp.'!$E$5:$E$484))</f>
        <v>0</v>
      </c>
      <c r="D19" s="11">
        <f>SUMPRODUCT((Diário!$E$4:$E$5003='Analítico Cp.'!$B19)*(Diário!$C$4:$C$5003&gt;=D$4)*(Diário!$C$4:$C$5003&lt;=EOMONTH(D$4,0))*(Diário!$F$4:$F$5003))
+SUMPRODUCT(('Comp.'!$D$5:$D$484=$B19)*('Comp.'!$B$5:$B$484&gt;=D$4)*('Comp.'!$B$5:$B$484&lt;=EOMONTH(D$4,0))*('Comp.'!$E$5:$E$484))</f>
        <v>0</v>
      </c>
      <c r="E19" s="11">
        <f>SUMPRODUCT((Diário!$E$4:$E$5003='Analítico Cp.'!$B19)*(Diário!$C$4:$C$5003&gt;=E$4)*(Diário!$C$4:$C$5003&lt;=EOMONTH(E$4,0))*(Diário!$F$4:$F$5003))
+SUMPRODUCT(('Comp.'!$D$5:$D$484=$B19)*('Comp.'!$B$5:$B$484&gt;=E$4)*('Comp.'!$B$5:$B$484&lt;=EOMONTH(E$4,0))*('Comp.'!$E$5:$E$484))</f>
        <v>0</v>
      </c>
      <c r="F19" s="11">
        <f>SUMPRODUCT((Diário!$E$4:$E$5003='Analítico Cp.'!$B19)*(Diário!$C$4:$C$5003&gt;=F$4)*(Diário!$C$4:$C$5003&lt;=EOMONTH(F$4,0))*(Diário!$F$4:$F$5003))
+SUMPRODUCT(('Comp.'!$D$5:$D$484=$B19)*('Comp.'!$B$5:$B$484&gt;=F$4)*('Comp.'!$B$5:$B$484&lt;=EOMONTH(F$4,0))*('Comp.'!$E$5:$E$484))</f>
        <v>0</v>
      </c>
      <c r="G19" s="11">
        <f>SUMPRODUCT((Diário!$E$4:$E$5003='Analítico Cp.'!$B19)*(Diário!$C$4:$C$5003&gt;=G$4)*(Diário!$C$4:$C$5003&lt;=EOMONTH(G$4,0))*(Diário!$F$4:$F$5003))
+SUMPRODUCT(('Comp.'!$D$5:$D$484=$B19)*('Comp.'!$B$5:$B$484&gt;=G$4)*('Comp.'!$B$5:$B$484&lt;=EOMONTH(G$4,0))*('Comp.'!$E$5:$E$484))</f>
        <v>0</v>
      </c>
      <c r="H19" s="11">
        <f>SUMPRODUCT((Diário!$E$4:$E$5003='Analítico Cp.'!$B19)*(Diário!$C$4:$C$5003&gt;=H$4)*(Diário!$C$4:$C$5003&lt;=EOMONTH(H$4,0))*(Diário!$F$4:$F$5003))
+SUMPRODUCT(('Comp.'!$D$5:$D$484=$B19)*('Comp.'!$B$5:$B$484&gt;=H$4)*('Comp.'!$B$5:$B$484&lt;=EOMONTH(H$4,0))*('Comp.'!$E$5:$E$484))</f>
        <v>0</v>
      </c>
      <c r="I19" s="11">
        <f>SUMPRODUCT((Diário!$E$4:$E$5003='Analítico Cp.'!$B19)*(Diário!$C$4:$C$5003&gt;=I$4)*(Diário!$C$4:$C$5003&lt;=EOMONTH(I$4,0))*(Diário!$F$4:$F$5003))
+SUMPRODUCT(('Comp.'!$D$5:$D$484=$B19)*('Comp.'!$B$5:$B$484&gt;=I$4)*('Comp.'!$B$5:$B$484&lt;=EOMONTH(I$4,0))*('Comp.'!$E$5:$E$484))</f>
        <v>0</v>
      </c>
      <c r="J19" s="11">
        <f>SUMPRODUCT((Diário!$E$4:$E$5003='Analítico Cp.'!$B19)*(Diário!$C$4:$C$5003&gt;=J$4)*(Diário!$C$4:$C$5003&lt;=EOMONTH(J$4,0))*(Diário!$F$4:$F$5003))
+SUMPRODUCT(('Comp.'!$D$5:$D$484=$B19)*('Comp.'!$B$5:$B$484&gt;=J$4)*('Comp.'!$B$5:$B$484&lt;=EOMONTH(J$4,0))*('Comp.'!$E$5:$E$484))</f>
        <v>0</v>
      </c>
      <c r="K19" s="11">
        <f>SUMPRODUCT((Diário!$E$4:$E$5003='Analítico Cp.'!$B19)*(Diário!$C$4:$C$5003&gt;=K$4)*(Diário!$C$4:$C$5003&lt;=EOMONTH(K$4,0))*(Diário!$F$4:$F$5003))
+SUMPRODUCT(('Comp.'!$D$5:$D$484=$B19)*('Comp.'!$B$5:$B$484&gt;=K$4)*('Comp.'!$B$5:$B$484&lt;=EOMONTH(K$4,0))*('Comp.'!$E$5:$E$484))</f>
        <v>0</v>
      </c>
      <c r="L19" s="11">
        <f>SUMPRODUCT((Diário!$E$4:$E$5003='Analítico Cp.'!$B19)*(Diário!$C$4:$C$5003&gt;=L$4)*(Diário!$C$4:$C$5003&lt;=EOMONTH(L$4,0))*(Diário!$F$4:$F$5003))
+SUMPRODUCT(('Comp.'!$D$5:$D$484=$B19)*('Comp.'!$B$5:$B$484&gt;=L$4)*('Comp.'!$B$5:$B$484&lt;=EOMONTH(L$4,0))*('Comp.'!$E$5:$E$484))</f>
        <v>0</v>
      </c>
      <c r="M19" s="11">
        <f>SUMPRODUCT((Diário!$E$4:$E$5003='Analítico Cp.'!$B19)*(Diário!$C$4:$C$5003&gt;=M$4)*(Diário!$C$4:$C$5003&lt;=EOMONTH(M$4,0))*(Diário!$F$4:$F$5003))
+SUMPRODUCT(('Comp.'!$D$5:$D$484=$B19)*('Comp.'!$B$5:$B$484&gt;=M$4)*('Comp.'!$B$5:$B$484&lt;=EOMONTH(M$4,0))*('Comp.'!$E$5:$E$484))</f>
        <v>0</v>
      </c>
      <c r="N19" s="11">
        <f>SUMPRODUCT((Diário!$E$4:$E$5003='Analítico Cp.'!$B19)*(Diário!$C$4:$C$5003&gt;=N$4)*(Diário!$C$4:$C$5003&lt;=EOMONTH(N$4,0))*(Diário!$F$4:$F$5003))
+SUMPRODUCT(('Comp.'!$D$5:$D$484=$B19)*('Comp.'!$B$5:$B$484&gt;=N$4)*('Comp.'!$B$5:$B$484&lt;=EOMONTH(N$4,0))*('Comp.'!$E$5:$E$484))</f>
        <v>0</v>
      </c>
      <c r="O19" s="12">
        <f t="shared" si="2"/>
        <v>0</v>
      </c>
      <c r="P19" s="95">
        <f t="shared" si="3"/>
        <v>0</v>
      </c>
    </row>
    <row r="20" spans="1:16" ht="23.45" customHeight="1" x14ac:dyDescent="0.2">
      <c r="A20" s="40" t="s">
        <v>88</v>
      </c>
      <c r="B20" s="38" t="s">
        <v>328</v>
      </c>
      <c r="C20" s="11">
        <f>SUMPRODUCT((Diário!$E$4:$E$5003='Analítico Cp.'!$B20)*(Diário!$C$4:$C$5003&gt;=C$4)*(Diário!$C$4:$C$5003&lt;=EOMONTH(C$4,0))*(Diário!$F$4:$F$5003))
+SUMPRODUCT(('Comp.'!$D$5:$D$484=$B20)*('Comp.'!$B$5:$B$484&gt;=C$4)*('Comp.'!$B$5:$B$484&lt;=EOMONTH(C$4,0))*('Comp.'!$E$5:$E$484))</f>
        <v>0</v>
      </c>
      <c r="D20" s="11">
        <f>SUMPRODUCT((Diário!$E$4:$E$5003='Analítico Cp.'!$B20)*(Diário!$C$4:$C$5003&gt;=D$4)*(Diário!$C$4:$C$5003&lt;=EOMONTH(D$4,0))*(Diário!$F$4:$F$5003))
+SUMPRODUCT(('Comp.'!$D$5:$D$484=$B20)*('Comp.'!$B$5:$B$484&gt;=D$4)*('Comp.'!$B$5:$B$484&lt;=EOMONTH(D$4,0))*('Comp.'!$E$5:$E$484))</f>
        <v>0</v>
      </c>
      <c r="E20" s="11">
        <f>SUMPRODUCT((Diário!$E$4:$E$5003='Analítico Cp.'!$B20)*(Diário!$C$4:$C$5003&gt;=E$4)*(Diário!$C$4:$C$5003&lt;=EOMONTH(E$4,0))*(Diário!$F$4:$F$5003))
+SUMPRODUCT(('Comp.'!$D$5:$D$484=$B20)*('Comp.'!$B$5:$B$484&gt;=E$4)*('Comp.'!$B$5:$B$484&lt;=EOMONTH(E$4,0))*('Comp.'!$E$5:$E$484))</f>
        <v>0</v>
      </c>
      <c r="F20" s="11">
        <f>SUMPRODUCT((Diário!$E$4:$E$5003='Analítico Cp.'!$B20)*(Diário!$C$4:$C$5003&gt;=F$4)*(Diário!$C$4:$C$5003&lt;=EOMONTH(F$4,0))*(Diário!$F$4:$F$5003))
+SUMPRODUCT(('Comp.'!$D$5:$D$484=$B20)*('Comp.'!$B$5:$B$484&gt;=F$4)*('Comp.'!$B$5:$B$484&lt;=EOMONTH(F$4,0))*('Comp.'!$E$5:$E$484))</f>
        <v>0</v>
      </c>
      <c r="G20" s="11">
        <f>SUMPRODUCT((Diário!$E$4:$E$5003='Analítico Cp.'!$B20)*(Diário!$C$4:$C$5003&gt;=G$4)*(Diário!$C$4:$C$5003&lt;=EOMONTH(G$4,0))*(Diário!$F$4:$F$5003))
+SUMPRODUCT(('Comp.'!$D$5:$D$484=$B20)*('Comp.'!$B$5:$B$484&gt;=G$4)*('Comp.'!$B$5:$B$484&lt;=EOMONTH(G$4,0))*('Comp.'!$E$5:$E$484))</f>
        <v>0</v>
      </c>
      <c r="H20" s="11">
        <f>SUMPRODUCT((Diário!$E$4:$E$5003='Analítico Cp.'!$B20)*(Diário!$C$4:$C$5003&gt;=H$4)*(Diário!$C$4:$C$5003&lt;=EOMONTH(H$4,0))*(Diário!$F$4:$F$5003))
+SUMPRODUCT(('Comp.'!$D$5:$D$484=$B20)*('Comp.'!$B$5:$B$484&gt;=H$4)*('Comp.'!$B$5:$B$484&lt;=EOMONTH(H$4,0))*('Comp.'!$E$5:$E$484))</f>
        <v>0</v>
      </c>
      <c r="I20" s="11">
        <f>SUMPRODUCT((Diário!$E$4:$E$5003='Analítico Cp.'!$B20)*(Diário!$C$4:$C$5003&gt;=I$4)*(Diário!$C$4:$C$5003&lt;=EOMONTH(I$4,0))*(Diário!$F$4:$F$5003))
+SUMPRODUCT(('Comp.'!$D$5:$D$484=$B20)*('Comp.'!$B$5:$B$484&gt;=I$4)*('Comp.'!$B$5:$B$484&lt;=EOMONTH(I$4,0))*('Comp.'!$E$5:$E$484))</f>
        <v>0</v>
      </c>
      <c r="J20" s="11">
        <f>SUMPRODUCT((Diário!$E$4:$E$5003='Analítico Cp.'!$B20)*(Diário!$C$4:$C$5003&gt;=J$4)*(Diário!$C$4:$C$5003&lt;=EOMONTH(J$4,0))*(Diário!$F$4:$F$5003))
+SUMPRODUCT(('Comp.'!$D$5:$D$484=$B20)*('Comp.'!$B$5:$B$484&gt;=J$4)*('Comp.'!$B$5:$B$484&lt;=EOMONTH(J$4,0))*('Comp.'!$E$5:$E$484))</f>
        <v>0</v>
      </c>
      <c r="K20" s="11">
        <f>SUMPRODUCT((Diário!$E$4:$E$5003='Analítico Cp.'!$B20)*(Diário!$C$4:$C$5003&gt;=K$4)*(Diário!$C$4:$C$5003&lt;=EOMONTH(K$4,0))*(Diário!$F$4:$F$5003))
+SUMPRODUCT(('Comp.'!$D$5:$D$484=$B20)*('Comp.'!$B$5:$B$484&gt;=K$4)*('Comp.'!$B$5:$B$484&lt;=EOMONTH(K$4,0))*('Comp.'!$E$5:$E$484))</f>
        <v>0</v>
      </c>
      <c r="L20" s="11">
        <f>SUMPRODUCT((Diário!$E$4:$E$5003='Analítico Cp.'!$B20)*(Diário!$C$4:$C$5003&gt;=L$4)*(Diário!$C$4:$C$5003&lt;=EOMONTH(L$4,0))*(Diário!$F$4:$F$5003))
+SUMPRODUCT(('Comp.'!$D$5:$D$484=$B20)*('Comp.'!$B$5:$B$484&gt;=L$4)*('Comp.'!$B$5:$B$484&lt;=EOMONTH(L$4,0))*('Comp.'!$E$5:$E$484))</f>
        <v>0</v>
      </c>
      <c r="M20" s="11">
        <f>SUMPRODUCT((Diário!$E$4:$E$5003='Analítico Cp.'!$B20)*(Diário!$C$4:$C$5003&gt;=M$4)*(Diário!$C$4:$C$5003&lt;=EOMONTH(M$4,0))*(Diário!$F$4:$F$5003))
+SUMPRODUCT(('Comp.'!$D$5:$D$484=$B20)*('Comp.'!$B$5:$B$484&gt;=M$4)*('Comp.'!$B$5:$B$484&lt;=EOMONTH(M$4,0))*('Comp.'!$E$5:$E$484))</f>
        <v>0</v>
      </c>
      <c r="N20" s="11">
        <f>SUMPRODUCT((Diário!$E$4:$E$5003='Analítico Cp.'!$B20)*(Diário!$C$4:$C$5003&gt;=N$4)*(Diário!$C$4:$C$5003&lt;=EOMONTH(N$4,0))*(Diário!$F$4:$F$5003))
+SUMPRODUCT(('Comp.'!$D$5:$D$484=$B20)*('Comp.'!$B$5:$B$484&gt;=N$4)*('Comp.'!$B$5:$B$484&lt;=EOMONTH(N$4,0))*('Comp.'!$E$5:$E$484))</f>
        <v>0</v>
      </c>
      <c r="O20" s="12">
        <f t="shared" si="2"/>
        <v>0</v>
      </c>
      <c r="P20" s="95">
        <f t="shared" si="3"/>
        <v>0</v>
      </c>
    </row>
    <row r="21" spans="1:16" ht="23.45" customHeight="1" x14ac:dyDescent="0.2">
      <c r="A21" s="40" t="s">
        <v>89</v>
      </c>
      <c r="B21" s="38" t="s">
        <v>329</v>
      </c>
      <c r="C21" s="11">
        <f>SUMPRODUCT((Diário!$E$4:$E$5003='Analítico Cp.'!$B21)*(Diário!$C$4:$C$5003&gt;=C$4)*(Diário!$C$4:$C$5003&lt;=EOMONTH(C$4,0))*(Diário!$F$4:$F$5003))
+SUMPRODUCT(('Comp.'!$D$5:$D$484=$B21)*('Comp.'!$B$5:$B$484&gt;=C$4)*('Comp.'!$B$5:$B$484&lt;=EOMONTH(C$4,0))*('Comp.'!$E$5:$E$484))</f>
        <v>0</v>
      </c>
      <c r="D21" s="11">
        <f>SUMPRODUCT((Diário!$E$4:$E$5003='Analítico Cp.'!$B21)*(Diário!$C$4:$C$5003&gt;=D$4)*(Diário!$C$4:$C$5003&lt;=EOMONTH(D$4,0))*(Diário!$F$4:$F$5003))
+SUMPRODUCT(('Comp.'!$D$5:$D$484=$B21)*('Comp.'!$B$5:$B$484&gt;=D$4)*('Comp.'!$B$5:$B$484&lt;=EOMONTH(D$4,0))*('Comp.'!$E$5:$E$484))</f>
        <v>0</v>
      </c>
      <c r="E21" s="11">
        <f>SUMPRODUCT((Diário!$E$4:$E$5003='Analítico Cp.'!$B21)*(Diário!$C$4:$C$5003&gt;=E$4)*(Diário!$C$4:$C$5003&lt;=EOMONTH(E$4,0))*(Diário!$F$4:$F$5003))
+SUMPRODUCT(('Comp.'!$D$5:$D$484=$B21)*('Comp.'!$B$5:$B$484&gt;=E$4)*('Comp.'!$B$5:$B$484&lt;=EOMONTH(E$4,0))*('Comp.'!$E$5:$E$484))</f>
        <v>0</v>
      </c>
      <c r="F21" s="11">
        <f>SUMPRODUCT((Diário!$E$4:$E$5003='Analítico Cp.'!$B21)*(Diário!$C$4:$C$5003&gt;=F$4)*(Diário!$C$4:$C$5003&lt;=EOMONTH(F$4,0))*(Diário!$F$4:$F$5003))
+SUMPRODUCT(('Comp.'!$D$5:$D$484=$B21)*('Comp.'!$B$5:$B$484&gt;=F$4)*('Comp.'!$B$5:$B$484&lt;=EOMONTH(F$4,0))*('Comp.'!$E$5:$E$484))</f>
        <v>0</v>
      </c>
      <c r="G21" s="11">
        <f>SUMPRODUCT((Diário!$E$4:$E$5003='Analítico Cp.'!$B21)*(Diário!$C$4:$C$5003&gt;=G$4)*(Diário!$C$4:$C$5003&lt;=EOMONTH(G$4,0))*(Diário!$F$4:$F$5003))
+SUMPRODUCT(('Comp.'!$D$5:$D$484=$B21)*('Comp.'!$B$5:$B$484&gt;=G$4)*('Comp.'!$B$5:$B$484&lt;=EOMONTH(G$4,0))*('Comp.'!$E$5:$E$484))</f>
        <v>0</v>
      </c>
      <c r="H21" s="11">
        <f>SUMPRODUCT((Diário!$E$4:$E$5003='Analítico Cp.'!$B21)*(Diário!$C$4:$C$5003&gt;=H$4)*(Diário!$C$4:$C$5003&lt;=EOMONTH(H$4,0))*(Diário!$F$4:$F$5003))
+SUMPRODUCT(('Comp.'!$D$5:$D$484=$B21)*('Comp.'!$B$5:$B$484&gt;=H$4)*('Comp.'!$B$5:$B$484&lt;=EOMONTH(H$4,0))*('Comp.'!$E$5:$E$484))</f>
        <v>0</v>
      </c>
      <c r="I21" s="11">
        <f>SUMPRODUCT((Diário!$E$4:$E$5003='Analítico Cp.'!$B21)*(Diário!$C$4:$C$5003&gt;=I$4)*(Diário!$C$4:$C$5003&lt;=EOMONTH(I$4,0))*(Diário!$F$4:$F$5003))
+SUMPRODUCT(('Comp.'!$D$5:$D$484=$B21)*('Comp.'!$B$5:$B$484&gt;=I$4)*('Comp.'!$B$5:$B$484&lt;=EOMONTH(I$4,0))*('Comp.'!$E$5:$E$484))</f>
        <v>0</v>
      </c>
      <c r="J21" s="11">
        <f>SUMPRODUCT((Diário!$E$4:$E$5003='Analítico Cp.'!$B21)*(Diário!$C$4:$C$5003&gt;=J$4)*(Diário!$C$4:$C$5003&lt;=EOMONTH(J$4,0))*(Diário!$F$4:$F$5003))
+SUMPRODUCT(('Comp.'!$D$5:$D$484=$B21)*('Comp.'!$B$5:$B$484&gt;=J$4)*('Comp.'!$B$5:$B$484&lt;=EOMONTH(J$4,0))*('Comp.'!$E$5:$E$484))</f>
        <v>0</v>
      </c>
      <c r="K21" s="11">
        <f>SUMPRODUCT((Diário!$E$4:$E$5003='Analítico Cp.'!$B21)*(Diário!$C$4:$C$5003&gt;=K$4)*(Diário!$C$4:$C$5003&lt;=EOMONTH(K$4,0))*(Diário!$F$4:$F$5003))
+SUMPRODUCT(('Comp.'!$D$5:$D$484=$B21)*('Comp.'!$B$5:$B$484&gt;=K$4)*('Comp.'!$B$5:$B$484&lt;=EOMONTH(K$4,0))*('Comp.'!$E$5:$E$484))</f>
        <v>0</v>
      </c>
      <c r="L21" s="11">
        <f>SUMPRODUCT((Diário!$E$4:$E$5003='Analítico Cp.'!$B21)*(Diário!$C$4:$C$5003&gt;=L$4)*(Diário!$C$4:$C$5003&lt;=EOMONTH(L$4,0))*(Diário!$F$4:$F$5003))
+SUMPRODUCT(('Comp.'!$D$5:$D$484=$B21)*('Comp.'!$B$5:$B$484&gt;=L$4)*('Comp.'!$B$5:$B$484&lt;=EOMONTH(L$4,0))*('Comp.'!$E$5:$E$484))</f>
        <v>0</v>
      </c>
      <c r="M21" s="11">
        <f>SUMPRODUCT((Diário!$E$4:$E$5003='Analítico Cp.'!$B21)*(Diário!$C$4:$C$5003&gt;=M$4)*(Diário!$C$4:$C$5003&lt;=EOMONTH(M$4,0))*(Diário!$F$4:$F$5003))
+SUMPRODUCT(('Comp.'!$D$5:$D$484=$B21)*('Comp.'!$B$5:$B$484&gt;=M$4)*('Comp.'!$B$5:$B$484&lt;=EOMONTH(M$4,0))*('Comp.'!$E$5:$E$484))</f>
        <v>0</v>
      </c>
      <c r="N21" s="11">
        <f>SUMPRODUCT((Diário!$E$4:$E$5003='Analítico Cp.'!$B21)*(Diário!$C$4:$C$5003&gt;=N$4)*(Diário!$C$4:$C$5003&lt;=EOMONTH(N$4,0))*(Diário!$F$4:$F$5003))
+SUMPRODUCT(('Comp.'!$D$5:$D$484=$B21)*('Comp.'!$B$5:$B$484&gt;=N$4)*('Comp.'!$B$5:$B$484&lt;=EOMONTH(N$4,0))*('Comp.'!$E$5:$E$484))</f>
        <v>0</v>
      </c>
      <c r="O21" s="12">
        <f t="shared" si="2"/>
        <v>0</v>
      </c>
      <c r="P21" s="95">
        <f t="shared" si="3"/>
        <v>0</v>
      </c>
    </row>
    <row r="22" spans="1:16" ht="23.45" customHeight="1" x14ac:dyDescent="0.2">
      <c r="A22" s="40" t="s">
        <v>90</v>
      </c>
      <c r="B22" s="38" t="s">
        <v>330</v>
      </c>
      <c r="C22" s="11">
        <f>SUMPRODUCT((Diário!$E$4:$E$5003='Analítico Cp.'!$B22)*(Diário!$C$4:$C$5003&gt;=C$4)*(Diário!$C$4:$C$5003&lt;=EOMONTH(C$4,0))*(Diário!$F$4:$F$5003))
+SUMPRODUCT(('Comp.'!$D$5:$D$484=$B22)*('Comp.'!$B$5:$B$484&gt;=C$4)*('Comp.'!$B$5:$B$484&lt;=EOMONTH(C$4,0))*('Comp.'!$E$5:$E$484))</f>
        <v>0</v>
      </c>
      <c r="D22" s="11">
        <f>SUMPRODUCT((Diário!$E$4:$E$5003='Analítico Cp.'!$B22)*(Diário!$C$4:$C$5003&gt;=D$4)*(Diário!$C$4:$C$5003&lt;=EOMONTH(D$4,0))*(Diário!$F$4:$F$5003))
+SUMPRODUCT(('Comp.'!$D$5:$D$484=$B22)*('Comp.'!$B$5:$B$484&gt;=D$4)*('Comp.'!$B$5:$B$484&lt;=EOMONTH(D$4,0))*('Comp.'!$E$5:$E$484))</f>
        <v>0</v>
      </c>
      <c r="E22" s="11">
        <f>SUMPRODUCT((Diário!$E$4:$E$5003='Analítico Cp.'!$B22)*(Diário!$C$4:$C$5003&gt;=E$4)*(Diário!$C$4:$C$5003&lt;=EOMONTH(E$4,0))*(Diário!$F$4:$F$5003))
+SUMPRODUCT(('Comp.'!$D$5:$D$484=$B22)*('Comp.'!$B$5:$B$484&gt;=E$4)*('Comp.'!$B$5:$B$484&lt;=EOMONTH(E$4,0))*('Comp.'!$E$5:$E$484))</f>
        <v>0</v>
      </c>
      <c r="F22" s="11">
        <f>SUMPRODUCT((Diário!$E$4:$E$5003='Analítico Cp.'!$B22)*(Diário!$C$4:$C$5003&gt;=F$4)*(Diário!$C$4:$C$5003&lt;=EOMONTH(F$4,0))*(Diário!$F$4:$F$5003))
+SUMPRODUCT(('Comp.'!$D$5:$D$484=$B22)*('Comp.'!$B$5:$B$484&gt;=F$4)*('Comp.'!$B$5:$B$484&lt;=EOMONTH(F$4,0))*('Comp.'!$E$5:$E$484))</f>
        <v>0</v>
      </c>
      <c r="G22" s="11">
        <f>SUMPRODUCT((Diário!$E$4:$E$5003='Analítico Cp.'!$B22)*(Diário!$C$4:$C$5003&gt;=G$4)*(Diário!$C$4:$C$5003&lt;=EOMONTH(G$4,0))*(Diário!$F$4:$F$5003))
+SUMPRODUCT(('Comp.'!$D$5:$D$484=$B22)*('Comp.'!$B$5:$B$484&gt;=G$4)*('Comp.'!$B$5:$B$484&lt;=EOMONTH(G$4,0))*('Comp.'!$E$5:$E$484))</f>
        <v>0</v>
      </c>
      <c r="H22" s="11">
        <f>SUMPRODUCT((Diário!$E$4:$E$5003='Analítico Cp.'!$B22)*(Diário!$C$4:$C$5003&gt;=H$4)*(Diário!$C$4:$C$5003&lt;=EOMONTH(H$4,0))*(Diário!$F$4:$F$5003))
+SUMPRODUCT(('Comp.'!$D$5:$D$484=$B22)*('Comp.'!$B$5:$B$484&gt;=H$4)*('Comp.'!$B$5:$B$484&lt;=EOMONTH(H$4,0))*('Comp.'!$E$5:$E$484))</f>
        <v>0</v>
      </c>
      <c r="I22" s="11">
        <f>SUMPRODUCT((Diário!$E$4:$E$5003='Analítico Cp.'!$B22)*(Diário!$C$4:$C$5003&gt;=I$4)*(Diário!$C$4:$C$5003&lt;=EOMONTH(I$4,0))*(Diário!$F$4:$F$5003))
+SUMPRODUCT(('Comp.'!$D$5:$D$484=$B22)*('Comp.'!$B$5:$B$484&gt;=I$4)*('Comp.'!$B$5:$B$484&lt;=EOMONTH(I$4,0))*('Comp.'!$E$5:$E$484))</f>
        <v>0</v>
      </c>
      <c r="J22" s="11">
        <f>SUMPRODUCT((Diário!$E$4:$E$5003='Analítico Cp.'!$B22)*(Diário!$C$4:$C$5003&gt;=J$4)*(Diário!$C$4:$C$5003&lt;=EOMONTH(J$4,0))*(Diário!$F$4:$F$5003))
+SUMPRODUCT(('Comp.'!$D$5:$D$484=$B22)*('Comp.'!$B$5:$B$484&gt;=J$4)*('Comp.'!$B$5:$B$484&lt;=EOMONTH(J$4,0))*('Comp.'!$E$5:$E$484))</f>
        <v>0</v>
      </c>
      <c r="K22" s="11">
        <f>SUMPRODUCT((Diário!$E$4:$E$5003='Analítico Cp.'!$B22)*(Diário!$C$4:$C$5003&gt;=K$4)*(Diário!$C$4:$C$5003&lt;=EOMONTH(K$4,0))*(Diário!$F$4:$F$5003))
+SUMPRODUCT(('Comp.'!$D$5:$D$484=$B22)*('Comp.'!$B$5:$B$484&gt;=K$4)*('Comp.'!$B$5:$B$484&lt;=EOMONTH(K$4,0))*('Comp.'!$E$5:$E$484))</f>
        <v>0</v>
      </c>
      <c r="L22" s="11">
        <f>SUMPRODUCT((Diário!$E$4:$E$5003='Analítico Cp.'!$B22)*(Diário!$C$4:$C$5003&gt;=L$4)*(Diário!$C$4:$C$5003&lt;=EOMONTH(L$4,0))*(Diário!$F$4:$F$5003))
+SUMPRODUCT(('Comp.'!$D$5:$D$484=$B22)*('Comp.'!$B$5:$B$484&gt;=L$4)*('Comp.'!$B$5:$B$484&lt;=EOMONTH(L$4,0))*('Comp.'!$E$5:$E$484))</f>
        <v>0</v>
      </c>
      <c r="M22" s="11">
        <f>SUMPRODUCT((Diário!$E$4:$E$5003='Analítico Cp.'!$B22)*(Diário!$C$4:$C$5003&gt;=M$4)*(Diário!$C$4:$C$5003&lt;=EOMONTH(M$4,0))*(Diário!$F$4:$F$5003))
+SUMPRODUCT(('Comp.'!$D$5:$D$484=$B22)*('Comp.'!$B$5:$B$484&gt;=M$4)*('Comp.'!$B$5:$B$484&lt;=EOMONTH(M$4,0))*('Comp.'!$E$5:$E$484))</f>
        <v>0</v>
      </c>
      <c r="N22" s="11">
        <f>SUMPRODUCT((Diário!$E$4:$E$5003='Analítico Cp.'!$B22)*(Diário!$C$4:$C$5003&gt;=N$4)*(Diário!$C$4:$C$5003&lt;=EOMONTH(N$4,0))*(Diário!$F$4:$F$5003))
+SUMPRODUCT(('Comp.'!$D$5:$D$484=$B22)*('Comp.'!$B$5:$B$484&gt;=N$4)*('Comp.'!$B$5:$B$484&lt;=EOMONTH(N$4,0))*('Comp.'!$E$5:$E$484))</f>
        <v>0</v>
      </c>
      <c r="O22" s="12">
        <f t="shared" si="2"/>
        <v>0</v>
      </c>
      <c r="P22" s="95">
        <f t="shared" si="3"/>
        <v>0</v>
      </c>
    </row>
    <row r="23" spans="1:16" ht="23.45" customHeight="1" x14ac:dyDescent="0.2">
      <c r="A23" s="40" t="s">
        <v>331</v>
      </c>
      <c r="B23" s="38" t="s">
        <v>332</v>
      </c>
      <c r="C23" s="11">
        <f>SUMPRODUCT((Diário!$E$4:$E$5003='Analítico Cp.'!$B23)*(Diário!$C$4:$C$5003&gt;=C$4)*(Diário!$C$4:$C$5003&lt;=EOMONTH(C$4,0))*(Diário!$F$4:$F$5003))
+SUMPRODUCT(('Comp.'!$D$5:$D$484=$B23)*('Comp.'!$B$5:$B$484&gt;=C$4)*('Comp.'!$B$5:$B$484&lt;=EOMONTH(C$4,0))*('Comp.'!$E$5:$E$484))</f>
        <v>0</v>
      </c>
      <c r="D23" s="11">
        <f>SUMPRODUCT((Diário!$E$4:$E$5003='Analítico Cp.'!$B23)*(Diário!$C$4:$C$5003&gt;=D$4)*(Diário!$C$4:$C$5003&lt;=EOMONTH(D$4,0))*(Diário!$F$4:$F$5003))
+SUMPRODUCT(('Comp.'!$D$5:$D$484=$B23)*('Comp.'!$B$5:$B$484&gt;=D$4)*('Comp.'!$B$5:$B$484&lt;=EOMONTH(D$4,0))*('Comp.'!$E$5:$E$484))</f>
        <v>0</v>
      </c>
      <c r="E23" s="11">
        <f>SUMPRODUCT((Diário!$E$4:$E$5003='Analítico Cp.'!$B23)*(Diário!$C$4:$C$5003&gt;=E$4)*(Diário!$C$4:$C$5003&lt;=EOMONTH(E$4,0))*(Diário!$F$4:$F$5003))
+SUMPRODUCT(('Comp.'!$D$5:$D$484=$B23)*('Comp.'!$B$5:$B$484&gt;=E$4)*('Comp.'!$B$5:$B$484&lt;=EOMONTH(E$4,0))*('Comp.'!$E$5:$E$484))</f>
        <v>0</v>
      </c>
      <c r="F23" s="11">
        <f>SUMPRODUCT((Diário!$E$4:$E$5003='Analítico Cp.'!$B23)*(Diário!$C$4:$C$5003&gt;=F$4)*(Diário!$C$4:$C$5003&lt;=EOMONTH(F$4,0))*(Diário!$F$4:$F$5003))
+SUMPRODUCT(('Comp.'!$D$5:$D$484=$B23)*('Comp.'!$B$5:$B$484&gt;=F$4)*('Comp.'!$B$5:$B$484&lt;=EOMONTH(F$4,0))*('Comp.'!$E$5:$E$484))</f>
        <v>0</v>
      </c>
      <c r="G23" s="11">
        <f>SUMPRODUCT((Diário!$E$4:$E$5003='Analítico Cp.'!$B23)*(Diário!$C$4:$C$5003&gt;=G$4)*(Diário!$C$4:$C$5003&lt;=EOMONTH(G$4,0))*(Diário!$F$4:$F$5003))
+SUMPRODUCT(('Comp.'!$D$5:$D$484=$B23)*('Comp.'!$B$5:$B$484&gt;=G$4)*('Comp.'!$B$5:$B$484&lt;=EOMONTH(G$4,0))*('Comp.'!$E$5:$E$484))</f>
        <v>0</v>
      </c>
      <c r="H23" s="11">
        <f>SUMPRODUCT((Diário!$E$4:$E$5003='Analítico Cp.'!$B23)*(Diário!$C$4:$C$5003&gt;=H$4)*(Diário!$C$4:$C$5003&lt;=EOMONTH(H$4,0))*(Diário!$F$4:$F$5003))
+SUMPRODUCT(('Comp.'!$D$5:$D$484=$B23)*('Comp.'!$B$5:$B$484&gt;=H$4)*('Comp.'!$B$5:$B$484&lt;=EOMONTH(H$4,0))*('Comp.'!$E$5:$E$484))</f>
        <v>0</v>
      </c>
      <c r="I23" s="11">
        <f>SUMPRODUCT((Diário!$E$4:$E$5003='Analítico Cp.'!$B23)*(Diário!$C$4:$C$5003&gt;=I$4)*(Diário!$C$4:$C$5003&lt;=EOMONTH(I$4,0))*(Diário!$F$4:$F$5003))
+SUMPRODUCT(('Comp.'!$D$5:$D$484=$B23)*('Comp.'!$B$5:$B$484&gt;=I$4)*('Comp.'!$B$5:$B$484&lt;=EOMONTH(I$4,0))*('Comp.'!$E$5:$E$484))</f>
        <v>0</v>
      </c>
      <c r="J23" s="11">
        <f>SUMPRODUCT((Diário!$E$4:$E$5003='Analítico Cp.'!$B23)*(Diário!$C$4:$C$5003&gt;=J$4)*(Diário!$C$4:$C$5003&lt;=EOMONTH(J$4,0))*(Diário!$F$4:$F$5003))
+SUMPRODUCT(('Comp.'!$D$5:$D$484=$B23)*('Comp.'!$B$5:$B$484&gt;=J$4)*('Comp.'!$B$5:$B$484&lt;=EOMONTH(J$4,0))*('Comp.'!$E$5:$E$484))</f>
        <v>0</v>
      </c>
      <c r="K23" s="11">
        <f>SUMPRODUCT((Diário!$E$4:$E$5003='Analítico Cp.'!$B23)*(Diário!$C$4:$C$5003&gt;=K$4)*(Diário!$C$4:$C$5003&lt;=EOMONTH(K$4,0))*(Diário!$F$4:$F$5003))
+SUMPRODUCT(('Comp.'!$D$5:$D$484=$B23)*('Comp.'!$B$5:$B$484&gt;=K$4)*('Comp.'!$B$5:$B$484&lt;=EOMONTH(K$4,0))*('Comp.'!$E$5:$E$484))</f>
        <v>0</v>
      </c>
      <c r="L23" s="11">
        <f>SUMPRODUCT((Diário!$E$4:$E$5003='Analítico Cp.'!$B23)*(Diário!$C$4:$C$5003&gt;=L$4)*(Diário!$C$4:$C$5003&lt;=EOMONTH(L$4,0))*(Diário!$F$4:$F$5003))
+SUMPRODUCT(('Comp.'!$D$5:$D$484=$B23)*('Comp.'!$B$5:$B$484&gt;=L$4)*('Comp.'!$B$5:$B$484&lt;=EOMONTH(L$4,0))*('Comp.'!$E$5:$E$484))</f>
        <v>0</v>
      </c>
      <c r="M23" s="11">
        <f>SUMPRODUCT((Diário!$E$4:$E$5003='Analítico Cp.'!$B23)*(Diário!$C$4:$C$5003&gt;=M$4)*(Diário!$C$4:$C$5003&lt;=EOMONTH(M$4,0))*(Diário!$F$4:$F$5003))
+SUMPRODUCT(('Comp.'!$D$5:$D$484=$B23)*('Comp.'!$B$5:$B$484&gt;=M$4)*('Comp.'!$B$5:$B$484&lt;=EOMONTH(M$4,0))*('Comp.'!$E$5:$E$484))</f>
        <v>0</v>
      </c>
      <c r="N23" s="11">
        <f>SUMPRODUCT((Diário!$E$4:$E$5003='Analítico Cp.'!$B23)*(Diário!$C$4:$C$5003&gt;=N$4)*(Diário!$C$4:$C$5003&lt;=EOMONTH(N$4,0))*(Diário!$F$4:$F$5003))
+SUMPRODUCT(('Comp.'!$D$5:$D$484=$B23)*('Comp.'!$B$5:$B$484&gt;=N$4)*('Comp.'!$B$5:$B$484&lt;=EOMONTH(N$4,0))*('Comp.'!$E$5:$E$484))</f>
        <v>0</v>
      </c>
      <c r="O23" s="12">
        <f t="shared" si="2"/>
        <v>0</v>
      </c>
      <c r="P23" s="95">
        <f t="shared" si="3"/>
        <v>0</v>
      </c>
    </row>
    <row r="24" spans="1:16" ht="23.45" customHeight="1" x14ac:dyDescent="0.2">
      <c r="A24" s="40" t="s">
        <v>333</v>
      </c>
      <c r="B24" s="38" t="s">
        <v>334</v>
      </c>
      <c r="C24" s="11">
        <f>SUMPRODUCT((Diário!$E$4:$E$5003='Analítico Cp.'!$B24)*(Diário!$C$4:$C$5003&gt;=C$4)*(Diário!$C$4:$C$5003&lt;=EOMONTH(C$4,0))*(Diário!$F$4:$F$5003))
+SUMPRODUCT(('Comp.'!$D$5:$D$484=$B24)*('Comp.'!$B$5:$B$484&gt;=C$4)*('Comp.'!$B$5:$B$484&lt;=EOMONTH(C$4,0))*('Comp.'!$E$5:$E$484))</f>
        <v>0</v>
      </c>
      <c r="D24" s="11">
        <f>SUMPRODUCT((Diário!$E$4:$E$5003='Analítico Cp.'!$B24)*(Diário!$C$4:$C$5003&gt;=D$4)*(Diário!$C$4:$C$5003&lt;=EOMONTH(D$4,0))*(Diário!$F$4:$F$5003))
+SUMPRODUCT(('Comp.'!$D$5:$D$484=$B24)*('Comp.'!$B$5:$B$484&gt;=D$4)*('Comp.'!$B$5:$B$484&lt;=EOMONTH(D$4,0))*('Comp.'!$E$5:$E$484))</f>
        <v>0</v>
      </c>
      <c r="E24" s="11">
        <f>SUMPRODUCT((Diário!$E$4:$E$5003='Analítico Cp.'!$B24)*(Diário!$C$4:$C$5003&gt;=E$4)*(Diário!$C$4:$C$5003&lt;=EOMONTH(E$4,0))*(Diário!$F$4:$F$5003))
+SUMPRODUCT(('Comp.'!$D$5:$D$484=$B24)*('Comp.'!$B$5:$B$484&gt;=E$4)*('Comp.'!$B$5:$B$484&lt;=EOMONTH(E$4,0))*('Comp.'!$E$5:$E$484))</f>
        <v>0</v>
      </c>
      <c r="F24" s="11">
        <f>SUMPRODUCT((Diário!$E$4:$E$5003='Analítico Cp.'!$B24)*(Diário!$C$4:$C$5003&gt;=F$4)*(Diário!$C$4:$C$5003&lt;=EOMONTH(F$4,0))*(Diário!$F$4:$F$5003))
+SUMPRODUCT(('Comp.'!$D$5:$D$484=$B24)*('Comp.'!$B$5:$B$484&gt;=F$4)*('Comp.'!$B$5:$B$484&lt;=EOMONTH(F$4,0))*('Comp.'!$E$5:$E$484))</f>
        <v>0</v>
      </c>
      <c r="G24" s="11">
        <f>SUMPRODUCT((Diário!$E$4:$E$5003='Analítico Cp.'!$B24)*(Diário!$C$4:$C$5003&gt;=G$4)*(Diário!$C$4:$C$5003&lt;=EOMONTH(G$4,0))*(Diário!$F$4:$F$5003))
+SUMPRODUCT(('Comp.'!$D$5:$D$484=$B24)*('Comp.'!$B$5:$B$484&gt;=G$4)*('Comp.'!$B$5:$B$484&lt;=EOMONTH(G$4,0))*('Comp.'!$E$5:$E$484))</f>
        <v>0</v>
      </c>
      <c r="H24" s="11">
        <f>SUMPRODUCT((Diário!$E$4:$E$5003='Analítico Cp.'!$B24)*(Diário!$C$4:$C$5003&gt;=H$4)*(Diário!$C$4:$C$5003&lt;=EOMONTH(H$4,0))*(Diário!$F$4:$F$5003))
+SUMPRODUCT(('Comp.'!$D$5:$D$484=$B24)*('Comp.'!$B$5:$B$484&gt;=H$4)*('Comp.'!$B$5:$B$484&lt;=EOMONTH(H$4,0))*('Comp.'!$E$5:$E$484))</f>
        <v>0</v>
      </c>
      <c r="I24" s="11">
        <f>SUMPRODUCT((Diário!$E$4:$E$5003='Analítico Cp.'!$B24)*(Diário!$C$4:$C$5003&gt;=I$4)*(Diário!$C$4:$C$5003&lt;=EOMONTH(I$4,0))*(Diário!$F$4:$F$5003))
+SUMPRODUCT(('Comp.'!$D$5:$D$484=$B24)*('Comp.'!$B$5:$B$484&gt;=I$4)*('Comp.'!$B$5:$B$484&lt;=EOMONTH(I$4,0))*('Comp.'!$E$5:$E$484))</f>
        <v>0</v>
      </c>
      <c r="J24" s="11">
        <f>SUMPRODUCT((Diário!$E$4:$E$5003='Analítico Cp.'!$B24)*(Diário!$C$4:$C$5003&gt;=J$4)*(Diário!$C$4:$C$5003&lt;=EOMONTH(J$4,0))*(Diário!$F$4:$F$5003))
+SUMPRODUCT(('Comp.'!$D$5:$D$484=$B24)*('Comp.'!$B$5:$B$484&gt;=J$4)*('Comp.'!$B$5:$B$484&lt;=EOMONTH(J$4,0))*('Comp.'!$E$5:$E$484))</f>
        <v>0</v>
      </c>
      <c r="K24" s="11">
        <f>SUMPRODUCT((Diário!$E$4:$E$5003='Analítico Cp.'!$B24)*(Diário!$C$4:$C$5003&gt;=K$4)*(Diário!$C$4:$C$5003&lt;=EOMONTH(K$4,0))*(Diário!$F$4:$F$5003))
+SUMPRODUCT(('Comp.'!$D$5:$D$484=$B24)*('Comp.'!$B$5:$B$484&gt;=K$4)*('Comp.'!$B$5:$B$484&lt;=EOMONTH(K$4,0))*('Comp.'!$E$5:$E$484))</f>
        <v>0</v>
      </c>
      <c r="L24" s="11">
        <f>SUMPRODUCT((Diário!$E$4:$E$5003='Analítico Cp.'!$B24)*(Diário!$C$4:$C$5003&gt;=L$4)*(Diário!$C$4:$C$5003&lt;=EOMONTH(L$4,0))*(Diário!$F$4:$F$5003))
+SUMPRODUCT(('Comp.'!$D$5:$D$484=$B24)*('Comp.'!$B$5:$B$484&gt;=L$4)*('Comp.'!$B$5:$B$484&lt;=EOMONTH(L$4,0))*('Comp.'!$E$5:$E$484))</f>
        <v>0</v>
      </c>
      <c r="M24" s="11">
        <f>SUMPRODUCT((Diário!$E$4:$E$5003='Analítico Cp.'!$B24)*(Diário!$C$4:$C$5003&gt;=M$4)*(Diário!$C$4:$C$5003&lt;=EOMONTH(M$4,0))*(Diário!$F$4:$F$5003))
+SUMPRODUCT(('Comp.'!$D$5:$D$484=$B24)*('Comp.'!$B$5:$B$484&gt;=M$4)*('Comp.'!$B$5:$B$484&lt;=EOMONTH(M$4,0))*('Comp.'!$E$5:$E$484))</f>
        <v>0</v>
      </c>
      <c r="N24" s="11">
        <f>SUMPRODUCT((Diário!$E$4:$E$5003='Analítico Cp.'!$B24)*(Diário!$C$4:$C$5003&gt;=N$4)*(Diário!$C$4:$C$5003&lt;=EOMONTH(N$4,0))*(Diário!$F$4:$F$5003))
+SUMPRODUCT(('Comp.'!$D$5:$D$484=$B24)*('Comp.'!$B$5:$B$484&gt;=N$4)*('Comp.'!$B$5:$B$484&lt;=EOMONTH(N$4,0))*('Comp.'!$E$5:$E$484))</f>
        <v>0</v>
      </c>
      <c r="O24" s="12">
        <f t="shared" si="2"/>
        <v>0</v>
      </c>
      <c r="P24" s="95">
        <f t="shared" si="3"/>
        <v>0</v>
      </c>
    </row>
    <row r="25" spans="1:16" ht="23.45" customHeight="1" x14ac:dyDescent="0.2">
      <c r="A25" s="40" t="s">
        <v>335</v>
      </c>
      <c r="B25" s="38" t="s">
        <v>80</v>
      </c>
      <c r="C25" s="11">
        <f>SUMPRODUCT((Diário!$E$4:$E$5003='Analítico Cp.'!$B25)*(Diário!$C$4:$C$5003&gt;=C$4)*(Diário!$C$4:$C$5003&lt;=EOMONTH(C$4,0))*(Diário!$F$4:$F$5003))
+SUMPRODUCT(('Comp.'!$D$5:$D$484=$B25)*('Comp.'!$B$5:$B$484&gt;=C$4)*('Comp.'!$B$5:$B$484&lt;=EOMONTH(C$4,0))*('Comp.'!$E$5:$E$484))</f>
        <v>0</v>
      </c>
      <c r="D25" s="11">
        <f>SUMPRODUCT((Diário!$E$4:$E$5003='Analítico Cp.'!$B25)*(Diário!$C$4:$C$5003&gt;=D$4)*(Diário!$C$4:$C$5003&lt;=EOMONTH(D$4,0))*(Diário!$F$4:$F$5003))
+SUMPRODUCT(('Comp.'!$D$5:$D$484=$B25)*('Comp.'!$B$5:$B$484&gt;=D$4)*('Comp.'!$B$5:$B$484&lt;=EOMONTH(D$4,0))*('Comp.'!$E$5:$E$484))</f>
        <v>0</v>
      </c>
      <c r="E25" s="11">
        <f>SUMPRODUCT((Diário!$E$4:$E$5003='Analítico Cp.'!$B25)*(Diário!$C$4:$C$5003&gt;=E$4)*(Diário!$C$4:$C$5003&lt;=EOMONTH(E$4,0))*(Diário!$F$4:$F$5003))
+SUMPRODUCT(('Comp.'!$D$5:$D$484=$B25)*('Comp.'!$B$5:$B$484&gt;=E$4)*('Comp.'!$B$5:$B$484&lt;=EOMONTH(E$4,0))*('Comp.'!$E$5:$E$484))</f>
        <v>0</v>
      </c>
      <c r="F25" s="11">
        <f>SUMPRODUCT((Diário!$E$4:$E$5003='Analítico Cp.'!$B25)*(Diário!$C$4:$C$5003&gt;=F$4)*(Diário!$C$4:$C$5003&lt;=EOMONTH(F$4,0))*(Diário!$F$4:$F$5003))
+SUMPRODUCT(('Comp.'!$D$5:$D$484=$B25)*('Comp.'!$B$5:$B$484&gt;=F$4)*('Comp.'!$B$5:$B$484&lt;=EOMONTH(F$4,0))*('Comp.'!$E$5:$E$484))</f>
        <v>0</v>
      </c>
      <c r="G25" s="11">
        <f>SUMPRODUCT((Diário!$E$4:$E$5003='Analítico Cp.'!$B25)*(Diário!$C$4:$C$5003&gt;=G$4)*(Diário!$C$4:$C$5003&lt;=EOMONTH(G$4,0))*(Diário!$F$4:$F$5003))
+SUMPRODUCT(('Comp.'!$D$5:$D$484=$B25)*('Comp.'!$B$5:$B$484&gt;=G$4)*('Comp.'!$B$5:$B$484&lt;=EOMONTH(G$4,0))*('Comp.'!$E$5:$E$484))</f>
        <v>0</v>
      </c>
      <c r="H25" s="11">
        <f>SUMPRODUCT((Diário!$E$4:$E$5003='Analítico Cp.'!$B25)*(Diário!$C$4:$C$5003&gt;=H$4)*(Diário!$C$4:$C$5003&lt;=EOMONTH(H$4,0))*(Diário!$F$4:$F$5003))
+SUMPRODUCT(('Comp.'!$D$5:$D$484=$B25)*('Comp.'!$B$5:$B$484&gt;=H$4)*('Comp.'!$B$5:$B$484&lt;=EOMONTH(H$4,0))*('Comp.'!$E$5:$E$484))</f>
        <v>0</v>
      </c>
      <c r="I25" s="11">
        <f>SUMPRODUCT((Diário!$E$4:$E$5003='Analítico Cp.'!$B25)*(Diário!$C$4:$C$5003&gt;=I$4)*(Diário!$C$4:$C$5003&lt;=EOMONTH(I$4,0))*(Diário!$F$4:$F$5003))
+SUMPRODUCT(('Comp.'!$D$5:$D$484=$B25)*('Comp.'!$B$5:$B$484&gt;=I$4)*('Comp.'!$B$5:$B$484&lt;=EOMONTH(I$4,0))*('Comp.'!$E$5:$E$484))</f>
        <v>0</v>
      </c>
      <c r="J25" s="11">
        <f>SUMPRODUCT((Diário!$E$4:$E$5003='Analítico Cp.'!$B25)*(Diário!$C$4:$C$5003&gt;=J$4)*(Diário!$C$4:$C$5003&lt;=EOMONTH(J$4,0))*(Diário!$F$4:$F$5003))
+SUMPRODUCT(('Comp.'!$D$5:$D$484=$B25)*('Comp.'!$B$5:$B$484&gt;=J$4)*('Comp.'!$B$5:$B$484&lt;=EOMONTH(J$4,0))*('Comp.'!$E$5:$E$484))</f>
        <v>0</v>
      </c>
      <c r="K25" s="11">
        <f>SUMPRODUCT((Diário!$E$4:$E$5003='Analítico Cp.'!$B25)*(Diário!$C$4:$C$5003&gt;=K$4)*(Diário!$C$4:$C$5003&lt;=EOMONTH(K$4,0))*(Diário!$F$4:$F$5003))
+SUMPRODUCT(('Comp.'!$D$5:$D$484=$B25)*('Comp.'!$B$5:$B$484&gt;=K$4)*('Comp.'!$B$5:$B$484&lt;=EOMONTH(K$4,0))*('Comp.'!$E$5:$E$484))</f>
        <v>0</v>
      </c>
      <c r="L25" s="11">
        <f>SUMPRODUCT((Diário!$E$4:$E$5003='Analítico Cp.'!$B25)*(Diário!$C$4:$C$5003&gt;=L$4)*(Diário!$C$4:$C$5003&lt;=EOMONTH(L$4,0))*(Diário!$F$4:$F$5003))
+SUMPRODUCT(('Comp.'!$D$5:$D$484=$B25)*('Comp.'!$B$5:$B$484&gt;=L$4)*('Comp.'!$B$5:$B$484&lt;=EOMONTH(L$4,0))*('Comp.'!$E$5:$E$484))</f>
        <v>0</v>
      </c>
      <c r="M25" s="11">
        <f>SUMPRODUCT((Diário!$E$4:$E$5003='Analítico Cp.'!$B25)*(Diário!$C$4:$C$5003&gt;=M$4)*(Diário!$C$4:$C$5003&lt;=EOMONTH(M$4,0))*(Diário!$F$4:$F$5003))
+SUMPRODUCT(('Comp.'!$D$5:$D$484=$B25)*('Comp.'!$B$5:$B$484&gt;=M$4)*('Comp.'!$B$5:$B$484&lt;=EOMONTH(M$4,0))*('Comp.'!$E$5:$E$484))</f>
        <v>0</v>
      </c>
      <c r="N25" s="11">
        <f>SUMPRODUCT((Diário!$E$4:$E$5003='Analítico Cp.'!$B25)*(Diário!$C$4:$C$5003&gt;=N$4)*(Diário!$C$4:$C$5003&lt;=EOMONTH(N$4,0))*(Diário!$F$4:$F$5003))
+SUMPRODUCT(('Comp.'!$D$5:$D$484=$B25)*('Comp.'!$B$5:$B$484&gt;=N$4)*('Comp.'!$B$5:$B$484&lt;=EOMONTH(N$4,0))*('Comp.'!$E$5:$E$484))</f>
        <v>0</v>
      </c>
      <c r="O25" s="12">
        <f t="shared" si="2"/>
        <v>0</v>
      </c>
      <c r="P25" s="95">
        <f t="shared" si="3"/>
        <v>0</v>
      </c>
    </row>
    <row r="26" spans="1:16" ht="23.45" customHeight="1" x14ac:dyDescent="0.2">
      <c r="A26" s="17"/>
      <c r="B26" s="18" t="s">
        <v>91</v>
      </c>
      <c r="C26" s="13">
        <f t="shared" ref="C26:O26" si="4">SUBTOTAL(109,C18:C25)</f>
        <v>86199.279999999984</v>
      </c>
      <c r="D26" s="13">
        <f t="shared" si="4"/>
        <v>103676.83</v>
      </c>
      <c r="E26" s="13">
        <f t="shared" si="4"/>
        <v>103097.54000000001</v>
      </c>
      <c r="F26" s="13">
        <f t="shared" si="4"/>
        <v>98101.900000000023</v>
      </c>
      <c r="G26" s="13">
        <f t="shared" si="4"/>
        <v>90662.81</v>
      </c>
      <c r="H26" s="13">
        <f t="shared" si="4"/>
        <v>97807.599999999991</v>
      </c>
      <c r="I26" s="13">
        <f t="shared" si="4"/>
        <v>0</v>
      </c>
      <c r="J26" s="13">
        <f t="shared" si="4"/>
        <v>0</v>
      </c>
      <c r="K26" s="13">
        <f t="shared" si="4"/>
        <v>0</v>
      </c>
      <c r="L26" s="13">
        <f t="shared" si="4"/>
        <v>0</v>
      </c>
      <c r="M26" s="13">
        <f t="shared" si="4"/>
        <v>0</v>
      </c>
      <c r="N26" s="13">
        <f t="shared" si="4"/>
        <v>0</v>
      </c>
      <c r="O26" s="13">
        <f t="shared" si="4"/>
        <v>579545.96000000008</v>
      </c>
      <c r="P26" s="96">
        <f t="shared" si="3"/>
        <v>0.21149556422600607</v>
      </c>
    </row>
    <row r="27" spans="1:16" s="21" customFormat="1" ht="23.45" customHeight="1" x14ac:dyDescent="0.2">
      <c r="A27" s="216" t="s">
        <v>12</v>
      </c>
      <c r="B27" s="217" t="s">
        <v>7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20"/>
    </row>
    <row r="28" spans="1:16" ht="23.45" customHeight="1" x14ac:dyDescent="0.2">
      <c r="A28" s="40" t="s">
        <v>92</v>
      </c>
      <c r="B28" s="39" t="s">
        <v>228</v>
      </c>
      <c r="C28" s="11">
        <f>SUMPRODUCT((Diário!$E$4:$E$5003='Analítico Cp.'!$B28)*(Diário!$C$4:$C$5003&gt;=C$4)*(Diário!$C$4:$C$5003&lt;=EOMONTH(C$4,0))*(Diário!$F$4:$F$5003))
+SUMPRODUCT(('Comp.'!$D$5:$D$484=$B28)*('Comp.'!$B$5:$B$484&gt;=C$4)*('Comp.'!$B$5:$B$484&lt;=EOMONTH(C$4,0))*('Comp.'!$E$5:$E$484))</f>
        <v>0</v>
      </c>
      <c r="D28" s="11">
        <f>SUMPRODUCT((Diário!$E$4:$E$5003='Analítico Cp.'!$B28)*(Diário!$C$4:$C$5003&gt;=D$4)*(Diário!$C$4:$C$5003&lt;=EOMONTH(D$4,0))*(Diário!$F$4:$F$5003))
+SUMPRODUCT(('Comp.'!$D$5:$D$484=$B28)*('Comp.'!$B$5:$B$484&gt;=D$4)*('Comp.'!$B$5:$B$484&lt;=EOMONTH(D$4,0))*('Comp.'!$E$5:$E$484))</f>
        <v>0</v>
      </c>
      <c r="E28" s="11">
        <f>SUMPRODUCT((Diário!$E$4:$E$5003='Analítico Cp.'!$B28)*(Diário!$C$4:$C$5003&gt;=E$4)*(Diário!$C$4:$C$5003&lt;=EOMONTH(E$4,0))*(Diário!$F$4:$F$5003))
+SUMPRODUCT(('Comp.'!$D$5:$D$484=$B28)*('Comp.'!$B$5:$B$484&gt;=E$4)*('Comp.'!$B$5:$B$484&lt;=EOMONTH(E$4,0))*('Comp.'!$E$5:$E$484))</f>
        <v>0</v>
      </c>
      <c r="F28" s="11">
        <f>SUMPRODUCT((Diário!$E$4:$E$5003='Analítico Cp.'!$B28)*(Diário!$C$4:$C$5003&gt;=F$4)*(Diário!$C$4:$C$5003&lt;=EOMONTH(F$4,0))*(Diário!$F$4:$F$5003))
+SUMPRODUCT(('Comp.'!$D$5:$D$484=$B28)*('Comp.'!$B$5:$B$484&gt;=F$4)*('Comp.'!$B$5:$B$484&lt;=EOMONTH(F$4,0))*('Comp.'!$E$5:$E$484))</f>
        <v>0</v>
      </c>
      <c r="G28" s="11">
        <f>SUMPRODUCT((Diário!$E$4:$E$5003='Analítico Cp.'!$B28)*(Diário!$C$4:$C$5003&gt;=G$4)*(Diário!$C$4:$C$5003&lt;=EOMONTH(G$4,0))*(Diário!$F$4:$F$5003))
+SUMPRODUCT(('Comp.'!$D$5:$D$484=$B28)*('Comp.'!$B$5:$B$484&gt;=G$4)*('Comp.'!$B$5:$B$484&lt;=EOMONTH(G$4,0))*('Comp.'!$E$5:$E$484))</f>
        <v>0</v>
      </c>
      <c r="H28" s="11">
        <f>SUMPRODUCT((Diário!$E$4:$E$5003='Analítico Cp.'!$B28)*(Diário!$C$4:$C$5003&gt;=H$4)*(Diário!$C$4:$C$5003&lt;=EOMONTH(H$4,0))*(Diário!$F$4:$F$5003))
+SUMPRODUCT(('Comp.'!$D$5:$D$484=$B28)*('Comp.'!$B$5:$B$484&gt;=H$4)*('Comp.'!$B$5:$B$484&lt;=EOMONTH(H$4,0))*('Comp.'!$E$5:$E$484))</f>
        <v>0</v>
      </c>
      <c r="I28" s="11">
        <f>SUMPRODUCT((Diário!$E$4:$E$5003='Analítico Cp.'!$B28)*(Diário!$C$4:$C$5003&gt;=I$4)*(Diário!$C$4:$C$5003&lt;=EOMONTH(I$4,0))*(Diário!$F$4:$F$5003))
+SUMPRODUCT(('Comp.'!$D$5:$D$484=$B28)*('Comp.'!$B$5:$B$484&gt;=I$4)*('Comp.'!$B$5:$B$484&lt;=EOMONTH(I$4,0))*('Comp.'!$E$5:$E$484))</f>
        <v>0</v>
      </c>
      <c r="J28" s="11">
        <f>SUMPRODUCT((Diário!$E$4:$E$5003='Analítico Cp.'!$B28)*(Diário!$C$4:$C$5003&gt;=J$4)*(Diário!$C$4:$C$5003&lt;=EOMONTH(J$4,0))*(Diário!$F$4:$F$5003))
+SUMPRODUCT(('Comp.'!$D$5:$D$484=$B28)*('Comp.'!$B$5:$B$484&gt;=J$4)*('Comp.'!$B$5:$B$484&lt;=EOMONTH(J$4,0))*('Comp.'!$E$5:$E$484))</f>
        <v>0</v>
      </c>
      <c r="K28" s="11">
        <f>SUMPRODUCT((Diário!$E$4:$E$5003='Analítico Cp.'!$B28)*(Diário!$C$4:$C$5003&gt;=K$4)*(Diário!$C$4:$C$5003&lt;=EOMONTH(K$4,0))*(Diário!$F$4:$F$5003))
+SUMPRODUCT(('Comp.'!$D$5:$D$484=$B28)*('Comp.'!$B$5:$B$484&gt;=K$4)*('Comp.'!$B$5:$B$484&lt;=EOMONTH(K$4,0))*('Comp.'!$E$5:$E$484))</f>
        <v>0</v>
      </c>
      <c r="L28" s="11">
        <f>SUMPRODUCT((Diário!$E$4:$E$5003='Analítico Cp.'!$B28)*(Diário!$C$4:$C$5003&gt;=L$4)*(Diário!$C$4:$C$5003&lt;=EOMONTH(L$4,0))*(Diário!$F$4:$F$5003))
+SUMPRODUCT(('Comp.'!$D$5:$D$484=$B28)*('Comp.'!$B$5:$B$484&gt;=L$4)*('Comp.'!$B$5:$B$484&lt;=EOMONTH(L$4,0))*('Comp.'!$E$5:$E$484))</f>
        <v>0</v>
      </c>
      <c r="M28" s="11">
        <f>SUMPRODUCT((Diário!$E$4:$E$5003='Analítico Cp.'!$B28)*(Diário!$C$4:$C$5003&gt;=M$4)*(Diário!$C$4:$C$5003&lt;=EOMONTH(M$4,0))*(Diário!$F$4:$F$5003))
+SUMPRODUCT(('Comp.'!$D$5:$D$484=$B28)*('Comp.'!$B$5:$B$484&gt;=M$4)*('Comp.'!$B$5:$B$484&lt;=EOMONTH(M$4,0))*('Comp.'!$E$5:$E$484))</f>
        <v>0</v>
      </c>
      <c r="N28" s="11">
        <f>SUMPRODUCT((Diário!$E$4:$E$5003='Analítico Cp.'!$B28)*(Diário!$C$4:$C$5003&gt;=N$4)*(Diário!$C$4:$C$5003&lt;=EOMONTH(N$4,0))*(Diário!$F$4:$F$5003))
+SUMPRODUCT(('Comp.'!$D$5:$D$484=$B28)*('Comp.'!$B$5:$B$484&gt;=N$4)*('Comp.'!$B$5:$B$484&lt;=EOMONTH(N$4,0))*('Comp.'!$E$5:$E$484))</f>
        <v>0</v>
      </c>
      <c r="O28" s="12">
        <f>SUM(C28:N28)</f>
        <v>0</v>
      </c>
      <c r="P28" s="95">
        <f>IF($O$135=0,0,O28/$O$135)</f>
        <v>0</v>
      </c>
    </row>
    <row r="29" spans="1:16" ht="23.45" customHeight="1" x14ac:dyDescent="0.2">
      <c r="A29" s="40" t="s">
        <v>229</v>
      </c>
      <c r="B29" s="39" t="s">
        <v>230</v>
      </c>
      <c r="C29" s="11">
        <f>SUMPRODUCT((Diário!$E$4:$E$5003='Analítico Cp.'!$B29)*(Diário!$C$4:$C$5003&gt;=C$4)*(Diário!$C$4:$C$5003&lt;=EOMONTH(C$4,0))*(Diário!$F$4:$F$5003))
+SUMPRODUCT(('Comp.'!$D$5:$D$484=$B29)*('Comp.'!$B$5:$B$484&gt;=C$4)*('Comp.'!$B$5:$B$484&lt;=EOMONTH(C$4,0))*('Comp.'!$E$5:$E$484))</f>
        <v>0</v>
      </c>
      <c r="D29" s="11">
        <f>SUMPRODUCT((Diário!$E$4:$E$5003='Analítico Cp.'!$B29)*(Diário!$C$4:$C$5003&gt;=D$4)*(Diário!$C$4:$C$5003&lt;=EOMONTH(D$4,0))*(Diário!$F$4:$F$5003))
+SUMPRODUCT(('Comp.'!$D$5:$D$484=$B29)*('Comp.'!$B$5:$B$484&gt;=D$4)*('Comp.'!$B$5:$B$484&lt;=EOMONTH(D$4,0))*('Comp.'!$E$5:$E$484))</f>
        <v>0</v>
      </c>
      <c r="E29" s="11">
        <f>SUMPRODUCT((Diário!$E$4:$E$5003='Analítico Cp.'!$B29)*(Diário!$C$4:$C$5003&gt;=E$4)*(Diário!$C$4:$C$5003&lt;=EOMONTH(E$4,0))*(Diário!$F$4:$F$5003))
+SUMPRODUCT(('Comp.'!$D$5:$D$484=$B29)*('Comp.'!$B$5:$B$484&gt;=E$4)*('Comp.'!$B$5:$B$484&lt;=EOMONTH(E$4,0))*('Comp.'!$E$5:$E$484))</f>
        <v>0</v>
      </c>
      <c r="F29" s="11">
        <f>SUMPRODUCT((Diário!$E$4:$E$5003='Analítico Cp.'!$B29)*(Diário!$C$4:$C$5003&gt;=F$4)*(Diário!$C$4:$C$5003&lt;=EOMONTH(F$4,0))*(Diário!$F$4:$F$5003))
+SUMPRODUCT(('Comp.'!$D$5:$D$484=$B29)*('Comp.'!$B$5:$B$484&gt;=F$4)*('Comp.'!$B$5:$B$484&lt;=EOMONTH(F$4,0))*('Comp.'!$E$5:$E$484))</f>
        <v>0</v>
      </c>
      <c r="G29" s="11">
        <f>SUMPRODUCT((Diário!$E$4:$E$5003='Analítico Cp.'!$B29)*(Diário!$C$4:$C$5003&gt;=G$4)*(Diário!$C$4:$C$5003&lt;=EOMONTH(G$4,0))*(Diário!$F$4:$F$5003))
+SUMPRODUCT(('Comp.'!$D$5:$D$484=$B29)*('Comp.'!$B$5:$B$484&gt;=G$4)*('Comp.'!$B$5:$B$484&lt;=EOMONTH(G$4,0))*('Comp.'!$E$5:$E$484))</f>
        <v>0</v>
      </c>
      <c r="H29" s="11">
        <f>SUMPRODUCT((Diário!$E$4:$E$5003='Analítico Cp.'!$B29)*(Diário!$C$4:$C$5003&gt;=H$4)*(Diário!$C$4:$C$5003&lt;=EOMONTH(H$4,0))*(Diário!$F$4:$F$5003))
+SUMPRODUCT(('Comp.'!$D$5:$D$484=$B29)*('Comp.'!$B$5:$B$484&gt;=H$4)*('Comp.'!$B$5:$B$484&lt;=EOMONTH(H$4,0))*('Comp.'!$E$5:$E$484))</f>
        <v>0</v>
      </c>
      <c r="I29" s="11">
        <f>SUMPRODUCT((Diário!$E$4:$E$5003='Analítico Cp.'!$B29)*(Diário!$C$4:$C$5003&gt;=I$4)*(Diário!$C$4:$C$5003&lt;=EOMONTH(I$4,0))*(Diário!$F$4:$F$5003))
+SUMPRODUCT(('Comp.'!$D$5:$D$484=$B29)*('Comp.'!$B$5:$B$484&gt;=I$4)*('Comp.'!$B$5:$B$484&lt;=EOMONTH(I$4,0))*('Comp.'!$E$5:$E$484))</f>
        <v>0</v>
      </c>
      <c r="J29" s="11">
        <f>SUMPRODUCT((Diário!$E$4:$E$5003='Analítico Cp.'!$B29)*(Diário!$C$4:$C$5003&gt;=J$4)*(Diário!$C$4:$C$5003&lt;=EOMONTH(J$4,0))*(Diário!$F$4:$F$5003))
+SUMPRODUCT(('Comp.'!$D$5:$D$484=$B29)*('Comp.'!$B$5:$B$484&gt;=J$4)*('Comp.'!$B$5:$B$484&lt;=EOMONTH(J$4,0))*('Comp.'!$E$5:$E$484))</f>
        <v>0</v>
      </c>
      <c r="K29" s="11">
        <f>SUMPRODUCT((Diário!$E$4:$E$5003='Analítico Cp.'!$B29)*(Diário!$C$4:$C$5003&gt;=K$4)*(Diário!$C$4:$C$5003&lt;=EOMONTH(K$4,0))*(Diário!$F$4:$F$5003))
+SUMPRODUCT(('Comp.'!$D$5:$D$484=$B29)*('Comp.'!$B$5:$B$484&gt;=K$4)*('Comp.'!$B$5:$B$484&lt;=EOMONTH(K$4,0))*('Comp.'!$E$5:$E$484))</f>
        <v>0</v>
      </c>
      <c r="L29" s="11">
        <f>SUMPRODUCT((Diário!$E$4:$E$5003='Analítico Cp.'!$B29)*(Diário!$C$4:$C$5003&gt;=L$4)*(Diário!$C$4:$C$5003&lt;=EOMONTH(L$4,0))*(Diário!$F$4:$F$5003))
+SUMPRODUCT(('Comp.'!$D$5:$D$484=$B29)*('Comp.'!$B$5:$B$484&gt;=L$4)*('Comp.'!$B$5:$B$484&lt;=EOMONTH(L$4,0))*('Comp.'!$E$5:$E$484))</f>
        <v>0</v>
      </c>
      <c r="M29" s="11">
        <f>SUMPRODUCT((Diário!$E$4:$E$5003='Analítico Cp.'!$B29)*(Diário!$C$4:$C$5003&gt;=M$4)*(Diário!$C$4:$C$5003&lt;=EOMONTH(M$4,0))*(Diário!$F$4:$F$5003))
+SUMPRODUCT(('Comp.'!$D$5:$D$484=$B29)*('Comp.'!$B$5:$B$484&gt;=M$4)*('Comp.'!$B$5:$B$484&lt;=EOMONTH(M$4,0))*('Comp.'!$E$5:$E$484))</f>
        <v>0</v>
      </c>
      <c r="N29" s="11">
        <f>SUMPRODUCT((Diário!$E$4:$E$5003='Analítico Cp.'!$B29)*(Diário!$C$4:$C$5003&gt;=N$4)*(Diário!$C$4:$C$5003&lt;=EOMONTH(N$4,0))*(Diário!$F$4:$F$5003))
+SUMPRODUCT(('Comp.'!$D$5:$D$484=$B29)*('Comp.'!$B$5:$B$484&gt;=N$4)*('Comp.'!$B$5:$B$484&lt;=EOMONTH(N$4,0))*('Comp.'!$E$5:$E$484))</f>
        <v>0</v>
      </c>
      <c r="O29" s="12">
        <f>SUM(C29:N29)</f>
        <v>0</v>
      </c>
      <c r="P29" s="95">
        <f>IF($O$135=0,0,O29/$O$135)</f>
        <v>0</v>
      </c>
    </row>
    <row r="30" spans="1:16" ht="23.45" customHeight="1" x14ac:dyDescent="0.2">
      <c r="A30" s="17"/>
      <c r="B30" s="18" t="s">
        <v>93</v>
      </c>
      <c r="C30" s="13">
        <f>SUBTOTAL(109,C28:C29)</f>
        <v>0</v>
      </c>
      <c r="D30" s="13">
        <f>SUBTOTAL(109,D28:D29)</f>
        <v>0</v>
      </c>
      <c r="E30" s="13">
        <f>SUBTOTAL(109,E28:E29)</f>
        <v>0</v>
      </c>
      <c r="F30" s="13">
        <f t="shared" ref="F30:N30" si="5">SUBTOTAL(109,F28:F29)</f>
        <v>0</v>
      </c>
      <c r="G30" s="13">
        <f t="shared" si="5"/>
        <v>0</v>
      </c>
      <c r="H30" s="13">
        <f t="shared" si="5"/>
        <v>0</v>
      </c>
      <c r="I30" s="13">
        <f t="shared" si="5"/>
        <v>0</v>
      </c>
      <c r="J30" s="13">
        <f t="shared" si="5"/>
        <v>0</v>
      </c>
      <c r="K30" s="13">
        <f t="shared" si="5"/>
        <v>0</v>
      </c>
      <c r="L30" s="13">
        <f t="shared" si="5"/>
        <v>0</v>
      </c>
      <c r="M30" s="13">
        <f t="shared" si="5"/>
        <v>0</v>
      </c>
      <c r="N30" s="13">
        <f t="shared" si="5"/>
        <v>0</v>
      </c>
      <c r="O30" s="13">
        <f>SUBTOTAL(109,O28:O29)</f>
        <v>0</v>
      </c>
      <c r="P30" s="96">
        <f>IF($O$135=0,0,O30/$O$135)</f>
        <v>0</v>
      </c>
    </row>
    <row r="31" spans="1:16" ht="23.45" customHeight="1" x14ac:dyDescent="0.2">
      <c r="A31" s="201" t="s">
        <v>13</v>
      </c>
      <c r="B31" s="217" t="s">
        <v>34</v>
      </c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20"/>
    </row>
    <row r="32" spans="1:16" ht="23.45" customHeight="1" x14ac:dyDescent="0.2">
      <c r="A32" s="40" t="s">
        <v>94</v>
      </c>
      <c r="B32" s="39" t="s">
        <v>231</v>
      </c>
      <c r="C32" s="11">
        <f>'Prov. Pessoal'!C7-'Prov. Pessoal'!C17</f>
        <v>45688.37</v>
      </c>
      <c r="D32" s="11">
        <f>'Prov. Pessoal'!D7-'Prov. Pessoal'!D17</f>
        <v>47176.250000000007</v>
      </c>
      <c r="E32" s="11">
        <f>'Prov. Pessoal'!E7-'Prov. Pessoal'!E17</f>
        <v>47548.450000000004</v>
      </c>
      <c r="F32" s="11">
        <f>'Prov. Pessoal'!F7-'Prov. Pessoal'!F17</f>
        <v>47745.11</v>
      </c>
      <c r="G32" s="11">
        <f>'Prov. Pessoal'!G7-'Prov. Pessoal'!G17</f>
        <v>49249.880000000005</v>
      </c>
      <c r="H32" s="11">
        <f>'Prov. Pessoal'!H7-'Prov. Pessoal'!H17</f>
        <v>48896.68</v>
      </c>
      <c r="I32" s="11">
        <f>'Prov. Pessoal'!I7-'Prov. Pessoal'!I17</f>
        <v>0</v>
      </c>
      <c r="J32" s="11">
        <f>'Prov. Pessoal'!J7-'Prov. Pessoal'!J17</f>
        <v>0</v>
      </c>
      <c r="K32" s="11">
        <f>'Prov. Pessoal'!K7-'Prov. Pessoal'!K17</f>
        <v>0</v>
      </c>
      <c r="L32" s="11">
        <f>'Prov. Pessoal'!L7-'Prov. Pessoal'!L17</f>
        <v>0</v>
      </c>
      <c r="M32" s="11">
        <f>'Prov. Pessoal'!M7-'Prov. Pessoal'!M17</f>
        <v>0</v>
      </c>
      <c r="N32" s="11">
        <f>'Prov. Pessoal'!N7-'Prov. Pessoal'!N17</f>
        <v>0</v>
      </c>
      <c r="O32" s="12">
        <f t="shared" ref="O32:O41" si="6">SUM(C32:N32)</f>
        <v>286304.74</v>
      </c>
      <c r="P32" s="95">
        <f t="shared" ref="P32:P43" si="7">IF($O$135=0,0,O32/$O$135)</f>
        <v>0.10448210617649714</v>
      </c>
    </row>
    <row r="33" spans="1:16" ht="23.45" customHeight="1" x14ac:dyDescent="0.2">
      <c r="A33" s="40" t="s">
        <v>155</v>
      </c>
      <c r="B33" s="39" t="s">
        <v>242</v>
      </c>
      <c r="C33" s="11">
        <f>'Prov. Pessoal'!C8-'Prov. Pessoal'!C18</f>
        <v>1241.3499999999999</v>
      </c>
      <c r="D33" s="11">
        <f>'Prov. Pessoal'!D8-'Prov. Pessoal'!D18</f>
        <v>1325.98</v>
      </c>
      <c r="E33" s="11">
        <f>'Prov. Pessoal'!E8-'Prov. Pessoal'!E18</f>
        <v>1341.3100000000002</v>
      </c>
      <c r="F33" s="11">
        <f>'Prov. Pessoal'!F8-'Prov. Pessoal'!F18</f>
        <v>1349.6100000000001</v>
      </c>
      <c r="G33" s="11">
        <f>'Prov. Pessoal'!G8-'Prov. Pessoal'!G18</f>
        <v>1397.7</v>
      </c>
      <c r="H33" s="11">
        <f>'Prov. Pessoal'!H8-'Prov. Pessoal'!H18</f>
        <v>1388.76</v>
      </c>
      <c r="I33" s="11">
        <f>'Prov. Pessoal'!I8-'Prov. Pessoal'!I18</f>
        <v>0</v>
      </c>
      <c r="J33" s="11">
        <f>'Prov. Pessoal'!J8-'Prov. Pessoal'!J18</f>
        <v>0</v>
      </c>
      <c r="K33" s="11">
        <f>'Prov. Pessoal'!K8-'Prov. Pessoal'!K18</f>
        <v>0</v>
      </c>
      <c r="L33" s="11">
        <f>'Prov. Pessoal'!L8-'Prov. Pessoal'!L18</f>
        <v>0</v>
      </c>
      <c r="M33" s="11">
        <f>'Prov. Pessoal'!M8-'Prov. Pessoal'!M18</f>
        <v>0</v>
      </c>
      <c r="N33" s="11">
        <f>'Prov. Pessoal'!N8-'Prov. Pessoal'!N18</f>
        <v>0</v>
      </c>
      <c r="O33" s="12">
        <f t="shared" si="6"/>
        <v>8044.71</v>
      </c>
      <c r="P33" s="95">
        <f t="shared" si="7"/>
        <v>2.9357817980209767E-3</v>
      </c>
    </row>
    <row r="34" spans="1:16" ht="23.45" customHeight="1" x14ac:dyDescent="0.2">
      <c r="A34" s="40" t="s">
        <v>219</v>
      </c>
      <c r="B34" s="39" t="s">
        <v>4</v>
      </c>
      <c r="C34" s="11">
        <f>'Prov. Pessoal'!C9-'Prov. Pessoal'!C19</f>
        <v>9930.81</v>
      </c>
      <c r="D34" s="11">
        <f>'Prov. Pessoal'!D9-'Prov. Pessoal'!D19</f>
        <v>10607.86</v>
      </c>
      <c r="E34" s="11">
        <f>'Prov. Pessoal'!E9-'Prov. Pessoal'!E19</f>
        <v>10729.490000000002</v>
      </c>
      <c r="F34" s="11">
        <f>'Prov. Pessoal'!F9-'Prov. Pessoal'!F19</f>
        <v>10796.8</v>
      </c>
      <c r="G34" s="11">
        <f>'Prov. Pessoal'!G9-'Prov. Pessoal'!G19</f>
        <v>11181.57</v>
      </c>
      <c r="H34" s="11">
        <f>'Prov. Pessoal'!H9-'Prov. Pessoal'!H19</f>
        <v>11110.08</v>
      </c>
      <c r="I34" s="11">
        <f>'Prov. Pessoal'!I9-'Prov. Pessoal'!I19</f>
        <v>0</v>
      </c>
      <c r="J34" s="11">
        <f>'Prov. Pessoal'!J9-'Prov. Pessoal'!J19</f>
        <v>0</v>
      </c>
      <c r="K34" s="11">
        <f>'Prov. Pessoal'!K9-'Prov. Pessoal'!K19</f>
        <v>0</v>
      </c>
      <c r="L34" s="11">
        <f>'Prov. Pessoal'!L9-'Prov. Pessoal'!L19</f>
        <v>0</v>
      </c>
      <c r="M34" s="11">
        <f>'Prov. Pessoal'!M9-'Prov. Pessoal'!M19</f>
        <v>0</v>
      </c>
      <c r="N34" s="11">
        <f>'Prov. Pessoal'!N9-'Prov. Pessoal'!N19</f>
        <v>0</v>
      </c>
      <c r="O34" s="12">
        <f t="shared" si="6"/>
        <v>64356.61</v>
      </c>
      <c r="P34" s="95">
        <f t="shared" si="7"/>
        <v>2.3485863905639205E-2</v>
      </c>
    </row>
    <row r="35" spans="1:16" ht="23.45" customHeight="1" x14ac:dyDescent="0.2">
      <c r="A35" s="40" t="s">
        <v>220</v>
      </c>
      <c r="B35" s="39" t="s">
        <v>10</v>
      </c>
      <c r="C35" s="11">
        <f>'Prov. Pessoal'!C10-'Prov. Pessoal'!C20</f>
        <v>3972.3240000000001</v>
      </c>
      <c r="D35" s="11">
        <f>'Prov. Pessoal'!D10-'Prov. Pessoal'!D20</f>
        <v>4243.1440000000002</v>
      </c>
      <c r="E35" s="11">
        <f>'Prov. Pessoal'!E10-'Prov. Pessoal'!E20</f>
        <v>4291.7960000000012</v>
      </c>
      <c r="F35" s="11">
        <f>'Prov. Pessoal'!F10-'Prov. Pessoal'!F20</f>
        <v>4318.72</v>
      </c>
      <c r="G35" s="11">
        <f>'Prov. Pessoal'!G10-'Prov. Pessoal'!G20</f>
        <v>4472.6279999999997</v>
      </c>
      <c r="H35" s="11">
        <f>'Prov. Pessoal'!H10-'Prov. Pessoal'!H20</f>
        <v>4444.0320000000002</v>
      </c>
      <c r="I35" s="11">
        <f>'Prov. Pessoal'!I10-'Prov. Pessoal'!I20</f>
        <v>0</v>
      </c>
      <c r="J35" s="11">
        <f>'Prov. Pessoal'!J10-'Prov. Pessoal'!J20</f>
        <v>0</v>
      </c>
      <c r="K35" s="11">
        <f>'Prov. Pessoal'!K10-'Prov. Pessoal'!K20</f>
        <v>0</v>
      </c>
      <c r="L35" s="11">
        <f>'Prov. Pessoal'!L10-'Prov. Pessoal'!L20</f>
        <v>0</v>
      </c>
      <c r="M35" s="11">
        <f>'Prov. Pessoal'!M10-'Prov. Pessoal'!M20</f>
        <v>0</v>
      </c>
      <c r="N35" s="11">
        <f>'Prov. Pessoal'!N10-'Prov. Pessoal'!N20</f>
        <v>0</v>
      </c>
      <c r="O35" s="12">
        <f t="shared" si="6"/>
        <v>25742.644000000004</v>
      </c>
      <c r="P35" s="95">
        <f t="shared" si="7"/>
        <v>9.3943455622556831E-3</v>
      </c>
    </row>
    <row r="36" spans="1:16" ht="23.45" customHeight="1" x14ac:dyDescent="0.2">
      <c r="A36" s="40" t="s">
        <v>221</v>
      </c>
      <c r="B36" s="39" t="s">
        <v>243</v>
      </c>
      <c r="C36" s="11">
        <f>'Prov. Pessoal'!C11-'Prov. Pessoal'!C21</f>
        <v>13098.56</v>
      </c>
      <c r="D36" s="11">
        <f>'Prov. Pessoal'!D11-'Prov. Pessoal'!D21</f>
        <v>13208.99</v>
      </c>
      <c r="E36" s="11">
        <f>'Prov. Pessoal'!E11-'Prov. Pessoal'!E21</f>
        <v>13208.99</v>
      </c>
      <c r="F36" s="11">
        <f>'Prov. Pessoal'!F11-'Prov. Pessoal'!F21</f>
        <v>13035.72</v>
      </c>
      <c r="G36" s="11">
        <f>'Prov. Pessoal'!G11-'Prov. Pessoal'!G21</f>
        <v>13208.78</v>
      </c>
      <c r="H36" s="11">
        <f>'Prov. Pessoal'!H11-'Prov. Pessoal'!H21</f>
        <v>13208.78</v>
      </c>
      <c r="I36" s="11">
        <f>'Prov. Pessoal'!I11-'Prov. Pessoal'!I21</f>
        <v>0</v>
      </c>
      <c r="J36" s="11">
        <f>'Prov. Pessoal'!J11-'Prov. Pessoal'!J21</f>
        <v>0</v>
      </c>
      <c r="K36" s="11">
        <f>'Prov. Pessoal'!K11-'Prov. Pessoal'!K21</f>
        <v>0</v>
      </c>
      <c r="L36" s="11">
        <f>'Prov. Pessoal'!L11-'Prov. Pessoal'!L21</f>
        <v>0</v>
      </c>
      <c r="M36" s="11">
        <f>'Prov. Pessoal'!M11-'Prov. Pessoal'!M21</f>
        <v>0</v>
      </c>
      <c r="N36" s="11">
        <f>'Prov. Pessoal'!N11-'Prov. Pessoal'!N21</f>
        <v>0</v>
      </c>
      <c r="O36" s="12">
        <f t="shared" si="6"/>
        <v>78969.820000000007</v>
      </c>
      <c r="P36" s="95">
        <f t="shared" si="7"/>
        <v>2.8818709456151052E-2</v>
      </c>
    </row>
    <row r="37" spans="1:16" ht="23.45" customHeight="1" x14ac:dyDescent="0.2">
      <c r="A37" s="40" t="s">
        <v>222</v>
      </c>
      <c r="B37" s="39" t="s">
        <v>258</v>
      </c>
      <c r="C37" s="11">
        <f>'Prov. Pessoal'!C12-'Prov. Pessoal'!C22</f>
        <v>8732.373333333333</v>
      </c>
      <c r="D37" s="11">
        <f>'Prov. Pessoal'!D12-'Prov. Pessoal'!D22</f>
        <v>8805.993333333332</v>
      </c>
      <c r="E37" s="11">
        <f>'Prov. Pessoal'!E12-'Prov. Pessoal'!E22</f>
        <v>8805.993333333332</v>
      </c>
      <c r="F37" s="11">
        <f>'Prov. Pessoal'!F12-'Prov. Pessoal'!F22</f>
        <v>8690.48</v>
      </c>
      <c r="G37" s="11">
        <f>'Prov. Pessoal'!G12-'Prov. Pessoal'!G22</f>
        <v>8805.8533333333326</v>
      </c>
      <c r="H37" s="11">
        <f>'Prov. Pessoal'!H12-'Prov. Pessoal'!H22</f>
        <v>8805.8533333333326</v>
      </c>
      <c r="I37" s="11">
        <f>'Prov. Pessoal'!I12-'Prov. Pessoal'!I22</f>
        <v>0</v>
      </c>
      <c r="J37" s="11">
        <f>'Prov. Pessoal'!J12-'Prov. Pessoal'!J22</f>
        <v>0</v>
      </c>
      <c r="K37" s="11">
        <f>'Prov. Pessoal'!K12-'Prov. Pessoal'!K22</f>
        <v>0</v>
      </c>
      <c r="L37" s="11">
        <f>'Prov. Pessoal'!L12-'Prov. Pessoal'!L22</f>
        <v>0</v>
      </c>
      <c r="M37" s="11">
        <f>'Prov. Pessoal'!M12-'Prov. Pessoal'!M22</f>
        <v>0</v>
      </c>
      <c r="N37" s="11">
        <f>'Prov. Pessoal'!N12-'Prov. Pessoal'!N22</f>
        <v>0</v>
      </c>
      <c r="O37" s="12">
        <f>SUM(C37:N37)</f>
        <v>52646.546666666662</v>
      </c>
      <c r="P37" s="95">
        <f t="shared" si="7"/>
        <v>1.9212472970767364E-2</v>
      </c>
    </row>
    <row r="38" spans="1:16" ht="23.45" customHeight="1" x14ac:dyDescent="0.2">
      <c r="A38" s="40" t="s">
        <v>223</v>
      </c>
      <c r="B38" s="39" t="s">
        <v>244</v>
      </c>
      <c r="C38" s="11">
        <f>'Prov. Pessoal'!C13-'Prov. Pessoal'!C23</f>
        <v>4366.1866666666665</v>
      </c>
      <c r="D38" s="11">
        <f>'Prov. Pessoal'!D13-'Prov. Pessoal'!D23</f>
        <v>4402.9966666666669</v>
      </c>
      <c r="E38" s="11">
        <f>'Prov. Pessoal'!E13-'Prov. Pessoal'!E23</f>
        <v>4402.9966666666669</v>
      </c>
      <c r="F38" s="11">
        <f>'Prov. Pessoal'!F13-'Prov. Pessoal'!F23</f>
        <v>4345.24</v>
      </c>
      <c r="G38" s="11">
        <f>'Prov. Pessoal'!G13-'Prov. Pessoal'!G23</f>
        <v>4402.9266666666672</v>
      </c>
      <c r="H38" s="11">
        <f>'Prov. Pessoal'!H13-'Prov. Pessoal'!H23</f>
        <v>4402.9266666666672</v>
      </c>
      <c r="I38" s="11">
        <f>'Prov. Pessoal'!I13-'Prov. Pessoal'!I23</f>
        <v>0</v>
      </c>
      <c r="J38" s="11">
        <f>'Prov. Pessoal'!J13-'Prov. Pessoal'!J23</f>
        <v>0</v>
      </c>
      <c r="K38" s="11">
        <f>'Prov. Pessoal'!K13-'Prov. Pessoal'!K23</f>
        <v>0</v>
      </c>
      <c r="L38" s="11">
        <f>'Prov. Pessoal'!L13-'Prov. Pessoal'!L23</f>
        <v>0</v>
      </c>
      <c r="M38" s="11">
        <f>'Prov. Pessoal'!M13-'Prov. Pessoal'!M23</f>
        <v>0</v>
      </c>
      <c r="N38" s="11">
        <f>'Prov. Pessoal'!N13-'Prov. Pessoal'!N23</f>
        <v>0</v>
      </c>
      <c r="O38" s="12">
        <f t="shared" si="6"/>
        <v>26323.273333333331</v>
      </c>
      <c r="P38" s="95">
        <f t="shared" si="7"/>
        <v>9.6062364853836818E-3</v>
      </c>
    </row>
    <row r="39" spans="1:16" ht="23.45" customHeight="1" x14ac:dyDescent="0.2">
      <c r="A39" s="40" t="s">
        <v>224</v>
      </c>
      <c r="B39" s="39" t="s">
        <v>439</v>
      </c>
      <c r="C39" s="11">
        <f>'Prov. Pessoal'!C14-'Prov. Pessoal'!C24</f>
        <v>0</v>
      </c>
      <c r="D39" s="11">
        <f>'Prov. Pessoal'!D14-'Prov. Pessoal'!D24</f>
        <v>-20825.169999999998</v>
      </c>
      <c r="E39" s="11">
        <f>'Prov. Pessoal'!E14-'Prov. Pessoal'!E24</f>
        <v>-21244.18</v>
      </c>
      <c r="F39" s="11">
        <f>'Prov. Pessoal'!F14-'Prov. Pessoal'!F24</f>
        <v>10677.81</v>
      </c>
      <c r="G39" s="11">
        <f>'Prov. Pessoal'!G14-'Prov. Pessoal'!G24</f>
        <v>-16589.34</v>
      </c>
      <c r="H39" s="11">
        <f>'Prov. Pessoal'!H14-'Prov. Pessoal'!H24</f>
        <v>-9689.09</v>
      </c>
      <c r="I39" s="11">
        <f>'Prov. Pessoal'!I14-'Prov. Pessoal'!I24</f>
        <v>0</v>
      </c>
      <c r="J39" s="11">
        <f>'Prov. Pessoal'!J14-'Prov. Pessoal'!J24</f>
        <v>0</v>
      </c>
      <c r="K39" s="11">
        <f>'Prov. Pessoal'!K14-'Prov. Pessoal'!K24</f>
        <v>0</v>
      </c>
      <c r="L39" s="11">
        <f>'Prov. Pessoal'!L14-'Prov. Pessoal'!L24</f>
        <v>0</v>
      </c>
      <c r="M39" s="11">
        <f>'Prov. Pessoal'!M14-'Prov. Pessoal'!M24</f>
        <v>0</v>
      </c>
      <c r="N39" s="11">
        <f>'Prov. Pessoal'!N14-'Prov. Pessoal'!N24</f>
        <v>0</v>
      </c>
      <c r="O39" s="12">
        <f t="shared" si="6"/>
        <v>-57669.97</v>
      </c>
      <c r="P39" s="95">
        <f t="shared" si="7"/>
        <v>-2.1045686944391507E-2</v>
      </c>
    </row>
    <row r="40" spans="1:16" ht="23.45" customHeight="1" x14ac:dyDescent="0.2">
      <c r="A40" s="40" t="s">
        <v>225</v>
      </c>
      <c r="B40" s="39" t="s">
        <v>160</v>
      </c>
      <c r="C40" s="11">
        <f>SUMPRODUCT((Diário!$E$4:$E$5003='Analítico Cp.'!$B40)*(Diário!$C$4:$C$5003&gt;=C$4)*(Diário!$C$4:$C$5003&lt;=EOMONTH(C$4,0))*(Diário!$F$4:$F$5003))
+SUMPRODUCT(('Comp.'!$D$5:$D$484=$B40)*('Comp.'!$B$5:$B$484&gt;=C$4)*('Comp.'!$B$5:$B$484&lt;=EOMONTH(C$4,0))*('Comp.'!$E$5:$E$484))</f>
        <v>279.7</v>
      </c>
      <c r="D40" s="11">
        <f>SUMPRODUCT((Diário!$E$4:$E$5003='Analítico Cp.'!$B40)*(Diário!$C$4:$C$5003&gt;=D$4)*(Diário!$C$4:$C$5003&lt;=EOMONTH(D$4,0))*(Diário!$F$4:$F$5003))
+SUMPRODUCT(('Comp.'!$D$5:$D$484=$B40)*('Comp.'!$B$5:$B$484&gt;=D$4)*('Comp.'!$B$5:$B$484&lt;=EOMONTH(D$4,0))*('Comp.'!$E$5:$E$484))</f>
        <v>294.01</v>
      </c>
      <c r="E40" s="11">
        <f>SUMPRODUCT((Diário!$E$4:$E$5003='Analítico Cp.'!$B40)*(Diário!$C$4:$C$5003&gt;=E$4)*(Diário!$C$4:$C$5003&lt;=EOMONTH(E$4,0))*(Diário!$F$4:$F$5003))
+SUMPRODUCT(('Comp.'!$D$5:$D$484=$B40)*('Comp.'!$B$5:$B$484&gt;=E$4)*('Comp.'!$B$5:$B$484&lt;=EOMONTH(E$4,0))*('Comp.'!$E$5:$E$484))</f>
        <v>755.85</v>
      </c>
      <c r="F40" s="11">
        <f>SUMPRODUCT((Diário!$E$4:$E$5003='Analítico Cp.'!$B40)*(Diário!$C$4:$C$5003&gt;=F$4)*(Diário!$C$4:$C$5003&lt;=EOMONTH(F$4,0))*(Diário!$F$4:$F$5003))
+SUMPRODUCT(('Comp.'!$D$5:$D$484=$B40)*('Comp.'!$B$5:$B$484&gt;=F$4)*('Comp.'!$B$5:$B$484&lt;=EOMONTH(F$4,0))*('Comp.'!$E$5:$E$484))</f>
        <v>509.5</v>
      </c>
      <c r="G40" s="11">
        <f>SUMPRODUCT((Diário!$E$4:$E$5003='Analítico Cp.'!$B40)*(Diário!$C$4:$C$5003&gt;=G$4)*(Diário!$C$4:$C$5003&lt;=EOMONTH(G$4,0))*(Diário!$F$4:$F$5003))
+SUMPRODUCT(('Comp.'!$D$5:$D$484=$B40)*('Comp.'!$B$5:$B$484&gt;=G$4)*('Comp.'!$B$5:$B$484&lt;=EOMONTH(G$4,0))*('Comp.'!$E$5:$E$484))</f>
        <v>293.54000000000002</v>
      </c>
      <c r="H40" s="11">
        <f>SUMPRODUCT((Diário!$E$4:$E$5003='Analítico Cp.'!$B40)*(Diário!$C$4:$C$5003&gt;=H$4)*(Diário!$C$4:$C$5003&lt;=EOMONTH(H$4,0))*(Diário!$F$4:$F$5003))
+SUMPRODUCT(('Comp.'!$D$5:$D$484=$B40)*('Comp.'!$B$5:$B$484&gt;=H$4)*('Comp.'!$B$5:$B$484&lt;=EOMONTH(H$4,0))*('Comp.'!$E$5:$E$484))</f>
        <v>1307.3499999999999</v>
      </c>
      <c r="I40" s="11">
        <f>SUMPRODUCT((Diário!$E$4:$E$5003='Analítico Cp.'!$B40)*(Diário!$C$4:$C$5003&gt;=I$4)*(Diário!$C$4:$C$5003&lt;=EOMONTH(I$4,0))*(Diário!$F$4:$F$5003))
+SUMPRODUCT(('Comp.'!$D$5:$D$484=$B40)*('Comp.'!$B$5:$B$484&gt;=I$4)*('Comp.'!$B$5:$B$484&lt;=EOMONTH(I$4,0))*('Comp.'!$E$5:$E$484))</f>
        <v>0</v>
      </c>
      <c r="J40" s="11">
        <f>SUMPRODUCT((Diário!$E$4:$E$5003='Analítico Cp.'!$B40)*(Diário!$C$4:$C$5003&gt;=J$4)*(Diário!$C$4:$C$5003&lt;=EOMONTH(J$4,0))*(Diário!$F$4:$F$5003))
+SUMPRODUCT(('Comp.'!$D$5:$D$484=$B40)*('Comp.'!$B$5:$B$484&gt;=J$4)*('Comp.'!$B$5:$B$484&lt;=EOMONTH(J$4,0))*('Comp.'!$E$5:$E$484))</f>
        <v>0</v>
      </c>
      <c r="K40" s="11">
        <f>SUMPRODUCT((Diário!$E$4:$E$5003='Analítico Cp.'!$B40)*(Diário!$C$4:$C$5003&gt;=K$4)*(Diário!$C$4:$C$5003&lt;=EOMONTH(K$4,0))*(Diário!$F$4:$F$5003))
+SUMPRODUCT(('Comp.'!$D$5:$D$484=$B40)*('Comp.'!$B$5:$B$484&gt;=K$4)*('Comp.'!$B$5:$B$484&lt;=EOMONTH(K$4,0))*('Comp.'!$E$5:$E$484))</f>
        <v>0</v>
      </c>
      <c r="L40" s="11">
        <f>SUMPRODUCT((Diário!$E$4:$E$5003='Analítico Cp.'!$B40)*(Diário!$C$4:$C$5003&gt;=L$4)*(Diário!$C$4:$C$5003&lt;=EOMONTH(L$4,0))*(Diário!$F$4:$F$5003))
+SUMPRODUCT(('Comp.'!$D$5:$D$484=$B40)*('Comp.'!$B$5:$B$484&gt;=L$4)*('Comp.'!$B$5:$B$484&lt;=EOMONTH(L$4,0))*('Comp.'!$E$5:$E$484))</f>
        <v>0</v>
      </c>
      <c r="M40" s="11">
        <f>SUMPRODUCT((Diário!$E$4:$E$5003='Analítico Cp.'!$B40)*(Diário!$C$4:$C$5003&gt;=M$4)*(Diário!$C$4:$C$5003&lt;=EOMONTH(M$4,0))*(Diário!$F$4:$F$5003))
+SUMPRODUCT(('Comp.'!$D$5:$D$484=$B40)*('Comp.'!$B$5:$B$484&gt;=M$4)*('Comp.'!$B$5:$B$484&lt;=EOMONTH(M$4,0))*('Comp.'!$E$5:$E$484))</f>
        <v>0</v>
      </c>
      <c r="N40" s="11">
        <f>SUMPRODUCT((Diário!$E$4:$E$5003='Analítico Cp.'!$B40)*(Diário!$C$4:$C$5003&gt;=N$4)*(Diário!$C$4:$C$5003&lt;=EOMONTH(N$4,0))*(Diário!$F$4:$F$5003))
+SUMPRODUCT(('Comp.'!$D$5:$D$484=$B40)*('Comp.'!$B$5:$B$484&gt;=N$4)*('Comp.'!$B$5:$B$484&lt;=EOMONTH(N$4,0))*('Comp.'!$E$5:$E$484))</f>
        <v>0</v>
      </c>
      <c r="O40" s="12">
        <f t="shared" si="6"/>
        <v>3439.95</v>
      </c>
      <c r="P40" s="95">
        <f t="shared" si="7"/>
        <v>1.2553519761560404E-3</v>
      </c>
    </row>
    <row r="41" spans="1:16" ht="23.45" customHeight="1" x14ac:dyDescent="0.2">
      <c r="A41" s="40" t="s">
        <v>226</v>
      </c>
      <c r="B41" s="39" t="s">
        <v>157</v>
      </c>
      <c r="C41" s="11">
        <f>SUMPRODUCT((Diário!$E$4:$E$5003='Analítico Cp.'!$B41)*(Diário!$C$4:$C$5003&gt;=C$4)*(Diário!$C$4:$C$5003&lt;=EOMONTH(C$4,0))*(Diário!$F$4:$F$5003))
+SUMPRODUCT(('Comp.'!$D$5:$D$484=$B41)*('Comp.'!$B$5:$B$484&gt;=C$4)*('Comp.'!$B$5:$B$484&lt;=EOMONTH(C$4,0))*('Comp.'!$E$5:$E$484))</f>
        <v>0</v>
      </c>
      <c r="D41" s="11">
        <f>SUMPRODUCT((Diário!$E$4:$E$5003='Analítico Cp.'!$B41)*(Diário!$C$4:$C$5003&gt;=D$4)*(Diário!$C$4:$C$5003&lt;=EOMONTH(D$4,0))*(Diário!$F$4:$F$5003))
+SUMPRODUCT(('Comp.'!$D$5:$D$484=$B41)*('Comp.'!$B$5:$B$484&gt;=D$4)*('Comp.'!$B$5:$B$484&lt;=EOMONTH(D$4,0))*('Comp.'!$E$5:$E$484))</f>
        <v>0</v>
      </c>
      <c r="E41" s="11">
        <f>SUMPRODUCT((Diário!$E$4:$E$5003='Analítico Cp.'!$B41)*(Diário!$C$4:$C$5003&gt;=E$4)*(Diário!$C$4:$C$5003&lt;=EOMONTH(E$4,0))*(Diário!$F$4:$F$5003))
+SUMPRODUCT(('Comp.'!$D$5:$D$484=$B41)*('Comp.'!$B$5:$B$484&gt;=E$4)*('Comp.'!$B$5:$B$484&lt;=EOMONTH(E$4,0))*('Comp.'!$E$5:$E$484))</f>
        <v>0</v>
      </c>
      <c r="F41" s="11">
        <f>SUMPRODUCT((Diário!$E$4:$E$5003='Analítico Cp.'!$B41)*(Diário!$C$4:$C$5003&gt;=F$4)*(Diário!$C$4:$C$5003&lt;=EOMONTH(F$4,0))*(Diário!$F$4:$F$5003))
+SUMPRODUCT(('Comp.'!$D$5:$D$484=$B41)*('Comp.'!$B$5:$B$484&gt;=F$4)*('Comp.'!$B$5:$B$484&lt;=EOMONTH(F$4,0))*('Comp.'!$E$5:$E$484))</f>
        <v>0</v>
      </c>
      <c r="G41" s="11">
        <f>SUMPRODUCT((Diário!$E$4:$E$5003='Analítico Cp.'!$B41)*(Diário!$C$4:$C$5003&gt;=G$4)*(Diário!$C$4:$C$5003&lt;=EOMONTH(G$4,0))*(Diário!$F$4:$F$5003))
+SUMPRODUCT(('Comp.'!$D$5:$D$484=$B41)*('Comp.'!$B$5:$B$484&gt;=G$4)*('Comp.'!$B$5:$B$484&lt;=EOMONTH(G$4,0))*('Comp.'!$E$5:$E$484))</f>
        <v>0</v>
      </c>
      <c r="H41" s="11">
        <f>SUMPRODUCT((Diário!$E$4:$E$5003='Analítico Cp.'!$B41)*(Diário!$C$4:$C$5003&gt;=H$4)*(Diário!$C$4:$C$5003&lt;=EOMONTH(H$4,0))*(Diário!$F$4:$F$5003))
+SUMPRODUCT(('Comp.'!$D$5:$D$484=$B41)*('Comp.'!$B$5:$B$484&gt;=H$4)*('Comp.'!$B$5:$B$484&lt;=EOMONTH(H$4,0))*('Comp.'!$E$5:$E$484))</f>
        <v>0</v>
      </c>
      <c r="I41" s="11">
        <f>SUMPRODUCT((Diário!$E$4:$E$5003='Analítico Cp.'!$B41)*(Diário!$C$4:$C$5003&gt;=I$4)*(Diário!$C$4:$C$5003&lt;=EOMONTH(I$4,0))*(Diário!$F$4:$F$5003))
+SUMPRODUCT(('Comp.'!$D$5:$D$484=$B41)*('Comp.'!$B$5:$B$484&gt;=I$4)*('Comp.'!$B$5:$B$484&lt;=EOMONTH(I$4,0))*('Comp.'!$E$5:$E$484))</f>
        <v>0</v>
      </c>
      <c r="J41" s="11">
        <f>SUMPRODUCT((Diário!$E$4:$E$5003='Analítico Cp.'!$B41)*(Diário!$C$4:$C$5003&gt;=J$4)*(Diário!$C$4:$C$5003&lt;=EOMONTH(J$4,0))*(Diário!$F$4:$F$5003))
+SUMPRODUCT(('Comp.'!$D$5:$D$484=$B41)*('Comp.'!$B$5:$B$484&gt;=J$4)*('Comp.'!$B$5:$B$484&lt;=EOMONTH(J$4,0))*('Comp.'!$E$5:$E$484))</f>
        <v>0</v>
      </c>
      <c r="K41" s="11">
        <f>SUMPRODUCT((Diário!$E$4:$E$5003='Analítico Cp.'!$B41)*(Diário!$C$4:$C$5003&gt;=K$4)*(Diário!$C$4:$C$5003&lt;=EOMONTH(K$4,0))*(Diário!$F$4:$F$5003))
+SUMPRODUCT(('Comp.'!$D$5:$D$484=$B41)*('Comp.'!$B$5:$B$484&gt;=K$4)*('Comp.'!$B$5:$B$484&lt;=EOMONTH(K$4,0))*('Comp.'!$E$5:$E$484))</f>
        <v>0</v>
      </c>
      <c r="L41" s="11">
        <f>SUMPRODUCT((Diário!$E$4:$E$5003='Analítico Cp.'!$B41)*(Diário!$C$4:$C$5003&gt;=L$4)*(Diário!$C$4:$C$5003&lt;=EOMONTH(L$4,0))*(Diário!$F$4:$F$5003))
+SUMPRODUCT(('Comp.'!$D$5:$D$484=$B41)*('Comp.'!$B$5:$B$484&gt;=L$4)*('Comp.'!$B$5:$B$484&lt;=EOMONTH(L$4,0))*('Comp.'!$E$5:$E$484))</f>
        <v>0</v>
      </c>
      <c r="M41" s="11">
        <f>SUMPRODUCT((Diário!$E$4:$E$5003='Analítico Cp.'!$B41)*(Diário!$C$4:$C$5003&gt;=M$4)*(Diário!$C$4:$C$5003&lt;=EOMONTH(M$4,0))*(Diário!$F$4:$F$5003))
+SUMPRODUCT(('Comp.'!$D$5:$D$484=$B41)*('Comp.'!$B$5:$B$484&gt;=M$4)*('Comp.'!$B$5:$B$484&lt;=EOMONTH(M$4,0))*('Comp.'!$E$5:$E$484))</f>
        <v>0</v>
      </c>
      <c r="N41" s="11">
        <f>SUMPRODUCT((Diário!$E$4:$E$5003='Analítico Cp.'!$B41)*(Diário!$C$4:$C$5003&gt;=N$4)*(Diário!$C$4:$C$5003&lt;=EOMONTH(N$4,0))*(Diário!$F$4:$F$5003))
+SUMPRODUCT(('Comp.'!$D$5:$D$484=$B41)*('Comp.'!$B$5:$B$484&gt;=N$4)*('Comp.'!$B$5:$B$484&lt;=EOMONTH(N$4,0))*('Comp.'!$E$5:$E$484))</f>
        <v>0</v>
      </c>
      <c r="O41" s="12">
        <f t="shared" si="6"/>
        <v>0</v>
      </c>
      <c r="P41" s="95">
        <f t="shared" si="7"/>
        <v>0</v>
      </c>
    </row>
    <row r="42" spans="1:16" s="21" customFormat="1" ht="23.45" customHeight="1" x14ac:dyDescent="0.2">
      <c r="A42" s="40" t="s">
        <v>227</v>
      </c>
      <c r="B42" s="38" t="s">
        <v>264</v>
      </c>
      <c r="C42" s="11">
        <f>SUMPRODUCT((Diário!$E$4:$E$5003='Analítico Cp.'!$B42)*(Diário!$C$4:$C$5003&gt;=C$4)*(Diário!$C$4:$C$5003&lt;=EOMONTH(C$4,0))*(Diário!$F$4:$F$5003))
+SUMPRODUCT(('Comp.'!$D$5:$D$484=$B42)*('Comp.'!$B$5:$B$484&gt;=C$4)*('Comp.'!$B$5:$B$484&lt;=EOMONTH(C$4,0))*('Comp.'!$E$5:$E$484))</f>
        <v>15611.109869</v>
      </c>
      <c r="D42" s="11">
        <f>SUMPRODUCT((Diário!$E$4:$E$5003='Analítico Cp.'!$B42)*(Diário!$C$4:$C$5003&gt;=D$4)*(Diário!$C$4:$C$5003&lt;=EOMONTH(D$4,0))*(Diário!$F$4:$F$5003))
+SUMPRODUCT(('Comp.'!$D$5:$D$484=$B42)*('Comp.'!$B$5:$B$484&gt;=D$4)*('Comp.'!$B$5:$B$484&lt;=EOMONTH(D$4,0))*('Comp.'!$E$5:$E$484))</f>
        <v>17268.530115999998</v>
      </c>
      <c r="E42" s="11">
        <f>SUMPRODUCT((Diário!$E$4:$E$5003='Analítico Cp.'!$B42)*(Diário!$C$4:$C$5003&gt;=E$4)*(Diário!$C$4:$C$5003&lt;=EOMONTH(E$4,0))*(Diário!$F$4:$F$5003))
+SUMPRODUCT(('Comp.'!$D$5:$D$484=$B42)*('Comp.'!$B$5:$B$484&gt;=E$4)*('Comp.'!$B$5:$B$484&lt;=EOMONTH(E$4,0))*('Comp.'!$E$5:$E$484))</f>
        <v>17009.490246000001</v>
      </c>
      <c r="F42" s="11">
        <f>SUMPRODUCT((Diário!$E$4:$E$5003='Analítico Cp.'!$B42)*(Diário!$C$4:$C$5003&gt;=F$4)*(Diário!$C$4:$C$5003&lt;=EOMONTH(F$4,0))*(Diário!$F$4:$F$5003))
+SUMPRODUCT(('Comp.'!$D$5:$D$484=$B42)*('Comp.'!$B$5:$B$484&gt;=F$4)*('Comp.'!$B$5:$B$484&lt;=EOMONTH(F$4,0))*('Comp.'!$E$5:$E$484))</f>
        <v>19899.329999999998</v>
      </c>
      <c r="G42" s="11">
        <f>SUMPRODUCT((Diário!$E$4:$E$5003='Analítico Cp.'!$B42)*(Diário!$C$4:$C$5003&gt;=G$4)*(Diário!$C$4:$C$5003&lt;=EOMONTH(G$4,0))*(Diário!$F$4:$F$5003))
+SUMPRODUCT(('Comp.'!$D$5:$D$484=$B42)*('Comp.'!$B$5:$B$484&gt;=G$4)*('Comp.'!$B$5:$B$484&lt;=EOMONTH(G$4,0))*('Comp.'!$E$5:$E$484))</f>
        <v>13798.8</v>
      </c>
      <c r="H42" s="11">
        <f>SUMPRODUCT((Diário!$E$4:$E$5003='Analítico Cp.'!$B42)*(Diário!$C$4:$C$5003&gt;=H$4)*(Diário!$C$4:$C$5003&lt;=EOMONTH(H$4,0))*(Diário!$F$4:$F$5003))
+SUMPRODUCT(('Comp.'!$D$5:$D$484=$B42)*('Comp.'!$B$5:$B$484&gt;=H$4)*('Comp.'!$B$5:$B$484&lt;=EOMONTH(H$4,0))*('Comp.'!$E$5:$E$484))</f>
        <v>0</v>
      </c>
      <c r="I42" s="11">
        <f>SUMPRODUCT((Diário!$E$4:$E$5003='Analítico Cp.'!$B42)*(Diário!$C$4:$C$5003&gt;=I$4)*(Diário!$C$4:$C$5003&lt;=EOMONTH(I$4,0))*(Diário!$F$4:$F$5003))
+SUMPRODUCT(('Comp.'!$D$5:$D$484=$B42)*('Comp.'!$B$5:$B$484&gt;=I$4)*('Comp.'!$B$5:$B$484&lt;=EOMONTH(I$4,0))*('Comp.'!$E$5:$E$484))</f>
        <v>0</v>
      </c>
      <c r="J42" s="11">
        <f>SUMPRODUCT((Diário!$E$4:$E$5003='Analítico Cp.'!$B42)*(Diário!$C$4:$C$5003&gt;=J$4)*(Diário!$C$4:$C$5003&lt;=EOMONTH(J$4,0))*(Diário!$F$4:$F$5003))
+SUMPRODUCT(('Comp.'!$D$5:$D$484=$B42)*('Comp.'!$B$5:$B$484&gt;=J$4)*('Comp.'!$B$5:$B$484&lt;=EOMONTH(J$4,0))*('Comp.'!$E$5:$E$484))</f>
        <v>0</v>
      </c>
      <c r="K42" s="11">
        <f>SUMPRODUCT((Diário!$E$4:$E$5003='Analítico Cp.'!$B42)*(Diário!$C$4:$C$5003&gt;=K$4)*(Diário!$C$4:$C$5003&lt;=EOMONTH(K$4,0))*(Diário!$F$4:$F$5003))
+SUMPRODUCT(('Comp.'!$D$5:$D$484=$B42)*('Comp.'!$B$5:$B$484&gt;=K$4)*('Comp.'!$B$5:$B$484&lt;=EOMONTH(K$4,0))*('Comp.'!$E$5:$E$484))</f>
        <v>0</v>
      </c>
      <c r="L42" s="11">
        <f>SUMPRODUCT((Diário!$E$4:$E$5003='Analítico Cp.'!$B42)*(Diário!$C$4:$C$5003&gt;=L$4)*(Diário!$C$4:$C$5003&lt;=EOMONTH(L$4,0))*(Diário!$F$4:$F$5003))
+SUMPRODUCT(('Comp.'!$D$5:$D$484=$B42)*('Comp.'!$B$5:$B$484&gt;=L$4)*('Comp.'!$B$5:$B$484&lt;=EOMONTH(L$4,0))*('Comp.'!$E$5:$E$484))</f>
        <v>0</v>
      </c>
      <c r="M42" s="11">
        <f>SUMPRODUCT((Diário!$E$4:$E$5003='Analítico Cp.'!$B42)*(Diário!$C$4:$C$5003&gt;=M$4)*(Diário!$C$4:$C$5003&lt;=EOMONTH(M$4,0))*(Diário!$F$4:$F$5003))
+SUMPRODUCT(('Comp.'!$D$5:$D$484=$B42)*('Comp.'!$B$5:$B$484&gt;=M$4)*('Comp.'!$B$5:$B$484&lt;=EOMONTH(M$4,0))*('Comp.'!$E$5:$E$484))</f>
        <v>0</v>
      </c>
      <c r="N42" s="11">
        <f>SUMPRODUCT((Diário!$E$4:$E$5003='Analítico Cp.'!$B42)*(Diário!$C$4:$C$5003&gt;=N$4)*(Diário!$C$4:$C$5003&lt;=EOMONTH(N$4,0))*(Diário!$F$4:$F$5003))
+SUMPRODUCT(('Comp.'!$D$5:$D$484=$B42)*('Comp.'!$B$5:$B$484&gt;=N$4)*('Comp.'!$B$5:$B$484&lt;=EOMONTH(N$4,0))*('Comp.'!$E$5:$E$484))</f>
        <v>0</v>
      </c>
      <c r="O42" s="12">
        <f>SUM(C42:N42)</f>
        <v>83587.260231000007</v>
      </c>
      <c r="P42" s="95">
        <f t="shared" si="7"/>
        <v>3.0503766715346169E-2</v>
      </c>
    </row>
    <row r="43" spans="1:16" ht="23.45" customHeight="1" x14ac:dyDescent="0.2">
      <c r="A43" s="17"/>
      <c r="B43" s="18" t="s">
        <v>100</v>
      </c>
      <c r="C43" s="13">
        <f t="shared" ref="C43:O43" si="8">SUBTOTAL(109,C32:C42)</f>
        <v>102920.78386900001</v>
      </c>
      <c r="D43" s="13">
        <f t="shared" si="8"/>
        <v>86508.584116000013</v>
      </c>
      <c r="E43" s="13">
        <f t="shared" si="8"/>
        <v>86850.186246000027</v>
      </c>
      <c r="F43" s="13">
        <f t="shared" si="8"/>
        <v>121368.32000000001</v>
      </c>
      <c r="G43" s="13">
        <f t="shared" si="8"/>
        <v>90222.338000000003</v>
      </c>
      <c r="H43" s="13">
        <f t="shared" si="8"/>
        <v>83875.372000000018</v>
      </c>
      <c r="I43" s="13">
        <f t="shared" si="8"/>
        <v>0</v>
      </c>
      <c r="J43" s="13">
        <f t="shared" si="8"/>
        <v>0</v>
      </c>
      <c r="K43" s="13">
        <f t="shared" si="8"/>
        <v>0</v>
      </c>
      <c r="L43" s="13">
        <f t="shared" si="8"/>
        <v>0</v>
      </c>
      <c r="M43" s="13">
        <f t="shared" si="8"/>
        <v>0</v>
      </c>
      <c r="N43" s="13">
        <f t="shared" si="8"/>
        <v>0</v>
      </c>
      <c r="O43" s="13">
        <f t="shared" si="8"/>
        <v>571745.58423100004</v>
      </c>
      <c r="P43" s="97">
        <f t="shared" si="7"/>
        <v>0.20864894810182583</v>
      </c>
    </row>
    <row r="44" spans="1:16" ht="23.45" customHeight="1" x14ac:dyDescent="0.2">
      <c r="A44" s="201" t="s">
        <v>14</v>
      </c>
      <c r="B44" s="217" t="s">
        <v>35</v>
      </c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02"/>
    </row>
    <row r="45" spans="1:16" ht="23.45" customHeight="1" x14ac:dyDescent="0.2">
      <c r="A45" s="200" t="s">
        <v>95</v>
      </c>
      <c r="B45" s="39" t="s">
        <v>146</v>
      </c>
      <c r="C45" s="11">
        <f>SUMPRODUCT((Diário!$E$4:$E$5003='Analítico Cp.'!$B45)*(Diário!$C$4:$C$5003&gt;=C$4)*(Diário!$C$4:$C$5003&lt;=EOMONTH(C$4,0))*(Diário!$F$4:$F$5003))
+SUMPRODUCT(('Comp.'!$D$5:$D$484=$B45)*('Comp.'!$B$5:$B$484&gt;=C$4)*('Comp.'!$B$5:$B$484&lt;=EOMONTH(C$4,0))*('Comp.'!$E$5:$E$484))</f>
        <v>0</v>
      </c>
      <c r="D45" s="11">
        <f>SUMPRODUCT((Diário!$E$4:$E$5003='Analítico Cp.'!$B45)*(Diário!$C$4:$C$5003&gt;=D$4)*(Diário!$C$4:$C$5003&lt;=EOMONTH(D$4,0))*(Diário!$F$4:$F$5003))
+SUMPRODUCT(('Comp.'!$D$5:$D$484=$B45)*('Comp.'!$B$5:$B$484&gt;=D$4)*('Comp.'!$B$5:$B$484&lt;=EOMONTH(D$4,0))*('Comp.'!$E$5:$E$484))</f>
        <v>15562.5</v>
      </c>
      <c r="E45" s="11">
        <f>SUMPRODUCT((Diário!$E$4:$E$5003='Analítico Cp.'!$B45)*(Diário!$C$4:$C$5003&gt;=E$4)*(Diário!$C$4:$C$5003&lt;=EOMONTH(E$4,0))*(Diário!$F$4:$F$5003))
+SUMPRODUCT(('Comp.'!$D$5:$D$484=$B45)*('Comp.'!$B$5:$B$484&gt;=E$4)*('Comp.'!$B$5:$B$484&lt;=EOMONTH(E$4,0))*('Comp.'!$E$5:$E$484))</f>
        <v>15562.5</v>
      </c>
      <c r="F45" s="11">
        <f>SUMPRODUCT((Diário!$E$4:$E$5003='Analítico Cp.'!$B45)*(Diário!$C$4:$C$5003&gt;=F$4)*(Diário!$C$4:$C$5003&lt;=EOMONTH(F$4,0))*(Diário!$F$4:$F$5003))
+SUMPRODUCT(('Comp.'!$D$5:$D$484=$B45)*('Comp.'!$B$5:$B$484&gt;=F$4)*('Comp.'!$B$5:$B$484&lt;=EOMONTH(F$4,0))*('Comp.'!$E$5:$E$484))</f>
        <v>15562.5</v>
      </c>
      <c r="G45" s="11">
        <f>SUMPRODUCT((Diário!$E$4:$E$5003='Analítico Cp.'!$B45)*(Diário!$C$4:$C$5003&gt;=G$4)*(Diário!$C$4:$C$5003&lt;=EOMONTH(G$4,0))*(Diário!$F$4:$F$5003))
+SUMPRODUCT(('Comp.'!$D$5:$D$484=$B45)*('Comp.'!$B$5:$B$484&gt;=G$4)*('Comp.'!$B$5:$B$484&lt;=EOMONTH(G$4,0))*('Comp.'!$E$5:$E$484))</f>
        <v>15471.73</v>
      </c>
      <c r="H45" s="11">
        <f>SUMPRODUCT((Diário!$E$4:$E$5003='Analítico Cp.'!$B45)*(Diário!$C$4:$C$5003&gt;=H$4)*(Diário!$C$4:$C$5003&lt;=EOMONTH(H$4,0))*(Diário!$F$4:$F$5003))
+SUMPRODUCT(('Comp.'!$D$5:$D$484=$B45)*('Comp.'!$B$5:$B$484&gt;=H$4)*('Comp.'!$B$5:$B$484&lt;=EOMONTH(H$4,0))*('Comp.'!$E$5:$E$484))</f>
        <v>15568.5</v>
      </c>
      <c r="I45" s="11">
        <f>SUMPRODUCT((Diário!$E$4:$E$5003='Analítico Cp.'!$B45)*(Diário!$C$4:$C$5003&gt;=I$4)*(Diário!$C$4:$C$5003&lt;=EOMONTH(I$4,0))*(Diário!$F$4:$F$5003))
+SUMPRODUCT(('Comp.'!$D$5:$D$484=$B45)*('Comp.'!$B$5:$B$484&gt;=I$4)*('Comp.'!$B$5:$B$484&lt;=EOMONTH(I$4,0))*('Comp.'!$E$5:$E$484))</f>
        <v>15574.5</v>
      </c>
      <c r="J45" s="11">
        <f>SUMPRODUCT((Diário!$E$4:$E$5003='Analítico Cp.'!$B45)*(Diário!$C$4:$C$5003&gt;=J$4)*(Diário!$C$4:$C$5003&lt;=EOMONTH(J$4,0))*(Diário!$F$4:$F$5003))
+SUMPRODUCT(('Comp.'!$D$5:$D$484=$B45)*('Comp.'!$B$5:$B$484&gt;=J$4)*('Comp.'!$B$5:$B$484&lt;=EOMONTH(J$4,0))*('Comp.'!$E$5:$E$484))</f>
        <v>0</v>
      </c>
      <c r="K45" s="11">
        <f>SUMPRODUCT((Diário!$E$4:$E$5003='Analítico Cp.'!$B45)*(Diário!$C$4:$C$5003&gt;=K$4)*(Diário!$C$4:$C$5003&lt;=EOMONTH(K$4,0))*(Diário!$F$4:$F$5003))
+SUMPRODUCT(('Comp.'!$D$5:$D$484=$B45)*('Comp.'!$B$5:$B$484&gt;=K$4)*('Comp.'!$B$5:$B$484&lt;=EOMONTH(K$4,0))*('Comp.'!$E$5:$E$484))</f>
        <v>0</v>
      </c>
      <c r="L45" s="11">
        <f>SUMPRODUCT((Diário!$E$4:$E$5003='Analítico Cp.'!$B45)*(Diário!$C$4:$C$5003&gt;=L$4)*(Diário!$C$4:$C$5003&lt;=EOMONTH(L$4,0))*(Diário!$F$4:$F$5003))
+SUMPRODUCT(('Comp.'!$D$5:$D$484=$B45)*('Comp.'!$B$5:$B$484&gt;=L$4)*('Comp.'!$B$5:$B$484&lt;=EOMONTH(L$4,0))*('Comp.'!$E$5:$E$484))</f>
        <v>0</v>
      </c>
      <c r="M45" s="11">
        <f>SUMPRODUCT((Diário!$E$4:$E$5003='Analítico Cp.'!$B45)*(Diário!$C$4:$C$5003&gt;=M$4)*(Diário!$C$4:$C$5003&lt;=EOMONTH(M$4,0))*(Diário!$F$4:$F$5003))
+SUMPRODUCT(('Comp.'!$D$5:$D$484=$B45)*('Comp.'!$B$5:$B$484&gt;=M$4)*('Comp.'!$B$5:$B$484&lt;=EOMONTH(M$4,0))*('Comp.'!$E$5:$E$484))</f>
        <v>0</v>
      </c>
      <c r="N45" s="11">
        <f>SUMPRODUCT((Diário!$E$4:$E$5003='Analítico Cp.'!$B45)*(Diário!$C$4:$C$5003&gt;=N$4)*(Diário!$C$4:$C$5003&lt;=EOMONTH(N$4,0))*(Diário!$F$4:$F$5003))
+SUMPRODUCT(('Comp.'!$D$5:$D$484=$B45)*('Comp.'!$B$5:$B$484&gt;=N$4)*('Comp.'!$B$5:$B$484&lt;=EOMONTH(N$4,0))*('Comp.'!$E$5:$E$484))</f>
        <v>0</v>
      </c>
      <c r="O45" s="12">
        <f t="shared" ref="O45:O53" si="9">SUM(C45:N45)</f>
        <v>93302.23</v>
      </c>
      <c r="P45" s="95">
        <f t="shared" ref="P45:P55" si="10">IF($O$135=0,0,O45/$O$135)</f>
        <v>3.4049081762893466E-2</v>
      </c>
    </row>
    <row r="46" spans="1:16" ht="23.45" customHeight="1" x14ac:dyDescent="0.2">
      <c r="A46" s="200" t="s">
        <v>96</v>
      </c>
      <c r="B46" s="39" t="s">
        <v>6</v>
      </c>
      <c r="C46" s="11">
        <f>SUMPRODUCT((Diário!$E$4:$E$5003='Analítico Cp.'!$B46)*(Diário!$C$4:$C$5003&gt;=C$4)*(Diário!$C$4:$C$5003&lt;=EOMONTH(C$4,0))*(Diário!$F$4:$F$5003))
+SUMPRODUCT(('Comp.'!$D$5:$D$484=$B46)*('Comp.'!$B$5:$B$484&gt;=C$4)*('Comp.'!$B$5:$B$484&lt;=EOMONTH(C$4,0))*('Comp.'!$E$5:$E$484))</f>
        <v>0</v>
      </c>
      <c r="D46" s="11">
        <f>SUMPRODUCT((Diário!$E$4:$E$5003='Analítico Cp.'!$B46)*(Diário!$C$4:$C$5003&gt;=D$4)*(Diário!$C$4:$C$5003&lt;=EOMONTH(D$4,0))*(Diário!$F$4:$F$5003))
+SUMPRODUCT(('Comp.'!$D$5:$D$484=$B46)*('Comp.'!$B$5:$B$484&gt;=D$4)*('Comp.'!$B$5:$B$484&lt;=EOMONTH(D$4,0))*('Comp.'!$E$5:$E$484))</f>
        <v>20181</v>
      </c>
      <c r="E46" s="11">
        <f>SUMPRODUCT((Diário!$E$4:$E$5003='Analítico Cp.'!$B46)*(Diário!$C$4:$C$5003&gt;=E$4)*(Diário!$C$4:$C$5003&lt;=EOMONTH(E$4,0))*(Diário!$F$4:$F$5003))
+SUMPRODUCT(('Comp.'!$D$5:$D$484=$B46)*('Comp.'!$B$5:$B$484&gt;=E$4)*('Comp.'!$B$5:$B$484&lt;=EOMONTH(E$4,0))*('Comp.'!$E$5:$E$484))</f>
        <v>20181</v>
      </c>
      <c r="F46" s="11">
        <f>SUMPRODUCT((Diário!$E$4:$E$5003='Analítico Cp.'!$B46)*(Diário!$C$4:$C$5003&gt;=F$4)*(Diário!$C$4:$C$5003&lt;=EOMONTH(F$4,0))*(Diário!$F$4:$F$5003))
+SUMPRODUCT(('Comp.'!$D$5:$D$484=$B46)*('Comp.'!$B$5:$B$484&gt;=F$4)*('Comp.'!$B$5:$B$484&lt;=EOMONTH(F$4,0))*('Comp.'!$E$5:$E$484))</f>
        <v>20181</v>
      </c>
      <c r="G46" s="11">
        <f>SUMPRODUCT((Diário!$E$4:$E$5003='Analítico Cp.'!$B46)*(Diário!$C$4:$C$5003&gt;=G$4)*(Diário!$C$4:$C$5003&lt;=EOMONTH(G$4,0))*(Diário!$F$4:$F$5003))
+SUMPRODUCT(('Comp.'!$D$5:$D$484=$B46)*('Comp.'!$B$5:$B$484&gt;=G$4)*('Comp.'!$B$5:$B$484&lt;=EOMONTH(G$4,0))*('Comp.'!$E$5:$E$484))</f>
        <v>20090.03</v>
      </c>
      <c r="H46" s="11">
        <f>SUMPRODUCT((Diário!$E$4:$E$5003='Analítico Cp.'!$B46)*(Diário!$C$4:$C$5003&gt;=H$4)*(Diário!$C$4:$C$5003&lt;=EOMONTH(H$4,0))*(Diário!$F$4:$F$5003))
+SUMPRODUCT(('Comp.'!$D$5:$D$484=$B46)*('Comp.'!$B$5:$B$484&gt;=H$4)*('Comp.'!$B$5:$B$484&lt;=EOMONTH(H$4,0))*('Comp.'!$E$5:$E$484))</f>
        <v>20181</v>
      </c>
      <c r="I46" s="11">
        <f>SUMPRODUCT((Diário!$E$4:$E$5003='Analítico Cp.'!$B46)*(Diário!$C$4:$C$5003&gt;=I$4)*(Diário!$C$4:$C$5003&lt;=EOMONTH(I$4,0))*(Diário!$F$4:$F$5003))
+SUMPRODUCT(('Comp.'!$D$5:$D$484=$B46)*('Comp.'!$B$5:$B$484&gt;=I$4)*('Comp.'!$B$5:$B$484&lt;=EOMONTH(I$4,0))*('Comp.'!$E$5:$E$484))</f>
        <v>20193</v>
      </c>
      <c r="J46" s="11">
        <f>SUMPRODUCT((Diário!$E$4:$E$5003='Analítico Cp.'!$B46)*(Diário!$C$4:$C$5003&gt;=J$4)*(Diário!$C$4:$C$5003&lt;=EOMONTH(J$4,0))*(Diário!$F$4:$F$5003))
+SUMPRODUCT(('Comp.'!$D$5:$D$484=$B46)*('Comp.'!$B$5:$B$484&gt;=J$4)*('Comp.'!$B$5:$B$484&lt;=EOMONTH(J$4,0))*('Comp.'!$E$5:$E$484))</f>
        <v>0</v>
      </c>
      <c r="K46" s="11">
        <f>SUMPRODUCT((Diário!$E$4:$E$5003='Analítico Cp.'!$B46)*(Diário!$C$4:$C$5003&gt;=K$4)*(Diário!$C$4:$C$5003&lt;=EOMONTH(K$4,0))*(Diário!$F$4:$F$5003))
+SUMPRODUCT(('Comp.'!$D$5:$D$484=$B46)*('Comp.'!$B$5:$B$484&gt;=K$4)*('Comp.'!$B$5:$B$484&lt;=EOMONTH(K$4,0))*('Comp.'!$E$5:$E$484))</f>
        <v>0</v>
      </c>
      <c r="L46" s="11">
        <f>SUMPRODUCT((Diário!$E$4:$E$5003='Analítico Cp.'!$B46)*(Diário!$C$4:$C$5003&gt;=L$4)*(Diário!$C$4:$C$5003&lt;=EOMONTH(L$4,0))*(Diário!$F$4:$F$5003))
+SUMPRODUCT(('Comp.'!$D$5:$D$484=$B46)*('Comp.'!$B$5:$B$484&gt;=L$4)*('Comp.'!$B$5:$B$484&lt;=EOMONTH(L$4,0))*('Comp.'!$E$5:$E$484))</f>
        <v>0</v>
      </c>
      <c r="M46" s="11">
        <f>SUMPRODUCT((Diário!$E$4:$E$5003='Analítico Cp.'!$B46)*(Diário!$C$4:$C$5003&gt;=M$4)*(Diário!$C$4:$C$5003&lt;=EOMONTH(M$4,0))*(Diário!$F$4:$F$5003))
+SUMPRODUCT(('Comp.'!$D$5:$D$484=$B46)*('Comp.'!$B$5:$B$484&gt;=M$4)*('Comp.'!$B$5:$B$484&lt;=EOMONTH(M$4,0))*('Comp.'!$E$5:$E$484))</f>
        <v>0</v>
      </c>
      <c r="N46" s="11">
        <f>SUMPRODUCT((Diário!$E$4:$E$5003='Analítico Cp.'!$B46)*(Diário!$C$4:$C$5003&gt;=N$4)*(Diário!$C$4:$C$5003&lt;=EOMONTH(N$4,0))*(Diário!$F$4:$F$5003))
+SUMPRODUCT(('Comp.'!$D$5:$D$484=$B46)*('Comp.'!$B$5:$B$484&gt;=N$4)*('Comp.'!$B$5:$B$484&lt;=EOMONTH(N$4,0))*('Comp.'!$E$5:$E$484))</f>
        <v>0</v>
      </c>
      <c r="O46" s="12">
        <f t="shared" si="9"/>
        <v>121007.03</v>
      </c>
      <c r="P46" s="95">
        <f t="shared" si="10"/>
        <v>4.4159483201579461E-2</v>
      </c>
    </row>
    <row r="47" spans="1:16" ht="23.45" customHeight="1" x14ac:dyDescent="0.2">
      <c r="A47" s="200" t="s">
        <v>97</v>
      </c>
      <c r="B47" s="39" t="s">
        <v>284</v>
      </c>
      <c r="C47" s="11">
        <f>SUMPRODUCT((Diário!$E$4:$E$5003='Analítico Cp.'!$B47)*(Diário!$C$4:$C$5003&gt;=C$4)*(Diário!$C$4:$C$5003&lt;=EOMONTH(C$4,0))*(Diário!$F$4:$F$5003))
+SUMPRODUCT(('Comp.'!$D$5:$D$484=$B47)*('Comp.'!$B$5:$B$484&gt;=C$4)*('Comp.'!$B$5:$B$484&lt;=EOMONTH(C$4,0))*('Comp.'!$E$5:$E$484))</f>
        <v>0</v>
      </c>
      <c r="D47" s="11">
        <f>SUMPRODUCT((Diário!$E$4:$E$5003='Analítico Cp.'!$B47)*(Diário!$C$4:$C$5003&gt;=D$4)*(Diário!$C$4:$C$5003&lt;=EOMONTH(D$4,0))*(Diário!$F$4:$F$5003))
+SUMPRODUCT(('Comp.'!$D$5:$D$484=$B47)*('Comp.'!$B$5:$B$484&gt;=D$4)*('Comp.'!$B$5:$B$484&lt;=EOMONTH(D$4,0))*('Comp.'!$E$5:$E$484))</f>
        <v>0</v>
      </c>
      <c r="E47" s="11">
        <f>SUMPRODUCT((Diário!$E$4:$E$5003='Analítico Cp.'!$B47)*(Diário!$C$4:$C$5003&gt;=E$4)*(Diário!$C$4:$C$5003&lt;=EOMONTH(E$4,0))*(Diário!$F$4:$F$5003))
+SUMPRODUCT(('Comp.'!$D$5:$D$484=$B47)*('Comp.'!$B$5:$B$484&gt;=E$4)*('Comp.'!$B$5:$B$484&lt;=EOMONTH(E$4,0))*('Comp.'!$E$5:$E$484))</f>
        <v>0</v>
      </c>
      <c r="F47" s="11">
        <f>SUMPRODUCT((Diário!$E$4:$E$5003='Analítico Cp.'!$B47)*(Diário!$C$4:$C$5003&gt;=F$4)*(Diário!$C$4:$C$5003&lt;=EOMONTH(F$4,0))*(Diário!$F$4:$F$5003))
+SUMPRODUCT(('Comp.'!$D$5:$D$484=$B47)*('Comp.'!$B$5:$B$484&gt;=F$4)*('Comp.'!$B$5:$B$484&lt;=EOMONTH(F$4,0))*('Comp.'!$E$5:$E$484))</f>
        <v>0</v>
      </c>
      <c r="G47" s="11">
        <f>SUMPRODUCT((Diário!$E$4:$E$5003='Analítico Cp.'!$B47)*(Diário!$C$4:$C$5003&gt;=G$4)*(Diário!$C$4:$C$5003&lt;=EOMONTH(G$4,0))*(Diário!$F$4:$F$5003))
+SUMPRODUCT(('Comp.'!$D$5:$D$484=$B47)*('Comp.'!$B$5:$B$484&gt;=G$4)*('Comp.'!$B$5:$B$484&lt;=EOMONTH(G$4,0))*('Comp.'!$E$5:$E$484))</f>
        <v>0</v>
      </c>
      <c r="H47" s="11">
        <f>SUMPRODUCT((Diário!$E$4:$E$5003='Analítico Cp.'!$B47)*(Diário!$C$4:$C$5003&gt;=H$4)*(Diário!$C$4:$C$5003&lt;=EOMONTH(H$4,0))*(Diário!$F$4:$F$5003))
+SUMPRODUCT(('Comp.'!$D$5:$D$484=$B47)*('Comp.'!$B$5:$B$484&gt;=H$4)*('Comp.'!$B$5:$B$484&lt;=EOMONTH(H$4,0))*('Comp.'!$E$5:$E$484))</f>
        <v>0</v>
      </c>
      <c r="I47" s="11">
        <f>SUMPRODUCT((Diário!$E$4:$E$5003='Analítico Cp.'!$B47)*(Diário!$C$4:$C$5003&gt;=I$4)*(Diário!$C$4:$C$5003&lt;=EOMONTH(I$4,0))*(Diário!$F$4:$F$5003))
+SUMPRODUCT(('Comp.'!$D$5:$D$484=$B47)*('Comp.'!$B$5:$B$484&gt;=I$4)*('Comp.'!$B$5:$B$484&lt;=EOMONTH(I$4,0))*('Comp.'!$E$5:$E$484))</f>
        <v>0</v>
      </c>
      <c r="J47" s="11">
        <f>SUMPRODUCT((Diário!$E$4:$E$5003='Analítico Cp.'!$B47)*(Diário!$C$4:$C$5003&gt;=J$4)*(Diário!$C$4:$C$5003&lt;=EOMONTH(J$4,0))*(Diário!$F$4:$F$5003))
+SUMPRODUCT(('Comp.'!$D$5:$D$484=$B47)*('Comp.'!$B$5:$B$484&gt;=J$4)*('Comp.'!$B$5:$B$484&lt;=EOMONTH(J$4,0))*('Comp.'!$E$5:$E$484))</f>
        <v>0</v>
      </c>
      <c r="K47" s="11">
        <f>SUMPRODUCT((Diário!$E$4:$E$5003='Analítico Cp.'!$B47)*(Diário!$C$4:$C$5003&gt;=K$4)*(Diário!$C$4:$C$5003&lt;=EOMONTH(K$4,0))*(Diário!$F$4:$F$5003))
+SUMPRODUCT(('Comp.'!$D$5:$D$484=$B47)*('Comp.'!$B$5:$B$484&gt;=K$4)*('Comp.'!$B$5:$B$484&lt;=EOMONTH(K$4,0))*('Comp.'!$E$5:$E$484))</f>
        <v>0</v>
      </c>
      <c r="L47" s="11">
        <f>SUMPRODUCT((Diário!$E$4:$E$5003='Analítico Cp.'!$B47)*(Diário!$C$4:$C$5003&gt;=L$4)*(Diário!$C$4:$C$5003&lt;=EOMONTH(L$4,0))*(Diário!$F$4:$F$5003))
+SUMPRODUCT(('Comp.'!$D$5:$D$484=$B47)*('Comp.'!$B$5:$B$484&gt;=L$4)*('Comp.'!$B$5:$B$484&lt;=EOMONTH(L$4,0))*('Comp.'!$E$5:$E$484))</f>
        <v>0</v>
      </c>
      <c r="M47" s="11">
        <f>SUMPRODUCT((Diário!$E$4:$E$5003='Analítico Cp.'!$B47)*(Diário!$C$4:$C$5003&gt;=M$4)*(Diário!$C$4:$C$5003&lt;=EOMONTH(M$4,0))*(Diário!$F$4:$F$5003))
+SUMPRODUCT(('Comp.'!$D$5:$D$484=$B47)*('Comp.'!$B$5:$B$484&gt;=M$4)*('Comp.'!$B$5:$B$484&lt;=EOMONTH(M$4,0))*('Comp.'!$E$5:$E$484))</f>
        <v>0</v>
      </c>
      <c r="N47" s="11">
        <f>SUMPRODUCT((Diário!$E$4:$E$5003='Analítico Cp.'!$B47)*(Diário!$C$4:$C$5003&gt;=N$4)*(Diário!$C$4:$C$5003&lt;=EOMONTH(N$4,0))*(Diário!$F$4:$F$5003))
+SUMPRODUCT(('Comp.'!$D$5:$D$484=$B47)*('Comp.'!$B$5:$B$484&gt;=N$4)*('Comp.'!$B$5:$B$484&lt;=EOMONTH(N$4,0))*('Comp.'!$E$5:$E$484))</f>
        <v>0</v>
      </c>
      <c r="O47" s="12">
        <f t="shared" si="9"/>
        <v>0</v>
      </c>
      <c r="P47" s="95">
        <f t="shared" si="10"/>
        <v>0</v>
      </c>
    </row>
    <row r="48" spans="1:16" ht="23.45" customHeight="1" x14ac:dyDescent="0.2">
      <c r="A48" s="200" t="s">
        <v>98</v>
      </c>
      <c r="B48" s="39" t="s">
        <v>8</v>
      </c>
      <c r="C48" s="11">
        <f>SUMPRODUCT((Diário!$E$4:$E$5003='Analítico Cp.'!$B48)*(Diário!$C$4:$C$5003&gt;=C$4)*(Diário!$C$4:$C$5003&lt;=EOMONTH(C$4,0))*(Diário!$F$4:$F$5003))
+SUMPRODUCT(('Comp.'!$D$5:$D$484=$B48)*('Comp.'!$B$5:$B$484&gt;=C$4)*('Comp.'!$B$5:$B$484&lt;=EOMONTH(C$4,0))*('Comp.'!$E$5:$E$484))</f>
        <v>241.73</v>
      </c>
      <c r="D48" s="11">
        <f>SUMPRODUCT((Diário!$E$4:$E$5003='Analítico Cp.'!$B48)*(Diário!$C$4:$C$5003&gt;=D$4)*(Diário!$C$4:$C$5003&lt;=EOMONTH(D$4,0))*(Diário!$F$4:$F$5003))
+SUMPRODUCT(('Comp.'!$D$5:$D$484=$B48)*('Comp.'!$B$5:$B$484&gt;=D$4)*('Comp.'!$B$5:$B$484&lt;=EOMONTH(D$4,0))*('Comp.'!$E$5:$E$484))</f>
        <v>241.73</v>
      </c>
      <c r="E48" s="11">
        <f>SUMPRODUCT((Diário!$E$4:$E$5003='Analítico Cp.'!$B48)*(Diário!$C$4:$C$5003&gt;=E$4)*(Diário!$C$4:$C$5003&lt;=EOMONTH(E$4,0))*(Diário!$F$4:$F$5003))
+SUMPRODUCT(('Comp.'!$D$5:$D$484=$B48)*('Comp.'!$B$5:$B$484&gt;=E$4)*('Comp.'!$B$5:$B$484&lt;=EOMONTH(E$4,0))*('Comp.'!$E$5:$E$484))</f>
        <v>241.73</v>
      </c>
      <c r="F48" s="11">
        <f>SUMPRODUCT((Diário!$E$4:$E$5003='Analítico Cp.'!$B48)*(Diário!$C$4:$C$5003&gt;=F$4)*(Diário!$C$4:$C$5003&lt;=EOMONTH(F$4,0))*(Diário!$F$4:$F$5003))
+SUMPRODUCT(('Comp.'!$D$5:$D$484=$B48)*('Comp.'!$B$5:$B$484&gt;=F$4)*('Comp.'!$B$5:$B$484&lt;=EOMONTH(F$4,0))*('Comp.'!$E$5:$E$484))</f>
        <v>241.73</v>
      </c>
      <c r="G48" s="11">
        <f>SUMPRODUCT((Diário!$E$4:$E$5003='Analítico Cp.'!$B48)*(Diário!$C$4:$C$5003&gt;=G$4)*(Diário!$C$4:$C$5003&lt;=EOMONTH(G$4,0))*(Diário!$F$4:$F$5003))
+SUMPRODUCT(('Comp.'!$D$5:$D$484=$B48)*('Comp.'!$B$5:$B$484&gt;=G$4)*('Comp.'!$B$5:$B$484&lt;=EOMONTH(G$4,0))*('Comp.'!$E$5:$E$484))</f>
        <v>253.82</v>
      </c>
      <c r="H48" s="11">
        <f>SUMPRODUCT((Diário!$E$4:$E$5003='Analítico Cp.'!$B48)*(Diário!$C$4:$C$5003&gt;=H$4)*(Diário!$C$4:$C$5003&lt;=EOMONTH(H$4,0))*(Diário!$F$4:$F$5003))
+SUMPRODUCT(('Comp.'!$D$5:$D$484=$B48)*('Comp.'!$B$5:$B$484&gt;=H$4)*('Comp.'!$B$5:$B$484&lt;=EOMONTH(H$4,0))*('Comp.'!$E$5:$E$484))</f>
        <v>253.82</v>
      </c>
      <c r="I48" s="11">
        <f>SUMPRODUCT((Diário!$E$4:$E$5003='Analítico Cp.'!$B48)*(Diário!$C$4:$C$5003&gt;=I$4)*(Diário!$C$4:$C$5003&lt;=EOMONTH(I$4,0))*(Diário!$F$4:$F$5003))
+SUMPRODUCT(('Comp.'!$D$5:$D$484=$B48)*('Comp.'!$B$5:$B$484&gt;=I$4)*('Comp.'!$B$5:$B$484&lt;=EOMONTH(I$4,0))*('Comp.'!$E$5:$E$484))</f>
        <v>0</v>
      </c>
      <c r="J48" s="11">
        <f>SUMPRODUCT((Diário!$E$4:$E$5003='Analítico Cp.'!$B48)*(Diário!$C$4:$C$5003&gt;=J$4)*(Diário!$C$4:$C$5003&lt;=EOMONTH(J$4,0))*(Diário!$F$4:$F$5003))
+SUMPRODUCT(('Comp.'!$D$5:$D$484=$B48)*('Comp.'!$B$5:$B$484&gt;=J$4)*('Comp.'!$B$5:$B$484&lt;=EOMONTH(J$4,0))*('Comp.'!$E$5:$E$484))</f>
        <v>0</v>
      </c>
      <c r="K48" s="11">
        <f>SUMPRODUCT((Diário!$E$4:$E$5003='Analítico Cp.'!$B48)*(Diário!$C$4:$C$5003&gt;=K$4)*(Diário!$C$4:$C$5003&lt;=EOMONTH(K$4,0))*(Diário!$F$4:$F$5003))
+SUMPRODUCT(('Comp.'!$D$5:$D$484=$B48)*('Comp.'!$B$5:$B$484&gt;=K$4)*('Comp.'!$B$5:$B$484&lt;=EOMONTH(K$4,0))*('Comp.'!$E$5:$E$484))</f>
        <v>0</v>
      </c>
      <c r="L48" s="11">
        <f>SUMPRODUCT((Diário!$E$4:$E$5003='Analítico Cp.'!$B48)*(Diário!$C$4:$C$5003&gt;=L$4)*(Diário!$C$4:$C$5003&lt;=EOMONTH(L$4,0))*(Diário!$F$4:$F$5003))
+SUMPRODUCT(('Comp.'!$D$5:$D$484=$B48)*('Comp.'!$B$5:$B$484&gt;=L$4)*('Comp.'!$B$5:$B$484&lt;=EOMONTH(L$4,0))*('Comp.'!$E$5:$E$484))</f>
        <v>0</v>
      </c>
      <c r="M48" s="11">
        <f>SUMPRODUCT((Diário!$E$4:$E$5003='Analítico Cp.'!$B48)*(Diário!$C$4:$C$5003&gt;=M$4)*(Diário!$C$4:$C$5003&lt;=EOMONTH(M$4,0))*(Diário!$F$4:$F$5003))
+SUMPRODUCT(('Comp.'!$D$5:$D$484=$B48)*('Comp.'!$B$5:$B$484&gt;=M$4)*('Comp.'!$B$5:$B$484&lt;=EOMONTH(M$4,0))*('Comp.'!$E$5:$E$484))</f>
        <v>0</v>
      </c>
      <c r="N48" s="11">
        <f>SUMPRODUCT((Diário!$E$4:$E$5003='Analítico Cp.'!$B48)*(Diário!$C$4:$C$5003&gt;=N$4)*(Diário!$C$4:$C$5003&lt;=EOMONTH(N$4,0))*(Diário!$F$4:$F$5003))
+SUMPRODUCT(('Comp.'!$D$5:$D$484=$B48)*('Comp.'!$B$5:$B$484&gt;=N$4)*('Comp.'!$B$5:$B$484&lt;=EOMONTH(N$4,0))*('Comp.'!$E$5:$E$484))</f>
        <v>0</v>
      </c>
      <c r="O48" s="12">
        <f t="shared" si="9"/>
        <v>1474.56</v>
      </c>
      <c r="P48" s="95">
        <f t="shared" si="10"/>
        <v>5.3811590574300526E-4</v>
      </c>
    </row>
    <row r="49" spans="1:16" ht="23.45" customHeight="1" x14ac:dyDescent="0.2">
      <c r="A49" s="200" t="s">
        <v>99</v>
      </c>
      <c r="B49" s="39" t="s">
        <v>48</v>
      </c>
      <c r="C49" s="11">
        <f>SUMPRODUCT((Diário!$E$4:$E$5003='Analítico Cp.'!$B49)*(Diário!$C$4:$C$5003&gt;=C$4)*(Diário!$C$4:$C$5003&lt;=EOMONTH(C$4,0))*(Diário!$F$4:$F$5003))
+SUMPRODUCT(('Comp.'!$D$5:$D$484=$B49)*('Comp.'!$B$5:$B$484&gt;=C$4)*('Comp.'!$B$5:$B$484&lt;=EOMONTH(C$4,0))*('Comp.'!$E$5:$E$484))</f>
        <v>0</v>
      </c>
      <c r="D49" s="11">
        <f>SUMPRODUCT((Diário!$E$4:$E$5003='Analítico Cp.'!$B49)*(Diário!$C$4:$C$5003&gt;=D$4)*(Diário!$C$4:$C$5003&lt;=EOMONTH(D$4,0))*(Diário!$F$4:$F$5003))
+SUMPRODUCT(('Comp.'!$D$5:$D$484=$B49)*('Comp.'!$B$5:$B$484&gt;=D$4)*('Comp.'!$B$5:$B$484&lt;=EOMONTH(D$4,0))*('Comp.'!$E$5:$E$484))</f>
        <v>0</v>
      </c>
      <c r="E49" s="11">
        <f>SUMPRODUCT((Diário!$E$4:$E$5003='Analítico Cp.'!$B49)*(Diário!$C$4:$C$5003&gt;=E$4)*(Diário!$C$4:$C$5003&lt;=EOMONTH(E$4,0))*(Diário!$F$4:$F$5003))
+SUMPRODUCT(('Comp.'!$D$5:$D$484=$B49)*('Comp.'!$B$5:$B$484&gt;=E$4)*('Comp.'!$B$5:$B$484&lt;=EOMONTH(E$4,0))*('Comp.'!$E$5:$E$484))</f>
        <v>0</v>
      </c>
      <c r="F49" s="11">
        <f>SUMPRODUCT((Diário!$E$4:$E$5003='Analítico Cp.'!$B49)*(Diário!$C$4:$C$5003&gt;=F$4)*(Diário!$C$4:$C$5003&lt;=EOMONTH(F$4,0))*(Diário!$F$4:$F$5003))
+SUMPRODUCT(('Comp.'!$D$5:$D$484=$B49)*('Comp.'!$B$5:$B$484&gt;=F$4)*('Comp.'!$B$5:$B$484&lt;=EOMONTH(F$4,0))*('Comp.'!$E$5:$E$484))</f>
        <v>0</v>
      </c>
      <c r="G49" s="11">
        <f>SUMPRODUCT((Diário!$E$4:$E$5003='Analítico Cp.'!$B49)*(Diário!$C$4:$C$5003&gt;=G$4)*(Diário!$C$4:$C$5003&lt;=EOMONTH(G$4,0))*(Diário!$F$4:$F$5003))
+SUMPRODUCT(('Comp.'!$D$5:$D$484=$B49)*('Comp.'!$B$5:$B$484&gt;=G$4)*('Comp.'!$B$5:$B$484&lt;=EOMONTH(G$4,0))*('Comp.'!$E$5:$E$484))</f>
        <v>0</v>
      </c>
      <c r="H49" s="11">
        <f>SUMPRODUCT((Diário!$E$4:$E$5003='Analítico Cp.'!$B49)*(Diário!$C$4:$C$5003&gt;=H$4)*(Diário!$C$4:$C$5003&lt;=EOMONTH(H$4,0))*(Diário!$F$4:$F$5003))
+SUMPRODUCT(('Comp.'!$D$5:$D$484=$B49)*('Comp.'!$B$5:$B$484&gt;=H$4)*('Comp.'!$B$5:$B$484&lt;=EOMONTH(H$4,0))*('Comp.'!$E$5:$E$484))</f>
        <v>0</v>
      </c>
      <c r="I49" s="11">
        <f>SUMPRODUCT((Diário!$E$4:$E$5003='Analítico Cp.'!$B49)*(Diário!$C$4:$C$5003&gt;=I$4)*(Diário!$C$4:$C$5003&lt;=EOMONTH(I$4,0))*(Diário!$F$4:$F$5003))
+SUMPRODUCT(('Comp.'!$D$5:$D$484=$B49)*('Comp.'!$B$5:$B$484&gt;=I$4)*('Comp.'!$B$5:$B$484&lt;=EOMONTH(I$4,0))*('Comp.'!$E$5:$E$484))</f>
        <v>0</v>
      </c>
      <c r="J49" s="11">
        <f>SUMPRODUCT((Diário!$E$4:$E$5003='Analítico Cp.'!$B49)*(Diário!$C$4:$C$5003&gt;=J$4)*(Diário!$C$4:$C$5003&lt;=EOMONTH(J$4,0))*(Diário!$F$4:$F$5003))
+SUMPRODUCT(('Comp.'!$D$5:$D$484=$B49)*('Comp.'!$B$5:$B$484&gt;=J$4)*('Comp.'!$B$5:$B$484&lt;=EOMONTH(J$4,0))*('Comp.'!$E$5:$E$484))</f>
        <v>0</v>
      </c>
      <c r="K49" s="11">
        <f>SUMPRODUCT((Diário!$E$4:$E$5003='Analítico Cp.'!$B49)*(Diário!$C$4:$C$5003&gt;=K$4)*(Diário!$C$4:$C$5003&lt;=EOMONTH(K$4,0))*(Diário!$F$4:$F$5003))
+SUMPRODUCT(('Comp.'!$D$5:$D$484=$B49)*('Comp.'!$B$5:$B$484&gt;=K$4)*('Comp.'!$B$5:$B$484&lt;=EOMONTH(K$4,0))*('Comp.'!$E$5:$E$484))</f>
        <v>0</v>
      </c>
      <c r="L49" s="11">
        <f>SUMPRODUCT((Diário!$E$4:$E$5003='Analítico Cp.'!$B49)*(Diário!$C$4:$C$5003&gt;=L$4)*(Diário!$C$4:$C$5003&lt;=EOMONTH(L$4,0))*(Diário!$F$4:$F$5003))
+SUMPRODUCT(('Comp.'!$D$5:$D$484=$B49)*('Comp.'!$B$5:$B$484&gt;=L$4)*('Comp.'!$B$5:$B$484&lt;=EOMONTH(L$4,0))*('Comp.'!$E$5:$E$484))</f>
        <v>0</v>
      </c>
      <c r="M49" s="11">
        <f>SUMPRODUCT((Diário!$E$4:$E$5003='Analítico Cp.'!$B49)*(Diário!$C$4:$C$5003&gt;=M$4)*(Diário!$C$4:$C$5003&lt;=EOMONTH(M$4,0))*(Diário!$F$4:$F$5003))
+SUMPRODUCT(('Comp.'!$D$5:$D$484=$B49)*('Comp.'!$B$5:$B$484&gt;=M$4)*('Comp.'!$B$5:$B$484&lt;=EOMONTH(M$4,0))*('Comp.'!$E$5:$E$484))</f>
        <v>0</v>
      </c>
      <c r="N49" s="11">
        <f>SUMPRODUCT((Diário!$E$4:$E$5003='Analítico Cp.'!$B49)*(Diário!$C$4:$C$5003&gt;=N$4)*(Diário!$C$4:$C$5003&lt;=EOMONTH(N$4,0))*(Diário!$F$4:$F$5003))
+SUMPRODUCT(('Comp.'!$D$5:$D$484=$B49)*('Comp.'!$B$5:$B$484&gt;=N$4)*('Comp.'!$B$5:$B$484&lt;=EOMONTH(N$4,0))*('Comp.'!$E$5:$E$484))</f>
        <v>0</v>
      </c>
      <c r="O49" s="12">
        <f t="shared" si="9"/>
        <v>0</v>
      </c>
      <c r="P49" s="95">
        <f t="shared" si="10"/>
        <v>0</v>
      </c>
    </row>
    <row r="50" spans="1:16" ht="23.45" customHeight="1" x14ac:dyDescent="0.2">
      <c r="A50" s="200" t="s">
        <v>153</v>
      </c>
      <c r="B50" s="39" t="s">
        <v>49</v>
      </c>
      <c r="C50" s="11">
        <f>SUMPRODUCT((Diário!$E$4:$E$5003='Analítico Cp.'!$B50)*(Diário!$C$4:$C$5003&gt;=C$4)*(Diário!$C$4:$C$5003&lt;=EOMONTH(C$4,0))*(Diário!$F$4:$F$5003))
+SUMPRODUCT(('Comp.'!$D$5:$D$484=$B50)*('Comp.'!$B$5:$B$484&gt;=C$4)*('Comp.'!$B$5:$B$484&lt;=EOMONTH(C$4,0))*('Comp.'!$E$5:$E$484))</f>
        <v>0</v>
      </c>
      <c r="D50" s="11">
        <f>SUMPRODUCT((Diário!$E$4:$E$5003='Analítico Cp.'!$B50)*(Diário!$C$4:$C$5003&gt;=D$4)*(Diário!$C$4:$C$5003&lt;=EOMONTH(D$4,0))*(Diário!$F$4:$F$5003))
+SUMPRODUCT(('Comp.'!$D$5:$D$484=$B50)*('Comp.'!$B$5:$B$484&gt;=D$4)*('Comp.'!$B$5:$B$484&lt;=EOMONTH(D$4,0))*('Comp.'!$E$5:$E$484))</f>
        <v>0</v>
      </c>
      <c r="E50" s="11">
        <f>SUMPRODUCT((Diário!$E$4:$E$5003='Analítico Cp.'!$B50)*(Diário!$C$4:$C$5003&gt;=E$4)*(Diário!$C$4:$C$5003&lt;=EOMONTH(E$4,0))*(Diário!$F$4:$F$5003))
+SUMPRODUCT(('Comp.'!$D$5:$D$484=$B50)*('Comp.'!$B$5:$B$484&gt;=E$4)*('Comp.'!$B$5:$B$484&lt;=EOMONTH(E$4,0))*('Comp.'!$E$5:$E$484))</f>
        <v>0</v>
      </c>
      <c r="F50" s="11">
        <f>SUMPRODUCT((Diário!$E$4:$E$5003='Analítico Cp.'!$B50)*(Diário!$C$4:$C$5003&gt;=F$4)*(Diário!$C$4:$C$5003&lt;=EOMONTH(F$4,0))*(Diário!$F$4:$F$5003))
+SUMPRODUCT(('Comp.'!$D$5:$D$484=$B50)*('Comp.'!$B$5:$B$484&gt;=F$4)*('Comp.'!$B$5:$B$484&lt;=EOMONTH(F$4,0))*('Comp.'!$E$5:$E$484))</f>
        <v>0</v>
      </c>
      <c r="G50" s="11">
        <f>SUMPRODUCT((Diário!$E$4:$E$5003='Analítico Cp.'!$B50)*(Diário!$C$4:$C$5003&gt;=G$4)*(Diário!$C$4:$C$5003&lt;=EOMONTH(G$4,0))*(Diário!$F$4:$F$5003))
+SUMPRODUCT(('Comp.'!$D$5:$D$484=$B50)*('Comp.'!$B$5:$B$484&gt;=G$4)*('Comp.'!$B$5:$B$484&lt;=EOMONTH(G$4,0))*('Comp.'!$E$5:$E$484))</f>
        <v>0</v>
      </c>
      <c r="H50" s="11">
        <f>SUMPRODUCT((Diário!$E$4:$E$5003='Analítico Cp.'!$B50)*(Diário!$C$4:$C$5003&gt;=H$4)*(Diário!$C$4:$C$5003&lt;=EOMONTH(H$4,0))*(Diário!$F$4:$F$5003))
+SUMPRODUCT(('Comp.'!$D$5:$D$484=$B50)*('Comp.'!$B$5:$B$484&gt;=H$4)*('Comp.'!$B$5:$B$484&lt;=EOMONTH(H$4,0))*('Comp.'!$E$5:$E$484))</f>
        <v>0</v>
      </c>
      <c r="I50" s="11">
        <f>SUMPRODUCT((Diário!$E$4:$E$5003='Analítico Cp.'!$B50)*(Diário!$C$4:$C$5003&gt;=I$4)*(Diário!$C$4:$C$5003&lt;=EOMONTH(I$4,0))*(Diário!$F$4:$F$5003))
+SUMPRODUCT(('Comp.'!$D$5:$D$484=$B50)*('Comp.'!$B$5:$B$484&gt;=I$4)*('Comp.'!$B$5:$B$484&lt;=EOMONTH(I$4,0))*('Comp.'!$E$5:$E$484))</f>
        <v>0</v>
      </c>
      <c r="J50" s="11">
        <f>SUMPRODUCT((Diário!$E$4:$E$5003='Analítico Cp.'!$B50)*(Diário!$C$4:$C$5003&gt;=J$4)*(Diário!$C$4:$C$5003&lt;=EOMONTH(J$4,0))*(Diário!$F$4:$F$5003))
+SUMPRODUCT(('Comp.'!$D$5:$D$484=$B50)*('Comp.'!$B$5:$B$484&gt;=J$4)*('Comp.'!$B$5:$B$484&lt;=EOMONTH(J$4,0))*('Comp.'!$E$5:$E$484))</f>
        <v>0</v>
      </c>
      <c r="K50" s="11">
        <f>SUMPRODUCT((Diário!$E$4:$E$5003='Analítico Cp.'!$B50)*(Diário!$C$4:$C$5003&gt;=K$4)*(Diário!$C$4:$C$5003&lt;=EOMONTH(K$4,0))*(Diário!$F$4:$F$5003))
+SUMPRODUCT(('Comp.'!$D$5:$D$484=$B50)*('Comp.'!$B$5:$B$484&gt;=K$4)*('Comp.'!$B$5:$B$484&lt;=EOMONTH(K$4,0))*('Comp.'!$E$5:$E$484))</f>
        <v>0</v>
      </c>
      <c r="L50" s="11">
        <f>SUMPRODUCT((Diário!$E$4:$E$5003='Analítico Cp.'!$B50)*(Diário!$C$4:$C$5003&gt;=L$4)*(Diário!$C$4:$C$5003&lt;=EOMONTH(L$4,0))*(Diário!$F$4:$F$5003))
+SUMPRODUCT(('Comp.'!$D$5:$D$484=$B50)*('Comp.'!$B$5:$B$484&gt;=L$4)*('Comp.'!$B$5:$B$484&lt;=EOMONTH(L$4,0))*('Comp.'!$E$5:$E$484))</f>
        <v>0</v>
      </c>
      <c r="M50" s="11">
        <f>SUMPRODUCT((Diário!$E$4:$E$5003='Analítico Cp.'!$B50)*(Diário!$C$4:$C$5003&gt;=M$4)*(Diário!$C$4:$C$5003&lt;=EOMONTH(M$4,0))*(Diário!$F$4:$F$5003))
+SUMPRODUCT(('Comp.'!$D$5:$D$484=$B50)*('Comp.'!$B$5:$B$484&gt;=M$4)*('Comp.'!$B$5:$B$484&lt;=EOMONTH(M$4,0))*('Comp.'!$E$5:$E$484))</f>
        <v>0</v>
      </c>
      <c r="N50" s="11">
        <f>SUMPRODUCT((Diário!$E$4:$E$5003='Analítico Cp.'!$B50)*(Diário!$C$4:$C$5003&gt;=N$4)*(Diário!$C$4:$C$5003&lt;=EOMONTH(N$4,0))*(Diário!$F$4:$F$5003))
+SUMPRODUCT(('Comp.'!$D$5:$D$484=$B50)*('Comp.'!$B$5:$B$484&gt;=N$4)*('Comp.'!$B$5:$B$484&lt;=EOMONTH(N$4,0))*('Comp.'!$E$5:$E$484))</f>
        <v>0</v>
      </c>
      <c r="O50" s="12">
        <f t="shared" si="9"/>
        <v>0</v>
      </c>
      <c r="P50" s="95">
        <f t="shared" si="10"/>
        <v>0</v>
      </c>
    </row>
    <row r="51" spans="1:16" ht="23.45" customHeight="1" x14ac:dyDescent="0.2">
      <c r="A51" s="200" t="s">
        <v>154</v>
      </c>
      <c r="B51" s="39" t="s">
        <v>290</v>
      </c>
      <c r="C51" s="11">
        <f>SUMPRODUCT((Diário!$E$4:$E$5003='Analítico Cp.'!$B51)*(Diário!$C$4:$C$5003&gt;=C$4)*(Diário!$C$4:$C$5003&lt;=EOMONTH(C$4,0))*(Diário!$F$4:$F$5003))
+SUMPRODUCT(('Comp.'!$D$5:$D$484=$B51)*('Comp.'!$B$5:$B$484&gt;=C$4)*('Comp.'!$B$5:$B$484&lt;=EOMONTH(C$4,0))*('Comp.'!$E$5:$E$484))</f>
        <v>0</v>
      </c>
      <c r="D51" s="11">
        <f>SUMPRODUCT((Diário!$E$4:$E$5003='Analítico Cp.'!$B51)*(Diário!$C$4:$C$5003&gt;=D$4)*(Diário!$C$4:$C$5003&lt;=EOMONTH(D$4,0))*(Diário!$F$4:$F$5003))
+SUMPRODUCT(('Comp.'!$D$5:$D$484=$B51)*('Comp.'!$B$5:$B$484&gt;=D$4)*('Comp.'!$B$5:$B$484&lt;=EOMONTH(D$4,0))*('Comp.'!$E$5:$E$484))</f>
        <v>0</v>
      </c>
      <c r="E51" s="11">
        <f>SUMPRODUCT((Diário!$E$4:$E$5003='Analítico Cp.'!$B51)*(Diário!$C$4:$C$5003&gt;=E$4)*(Diário!$C$4:$C$5003&lt;=EOMONTH(E$4,0))*(Diário!$F$4:$F$5003))
+SUMPRODUCT(('Comp.'!$D$5:$D$484=$B51)*('Comp.'!$B$5:$B$484&gt;=E$4)*('Comp.'!$B$5:$B$484&lt;=EOMONTH(E$4,0))*('Comp.'!$E$5:$E$484))</f>
        <v>0</v>
      </c>
      <c r="F51" s="11">
        <f>SUMPRODUCT((Diário!$E$4:$E$5003='Analítico Cp.'!$B51)*(Diário!$C$4:$C$5003&gt;=F$4)*(Diário!$C$4:$C$5003&lt;=EOMONTH(F$4,0))*(Diário!$F$4:$F$5003))
+SUMPRODUCT(('Comp.'!$D$5:$D$484=$B51)*('Comp.'!$B$5:$B$484&gt;=F$4)*('Comp.'!$B$5:$B$484&lt;=EOMONTH(F$4,0))*('Comp.'!$E$5:$E$484))</f>
        <v>0</v>
      </c>
      <c r="G51" s="11">
        <f>SUMPRODUCT((Diário!$E$4:$E$5003='Analítico Cp.'!$B51)*(Diário!$C$4:$C$5003&gt;=G$4)*(Diário!$C$4:$C$5003&lt;=EOMONTH(G$4,0))*(Diário!$F$4:$F$5003))
+SUMPRODUCT(('Comp.'!$D$5:$D$484=$B51)*('Comp.'!$B$5:$B$484&gt;=G$4)*('Comp.'!$B$5:$B$484&lt;=EOMONTH(G$4,0))*('Comp.'!$E$5:$E$484))</f>
        <v>0</v>
      </c>
      <c r="H51" s="11">
        <f>SUMPRODUCT((Diário!$E$4:$E$5003='Analítico Cp.'!$B51)*(Diário!$C$4:$C$5003&gt;=H$4)*(Diário!$C$4:$C$5003&lt;=EOMONTH(H$4,0))*(Diário!$F$4:$F$5003))
+SUMPRODUCT(('Comp.'!$D$5:$D$484=$B51)*('Comp.'!$B$5:$B$484&gt;=H$4)*('Comp.'!$B$5:$B$484&lt;=EOMONTH(H$4,0))*('Comp.'!$E$5:$E$484))</f>
        <v>0</v>
      </c>
      <c r="I51" s="11">
        <f>SUMPRODUCT((Diário!$E$4:$E$5003='Analítico Cp.'!$B51)*(Diário!$C$4:$C$5003&gt;=I$4)*(Diário!$C$4:$C$5003&lt;=EOMONTH(I$4,0))*(Diário!$F$4:$F$5003))
+SUMPRODUCT(('Comp.'!$D$5:$D$484=$B51)*('Comp.'!$B$5:$B$484&gt;=I$4)*('Comp.'!$B$5:$B$484&lt;=EOMONTH(I$4,0))*('Comp.'!$E$5:$E$484))</f>
        <v>0</v>
      </c>
      <c r="J51" s="11">
        <f>SUMPRODUCT((Diário!$E$4:$E$5003='Analítico Cp.'!$B51)*(Diário!$C$4:$C$5003&gt;=J$4)*(Diário!$C$4:$C$5003&lt;=EOMONTH(J$4,0))*(Diário!$F$4:$F$5003))
+SUMPRODUCT(('Comp.'!$D$5:$D$484=$B51)*('Comp.'!$B$5:$B$484&gt;=J$4)*('Comp.'!$B$5:$B$484&lt;=EOMONTH(J$4,0))*('Comp.'!$E$5:$E$484))</f>
        <v>0</v>
      </c>
      <c r="K51" s="11">
        <f>SUMPRODUCT((Diário!$E$4:$E$5003='Analítico Cp.'!$B51)*(Diário!$C$4:$C$5003&gt;=K$4)*(Diário!$C$4:$C$5003&lt;=EOMONTH(K$4,0))*(Diário!$F$4:$F$5003))
+SUMPRODUCT(('Comp.'!$D$5:$D$484=$B51)*('Comp.'!$B$5:$B$484&gt;=K$4)*('Comp.'!$B$5:$B$484&lt;=EOMONTH(K$4,0))*('Comp.'!$E$5:$E$484))</f>
        <v>0</v>
      </c>
      <c r="L51" s="11">
        <f>SUMPRODUCT((Diário!$E$4:$E$5003='Analítico Cp.'!$B51)*(Diário!$C$4:$C$5003&gt;=L$4)*(Diário!$C$4:$C$5003&lt;=EOMONTH(L$4,0))*(Diário!$F$4:$F$5003))
+SUMPRODUCT(('Comp.'!$D$5:$D$484=$B51)*('Comp.'!$B$5:$B$484&gt;=L$4)*('Comp.'!$B$5:$B$484&lt;=EOMONTH(L$4,0))*('Comp.'!$E$5:$E$484))</f>
        <v>0</v>
      </c>
      <c r="M51" s="11">
        <f>SUMPRODUCT((Diário!$E$4:$E$5003='Analítico Cp.'!$B51)*(Diário!$C$4:$C$5003&gt;=M$4)*(Diário!$C$4:$C$5003&lt;=EOMONTH(M$4,0))*(Diário!$F$4:$F$5003))
+SUMPRODUCT(('Comp.'!$D$5:$D$484=$B51)*('Comp.'!$B$5:$B$484&gt;=M$4)*('Comp.'!$B$5:$B$484&lt;=EOMONTH(M$4,0))*('Comp.'!$E$5:$E$484))</f>
        <v>0</v>
      </c>
      <c r="N51" s="11">
        <f>SUMPRODUCT((Diário!$E$4:$E$5003='Analítico Cp.'!$B51)*(Diário!$C$4:$C$5003&gt;=N$4)*(Diário!$C$4:$C$5003&lt;=EOMONTH(N$4,0))*(Diário!$F$4:$F$5003))
+SUMPRODUCT(('Comp.'!$D$5:$D$484=$B51)*('Comp.'!$B$5:$B$484&gt;=N$4)*('Comp.'!$B$5:$B$484&lt;=EOMONTH(N$4,0))*('Comp.'!$E$5:$E$484))</f>
        <v>0</v>
      </c>
      <c r="O51" s="12">
        <f>SUM(C51:N51)</f>
        <v>0</v>
      </c>
      <c r="P51" s="95">
        <f t="shared" si="10"/>
        <v>0</v>
      </c>
    </row>
    <row r="52" spans="1:16" ht="23.45" customHeight="1" x14ac:dyDescent="0.2">
      <c r="A52" s="200" t="s">
        <v>289</v>
      </c>
      <c r="B52" s="39" t="s">
        <v>339</v>
      </c>
      <c r="C52" s="11">
        <f>SUMPRODUCT((Diário!$E$4:$E$5003='Analítico Cp.'!$B52)*(Diário!$C$4:$C$5003&gt;=C$4)*(Diário!$C$4:$C$5003&lt;=EOMONTH(C$4,0))*(Diário!$F$4:$F$5003))
+SUMPRODUCT(('Comp.'!$D$5:$D$484=$B52)*('Comp.'!$B$5:$B$484&gt;=C$4)*('Comp.'!$B$5:$B$484&lt;=EOMONTH(C$4,0))*('Comp.'!$E$5:$E$484))</f>
        <v>0</v>
      </c>
      <c r="D52" s="11">
        <f>SUMPRODUCT((Diário!$E$4:$E$5003='Analítico Cp.'!$B52)*(Diário!$C$4:$C$5003&gt;=D$4)*(Diário!$C$4:$C$5003&lt;=EOMONTH(D$4,0))*(Diário!$F$4:$F$5003))
+SUMPRODUCT(('Comp.'!$D$5:$D$484=$B52)*('Comp.'!$B$5:$B$484&gt;=D$4)*('Comp.'!$B$5:$B$484&lt;=EOMONTH(D$4,0))*('Comp.'!$E$5:$E$484))</f>
        <v>0</v>
      </c>
      <c r="E52" s="11">
        <f>SUMPRODUCT((Diário!$E$4:$E$5003='Analítico Cp.'!$B52)*(Diário!$C$4:$C$5003&gt;=E$4)*(Diário!$C$4:$C$5003&lt;=EOMONTH(E$4,0))*(Diário!$F$4:$F$5003))
+SUMPRODUCT(('Comp.'!$D$5:$D$484=$B52)*('Comp.'!$B$5:$B$484&gt;=E$4)*('Comp.'!$B$5:$B$484&lt;=EOMONTH(E$4,0))*('Comp.'!$E$5:$E$484))</f>
        <v>0</v>
      </c>
      <c r="F52" s="11">
        <f>SUMPRODUCT((Diário!$E$4:$E$5003='Analítico Cp.'!$B52)*(Diário!$C$4:$C$5003&gt;=F$4)*(Diário!$C$4:$C$5003&lt;=EOMONTH(F$4,0))*(Diário!$F$4:$F$5003))
+SUMPRODUCT(('Comp.'!$D$5:$D$484=$B52)*('Comp.'!$B$5:$B$484&gt;=F$4)*('Comp.'!$B$5:$B$484&lt;=EOMONTH(F$4,0))*('Comp.'!$E$5:$E$484))</f>
        <v>0</v>
      </c>
      <c r="G52" s="11">
        <f>SUMPRODUCT((Diário!$E$4:$E$5003='Analítico Cp.'!$B52)*(Diário!$C$4:$C$5003&gt;=G$4)*(Diário!$C$4:$C$5003&lt;=EOMONTH(G$4,0))*(Diário!$F$4:$F$5003))
+SUMPRODUCT(('Comp.'!$D$5:$D$484=$B52)*('Comp.'!$B$5:$B$484&gt;=G$4)*('Comp.'!$B$5:$B$484&lt;=EOMONTH(G$4,0))*('Comp.'!$E$5:$E$484))</f>
        <v>0</v>
      </c>
      <c r="H52" s="11">
        <f>SUMPRODUCT((Diário!$E$4:$E$5003='Analítico Cp.'!$B52)*(Diário!$C$4:$C$5003&gt;=H$4)*(Diário!$C$4:$C$5003&lt;=EOMONTH(H$4,0))*(Diário!$F$4:$F$5003))
+SUMPRODUCT(('Comp.'!$D$5:$D$484=$B52)*('Comp.'!$B$5:$B$484&gt;=H$4)*('Comp.'!$B$5:$B$484&lt;=EOMONTH(H$4,0))*('Comp.'!$E$5:$E$484))</f>
        <v>0</v>
      </c>
      <c r="I52" s="11">
        <f>SUMPRODUCT((Diário!$E$4:$E$5003='Analítico Cp.'!$B52)*(Diário!$C$4:$C$5003&gt;=I$4)*(Diário!$C$4:$C$5003&lt;=EOMONTH(I$4,0))*(Diário!$F$4:$F$5003))
+SUMPRODUCT(('Comp.'!$D$5:$D$484=$B52)*('Comp.'!$B$5:$B$484&gt;=I$4)*('Comp.'!$B$5:$B$484&lt;=EOMONTH(I$4,0))*('Comp.'!$E$5:$E$484))</f>
        <v>0</v>
      </c>
      <c r="J52" s="11">
        <f>SUMPRODUCT((Diário!$E$4:$E$5003='Analítico Cp.'!$B52)*(Diário!$C$4:$C$5003&gt;=J$4)*(Diário!$C$4:$C$5003&lt;=EOMONTH(J$4,0))*(Diário!$F$4:$F$5003))
+SUMPRODUCT(('Comp.'!$D$5:$D$484=$B52)*('Comp.'!$B$5:$B$484&gt;=J$4)*('Comp.'!$B$5:$B$484&lt;=EOMONTH(J$4,0))*('Comp.'!$E$5:$E$484))</f>
        <v>0</v>
      </c>
      <c r="K52" s="11">
        <f>SUMPRODUCT((Diário!$E$4:$E$5003='Analítico Cp.'!$B52)*(Diário!$C$4:$C$5003&gt;=K$4)*(Diário!$C$4:$C$5003&lt;=EOMONTH(K$4,0))*(Diário!$F$4:$F$5003))
+SUMPRODUCT(('Comp.'!$D$5:$D$484=$B52)*('Comp.'!$B$5:$B$484&gt;=K$4)*('Comp.'!$B$5:$B$484&lt;=EOMONTH(K$4,0))*('Comp.'!$E$5:$E$484))</f>
        <v>0</v>
      </c>
      <c r="L52" s="11">
        <f>SUMPRODUCT((Diário!$E$4:$E$5003='Analítico Cp.'!$B52)*(Diário!$C$4:$C$5003&gt;=L$4)*(Diário!$C$4:$C$5003&lt;=EOMONTH(L$4,0))*(Diário!$F$4:$F$5003))
+SUMPRODUCT(('Comp.'!$D$5:$D$484=$B52)*('Comp.'!$B$5:$B$484&gt;=L$4)*('Comp.'!$B$5:$B$484&lt;=EOMONTH(L$4,0))*('Comp.'!$E$5:$E$484))</f>
        <v>0</v>
      </c>
      <c r="M52" s="11">
        <f>SUMPRODUCT((Diário!$E$4:$E$5003='Analítico Cp.'!$B52)*(Diário!$C$4:$C$5003&gt;=M$4)*(Diário!$C$4:$C$5003&lt;=EOMONTH(M$4,0))*(Diário!$F$4:$F$5003))
+SUMPRODUCT(('Comp.'!$D$5:$D$484=$B52)*('Comp.'!$B$5:$B$484&gt;=M$4)*('Comp.'!$B$5:$B$484&lt;=EOMONTH(M$4,0))*('Comp.'!$E$5:$E$484))</f>
        <v>0</v>
      </c>
      <c r="N52" s="11">
        <f>SUMPRODUCT((Diário!$E$4:$E$5003='Analítico Cp.'!$B52)*(Diário!$C$4:$C$5003&gt;=N$4)*(Diário!$C$4:$C$5003&lt;=EOMONTH(N$4,0))*(Diário!$F$4:$F$5003))
+SUMPRODUCT(('Comp.'!$D$5:$D$484=$B52)*('Comp.'!$B$5:$B$484&gt;=N$4)*('Comp.'!$B$5:$B$484&lt;=EOMONTH(N$4,0))*('Comp.'!$E$5:$E$484))</f>
        <v>0</v>
      </c>
      <c r="O52" s="12">
        <f>SUM(C52:N52)</f>
        <v>0</v>
      </c>
      <c r="P52" s="95">
        <f t="shared" si="10"/>
        <v>0</v>
      </c>
    </row>
    <row r="53" spans="1:16" ht="23.45" customHeight="1" x14ac:dyDescent="0.2">
      <c r="A53" s="200" t="s">
        <v>340</v>
      </c>
      <c r="B53" s="41" t="s">
        <v>67</v>
      </c>
      <c r="C53" s="11">
        <f>SUMPRODUCT((Diário!$E$4:$E$5003='Analítico Cp.'!$B53)*(Diário!$C$4:$C$5003&gt;=C$4)*(Diário!$C$4:$C$5003&lt;=EOMONTH(C$4,0))*(Diário!$F$4:$F$5003))
+SUMPRODUCT(('Comp.'!$D$5:$D$484=$B53)*('Comp.'!$B$5:$B$484&gt;=C$4)*('Comp.'!$B$5:$B$484&lt;=EOMONTH(C$4,0))*('Comp.'!$E$5:$E$484))</f>
        <v>0</v>
      </c>
      <c r="D53" s="11">
        <f>SUMPRODUCT((Diário!$E$4:$E$5003='Analítico Cp.'!$B53)*(Diário!$C$4:$C$5003&gt;=D$4)*(Diário!$C$4:$C$5003&lt;=EOMONTH(D$4,0))*(Diário!$F$4:$F$5003))
+SUMPRODUCT(('Comp.'!$D$5:$D$484=$B53)*('Comp.'!$B$5:$B$484&gt;=D$4)*('Comp.'!$B$5:$B$484&lt;=EOMONTH(D$4,0))*('Comp.'!$E$5:$E$484))</f>
        <v>0</v>
      </c>
      <c r="E53" s="11">
        <f>SUMPRODUCT((Diário!$E$4:$E$5003='Analítico Cp.'!$B53)*(Diário!$C$4:$C$5003&gt;=E$4)*(Diário!$C$4:$C$5003&lt;=EOMONTH(E$4,0))*(Diário!$F$4:$F$5003))
+SUMPRODUCT(('Comp.'!$D$5:$D$484=$B53)*('Comp.'!$B$5:$B$484&gt;=E$4)*('Comp.'!$B$5:$B$484&lt;=EOMONTH(E$4,0))*('Comp.'!$E$5:$E$484))</f>
        <v>0</v>
      </c>
      <c r="F53" s="11">
        <f>SUMPRODUCT((Diário!$E$4:$E$5003='Analítico Cp.'!$B53)*(Diário!$C$4:$C$5003&gt;=F$4)*(Diário!$C$4:$C$5003&lt;=EOMONTH(F$4,0))*(Diário!$F$4:$F$5003))
+SUMPRODUCT(('Comp.'!$D$5:$D$484=$B53)*('Comp.'!$B$5:$B$484&gt;=F$4)*('Comp.'!$B$5:$B$484&lt;=EOMONTH(F$4,0))*('Comp.'!$E$5:$E$484))</f>
        <v>0</v>
      </c>
      <c r="G53" s="11">
        <f>SUMPRODUCT((Diário!$E$4:$E$5003='Analítico Cp.'!$B53)*(Diário!$C$4:$C$5003&gt;=G$4)*(Diário!$C$4:$C$5003&lt;=EOMONTH(G$4,0))*(Diário!$F$4:$F$5003))
+SUMPRODUCT(('Comp.'!$D$5:$D$484=$B53)*('Comp.'!$B$5:$B$484&gt;=G$4)*('Comp.'!$B$5:$B$484&lt;=EOMONTH(G$4,0))*('Comp.'!$E$5:$E$484))</f>
        <v>0</v>
      </c>
      <c r="H53" s="11">
        <f>SUMPRODUCT((Diário!$E$4:$E$5003='Analítico Cp.'!$B53)*(Diário!$C$4:$C$5003&gt;=H$4)*(Diário!$C$4:$C$5003&lt;=EOMONTH(H$4,0))*(Diário!$F$4:$F$5003))
+SUMPRODUCT(('Comp.'!$D$5:$D$484=$B53)*('Comp.'!$B$5:$B$484&gt;=H$4)*('Comp.'!$B$5:$B$484&lt;=EOMONTH(H$4,0))*('Comp.'!$E$5:$E$484))</f>
        <v>0</v>
      </c>
      <c r="I53" s="11">
        <f>SUMPRODUCT((Diário!$E$4:$E$5003='Analítico Cp.'!$B53)*(Diário!$C$4:$C$5003&gt;=I$4)*(Diário!$C$4:$C$5003&lt;=EOMONTH(I$4,0))*(Diário!$F$4:$F$5003))
+SUMPRODUCT(('Comp.'!$D$5:$D$484=$B53)*('Comp.'!$B$5:$B$484&gt;=I$4)*('Comp.'!$B$5:$B$484&lt;=EOMONTH(I$4,0))*('Comp.'!$E$5:$E$484))</f>
        <v>0</v>
      </c>
      <c r="J53" s="11">
        <f>SUMPRODUCT((Diário!$E$4:$E$5003='Analítico Cp.'!$B53)*(Diário!$C$4:$C$5003&gt;=J$4)*(Diário!$C$4:$C$5003&lt;=EOMONTH(J$4,0))*(Diário!$F$4:$F$5003))
+SUMPRODUCT(('Comp.'!$D$5:$D$484=$B53)*('Comp.'!$B$5:$B$484&gt;=J$4)*('Comp.'!$B$5:$B$484&lt;=EOMONTH(J$4,0))*('Comp.'!$E$5:$E$484))</f>
        <v>0</v>
      </c>
      <c r="K53" s="11">
        <f>SUMPRODUCT((Diário!$E$4:$E$5003='Analítico Cp.'!$B53)*(Diário!$C$4:$C$5003&gt;=K$4)*(Diário!$C$4:$C$5003&lt;=EOMONTH(K$4,0))*(Diário!$F$4:$F$5003))
+SUMPRODUCT(('Comp.'!$D$5:$D$484=$B53)*('Comp.'!$B$5:$B$484&gt;=K$4)*('Comp.'!$B$5:$B$484&lt;=EOMONTH(K$4,0))*('Comp.'!$E$5:$E$484))</f>
        <v>0</v>
      </c>
      <c r="L53" s="11">
        <f>SUMPRODUCT((Diário!$E$4:$E$5003='Analítico Cp.'!$B53)*(Diário!$C$4:$C$5003&gt;=L$4)*(Diário!$C$4:$C$5003&lt;=EOMONTH(L$4,0))*(Diário!$F$4:$F$5003))
+SUMPRODUCT(('Comp.'!$D$5:$D$484=$B53)*('Comp.'!$B$5:$B$484&gt;=L$4)*('Comp.'!$B$5:$B$484&lt;=EOMONTH(L$4,0))*('Comp.'!$E$5:$E$484))</f>
        <v>0</v>
      </c>
      <c r="M53" s="11">
        <f>SUMPRODUCT((Diário!$E$4:$E$5003='Analítico Cp.'!$B53)*(Diário!$C$4:$C$5003&gt;=M$4)*(Diário!$C$4:$C$5003&lt;=EOMONTH(M$4,0))*(Diário!$F$4:$F$5003))
+SUMPRODUCT(('Comp.'!$D$5:$D$484=$B53)*('Comp.'!$B$5:$B$484&gt;=M$4)*('Comp.'!$B$5:$B$484&lt;=EOMONTH(M$4,0))*('Comp.'!$E$5:$E$484))</f>
        <v>0</v>
      </c>
      <c r="N53" s="11">
        <f>SUMPRODUCT((Diário!$E$4:$E$5003='Analítico Cp.'!$B53)*(Diário!$C$4:$C$5003&gt;=N$4)*(Diário!$C$4:$C$5003&lt;=EOMONTH(N$4,0))*(Diário!$F$4:$F$5003))
+SUMPRODUCT(('Comp.'!$D$5:$D$484=$B53)*('Comp.'!$B$5:$B$484&gt;=N$4)*('Comp.'!$B$5:$B$484&lt;=EOMONTH(N$4,0))*('Comp.'!$E$5:$E$484))</f>
        <v>0</v>
      </c>
      <c r="O53" s="14">
        <f t="shared" si="9"/>
        <v>0</v>
      </c>
      <c r="P53" s="95">
        <f t="shared" si="10"/>
        <v>0</v>
      </c>
    </row>
    <row r="54" spans="1:16" ht="23.45" customHeight="1" x14ac:dyDescent="0.2">
      <c r="A54" s="17"/>
      <c r="B54" s="18" t="s">
        <v>101</v>
      </c>
      <c r="C54" s="13">
        <f>SUBTOTAL(109,C45:C53)</f>
        <v>241.73</v>
      </c>
      <c r="D54" s="13">
        <f>SUBTOTAL(109,D45:D53)</f>
        <v>35985.230000000003</v>
      </c>
      <c r="E54" s="13">
        <f>SUBTOTAL(109,E45:E53)</f>
        <v>35985.230000000003</v>
      </c>
      <c r="F54" s="13">
        <f t="shared" ref="F54:N54" si="11">SUBTOTAL(109,F45:F53)</f>
        <v>35985.230000000003</v>
      </c>
      <c r="G54" s="13">
        <f t="shared" si="11"/>
        <v>35815.579999999994</v>
      </c>
      <c r="H54" s="13">
        <f t="shared" si="11"/>
        <v>36003.32</v>
      </c>
      <c r="I54" s="13">
        <f t="shared" si="11"/>
        <v>35767.5</v>
      </c>
      <c r="J54" s="13">
        <f t="shared" si="11"/>
        <v>0</v>
      </c>
      <c r="K54" s="13">
        <f t="shared" si="11"/>
        <v>0</v>
      </c>
      <c r="L54" s="13">
        <f t="shared" si="11"/>
        <v>0</v>
      </c>
      <c r="M54" s="13">
        <f t="shared" si="11"/>
        <v>0</v>
      </c>
      <c r="N54" s="13">
        <f t="shared" si="11"/>
        <v>0</v>
      </c>
      <c r="O54" s="13">
        <f>SUBTOTAL(109,O45:O53)</f>
        <v>215783.82</v>
      </c>
      <c r="P54" s="96">
        <f t="shared" si="10"/>
        <v>7.874668087021594E-2</v>
      </c>
    </row>
    <row r="55" spans="1:16" ht="23.45" customHeight="1" thickBot="1" x14ac:dyDescent="0.25">
      <c r="A55" s="221"/>
      <c r="B55" s="222" t="s">
        <v>239</v>
      </c>
      <c r="C55" s="242">
        <f t="shared" ref="C55:O55" si="12">SUBTOTAL(109,C18:C54)</f>
        <v>189361.79386900002</v>
      </c>
      <c r="D55" s="242">
        <f t="shared" si="12"/>
        <v>226170.64411600004</v>
      </c>
      <c r="E55" s="242">
        <f t="shared" si="12"/>
        <v>225932.95624600005</v>
      </c>
      <c r="F55" s="242">
        <f t="shared" si="12"/>
        <v>255455.44999999998</v>
      </c>
      <c r="G55" s="242">
        <f t="shared" si="12"/>
        <v>216700.72800000003</v>
      </c>
      <c r="H55" s="242">
        <f t="shared" si="12"/>
        <v>217686.29200000002</v>
      </c>
      <c r="I55" s="242">
        <f t="shared" si="12"/>
        <v>35767.5</v>
      </c>
      <c r="J55" s="242">
        <f t="shared" si="12"/>
        <v>0</v>
      </c>
      <c r="K55" s="242">
        <f t="shared" si="12"/>
        <v>0</v>
      </c>
      <c r="L55" s="242">
        <f t="shared" si="12"/>
        <v>0</v>
      </c>
      <c r="M55" s="242">
        <f t="shared" si="12"/>
        <v>0</v>
      </c>
      <c r="N55" s="242">
        <f t="shared" si="12"/>
        <v>0</v>
      </c>
      <c r="O55" s="242">
        <f t="shared" si="12"/>
        <v>1367075.364231</v>
      </c>
      <c r="P55" s="224">
        <f t="shared" si="10"/>
        <v>0.49889119319804776</v>
      </c>
    </row>
    <row r="56" spans="1:16" ht="23.45" customHeight="1" thickBot="1" x14ac:dyDescent="0.25">
      <c r="A56" s="225" t="s">
        <v>37</v>
      </c>
      <c r="B56" s="210" t="s">
        <v>245</v>
      </c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192"/>
    </row>
    <row r="57" spans="1:16" ht="23.45" customHeight="1" x14ac:dyDescent="0.2">
      <c r="A57" s="40" t="s">
        <v>16</v>
      </c>
      <c r="B57" s="59" t="s">
        <v>2</v>
      </c>
      <c r="C57" s="11">
        <f>SUMPRODUCT((Diário!$E$4:$E$5003='Analítico Cp.'!$B57)*(Diário!$C$4:$C$5003&gt;=C$4)*(Diário!$C$4:$C$5003&lt;=EOMONTH(C$4,0))*(Diário!$F$4:$F$5003))
+SUMPRODUCT(('Comp.'!$D$5:$D$484=$B57)*('Comp.'!$B$5:$B$484&gt;=C$4)*('Comp.'!$B$5:$B$484&lt;=EOMONTH(C$4,0))*('Comp.'!$E$5:$E$484))</f>
        <v>3733.89</v>
      </c>
      <c r="D57" s="11">
        <f>SUMPRODUCT((Diário!$E$4:$E$5003='Analítico Cp.'!$B57)*(Diário!$C$4:$C$5003&gt;=D$4)*(Diário!$C$4:$C$5003&lt;=EOMONTH(D$4,0))*(Diário!$F$4:$F$5003))
+SUMPRODUCT(('Comp.'!$D$5:$D$484=$B57)*('Comp.'!$B$5:$B$484&gt;=D$4)*('Comp.'!$B$5:$B$484&lt;=EOMONTH(D$4,0))*('Comp.'!$E$5:$E$484))</f>
        <v>3733.89</v>
      </c>
      <c r="E57" s="11">
        <f>SUMPRODUCT((Diário!$E$4:$E$5003='Analítico Cp.'!$B57)*(Diário!$C$4:$C$5003&gt;=E$4)*(Diário!$C$4:$C$5003&lt;=EOMONTH(E$4,0))*(Diário!$F$4:$F$5003))
+SUMPRODUCT(('Comp.'!$D$5:$D$484=$B57)*('Comp.'!$B$5:$B$484&gt;=E$4)*('Comp.'!$B$5:$B$484&lt;=EOMONTH(E$4,0))*('Comp.'!$E$5:$E$484))</f>
        <v>3764.34</v>
      </c>
      <c r="F57" s="11">
        <f>SUMPRODUCT((Diário!$E$4:$E$5003='Analítico Cp.'!$B57)*(Diário!$C$4:$C$5003&gt;=F$4)*(Diário!$C$4:$C$5003&lt;=EOMONTH(F$4,0))*(Diário!$F$4:$F$5003))
+SUMPRODUCT(('Comp.'!$D$5:$D$484=$B57)*('Comp.'!$B$5:$B$484&gt;=F$4)*('Comp.'!$B$5:$B$484&lt;=EOMONTH(F$4,0))*('Comp.'!$E$5:$E$484))</f>
        <v>4123.8900000000003</v>
      </c>
      <c r="G57" s="11">
        <f>SUMPRODUCT((Diário!$E$4:$E$5003='Analítico Cp.'!$B57)*(Diário!$C$4:$C$5003&gt;=G$4)*(Diário!$C$4:$C$5003&lt;=EOMONTH(G$4,0))*(Diário!$F$4:$F$5003))
+SUMPRODUCT(('Comp.'!$D$5:$D$484=$B57)*('Comp.'!$B$5:$B$484&gt;=G$4)*('Comp.'!$B$5:$B$484&lt;=EOMONTH(G$4,0))*('Comp.'!$E$5:$E$484))</f>
        <v>4123.8900000000003</v>
      </c>
      <c r="H57" s="11">
        <f>SUMPRODUCT((Diário!$E$4:$E$5003='Analítico Cp.'!$B57)*(Diário!$C$4:$C$5003&gt;=H$4)*(Diário!$C$4:$C$5003&lt;=EOMONTH(H$4,0))*(Diário!$F$4:$F$5003))
+SUMPRODUCT(('Comp.'!$D$5:$D$484=$B57)*('Comp.'!$B$5:$B$484&gt;=H$4)*('Comp.'!$B$5:$B$484&lt;=EOMONTH(H$4,0))*('Comp.'!$E$5:$E$484))</f>
        <v>4272.58</v>
      </c>
      <c r="I57" s="11">
        <f>SUMPRODUCT((Diário!$E$4:$E$5003='Analítico Cp.'!$B57)*(Diário!$C$4:$C$5003&gt;=I$4)*(Diário!$C$4:$C$5003&lt;=EOMONTH(I$4,0))*(Diário!$F$4:$F$5003))
+SUMPRODUCT(('Comp.'!$D$5:$D$484=$B57)*('Comp.'!$B$5:$B$484&gt;=I$4)*('Comp.'!$B$5:$B$484&lt;=EOMONTH(I$4,0))*('Comp.'!$E$5:$E$484))</f>
        <v>0</v>
      </c>
      <c r="J57" s="11">
        <f>SUMPRODUCT((Diário!$E$4:$E$5003='Analítico Cp.'!$B57)*(Diário!$C$4:$C$5003&gt;=J$4)*(Diário!$C$4:$C$5003&lt;=EOMONTH(J$4,0))*(Diário!$F$4:$F$5003))
+SUMPRODUCT(('Comp.'!$D$5:$D$484=$B57)*('Comp.'!$B$5:$B$484&gt;=J$4)*('Comp.'!$B$5:$B$484&lt;=EOMONTH(J$4,0))*('Comp.'!$E$5:$E$484))</f>
        <v>0</v>
      </c>
      <c r="K57" s="11">
        <f>SUMPRODUCT((Diário!$E$4:$E$5003='Analítico Cp.'!$B57)*(Diário!$C$4:$C$5003&gt;=K$4)*(Diário!$C$4:$C$5003&lt;=EOMONTH(K$4,0))*(Diário!$F$4:$F$5003))
+SUMPRODUCT(('Comp.'!$D$5:$D$484=$B57)*('Comp.'!$B$5:$B$484&gt;=K$4)*('Comp.'!$B$5:$B$484&lt;=EOMONTH(K$4,0))*('Comp.'!$E$5:$E$484))</f>
        <v>0</v>
      </c>
      <c r="L57" s="11">
        <f>SUMPRODUCT((Diário!$E$4:$E$5003='Analítico Cp.'!$B57)*(Diário!$C$4:$C$5003&gt;=L$4)*(Diário!$C$4:$C$5003&lt;=EOMONTH(L$4,0))*(Diário!$F$4:$F$5003))
+SUMPRODUCT(('Comp.'!$D$5:$D$484=$B57)*('Comp.'!$B$5:$B$484&gt;=L$4)*('Comp.'!$B$5:$B$484&lt;=EOMONTH(L$4,0))*('Comp.'!$E$5:$E$484))</f>
        <v>0</v>
      </c>
      <c r="M57" s="11">
        <f>SUMPRODUCT((Diário!$E$4:$E$5003='Analítico Cp.'!$B57)*(Diário!$C$4:$C$5003&gt;=M$4)*(Diário!$C$4:$C$5003&lt;=EOMONTH(M$4,0))*(Diário!$F$4:$F$5003))
+SUMPRODUCT(('Comp.'!$D$5:$D$484=$B57)*('Comp.'!$B$5:$B$484&gt;=M$4)*('Comp.'!$B$5:$B$484&lt;=EOMONTH(M$4,0))*('Comp.'!$E$5:$E$484))</f>
        <v>0</v>
      </c>
      <c r="N57" s="11">
        <f>SUMPRODUCT((Diário!$E$4:$E$5003='Analítico Cp.'!$B57)*(Diário!$C$4:$C$5003&gt;=N$4)*(Diário!$C$4:$C$5003&lt;=EOMONTH(N$4,0))*(Diário!$F$4:$F$5003))
+SUMPRODUCT(('Comp.'!$D$5:$D$484=$B57)*('Comp.'!$B$5:$B$484&gt;=N$4)*('Comp.'!$B$5:$B$484&lt;=EOMONTH(N$4,0))*('Comp.'!$E$5:$E$484))</f>
        <v>0</v>
      </c>
      <c r="O57" s="12">
        <f>SUM(C57:N57)</f>
        <v>23752.479999999996</v>
      </c>
      <c r="P57" s="95">
        <f t="shared" ref="P57:P88" si="13">IF($O$135=0,0,O57/$O$135)</f>
        <v>8.6680686366391434E-3</v>
      </c>
    </row>
    <row r="58" spans="1:16" ht="23.45" customHeight="1" x14ac:dyDescent="0.2">
      <c r="A58" s="40" t="s">
        <v>17</v>
      </c>
      <c r="B58" s="59" t="s">
        <v>140</v>
      </c>
      <c r="C58" s="11">
        <f>SUMPRODUCT((Diário!$E$4:$E$5003='Analítico Cp.'!$B58)*(Diário!$C$4:$C$5003&gt;=C$4)*(Diário!$C$4:$C$5003&lt;=EOMONTH(C$4,0))*(Diário!$F$4:$F$5003))
+SUMPRODUCT(('Comp.'!$D$5:$D$484=$B58)*('Comp.'!$B$5:$B$484&gt;=C$4)*('Comp.'!$B$5:$B$484&lt;=EOMONTH(C$4,0))*('Comp.'!$E$5:$E$484))</f>
        <v>1320</v>
      </c>
      <c r="D58" s="11">
        <f>SUMPRODUCT((Diário!$E$4:$E$5003='Analítico Cp.'!$B58)*(Diário!$C$4:$C$5003&gt;=D$4)*(Diário!$C$4:$C$5003&lt;=EOMONTH(D$4,0))*(Diário!$F$4:$F$5003))
+SUMPRODUCT(('Comp.'!$D$5:$D$484=$B58)*('Comp.'!$B$5:$B$484&gt;=D$4)*('Comp.'!$B$5:$B$484&lt;=EOMONTH(D$4,0))*('Comp.'!$E$5:$E$484))</f>
        <v>1320</v>
      </c>
      <c r="E58" s="11">
        <f>SUMPRODUCT((Diário!$E$4:$E$5003='Analítico Cp.'!$B58)*(Diário!$C$4:$C$5003&gt;=E$4)*(Diário!$C$4:$C$5003&lt;=EOMONTH(E$4,0))*(Diário!$F$4:$F$5003))
+SUMPRODUCT(('Comp.'!$D$5:$D$484=$B58)*('Comp.'!$B$5:$B$484&gt;=E$4)*('Comp.'!$B$5:$B$484&lt;=EOMONTH(E$4,0))*('Comp.'!$E$5:$E$484))</f>
        <v>1320</v>
      </c>
      <c r="F58" s="11">
        <f>SUMPRODUCT((Diário!$E$4:$E$5003='Analítico Cp.'!$B58)*(Diário!$C$4:$C$5003&gt;=F$4)*(Diário!$C$4:$C$5003&lt;=EOMONTH(F$4,0))*(Diário!$F$4:$F$5003))
+SUMPRODUCT(('Comp.'!$D$5:$D$484=$B58)*('Comp.'!$B$5:$B$484&gt;=F$4)*('Comp.'!$B$5:$B$484&lt;=EOMONTH(F$4,0))*('Comp.'!$E$5:$E$484))</f>
        <v>1421.34</v>
      </c>
      <c r="G58" s="11">
        <f>SUMPRODUCT((Diário!$E$4:$E$5003='Analítico Cp.'!$B58)*(Diário!$C$4:$C$5003&gt;=G$4)*(Diário!$C$4:$C$5003&lt;=EOMONTH(G$4,0))*(Diário!$F$4:$F$5003))
+SUMPRODUCT(('Comp.'!$D$5:$D$484=$B58)*('Comp.'!$B$5:$B$484&gt;=G$4)*('Comp.'!$B$5:$B$484&lt;=EOMONTH(G$4,0))*('Comp.'!$E$5:$E$484))</f>
        <v>1425.6</v>
      </c>
      <c r="H58" s="11">
        <f>SUMPRODUCT((Diário!$E$4:$E$5003='Analítico Cp.'!$B58)*(Diário!$C$4:$C$5003&gt;=H$4)*(Diário!$C$4:$C$5003&lt;=EOMONTH(H$4,0))*(Diário!$F$4:$F$5003))
+SUMPRODUCT(('Comp.'!$D$5:$D$484=$B58)*('Comp.'!$B$5:$B$484&gt;=H$4)*('Comp.'!$B$5:$B$484&lt;=EOMONTH(H$4,0))*('Comp.'!$E$5:$E$484))</f>
        <v>1320</v>
      </c>
      <c r="I58" s="11">
        <f>SUMPRODUCT((Diário!$E$4:$E$5003='Analítico Cp.'!$B58)*(Diário!$C$4:$C$5003&gt;=I$4)*(Diário!$C$4:$C$5003&lt;=EOMONTH(I$4,0))*(Diário!$F$4:$F$5003))
+SUMPRODUCT(('Comp.'!$D$5:$D$484=$B58)*('Comp.'!$B$5:$B$484&gt;=I$4)*('Comp.'!$B$5:$B$484&lt;=EOMONTH(I$4,0))*('Comp.'!$E$5:$E$484))</f>
        <v>0</v>
      </c>
      <c r="J58" s="11">
        <f>SUMPRODUCT((Diário!$E$4:$E$5003='Analítico Cp.'!$B58)*(Diário!$C$4:$C$5003&gt;=J$4)*(Diário!$C$4:$C$5003&lt;=EOMONTH(J$4,0))*(Diário!$F$4:$F$5003))
+SUMPRODUCT(('Comp.'!$D$5:$D$484=$B58)*('Comp.'!$B$5:$B$484&gt;=J$4)*('Comp.'!$B$5:$B$484&lt;=EOMONTH(J$4,0))*('Comp.'!$E$5:$E$484))</f>
        <v>0</v>
      </c>
      <c r="K58" s="11">
        <f>SUMPRODUCT((Diário!$E$4:$E$5003='Analítico Cp.'!$B58)*(Diário!$C$4:$C$5003&gt;=K$4)*(Diário!$C$4:$C$5003&lt;=EOMONTH(K$4,0))*(Diário!$F$4:$F$5003))
+SUMPRODUCT(('Comp.'!$D$5:$D$484=$B58)*('Comp.'!$B$5:$B$484&gt;=K$4)*('Comp.'!$B$5:$B$484&lt;=EOMONTH(K$4,0))*('Comp.'!$E$5:$E$484))</f>
        <v>0</v>
      </c>
      <c r="L58" s="11">
        <f>SUMPRODUCT((Diário!$E$4:$E$5003='Analítico Cp.'!$B58)*(Diário!$C$4:$C$5003&gt;=L$4)*(Diário!$C$4:$C$5003&lt;=EOMONTH(L$4,0))*(Diário!$F$4:$F$5003))
+SUMPRODUCT(('Comp.'!$D$5:$D$484=$B58)*('Comp.'!$B$5:$B$484&gt;=L$4)*('Comp.'!$B$5:$B$484&lt;=EOMONTH(L$4,0))*('Comp.'!$E$5:$E$484))</f>
        <v>0</v>
      </c>
      <c r="M58" s="11">
        <f>SUMPRODUCT((Diário!$E$4:$E$5003='Analítico Cp.'!$B58)*(Diário!$C$4:$C$5003&gt;=M$4)*(Diário!$C$4:$C$5003&lt;=EOMONTH(M$4,0))*(Diário!$F$4:$F$5003))
+SUMPRODUCT(('Comp.'!$D$5:$D$484=$B58)*('Comp.'!$B$5:$B$484&gt;=M$4)*('Comp.'!$B$5:$B$484&lt;=EOMONTH(M$4,0))*('Comp.'!$E$5:$E$484))</f>
        <v>0</v>
      </c>
      <c r="N58" s="11">
        <f>SUMPRODUCT((Diário!$E$4:$E$5003='Analítico Cp.'!$B58)*(Diário!$C$4:$C$5003&gt;=N$4)*(Diário!$C$4:$C$5003&lt;=EOMONTH(N$4,0))*(Diário!$F$4:$F$5003))
+SUMPRODUCT(('Comp.'!$D$5:$D$484=$B58)*('Comp.'!$B$5:$B$484&gt;=N$4)*('Comp.'!$B$5:$B$484&lt;=EOMONTH(N$4,0))*('Comp.'!$E$5:$E$484))</f>
        <v>0</v>
      </c>
      <c r="O58" s="12">
        <f t="shared" ref="O58:O115" si="14">SUM(C58:N58)</f>
        <v>8126.9400000000005</v>
      </c>
      <c r="P58" s="95">
        <f t="shared" si="13"/>
        <v>2.9657902554111461E-3</v>
      </c>
    </row>
    <row r="59" spans="1:16" ht="23.45" customHeight="1" x14ac:dyDescent="0.2">
      <c r="A59" s="40" t="s">
        <v>18</v>
      </c>
      <c r="B59" s="59" t="s">
        <v>3</v>
      </c>
      <c r="C59" s="11">
        <f>SUMPRODUCT((Diário!$E$4:$E$5003='Analítico Cp.'!$B59)*(Diário!$C$4:$C$5003&gt;=C$4)*(Diário!$C$4:$C$5003&lt;=EOMONTH(C$4,0))*(Diário!$F$4:$F$5003))
+SUMPRODUCT(('Comp.'!$D$5:$D$484=$B59)*('Comp.'!$B$5:$B$484&gt;=C$4)*('Comp.'!$B$5:$B$484&lt;=EOMONTH(C$4,0))*('Comp.'!$E$5:$E$484))</f>
        <v>0</v>
      </c>
      <c r="D59" s="11">
        <f>SUMPRODUCT((Diário!$E$4:$E$5003='Analítico Cp.'!$B59)*(Diário!$C$4:$C$5003&gt;=D$4)*(Diário!$C$4:$C$5003&lt;=EOMONTH(D$4,0))*(Diário!$F$4:$F$5003))
+SUMPRODUCT(('Comp.'!$D$5:$D$484=$B59)*('Comp.'!$B$5:$B$484&gt;=D$4)*('Comp.'!$B$5:$B$484&lt;=EOMONTH(D$4,0))*('Comp.'!$E$5:$E$484))</f>
        <v>713.94</v>
      </c>
      <c r="E59" s="11">
        <f>SUMPRODUCT((Diário!$E$4:$E$5003='Analítico Cp.'!$B59)*(Diário!$C$4:$C$5003&gt;=E$4)*(Diário!$C$4:$C$5003&lt;=EOMONTH(E$4,0))*(Diário!$F$4:$F$5003))
+SUMPRODUCT(('Comp.'!$D$5:$D$484=$B59)*('Comp.'!$B$5:$B$484&gt;=E$4)*('Comp.'!$B$5:$B$484&lt;=EOMONTH(E$4,0))*('Comp.'!$E$5:$E$484))</f>
        <v>713.94</v>
      </c>
      <c r="F59" s="11">
        <f>SUMPRODUCT((Diário!$E$4:$E$5003='Analítico Cp.'!$B59)*(Diário!$C$4:$C$5003&gt;=F$4)*(Diário!$C$4:$C$5003&lt;=EOMONTH(F$4,0))*(Diário!$F$4:$F$5003))
+SUMPRODUCT(('Comp.'!$D$5:$D$484=$B59)*('Comp.'!$B$5:$B$484&gt;=F$4)*('Comp.'!$B$5:$B$484&lt;=EOMONTH(F$4,0))*('Comp.'!$E$5:$E$484))</f>
        <v>713.94</v>
      </c>
      <c r="G59" s="11">
        <f>SUMPRODUCT((Diário!$E$4:$E$5003='Analítico Cp.'!$B59)*(Diário!$C$4:$C$5003&gt;=G$4)*(Diário!$C$4:$C$5003&lt;=EOMONTH(G$4,0))*(Diário!$F$4:$F$5003))
+SUMPRODUCT(('Comp.'!$D$5:$D$484=$B59)*('Comp.'!$B$5:$B$484&gt;=G$4)*('Comp.'!$B$5:$B$484&lt;=EOMONTH(G$4,0))*('Comp.'!$E$5:$E$484))</f>
        <v>713.94</v>
      </c>
      <c r="H59" s="11">
        <f>SUMPRODUCT((Diário!$E$4:$E$5003='Analítico Cp.'!$B59)*(Diário!$C$4:$C$5003&gt;=H$4)*(Diário!$C$4:$C$5003&lt;=EOMONTH(H$4,0))*(Diário!$F$4:$F$5003))
+SUMPRODUCT(('Comp.'!$D$5:$D$484=$B59)*('Comp.'!$B$5:$B$484&gt;=H$4)*('Comp.'!$B$5:$B$484&lt;=EOMONTH(H$4,0))*('Comp.'!$E$5:$E$484))</f>
        <v>713.94</v>
      </c>
      <c r="I59" s="11">
        <f>SUMPRODUCT((Diário!$E$4:$E$5003='Analítico Cp.'!$B59)*(Diário!$C$4:$C$5003&gt;=I$4)*(Diário!$C$4:$C$5003&lt;=EOMONTH(I$4,0))*(Diário!$F$4:$F$5003))
+SUMPRODUCT(('Comp.'!$D$5:$D$484=$B59)*('Comp.'!$B$5:$B$484&gt;=I$4)*('Comp.'!$B$5:$B$484&lt;=EOMONTH(I$4,0))*('Comp.'!$E$5:$E$484))</f>
        <v>0</v>
      </c>
      <c r="J59" s="11">
        <f>SUMPRODUCT((Diário!$E$4:$E$5003='Analítico Cp.'!$B59)*(Diário!$C$4:$C$5003&gt;=J$4)*(Diário!$C$4:$C$5003&lt;=EOMONTH(J$4,0))*(Diário!$F$4:$F$5003))
+SUMPRODUCT(('Comp.'!$D$5:$D$484=$B59)*('Comp.'!$B$5:$B$484&gt;=J$4)*('Comp.'!$B$5:$B$484&lt;=EOMONTH(J$4,0))*('Comp.'!$E$5:$E$484))</f>
        <v>0</v>
      </c>
      <c r="K59" s="11">
        <f>SUMPRODUCT((Diário!$E$4:$E$5003='Analítico Cp.'!$B59)*(Diário!$C$4:$C$5003&gt;=K$4)*(Diário!$C$4:$C$5003&lt;=EOMONTH(K$4,0))*(Diário!$F$4:$F$5003))
+SUMPRODUCT(('Comp.'!$D$5:$D$484=$B59)*('Comp.'!$B$5:$B$484&gt;=K$4)*('Comp.'!$B$5:$B$484&lt;=EOMONTH(K$4,0))*('Comp.'!$E$5:$E$484))</f>
        <v>0</v>
      </c>
      <c r="L59" s="11">
        <f>SUMPRODUCT((Diário!$E$4:$E$5003='Analítico Cp.'!$B59)*(Diário!$C$4:$C$5003&gt;=L$4)*(Diário!$C$4:$C$5003&lt;=EOMONTH(L$4,0))*(Diário!$F$4:$F$5003))
+SUMPRODUCT(('Comp.'!$D$5:$D$484=$B59)*('Comp.'!$B$5:$B$484&gt;=L$4)*('Comp.'!$B$5:$B$484&lt;=EOMONTH(L$4,0))*('Comp.'!$E$5:$E$484))</f>
        <v>0</v>
      </c>
      <c r="M59" s="11">
        <f>SUMPRODUCT((Diário!$E$4:$E$5003='Analítico Cp.'!$B59)*(Diário!$C$4:$C$5003&gt;=M$4)*(Diário!$C$4:$C$5003&lt;=EOMONTH(M$4,0))*(Diário!$F$4:$F$5003))
+SUMPRODUCT(('Comp.'!$D$5:$D$484=$B59)*('Comp.'!$B$5:$B$484&gt;=M$4)*('Comp.'!$B$5:$B$484&lt;=EOMONTH(M$4,0))*('Comp.'!$E$5:$E$484))</f>
        <v>0</v>
      </c>
      <c r="N59" s="11">
        <f>SUMPRODUCT((Diário!$E$4:$E$5003='Analítico Cp.'!$B59)*(Diário!$C$4:$C$5003&gt;=N$4)*(Diário!$C$4:$C$5003&lt;=EOMONTH(N$4,0))*(Diário!$F$4:$F$5003))
+SUMPRODUCT(('Comp.'!$D$5:$D$484=$B59)*('Comp.'!$B$5:$B$484&gt;=N$4)*('Comp.'!$B$5:$B$484&lt;=EOMONTH(N$4,0))*('Comp.'!$E$5:$E$484))</f>
        <v>0</v>
      </c>
      <c r="O59" s="12">
        <f t="shared" si="14"/>
        <v>3569.7000000000003</v>
      </c>
      <c r="P59" s="95">
        <f t="shared" si="13"/>
        <v>1.3027020594148803E-3</v>
      </c>
    </row>
    <row r="60" spans="1:16" ht="23.45" customHeight="1" x14ac:dyDescent="0.2">
      <c r="A60" s="40" t="s">
        <v>19</v>
      </c>
      <c r="B60" s="59" t="s">
        <v>56</v>
      </c>
      <c r="C60" s="11">
        <f>SUMPRODUCT((Diário!$E$4:$E$5003='Analítico Cp.'!$B60)*(Diário!$C$4:$C$5003&gt;=C$4)*(Diário!$C$4:$C$5003&lt;=EOMONTH(C$4,0))*(Diário!$F$4:$F$5003))
+SUMPRODUCT(('Comp.'!$D$5:$D$484=$B60)*('Comp.'!$B$5:$B$484&gt;=C$4)*('Comp.'!$B$5:$B$484&lt;=EOMONTH(C$4,0))*('Comp.'!$E$5:$E$484))</f>
        <v>0</v>
      </c>
      <c r="D60" s="11">
        <f>SUMPRODUCT((Diário!$E$4:$E$5003='Analítico Cp.'!$B60)*(Diário!$C$4:$C$5003&gt;=D$4)*(Diário!$C$4:$C$5003&lt;=EOMONTH(D$4,0))*(Diário!$F$4:$F$5003))
+SUMPRODUCT(('Comp.'!$D$5:$D$484=$B60)*('Comp.'!$B$5:$B$484&gt;=D$4)*('Comp.'!$B$5:$B$484&lt;=EOMONTH(D$4,0))*('Comp.'!$E$5:$E$484))</f>
        <v>0</v>
      </c>
      <c r="E60" s="11">
        <f>SUMPRODUCT((Diário!$E$4:$E$5003='Analítico Cp.'!$B60)*(Diário!$C$4:$C$5003&gt;=E$4)*(Diário!$C$4:$C$5003&lt;=EOMONTH(E$4,0))*(Diário!$F$4:$F$5003))
+SUMPRODUCT(('Comp.'!$D$5:$D$484=$B60)*('Comp.'!$B$5:$B$484&gt;=E$4)*('Comp.'!$B$5:$B$484&lt;=EOMONTH(E$4,0))*('Comp.'!$E$5:$E$484))</f>
        <v>0</v>
      </c>
      <c r="F60" s="11">
        <f>SUMPRODUCT((Diário!$E$4:$E$5003='Analítico Cp.'!$B60)*(Diário!$C$4:$C$5003&gt;=F$4)*(Diário!$C$4:$C$5003&lt;=EOMONTH(F$4,0))*(Diário!$F$4:$F$5003))
+SUMPRODUCT(('Comp.'!$D$5:$D$484=$B60)*('Comp.'!$B$5:$B$484&gt;=F$4)*('Comp.'!$B$5:$B$484&lt;=EOMONTH(F$4,0))*('Comp.'!$E$5:$E$484))</f>
        <v>0</v>
      </c>
      <c r="G60" s="11">
        <f>SUMPRODUCT((Diário!$E$4:$E$5003='Analítico Cp.'!$B60)*(Diário!$C$4:$C$5003&gt;=G$4)*(Diário!$C$4:$C$5003&lt;=EOMONTH(G$4,0))*(Diário!$F$4:$F$5003))
+SUMPRODUCT(('Comp.'!$D$5:$D$484=$B60)*('Comp.'!$B$5:$B$484&gt;=G$4)*('Comp.'!$B$5:$B$484&lt;=EOMONTH(G$4,0))*('Comp.'!$E$5:$E$484))</f>
        <v>0</v>
      </c>
      <c r="H60" s="11">
        <f>SUMPRODUCT((Diário!$E$4:$E$5003='Analítico Cp.'!$B60)*(Diário!$C$4:$C$5003&gt;=H$4)*(Diário!$C$4:$C$5003&lt;=EOMONTH(H$4,0))*(Diário!$F$4:$F$5003))
+SUMPRODUCT(('Comp.'!$D$5:$D$484=$B60)*('Comp.'!$B$5:$B$484&gt;=H$4)*('Comp.'!$B$5:$B$484&lt;=EOMONTH(H$4,0))*('Comp.'!$E$5:$E$484))</f>
        <v>0</v>
      </c>
      <c r="I60" s="11">
        <f>SUMPRODUCT((Diário!$E$4:$E$5003='Analítico Cp.'!$B60)*(Diário!$C$4:$C$5003&gt;=I$4)*(Diário!$C$4:$C$5003&lt;=EOMONTH(I$4,0))*(Diário!$F$4:$F$5003))
+SUMPRODUCT(('Comp.'!$D$5:$D$484=$B60)*('Comp.'!$B$5:$B$484&gt;=I$4)*('Comp.'!$B$5:$B$484&lt;=EOMONTH(I$4,0))*('Comp.'!$E$5:$E$484))</f>
        <v>0</v>
      </c>
      <c r="J60" s="11">
        <f>SUMPRODUCT((Diário!$E$4:$E$5003='Analítico Cp.'!$B60)*(Diário!$C$4:$C$5003&gt;=J$4)*(Diário!$C$4:$C$5003&lt;=EOMONTH(J$4,0))*(Diário!$F$4:$F$5003))
+SUMPRODUCT(('Comp.'!$D$5:$D$484=$B60)*('Comp.'!$B$5:$B$484&gt;=J$4)*('Comp.'!$B$5:$B$484&lt;=EOMONTH(J$4,0))*('Comp.'!$E$5:$E$484))</f>
        <v>0</v>
      </c>
      <c r="K60" s="11">
        <f>SUMPRODUCT((Diário!$E$4:$E$5003='Analítico Cp.'!$B60)*(Diário!$C$4:$C$5003&gt;=K$4)*(Diário!$C$4:$C$5003&lt;=EOMONTH(K$4,0))*(Diário!$F$4:$F$5003))
+SUMPRODUCT(('Comp.'!$D$5:$D$484=$B60)*('Comp.'!$B$5:$B$484&gt;=K$4)*('Comp.'!$B$5:$B$484&lt;=EOMONTH(K$4,0))*('Comp.'!$E$5:$E$484))</f>
        <v>0</v>
      </c>
      <c r="L60" s="11">
        <f>SUMPRODUCT((Diário!$E$4:$E$5003='Analítico Cp.'!$B60)*(Diário!$C$4:$C$5003&gt;=L$4)*(Diário!$C$4:$C$5003&lt;=EOMONTH(L$4,0))*(Diário!$F$4:$F$5003))
+SUMPRODUCT(('Comp.'!$D$5:$D$484=$B60)*('Comp.'!$B$5:$B$484&gt;=L$4)*('Comp.'!$B$5:$B$484&lt;=EOMONTH(L$4,0))*('Comp.'!$E$5:$E$484))</f>
        <v>0</v>
      </c>
      <c r="M60" s="11">
        <f>SUMPRODUCT((Diário!$E$4:$E$5003='Analítico Cp.'!$B60)*(Diário!$C$4:$C$5003&gt;=M$4)*(Diário!$C$4:$C$5003&lt;=EOMONTH(M$4,0))*(Diário!$F$4:$F$5003))
+SUMPRODUCT(('Comp.'!$D$5:$D$484=$B60)*('Comp.'!$B$5:$B$484&gt;=M$4)*('Comp.'!$B$5:$B$484&lt;=EOMONTH(M$4,0))*('Comp.'!$E$5:$E$484))</f>
        <v>0</v>
      </c>
      <c r="N60" s="11">
        <f>SUMPRODUCT((Diário!$E$4:$E$5003='Analítico Cp.'!$B60)*(Diário!$C$4:$C$5003&gt;=N$4)*(Diário!$C$4:$C$5003&lt;=EOMONTH(N$4,0))*(Diário!$F$4:$F$5003))
+SUMPRODUCT(('Comp.'!$D$5:$D$484=$B60)*('Comp.'!$B$5:$B$484&gt;=N$4)*('Comp.'!$B$5:$B$484&lt;=EOMONTH(N$4,0))*('Comp.'!$E$5:$E$484))</f>
        <v>0</v>
      </c>
      <c r="O60" s="12">
        <f t="shared" si="14"/>
        <v>0</v>
      </c>
      <c r="P60" s="95">
        <f t="shared" si="13"/>
        <v>0</v>
      </c>
    </row>
    <row r="61" spans="1:16" ht="23.45" customHeight="1" x14ac:dyDescent="0.2">
      <c r="A61" s="40" t="s">
        <v>20</v>
      </c>
      <c r="B61" s="59" t="s">
        <v>71</v>
      </c>
      <c r="C61" s="11">
        <f>SUMPRODUCT((Diário!$E$4:$E$5003='Analítico Cp.'!$B61)*(Diário!$C$4:$C$5003&gt;=C$4)*(Diário!$C$4:$C$5003&lt;=EOMONTH(C$4,0))*(Diário!$F$4:$F$5003))
+SUMPRODUCT(('Comp.'!$D$5:$D$484=$B61)*('Comp.'!$B$5:$B$484&gt;=C$4)*('Comp.'!$B$5:$B$484&lt;=EOMONTH(C$4,0))*('Comp.'!$E$5:$E$484))</f>
        <v>247.06</v>
      </c>
      <c r="D61" s="11">
        <f>SUMPRODUCT((Diário!$E$4:$E$5003='Analítico Cp.'!$B61)*(Diário!$C$4:$C$5003&gt;=D$4)*(Diário!$C$4:$C$5003&lt;=EOMONTH(D$4,0))*(Diário!$F$4:$F$5003))
+SUMPRODUCT(('Comp.'!$D$5:$D$484=$B61)*('Comp.'!$B$5:$B$484&gt;=D$4)*('Comp.'!$B$5:$B$484&lt;=EOMONTH(D$4,0))*('Comp.'!$E$5:$E$484))</f>
        <v>356.43</v>
      </c>
      <c r="E61" s="11">
        <f>SUMPRODUCT((Diário!$E$4:$E$5003='Analítico Cp.'!$B61)*(Diário!$C$4:$C$5003&gt;=E$4)*(Diário!$C$4:$C$5003&lt;=EOMONTH(E$4,0))*(Diário!$F$4:$F$5003))
+SUMPRODUCT(('Comp.'!$D$5:$D$484=$B61)*('Comp.'!$B$5:$B$484&gt;=E$4)*('Comp.'!$B$5:$B$484&lt;=EOMONTH(E$4,0))*('Comp.'!$E$5:$E$484))</f>
        <v>450</v>
      </c>
      <c r="F61" s="11">
        <f>SUMPRODUCT((Diário!$E$4:$E$5003='Analítico Cp.'!$B61)*(Diário!$C$4:$C$5003&gt;=F$4)*(Diário!$C$4:$C$5003&lt;=EOMONTH(F$4,0))*(Diário!$F$4:$F$5003))
+SUMPRODUCT(('Comp.'!$D$5:$D$484=$B61)*('Comp.'!$B$5:$B$484&gt;=F$4)*('Comp.'!$B$5:$B$484&lt;=EOMONTH(F$4,0))*('Comp.'!$E$5:$E$484))</f>
        <v>222.33</v>
      </c>
      <c r="G61" s="11">
        <f>SUMPRODUCT((Diário!$E$4:$E$5003='Analítico Cp.'!$B61)*(Diário!$C$4:$C$5003&gt;=G$4)*(Diário!$C$4:$C$5003&lt;=EOMONTH(G$4,0))*(Diário!$F$4:$F$5003))
+SUMPRODUCT(('Comp.'!$D$5:$D$484=$B61)*('Comp.'!$B$5:$B$484&gt;=G$4)*('Comp.'!$B$5:$B$484&lt;=EOMONTH(G$4,0))*('Comp.'!$E$5:$E$484))</f>
        <v>146.30000000000001</v>
      </c>
      <c r="H61" s="11">
        <f>SUMPRODUCT((Diário!$E$4:$E$5003='Analítico Cp.'!$B61)*(Diário!$C$4:$C$5003&gt;=H$4)*(Diário!$C$4:$C$5003&lt;=EOMONTH(H$4,0))*(Diário!$F$4:$F$5003))
+SUMPRODUCT(('Comp.'!$D$5:$D$484=$B61)*('Comp.'!$B$5:$B$484&gt;=H$4)*('Comp.'!$B$5:$B$484&lt;=EOMONTH(H$4,0))*('Comp.'!$E$5:$E$484))</f>
        <v>280.08999999999997</v>
      </c>
      <c r="I61" s="11">
        <f>SUMPRODUCT((Diário!$E$4:$E$5003='Analítico Cp.'!$B61)*(Diário!$C$4:$C$5003&gt;=I$4)*(Diário!$C$4:$C$5003&lt;=EOMONTH(I$4,0))*(Diário!$F$4:$F$5003))
+SUMPRODUCT(('Comp.'!$D$5:$D$484=$B61)*('Comp.'!$B$5:$B$484&gt;=I$4)*('Comp.'!$B$5:$B$484&lt;=EOMONTH(I$4,0))*('Comp.'!$E$5:$E$484))</f>
        <v>0</v>
      </c>
      <c r="J61" s="11">
        <f>SUMPRODUCT((Diário!$E$4:$E$5003='Analítico Cp.'!$B61)*(Diário!$C$4:$C$5003&gt;=J$4)*(Diário!$C$4:$C$5003&lt;=EOMONTH(J$4,0))*(Diário!$F$4:$F$5003))
+SUMPRODUCT(('Comp.'!$D$5:$D$484=$B61)*('Comp.'!$B$5:$B$484&gt;=J$4)*('Comp.'!$B$5:$B$484&lt;=EOMONTH(J$4,0))*('Comp.'!$E$5:$E$484))</f>
        <v>0</v>
      </c>
      <c r="K61" s="11">
        <f>SUMPRODUCT((Diário!$E$4:$E$5003='Analítico Cp.'!$B61)*(Diário!$C$4:$C$5003&gt;=K$4)*(Diário!$C$4:$C$5003&lt;=EOMONTH(K$4,0))*(Diário!$F$4:$F$5003))
+SUMPRODUCT(('Comp.'!$D$5:$D$484=$B61)*('Comp.'!$B$5:$B$484&gt;=K$4)*('Comp.'!$B$5:$B$484&lt;=EOMONTH(K$4,0))*('Comp.'!$E$5:$E$484))</f>
        <v>0</v>
      </c>
      <c r="L61" s="11">
        <f>SUMPRODUCT((Diário!$E$4:$E$5003='Analítico Cp.'!$B61)*(Diário!$C$4:$C$5003&gt;=L$4)*(Diário!$C$4:$C$5003&lt;=EOMONTH(L$4,0))*(Diário!$F$4:$F$5003))
+SUMPRODUCT(('Comp.'!$D$5:$D$484=$B61)*('Comp.'!$B$5:$B$484&gt;=L$4)*('Comp.'!$B$5:$B$484&lt;=EOMONTH(L$4,0))*('Comp.'!$E$5:$E$484))</f>
        <v>0</v>
      </c>
      <c r="M61" s="11">
        <f>SUMPRODUCT((Diário!$E$4:$E$5003='Analítico Cp.'!$B61)*(Diário!$C$4:$C$5003&gt;=M$4)*(Diário!$C$4:$C$5003&lt;=EOMONTH(M$4,0))*(Diário!$F$4:$F$5003))
+SUMPRODUCT(('Comp.'!$D$5:$D$484=$B61)*('Comp.'!$B$5:$B$484&gt;=M$4)*('Comp.'!$B$5:$B$484&lt;=EOMONTH(M$4,0))*('Comp.'!$E$5:$E$484))</f>
        <v>0</v>
      </c>
      <c r="N61" s="11">
        <f>SUMPRODUCT((Diário!$E$4:$E$5003='Analítico Cp.'!$B61)*(Diário!$C$4:$C$5003&gt;=N$4)*(Diário!$C$4:$C$5003&lt;=EOMONTH(N$4,0))*(Diário!$F$4:$F$5003))
+SUMPRODUCT(('Comp.'!$D$5:$D$484=$B61)*('Comp.'!$B$5:$B$484&gt;=N$4)*('Comp.'!$B$5:$B$484&lt;=EOMONTH(N$4,0))*('Comp.'!$E$5:$E$484))</f>
        <v>0</v>
      </c>
      <c r="O61" s="12">
        <f t="shared" si="14"/>
        <v>1702.2099999999998</v>
      </c>
      <c r="P61" s="95">
        <f t="shared" si="13"/>
        <v>6.211929497035053E-4</v>
      </c>
    </row>
    <row r="62" spans="1:16" ht="23.45" customHeight="1" x14ac:dyDescent="0.2">
      <c r="A62" s="40" t="s">
        <v>102</v>
      </c>
      <c r="B62" s="59" t="s">
        <v>70</v>
      </c>
      <c r="C62" s="11">
        <f>SUMPRODUCT((Diário!$E$4:$E$5003='Analítico Cp.'!$B62)*(Diário!$C$4:$C$5003&gt;=C$4)*(Diário!$C$4:$C$5003&lt;=EOMONTH(C$4,0))*(Diário!$F$4:$F$5003))
+SUMPRODUCT(('Comp.'!$D$5:$D$484=$B62)*('Comp.'!$B$5:$B$484&gt;=C$4)*('Comp.'!$B$5:$B$484&lt;=EOMONTH(C$4,0))*('Comp.'!$E$5:$E$484))</f>
        <v>0</v>
      </c>
      <c r="D62" s="11">
        <f>SUMPRODUCT((Diário!$E$4:$E$5003='Analítico Cp.'!$B62)*(Diário!$C$4:$C$5003&gt;=D$4)*(Diário!$C$4:$C$5003&lt;=EOMONTH(D$4,0))*(Diário!$F$4:$F$5003))
+SUMPRODUCT(('Comp.'!$D$5:$D$484=$B62)*('Comp.'!$B$5:$B$484&gt;=D$4)*('Comp.'!$B$5:$B$484&lt;=EOMONTH(D$4,0))*('Comp.'!$E$5:$E$484))</f>
        <v>0</v>
      </c>
      <c r="E62" s="11">
        <f>SUMPRODUCT((Diário!$E$4:$E$5003='Analítico Cp.'!$B62)*(Diário!$C$4:$C$5003&gt;=E$4)*(Diário!$C$4:$C$5003&lt;=EOMONTH(E$4,0))*(Diário!$F$4:$F$5003))
+SUMPRODUCT(('Comp.'!$D$5:$D$484=$B62)*('Comp.'!$B$5:$B$484&gt;=E$4)*('Comp.'!$B$5:$B$484&lt;=EOMONTH(E$4,0))*('Comp.'!$E$5:$E$484))</f>
        <v>0</v>
      </c>
      <c r="F62" s="11">
        <f>SUMPRODUCT((Diário!$E$4:$E$5003='Analítico Cp.'!$B62)*(Diário!$C$4:$C$5003&gt;=F$4)*(Diário!$C$4:$C$5003&lt;=EOMONTH(F$4,0))*(Diário!$F$4:$F$5003))
+SUMPRODUCT(('Comp.'!$D$5:$D$484=$B62)*('Comp.'!$B$5:$B$484&gt;=F$4)*('Comp.'!$B$5:$B$484&lt;=EOMONTH(F$4,0))*('Comp.'!$E$5:$E$484))</f>
        <v>0</v>
      </c>
      <c r="G62" s="11">
        <f>SUMPRODUCT((Diário!$E$4:$E$5003='Analítico Cp.'!$B62)*(Diário!$C$4:$C$5003&gt;=G$4)*(Diário!$C$4:$C$5003&lt;=EOMONTH(G$4,0))*(Diário!$F$4:$F$5003))
+SUMPRODUCT(('Comp.'!$D$5:$D$484=$B62)*('Comp.'!$B$5:$B$484&gt;=G$4)*('Comp.'!$B$5:$B$484&lt;=EOMONTH(G$4,0))*('Comp.'!$E$5:$E$484))</f>
        <v>0</v>
      </c>
      <c r="H62" s="11">
        <f>SUMPRODUCT((Diário!$E$4:$E$5003='Analítico Cp.'!$B62)*(Diário!$C$4:$C$5003&gt;=H$4)*(Diário!$C$4:$C$5003&lt;=EOMONTH(H$4,0))*(Diário!$F$4:$F$5003))
+SUMPRODUCT(('Comp.'!$D$5:$D$484=$B62)*('Comp.'!$B$5:$B$484&gt;=H$4)*('Comp.'!$B$5:$B$484&lt;=EOMONTH(H$4,0))*('Comp.'!$E$5:$E$484))</f>
        <v>0</v>
      </c>
      <c r="I62" s="11">
        <f>SUMPRODUCT((Diário!$E$4:$E$5003='Analítico Cp.'!$B62)*(Diário!$C$4:$C$5003&gt;=I$4)*(Diário!$C$4:$C$5003&lt;=EOMONTH(I$4,0))*(Diário!$F$4:$F$5003))
+SUMPRODUCT(('Comp.'!$D$5:$D$484=$B62)*('Comp.'!$B$5:$B$484&gt;=I$4)*('Comp.'!$B$5:$B$484&lt;=EOMONTH(I$4,0))*('Comp.'!$E$5:$E$484))</f>
        <v>0</v>
      </c>
      <c r="J62" s="11">
        <f>SUMPRODUCT((Diário!$E$4:$E$5003='Analítico Cp.'!$B62)*(Diário!$C$4:$C$5003&gt;=J$4)*(Diário!$C$4:$C$5003&lt;=EOMONTH(J$4,0))*(Diário!$F$4:$F$5003))
+SUMPRODUCT(('Comp.'!$D$5:$D$484=$B62)*('Comp.'!$B$5:$B$484&gt;=J$4)*('Comp.'!$B$5:$B$484&lt;=EOMONTH(J$4,0))*('Comp.'!$E$5:$E$484))</f>
        <v>0</v>
      </c>
      <c r="K62" s="11">
        <f>SUMPRODUCT((Diário!$E$4:$E$5003='Analítico Cp.'!$B62)*(Diário!$C$4:$C$5003&gt;=K$4)*(Diário!$C$4:$C$5003&lt;=EOMONTH(K$4,0))*(Diário!$F$4:$F$5003))
+SUMPRODUCT(('Comp.'!$D$5:$D$484=$B62)*('Comp.'!$B$5:$B$484&gt;=K$4)*('Comp.'!$B$5:$B$484&lt;=EOMONTH(K$4,0))*('Comp.'!$E$5:$E$484))</f>
        <v>0</v>
      </c>
      <c r="L62" s="11">
        <f>SUMPRODUCT((Diário!$E$4:$E$5003='Analítico Cp.'!$B62)*(Diário!$C$4:$C$5003&gt;=L$4)*(Diário!$C$4:$C$5003&lt;=EOMONTH(L$4,0))*(Diário!$F$4:$F$5003))
+SUMPRODUCT(('Comp.'!$D$5:$D$484=$B62)*('Comp.'!$B$5:$B$484&gt;=L$4)*('Comp.'!$B$5:$B$484&lt;=EOMONTH(L$4,0))*('Comp.'!$E$5:$E$484))</f>
        <v>0</v>
      </c>
      <c r="M62" s="11">
        <f>SUMPRODUCT((Diário!$E$4:$E$5003='Analítico Cp.'!$B62)*(Diário!$C$4:$C$5003&gt;=M$4)*(Diário!$C$4:$C$5003&lt;=EOMONTH(M$4,0))*(Diário!$F$4:$F$5003))
+SUMPRODUCT(('Comp.'!$D$5:$D$484=$B62)*('Comp.'!$B$5:$B$484&gt;=M$4)*('Comp.'!$B$5:$B$484&lt;=EOMONTH(M$4,0))*('Comp.'!$E$5:$E$484))</f>
        <v>0</v>
      </c>
      <c r="N62" s="11">
        <f>SUMPRODUCT((Diário!$E$4:$E$5003='Analítico Cp.'!$B62)*(Diário!$C$4:$C$5003&gt;=N$4)*(Diário!$C$4:$C$5003&lt;=EOMONTH(N$4,0))*(Diário!$F$4:$F$5003))
+SUMPRODUCT(('Comp.'!$D$5:$D$484=$B62)*('Comp.'!$B$5:$B$484&gt;=N$4)*('Comp.'!$B$5:$B$484&lt;=EOMONTH(N$4,0))*('Comp.'!$E$5:$E$484))</f>
        <v>0</v>
      </c>
      <c r="O62" s="12">
        <f t="shared" si="14"/>
        <v>0</v>
      </c>
      <c r="P62" s="95">
        <f t="shared" si="13"/>
        <v>0</v>
      </c>
    </row>
    <row r="63" spans="1:16" ht="23.45" customHeight="1" x14ac:dyDescent="0.2">
      <c r="A63" s="40" t="s">
        <v>103</v>
      </c>
      <c r="B63" s="59" t="s">
        <v>148</v>
      </c>
      <c r="C63" s="11">
        <f>SUMPRODUCT((Diário!$E$4:$E$5003='Analítico Cp.'!$B63)*(Diário!$C$4:$C$5003&gt;=C$4)*(Diário!$C$4:$C$5003&lt;=EOMONTH(C$4,0))*(Diário!$F$4:$F$5003))
+SUMPRODUCT(('Comp.'!$D$5:$D$484=$B63)*('Comp.'!$B$5:$B$484&gt;=C$4)*('Comp.'!$B$5:$B$484&lt;=EOMONTH(C$4,0))*('Comp.'!$E$5:$E$484))</f>
        <v>50.58</v>
      </c>
      <c r="D63" s="11">
        <f>SUMPRODUCT((Diário!$E$4:$E$5003='Analítico Cp.'!$B63)*(Diário!$C$4:$C$5003&gt;=D$4)*(Diário!$C$4:$C$5003&lt;=EOMONTH(D$4,0))*(Diário!$F$4:$F$5003))
+SUMPRODUCT(('Comp.'!$D$5:$D$484=$B63)*('Comp.'!$B$5:$B$484&gt;=D$4)*('Comp.'!$B$5:$B$484&lt;=EOMONTH(D$4,0))*('Comp.'!$E$5:$E$484))</f>
        <v>50.58</v>
      </c>
      <c r="E63" s="11">
        <f>SUMPRODUCT((Diário!$E$4:$E$5003='Analítico Cp.'!$B63)*(Diário!$C$4:$C$5003&gt;=E$4)*(Diário!$C$4:$C$5003&lt;=EOMONTH(E$4,0))*(Diário!$F$4:$F$5003))
+SUMPRODUCT(('Comp.'!$D$5:$D$484=$B63)*('Comp.'!$B$5:$B$484&gt;=E$4)*('Comp.'!$B$5:$B$484&lt;=EOMONTH(E$4,0))*('Comp.'!$E$5:$E$484))</f>
        <v>69.02</v>
      </c>
      <c r="F63" s="11">
        <f>SUMPRODUCT((Diário!$E$4:$E$5003='Analítico Cp.'!$B63)*(Diário!$C$4:$C$5003&gt;=F$4)*(Diário!$C$4:$C$5003&lt;=EOMONTH(F$4,0))*(Diário!$F$4:$F$5003))
+SUMPRODUCT(('Comp.'!$D$5:$D$484=$B63)*('Comp.'!$B$5:$B$484&gt;=F$4)*('Comp.'!$B$5:$B$484&lt;=EOMONTH(F$4,0))*('Comp.'!$E$5:$E$484))</f>
        <v>75.28</v>
      </c>
      <c r="G63" s="11">
        <f>SUMPRODUCT((Diário!$E$4:$E$5003='Analítico Cp.'!$B63)*(Diário!$C$4:$C$5003&gt;=G$4)*(Diário!$C$4:$C$5003&lt;=EOMONTH(G$4,0))*(Diário!$F$4:$F$5003))
+SUMPRODUCT(('Comp.'!$D$5:$D$484=$B63)*('Comp.'!$B$5:$B$484&gt;=G$4)*('Comp.'!$B$5:$B$484&lt;=EOMONTH(G$4,0))*('Comp.'!$E$5:$E$484))</f>
        <v>93.330000000000013</v>
      </c>
      <c r="H63" s="11">
        <f>SUMPRODUCT((Diário!$E$4:$E$5003='Analítico Cp.'!$B63)*(Diário!$C$4:$C$5003&gt;=H$4)*(Diário!$C$4:$C$5003&lt;=EOMONTH(H$4,0))*(Diário!$F$4:$F$5003))
+SUMPRODUCT(('Comp.'!$D$5:$D$484=$B63)*('Comp.'!$B$5:$B$484&gt;=H$4)*('Comp.'!$B$5:$B$484&lt;=EOMONTH(H$4,0))*('Comp.'!$E$5:$E$484))</f>
        <v>50.58</v>
      </c>
      <c r="I63" s="11">
        <f>SUMPRODUCT((Diário!$E$4:$E$5003='Analítico Cp.'!$B63)*(Diário!$C$4:$C$5003&gt;=I$4)*(Diário!$C$4:$C$5003&lt;=EOMONTH(I$4,0))*(Diário!$F$4:$F$5003))
+SUMPRODUCT(('Comp.'!$D$5:$D$484=$B63)*('Comp.'!$B$5:$B$484&gt;=I$4)*('Comp.'!$B$5:$B$484&lt;=EOMONTH(I$4,0))*('Comp.'!$E$5:$E$484))</f>
        <v>0</v>
      </c>
      <c r="J63" s="11">
        <f>SUMPRODUCT((Diário!$E$4:$E$5003='Analítico Cp.'!$B63)*(Diário!$C$4:$C$5003&gt;=J$4)*(Diário!$C$4:$C$5003&lt;=EOMONTH(J$4,0))*(Diário!$F$4:$F$5003))
+SUMPRODUCT(('Comp.'!$D$5:$D$484=$B63)*('Comp.'!$B$5:$B$484&gt;=J$4)*('Comp.'!$B$5:$B$484&lt;=EOMONTH(J$4,0))*('Comp.'!$E$5:$E$484))</f>
        <v>0</v>
      </c>
      <c r="K63" s="11">
        <f>SUMPRODUCT((Diário!$E$4:$E$5003='Analítico Cp.'!$B63)*(Diário!$C$4:$C$5003&gt;=K$4)*(Diário!$C$4:$C$5003&lt;=EOMONTH(K$4,0))*(Diário!$F$4:$F$5003))
+SUMPRODUCT(('Comp.'!$D$5:$D$484=$B63)*('Comp.'!$B$5:$B$484&gt;=K$4)*('Comp.'!$B$5:$B$484&lt;=EOMONTH(K$4,0))*('Comp.'!$E$5:$E$484))</f>
        <v>0</v>
      </c>
      <c r="L63" s="11">
        <f>SUMPRODUCT((Diário!$E$4:$E$5003='Analítico Cp.'!$B63)*(Diário!$C$4:$C$5003&gt;=L$4)*(Diário!$C$4:$C$5003&lt;=EOMONTH(L$4,0))*(Diário!$F$4:$F$5003))
+SUMPRODUCT(('Comp.'!$D$5:$D$484=$B63)*('Comp.'!$B$5:$B$484&gt;=L$4)*('Comp.'!$B$5:$B$484&lt;=EOMONTH(L$4,0))*('Comp.'!$E$5:$E$484))</f>
        <v>0</v>
      </c>
      <c r="M63" s="11">
        <f>SUMPRODUCT((Diário!$E$4:$E$5003='Analítico Cp.'!$B63)*(Diário!$C$4:$C$5003&gt;=M$4)*(Diário!$C$4:$C$5003&lt;=EOMONTH(M$4,0))*(Diário!$F$4:$F$5003))
+SUMPRODUCT(('Comp.'!$D$5:$D$484=$B63)*('Comp.'!$B$5:$B$484&gt;=M$4)*('Comp.'!$B$5:$B$484&lt;=EOMONTH(M$4,0))*('Comp.'!$E$5:$E$484))</f>
        <v>0</v>
      </c>
      <c r="N63" s="11">
        <f>SUMPRODUCT((Diário!$E$4:$E$5003='Analítico Cp.'!$B63)*(Diário!$C$4:$C$5003&gt;=N$4)*(Diário!$C$4:$C$5003&lt;=EOMONTH(N$4,0))*(Diário!$F$4:$F$5003))
+SUMPRODUCT(('Comp.'!$D$5:$D$484=$B63)*('Comp.'!$B$5:$B$484&gt;=N$4)*('Comp.'!$B$5:$B$484&lt;=EOMONTH(N$4,0))*('Comp.'!$E$5:$E$484))</f>
        <v>0</v>
      </c>
      <c r="O63" s="12">
        <f t="shared" si="14"/>
        <v>389.37</v>
      </c>
      <c r="P63" s="95">
        <f t="shared" si="13"/>
        <v>1.4209404176103647E-4</v>
      </c>
    </row>
    <row r="64" spans="1:16" ht="23.45" customHeight="1" x14ac:dyDescent="0.2">
      <c r="A64" s="40" t="s">
        <v>104</v>
      </c>
      <c r="B64" s="59" t="s">
        <v>149</v>
      </c>
      <c r="C64" s="11">
        <f>SUMPRODUCT((Diário!$E$4:$E$5003='Analítico Cp.'!$B64)*(Diário!$C$4:$C$5003&gt;=C$4)*(Diário!$C$4:$C$5003&lt;=EOMONTH(C$4,0))*(Diário!$F$4:$F$5003))
+SUMPRODUCT(('Comp.'!$D$5:$D$484=$B64)*('Comp.'!$B$5:$B$484&gt;=C$4)*('Comp.'!$B$5:$B$484&lt;=EOMONTH(C$4,0))*('Comp.'!$E$5:$E$484))</f>
        <v>226.99</v>
      </c>
      <c r="D64" s="11">
        <f>SUMPRODUCT((Diário!$E$4:$E$5003='Analítico Cp.'!$B64)*(Diário!$C$4:$C$5003&gt;=D$4)*(Diário!$C$4:$C$5003&lt;=EOMONTH(D$4,0))*(Diário!$F$4:$F$5003))
+SUMPRODUCT(('Comp.'!$D$5:$D$484=$B64)*('Comp.'!$B$5:$B$484&gt;=D$4)*('Comp.'!$B$5:$B$484&lt;=EOMONTH(D$4,0))*('Comp.'!$E$5:$E$484))</f>
        <v>226.55</v>
      </c>
      <c r="E64" s="11">
        <f>SUMPRODUCT((Diário!$E$4:$E$5003='Analítico Cp.'!$B64)*(Diário!$C$4:$C$5003&gt;=E$4)*(Diário!$C$4:$C$5003&lt;=EOMONTH(E$4,0))*(Diário!$F$4:$F$5003))
+SUMPRODUCT(('Comp.'!$D$5:$D$484=$B64)*('Comp.'!$B$5:$B$484&gt;=E$4)*('Comp.'!$B$5:$B$484&lt;=EOMONTH(E$4,0))*('Comp.'!$E$5:$E$484))</f>
        <v>226.55</v>
      </c>
      <c r="F64" s="11">
        <f>SUMPRODUCT((Diário!$E$4:$E$5003='Analítico Cp.'!$B64)*(Diário!$C$4:$C$5003&gt;=F$4)*(Diário!$C$4:$C$5003&lt;=EOMONTH(F$4,0))*(Diário!$F$4:$F$5003))
+SUMPRODUCT(('Comp.'!$D$5:$D$484=$B64)*('Comp.'!$B$5:$B$484&gt;=F$4)*('Comp.'!$B$5:$B$484&lt;=EOMONTH(F$4,0))*('Comp.'!$E$5:$E$484))</f>
        <v>226.56</v>
      </c>
      <c r="G64" s="11">
        <f>SUMPRODUCT((Diário!$E$4:$E$5003='Analítico Cp.'!$B64)*(Diário!$C$4:$C$5003&gt;=G$4)*(Diário!$C$4:$C$5003&lt;=EOMONTH(G$4,0))*(Diário!$F$4:$F$5003))
+SUMPRODUCT(('Comp.'!$D$5:$D$484=$B64)*('Comp.'!$B$5:$B$484&gt;=G$4)*('Comp.'!$B$5:$B$484&lt;=EOMONTH(G$4,0))*('Comp.'!$E$5:$E$484))</f>
        <v>226.55</v>
      </c>
      <c r="H64" s="11">
        <f>SUMPRODUCT((Diário!$E$4:$E$5003='Analítico Cp.'!$B64)*(Diário!$C$4:$C$5003&gt;=H$4)*(Diário!$C$4:$C$5003&lt;=EOMONTH(H$4,0))*(Diário!$F$4:$F$5003))
+SUMPRODUCT(('Comp.'!$D$5:$D$484=$B64)*('Comp.'!$B$5:$B$484&gt;=H$4)*('Comp.'!$B$5:$B$484&lt;=EOMONTH(H$4,0))*('Comp.'!$E$5:$E$484))</f>
        <v>248.26000000000002</v>
      </c>
      <c r="I64" s="11">
        <f>SUMPRODUCT((Diário!$E$4:$E$5003='Analítico Cp.'!$B64)*(Diário!$C$4:$C$5003&gt;=I$4)*(Diário!$C$4:$C$5003&lt;=EOMONTH(I$4,0))*(Diário!$F$4:$F$5003))
+SUMPRODUCT(('Comp.'!$D$5:$D$484=$B64)*('Comp.'!$B$5:$B$484&gt;=I$4)*('Comp.'!$B$5:$B$484&lt;=EOMONTH(I$4,0))*('Comp.'!$E$5:$E$484))</f>
        <v>0</v>
      </c>
      <c r="J64" s="11">
        <f>SUMPRODUCT((Diário!$E$4:$E$5003='Analítico Cp.'!$B64)*(Diário!$C$4:$C$5003&gt;=J$4)*(Diário!$C$4:$C$5003&lt;=EOMONTH(J$4,0))*(Diário!$F$4:$F$5003))
+SUMPRODUCT(('Comp.'!$D$5:$D$484=$B64)*('Comp.'!$B$5:$B$484&gt;=J$4)*('Comp.'!$B$5:$B$484&lt;=EOMONTH(J$4,0))*('Comp.'!$E$5:$E$484))</f>
        <v>0</v>
      </c>
      <c r="K64" s="11">
        <f>SUMPRODUCT((Diário!$E$4:$E$5003='Analítico Cp.'!$B64)*(Diário!$C$4:$C$5003&gt;=K$4)*(Diário!$C$4:$C$5003&lt;=EOMONTH(K$4,0))*(Diário!$F$4:$F$5003))
+SUMPRODUCT(('Comp.'!$D$5:$D$484=$B64)*('Comp.'!$B$5:$B$484&gt;=K$4)*('Comp.'!$B$5:$B$484&lt;=EOMONTH(K$4,0))*('Comp.'!$E$5:$E$484))</f>
        <v>0</v>
      </c>
      <c r="L64" s="11">
        <f>SUMPRODUCT((Diário!$E$4:$E$5003='Analítico Cp.'!$B64)*(Diário!$C$4:$C$5003&gt;=L$4)*(Diário!$C$4:$C$5003&lt;=EOMONTH(L$4,0))*(Diário!$F$4:$F$5003))
+SUMPRODUCT(('Comp.'!$D$5:$D$484=$B64)*('Comp.'!$B$5:$B$484&gt;=L$4)*('Comp.'!$B$5:$B$484&lt;=EOMONTH(L$4,0))*('Comp.'!$E$5:$E$484))</f>
        <v>0</v>
      </c>
      <c r="M64" s="11">
        <f>SUMPRODUCT((Diário!$E$4:$E$5003='Analítico Cp.'!$B64)*(Diário!$C$4:$C$5003&gt;=M$4)*(Diário!$C$4:$C$5003&lt;=EOMONTH(M$4,0))*(Diário!$F$4:$F$5003))
+SUMPRODUCT(('Comp.'!$D$5:$D$484=$B64)*('Comp.'!$B$5:$B$484&gt;=M$4)*('Comp.'!$B$5:$B$484&lt;=EOMONTH(M$4,0))*('Comp.'!$E$5:$E$484))</f>
        <v>0</v>
      </c>
      <c r="N64" s="11">
        <f>SUMPRODUCT((Diário!$E$4:$E$5003='Analítico Cp.'!$B64)*(Diário!$C$4:$C$5003&gt;=N$4)*(Diário!$C$4:$C$5003&lt;=EOMONTH(N$4,0))*(Diário!$F$4:$F$5003))
+SUMPRODUCT(('Comp.'!$D$5:$D$484=$B64)*('Comp.'!$B$5:$B$484&gt;=N$4)*('Comp.'!$B$5:$B$484&lt;=EOMONTH(N$4,0))*('Comp.'!$E$5:$E$484))</f>
        <v>0</v>
      </c>
      <c r="O64" s="12">
        <f t="shared" si="14"/>
        <v>1381.46</v>
      </c>
      <c r="P64" s="95">
        <f t="shared" si="13"/>
        <v>5.0414062442201879E-4</v>
      </c>
    </row>
    <row r="65" spans="1:16" ht="23.45" customHeight="1" x14ac:dyDescent="0.2">
      <c r="A65" s="40" t="s">
        <v>105</v>
      </c>
      <c r="B65" s="59" t="s">
        <v>164</v>
      </c>
      <c r="C65" s="11">
        <f>SUMPRODUCT((Diário!$E$4:$E$5003='Analítico Cp.'!$B65)*(Diário!$C$4:$C$5003&gt;=C$4)*(Diário!$C$4:$C$5003&lt;=EOMONTH(C$4,0))*(Diário!$F$4:$F$5003))
+SUMPRODUCT(('Comp.'!$D$5:$D$484=$B65)*('Comp.'!$B$5:$B$484&gt;=C$4)*('Comp.'!$B$5:$B$484&lt;=EOMONTH(C$4,0))*('Comp.'!$E$5:$E$484))</f>
        <v>2563.4899999999998</v>
      </c>
      <c r="D65" s="11">
        <f>SUMPRODUCT((Diário!$E$4:$E$5003='Analítico Cp.'!$B65)*(Diário!$C$4:$C$5003&gt;=D$4)*(Diário!$C$4:$C$5003&lt;=EOMONTH(D$4,0))*(Diário!$F$4:$F$5003))
+SUMPRODUCT(('Comp.'!$D$5:$D$484=$B65)*('Comp.'!$B$5:$B$484&gt;=D$4)*('Comp.'!$B$5:$B$484&lt;=EOMONTH(D$4,0))*('Comp.'!$E$5:$E$484))</f>
        <v>2559.9899999999998</v>
      </c>
      <c r="E65" s="11">
        <f>SUMPRODUCT((Diário!$E$4:$E$5003='Analítico Cp.'!$B65)*(Diário!$C$4:$C$5003&gt;=E$4)*(Diário!$C$4:$C$5003&lt;=EOMONTH(E$4,0))*(Diário!$F$4:$F$5003))
+SUMPRODUCT(('Comp.'!$D$5:$D$484=$B65)*('Comp.'!$B$5:$B$484&gt;=E$4)*('Comp.'!$B$5:$B$484&lt;=EOMONTH(E$4,0))*('Comp.'!$E$5:$E$484))</f>
        <v>2949.99</v>
      </c>
      <c r="F65" s="11">
        <f>SUMPRODUCT((Diário!$E$4:$E$5003='Analítico Cp.'!$B65)*(Diário!$C$4:$C$5003&gt;=F$4)*(Diário!$C$4:$C$5003&lt;=EOMONTH(F$4,0))*(Diário!$F$4:$F$5003))
+SUMPRODUCT(('Comp.'!$D$5:$D$484=$B65)*('Comp.'!$B$5:$B$484&gt;=F$4)*('Comp.'!$B$5:$B$484&lt;=EOMONTH(F$4,0))*('Comp.'!$E$5:$E$484))</f>
        <v>2559.9899999999998</v>
      </c>
      <c r="G65" s="11">
        <f>SUMPRODUCT((Diário!$E$4:$E$5003='Analítico Cp.'!$B65)*(Diário!$C$4:$C$5003&gt;=G$4)*(Diário!$C$4:$C$5003&lt;=EOMONTH(G$4,0))*(Diário!$F$4:$F$5003))
+SUMPRODUCT(('Comp.'!$D$5:$D$484=$B65)*('Comp.'!$B$5:$B$484&gt;=G$4)*('Comp.'!$B$5:$B$484&lt;=EOMONTH(G$4,0))*('Comp.'!$E$5:$E$484))</f>
        <v>2559.9899999999998</v>
      </c>
      <c r="H65" s="11">
        <f>SUMPRODUCT((Diário!$E$4:$E$5003='Analítico Cp.'!$B65)*(Diário!$C$4:$C$5003&gt;=H$4)*(Diário!$C$4:$C$5003&lt;=EOMONTH(H$4,0))*(Diário!$F$4:$F$5003))
+SUMPRODUCT(('Comp.'!$D$5:$D$484=$B65)*('Comp.'!$B$5:$B$484&gt;=H$4)*('Comp.'!$B$5:$B$484&lt;=EOMONTH(H$4,0))*('Comp.'!$E$5:$E$484))</f>
        <v>2619.9799999999996</v>
      </c>
      <c r="I65" s="11">
        <f>SUMPRODUCT((Diário!$E$4:$E$5003='Analítico Cp.'!$B65)*(Diário!$C$4:$C$5003&gt;=I$4)*(Diário!$C$4:$C$5003&lt;=EOMONTH(I$4,0))*(Diário!$F$4:$F$5003))
+SUMPRODUCT(('Comp.'!$D$5:$D$484=$B65)*('Comp.'!$B$5:$B$484&gt;=I$4)*('Comp.'!$B$5:$B$484&lt;=EOMONTH(I$4,0))*('Comp.'!$E$5:$E$484))</f>
        <v>0</v>
      </c>
      <c r="J65" s="11">
        <f>SUMPRODUCT((Diário!$E$4:$E$5003='Analítico Cp.'!$B65)*(Diário!$C$4:$C$5003&gt;=J$4)*(Diário!$C$4:$C$5003&lt;=EOMONTH(J$4,0))*(Diário!$F$4:$F$5003))
+SUMPRODUCT(('Comp.'!$D$5:$D$484=$B65)*('Comp.'!$B$5:$B$484&gt;=J$4)*('Comp.'!$B$5:$B$484&lt;=EOMONTH(J$4,0))*('Comp.'!$E$5:$E$484))</f>
        <v>0</v>
      </c>
      <c r="K65" s="11">
        <f>SUMPRODUCT((Diário!$E$4:$E$5003='Analítico Cp.'!$B65)*(Diário!$C$4:$C$5003&gt;=K$4)*(Diário!$C$4:$C$5003&lt;=EOMONTH(K$4,0))*(Diário!$F$4:$F$5003))
+SUMPRODUCT(('Comp.'!$D$5:$D$484=$B65)*('Comp.'!$B$5:$B$484&gt;=K$4)*('Comp.'!$B$5:$B$484&lt;=EOMONTH(K$4,0))*('Comp.'!$E$5:$E$484))</f>
        <v>0</v>
      </c>
      <c r="L65" s="11">
        <f>SUMPRODUCT((Diário!$E$4:$E$5003='Analítico Cp.'!$B65)*(Diário!$C$4:$C$5003&gt;=L$4)*(Diário!$C$4:$C$5003&lt;=EOMONTH(L$4,0))*(Diário!$F$4:$F$5003))
+SUMPRODUCT(('Comp.'!$D$5:$D$484=$B65)*('Comp.'!$B$5:$B$484&gt;=L$4)*('Comp.'!$B$5:$B$484&lt;=EOMONTH(L$4,0))*('Comp.'!$E$5:$E$484))</f>
        <v>0</v>
      </c>
      <c r="M65" s="11">
        <f>SUMPRODUCT((Diário!$E$4:$E$5003='Analítico Cp.'!$B65)*(Diário!$C$4:$C$5003&gt;=M$4)*(Diário!$C$4:$C$5003&lt;=EOMONTH(M$4,0))*(Diário!$F$4:$F$5003))
+SUMPRODUCT(('Comp.'!$D$5:$D$484=$B65)*('Comp.'!$B$5:$B$484&gt;=M$4)*('Comp.'!$B$5:$B$484&lt;=EOMONTH(M$4,0))*('Comp.'!$E$5:$E$484))</f>
        <v>0</v>
      </c>
      <c r="N65" s="11">
        <f>SUMPRODUCT((Diário!$E$4:$E$5003='Analítico Cp.'!$B65)*(Diário!$C$4:$C$5003&gt;=N$4)*(Diário!$C$4:$C$5003&lt;=EOMONTH(N$4,0))*(Diário!$F$4:$F$5003))
+SUMPRODUCT(('Comp.'!$D$5:$D$484=$B65)*('Comp.'!$B$5:$B$484&gt;=N$4)*('Comp.'!$B$5:$B$484&lt;=EOMONTH(N$4,0))*('Comp.'!$E$5:$E$484))</f>
        <v>0</v>
      </c>
      <c r="O65" s="12">
        <f t="shared" si="14"/>
        <v>15813.429999999998</v>
      </c>
      <c r="P65" s="95">
        <f t="shared" si="13"/>
        <v>5.7708456809852501E-3</v>
      </c>
    </row>
    <row r="66" spans="1:16" ht="23.45" customHeight="1" x14ac:dyDescent="0.2">
      <c r="A66" s="40" t="s">
        <v>106</v>
      </c>
      <c r="B66" s="59" t="s">
        <v>161</v>
      </c>
      <c r="C66" s="11">
        <f>SUMPRODUCT((Diário!$E$4:$E$5003='Analítico Cp.'!$B66)*(Diário!$C$4:$C$5003&gt;=C$4)*(Diário!$C$4:$C$5003&lt;=EOMONTH(C$4,0))*(Diário!$F$4:$F$5003))
+SUMPRODUCT(('Comp.'!$D$5:$D$484=$B66)*('Comp.'!$B$5:$B$484&gt;=C$4)*('Comp.'!$B$5:$B$484&lt;=EOMONTH(C$4,0))*('Comp.'!$E$5:$E$484))</f>
        <v>2500.25</v>
      </c>
      <c r="D66" s="11">
        <f>SUMPRODUCT((Diário!$E$4:$E$5003='Analítico Cp.'!$B66)*(Diário!$C$4:$C$5003&gt;=D$4)*(Diário!$C$4:$C$5003&lt;=EOMONTH(D$4,0))*(Diário!$F$4:$F$5003))
+SUMPRODUCT(('Comp.'!$D$5:$D$484=$B66)*('Comp.'!$B$5:$B$484&gt;=D$4)*('Comp.'!$B$5:$B$484&lt;=EOMONTH(D$4,0))*('Comp.'!$E$5:$E$484))</f>
        <v>2500.25</v>
      </c>
      <c r="E66" s="11">
        <f>SUMPRODUCT((Diário!$E$4:$E$5003='Analítico Cp.'!$B66)*(Diário!$C$4:$C$5003&gt;=E$4)*(Diário!$C$4:$C$5003&lt;=EOMONTH(E$4,0))*(Diário!$F$4:$F$5003))
+SUMPRODUCT(('Comp.'!$D$5:$D$484=$B66)*('Comp.'!$B$5:$B$484&gt;=E$4)*('Comp.'!$B$5:$B$484&lt;=EOMONTH(E$4,0))*('Comp.'!$E$5:$E$484))</f>
        <v>2650.25</v>
      </c>
      <c r="F66" s="11">
        <f>SUMPRODUCT((Diário!$E$4:$E$5003='Analítico Cp.'!$B66)*(Diário!$C$4:$C$5003&gt;=F$4)*(Diário!$C$4:$C$5003&lt;=EOMONTH(F$4,0))*(Diário!$F$4:$F$5003))
+SUMPRODUCT(('Comp.'!$D$5:$D$484=$B66)*('Comp.'!$B$5:$B$484&gt;=F$4)*('Comp.'!$B$5:$B$484&lt;=EOMONTH(F$4,0))*('Comp.'!$E$5:$E$484))</f>
        <v>2500.25</v>
      </c>
      <c r="G66" s="11">
        <f>SUMPRODUCT((Diário!$E$4:$E$5003='Analítico Cp.'!$B66)*(Diário!$C$4:$C$5003&gt;=G$4)*(Diário!$C$4:$C$5003&lt;=EOMONTH(G$4,0))*(Diário!$F$4:$F$5003))
+SUMPRODUCT(('Comp.'!$D$5:$D$484=$B66)*('Comp.'!$B$5:$B$484&gt;=G$4)*('Comp.'!$B$5:$B$484&lt;=EOMONTH(G$4,0))*('Comp.'!$E$5:$E$484))</f>
        <v>2500.25</v>
      </c>
      <c r="H66" s="11">
        <f>SUMPRODUCT((Diário!$E$4:$E$5003='Analítico Cp.'!$B66)*(Diário!$C$4:$C$5003&gt;=H$4)*(Diário!$C$4:$C$5003&lt;=EOMONTH(H$4,0))*(Diário!$F$4:$F$5003))
+SUMPRODUCT(('Comp.'!$D$5:$D$484=$B66)*('Comp.'!$B$5:$B$484&gt;=H$4)*('Comp.'!$B$5:$B$484&lt;=EOMONTH(H$4,0))*('Comp.'!$E$5:$E$484))</f>
        <v>1080</v>
      </c>
      <c r="I66" s="11">
        <f>SUMPRODUCT((Diário!$E$4:$E$5003='Analítico Cp.'!$B66)*(Diário!$C$4:$C$5003&gt;=I$4)*(Diário!$C$4:$C$5003&lt;=EOMONTH(I$4,0))*(Diário!$F$4:$F$5003))
+SUMPRODUCT(('Comp.'!$D$5:$D$484=$B66)*('Comp.'!$B$5:$B$484&gt;=I$4)*('Comp.'!$B$5:$B$484&lt;=EOMONTH(I$4,0))*('Comp.'!$E$5:$E$484))</f>
        <v>0</v>
      </c>
      <c r="J66" s="11">
        <f>SUMPRODUCT((Diário!$E$4:$E$5003='Analítico Cp.'!$B66)*(Diário!$C$4:$C$5003&gt;=J$4)*(Diário!$C$4:$C$5003&lt;=EOMONTH(J$4,0))*(Diário!$F$4:$F$5003))
+SUMPRODUCT(('Comp.'!$D$5:$D$484=$B66)*('Comp.'!$B$5:$B$484&gt;=J$4)*('Comp.'!$B$5:$B$484&lt;=EOMONTH(J$4,0))*('Comp.'!$E$5:$E$484))</f>
        <v>0</v>
      </c>
      <c r="K66" s="11">
        <f>SUMPRODUCT((Diário!$E$4:$E$5003='Analítico Cp.'!$B66)*(Diário!$C$4:$C$5003&gt;=K$4)*(Diário!$C$4:$C$5003&lt;=EOMONTH(K$4,0))*(Diário!$F$4:$F$5003))
+SUMPRODUCT(('Comp.'!$D$5:$D$484=$B66)*('Comp.'!$B$5:$B$484&gt;=K$4)*('Comp.'!$B$5:$B$484&lt;=EOMONTH(K$4,0))*('Comp.'!$E$5:$E$484))</f>
        <v>0</v>
      </c>
      <c r="L66" s="11">
        <f>SUMPRODUCT((Diário!$E$4:$E$5003='Analítico Cp.'!$B66)*(Diário!$C$4:$C$5003&gt;=L$4)*(Diário!$C$4:$C$5003&lt;=EOMONTH(L$4,0))*(Diário!$F$4:$F$5003))
+SUMPRODUCT(('Comp.'!$D$5:$D$484=$B66)*('Comp.'!$B$5:$B$484&gt;=L$4)*('Comp.'!$B$5:$B$484&lt;=EOMONTH(L$4,0))*('Comp.'!$E$5:$E$484))</f>
        <v>0</v>
      </c>
      <c r="M66" s="11">
        <f>SUMPRODUCT((Diário!$E$4:$E$5003='Analítico Cp.'!$B66)*(Diário!$C$4:$C$5003&gt;=M$4)*(Diário!$C$4:$C$5003&lt;=EOMONTH(M$4,0))*(Diário!$F$4:$F$5003))
+SUMPRODUCT(('Comp.'!$D$5:$D$484=$B66)*('Comp.'!$B$5:$B$484&gt;=M$4)*('Comp.'!$B$5:$B$484&lt;=EOMONTH(M$4,0))*('Comp.'!$E$5:$E$484))</f>
        <v>0</v>
      </c>
      <c r="N66" s="11">
        <f>SUMPRODUCT((Diário!$E$4:$E$5003='Analítico Cp.'!$B66)*(Diário!$C$4:$C$5003&gt;=N$4)*(Diário!$C$4:$C$5003&lt;=EOMONTH(N$4,0))*(Diário!$F$4:$F$5003))
+SUMPRODUCT(('Comp.'!$D$5:$D$484=$B66)*('Comp.'!$B$5:$B$484&gt;=N$4)*('Comp.'!$B$5:$B$484&lt;=EOMONTH(N$4,0))*('Comp.'!$E$5:$E$484))</f>
        <v>0</v>
      </c>
      <c r="O66" s="12">
        <f t="shared" si="14"/>
        <v>13731.25</v>
      </c>
      <c r="P66" s="95">
        <f t="shared" si="13"/>
        <v>5.0109890616411952E-3</v>
      </c>
    </row>
    <row r="67" spans="1:16" ht="23.45" customHeight="1" x14ac:dyDescent="0.2">
      <c r="A67" s="40" t="s">
        <v>107</v>
      </c>
      <c r="B67" s="59" t="s">
        <v>50</v>
      </c>
      <c r="C67" s="11">
        <f>SUMPRODUCT((Diário!$E$4:$E$5003='Analítico Cp.'!$B67)*(Diário!$C$4:$C$5003&gt;=C$4)*(Diário!$C$4:$C$5003&lt;=EOMONTH(C$4,0))*(Diário!$F$4:$F$5003))
+SUMPRODUCT(('Comp.'!$D$5:$D$484=$B67)*('Comp.'!$B$5:$B$484&gt;=C$4)*('Comp.'!$B$5:$B$484&lt;=EOMONTH(C$4,0))*('Comp.'!$E$5:$E$484))</f>
        <v>4664.38</v>
      </c>
      <c r="D67" s="11">
        <f>SUMPRODUCT((Diário!$E$4:$E$5003='Analítico Cp.'!$B67)*(Diário!$C$4:$C$5003&gt;=D$4)*(Diário!$C$4:$C$5003&lt;=EOMONTH(D$4,0))*(Diário!$F$4:$F$5003))
+SUMPRODUCT(('Comp.'!$D$5:$D$484=$B67)*('Comp.'!$B$5:$B$484&gt;=D$4)*('Comp.'!$B$5:$B$484&lt;=EOMONTH(D$4,0))*('Comp.'!$E$5:$E$484))</f>
        <v>4539.53</v>
      </c>
      <c r="E67" s="11">
        <f>SUMPRODUCT((Diário!$E$4:$E$5003='Analítico Cp.'!$B67)*(Diário!$C$4:$C$5003&gt;=E$4)*(Diário!$C$4:$C$5003&lt;=EOMONTH(E$4,0))*(Diário!$F$4:$F$5003))
+SUMPRODUCT(('Comp.'!$D$5:$D$484=$B67)*('Comp.'!$B$5:$B$484&gt;=E$4)*('Comp.'!$B$5:$B$484&lt;=EOMONTH(E$4,0))*('Comp.'!$E$5:$E$484))</f>
        <v>4433.95</v>
      </c>
      <c r="F67" s="11">
        <f>SUMPRODUCT((Diário!$E$4:$E$5003='Analítico Cp.'!$B67)*(Diário!$C$4:$C$5003&gt;=F$4)*(Diário!$C$4:$C$5003&lt;=EOMONTH(F$4,0))*(Diário!$F$4:$F$5003))
+SUMPRODUCT(('Comp.'!$D$5:$D$484=$B67)*('Comp.'!$B$5:$B$484&gt;=F$4)*('Comp.'!$B$5:$B$484&lt;=EOMONTH(F$4,0))*('Comp.'!$E$5:$E$484))</f>
        <v>4675.58</v>
      </c>
      <c r="G67" s="11">
        <f>SUMPRODUCT((Diário!$E$4:$E$5003='Analítico Cp.'!$B67)*(Diário!$C$4:$C$5003&gt;=G$4)*(Diário!$C$4:$C$5003&lt;=EOMONTH(G$4,0))*(Diário!$F$4:$F$5003))
+SUMPRODUCT(('Comp.'!$D$5:$D$484=$B67)*('Comp.'!$B$5:$B$484&gt;=G$4)*('Comp.'!$B$5:$B$484&lt;=EOMONTH(G$4,0))*('Comp.'!$E$5:$E$484))</f>
        <v>4665.0599999999995</v>
      </c>
      <c r="H67" s="11">
        <f>SUMPRODUCT((Diário!$E$4:$E$5003='Analítico Cp.'!$B67)*(Diário!$C$4:$C$5003&gt;=H$4)*(Diário!$C$4:$C$5003&lt;=EOMONTH(H$4,0))*(Diário!$F$4:$F$5003))
+SUMPRODUCT(('Comp.'!$D$5:$D$484=$B67)*('Comp.'!$B$5:$B$484&gt;=H$4)*('Comp.'!$B$5:$B$484&lt;=EOMONTH(H$4,0))*('Comp.'!$E$5:$E$484))</f>
        <v>4600</v>
      </c>
      <c r="I67" s="11">
        <f>SUMPRODUCT((Diário!$E$4:$E$5003='Analítico Cp.'!$B67)*(Diário!$C$4:$C$5003&gt;=I$4)*(Diário!$C$4:$C$5003&lt;=EOMONTH(I$4,0))*(Diário!$F$4:$F$5003))
+SUMPRODUCT(('Comp.'!$D$5:$D$484=$B67)*('Comp.'!$B$5:$B$484&gt;=I$4)*('Comp.'!$B$5:$B$484&lt;=EOMONTH(I$4,0))*('Comp.'!$E$5:$E$484))</f>
        <v>0</v>
      </c>
      <c r="J67" s="11">
        <f>SUMPRODUCT((Diário!$E$4:$E$5003='Analítico Cp.'!$B67)*(Diário!$C$4:$C$5003&gt;=J$4)*(Diário!$C$4:$C$5003&lt;=EOMONTH(J$4,0))*(Diário!$F$4:$F$5003))
+SUMPRODUCT(('Comp.'!$D$5:$D$484=$B67)*('Comp.'!$B$5:$B$484&gt;=J$4)*('Comp.'!$B$5:$B$484&lt;=EOMONTH(J$4,0))*('Comp.'!$E$5:$E$484))</f>
        <v>0</v>
      </c>
      <c r="K67" s="11">
        <f>SUMPRODUCT((Diário!$E$4:$E$5003='Analítico Cp.'!$B67)*(Diário!$C$4:$C$5003&gt;=K$4)*(Diário!$C$4:$C$5003&lt;=EOMONTH(K$4,0))*(Diário!$F$4:$F$5003))
+SUMPRODUCT(('Comp.'!$D$5:$D$484=$B67)*('Comp.'!$B$5:$B$484&gt;=K$4)*('Comp.'!$B$5:$B$484&lt;=EOMONTH(K$4,0))*('Comp.'!$E$5:$E$484))</f>
        <v>0</v>
      </c>
      <c r="L67" s="11">
        <f>SUMPRODUCT((Diário!$E$4:$E$5003='Analítico Cp.'!$B67)*(Diário!$C$4:$C$5003&gt;=L$4)*(Diário!$C$4:$C$5003&lt;=EOMONTH(L$4,0))*(Diário!$F$4:$F$5003))
+SUMPRODUCT(('Comp.'!$D$5:$D$484=$B67)*('Comp.'!$B$5:$B$484&gt;=L$4)*('Comp.'!$B$5:$B$484&lt;=EOMONTH(L$4,0))*('Comp.'!$E$5:$E$484))</f>
        <v>0</v>
      </c>
      <c r="M67" s="11">
        <f>SUMPRODUCT((Diário!$E$4:$E$5003='Analítico Cp.'!$B67)*(Diário!$C$4:$C$5003&gt;=M$4)*(Diário!$C$4:$C$5003&lt;=EOMONTH(M$4,0))*(Diário!$F$4:$F$5003))
+SUMPRODUCT(('Comp.'!$D$5:$D$484=$B67)*('Comp.'!$B$5:$B$484&gt;=M$4)*('Comp.'!$B$5:$B$484&lt;=EOMONTH(M$4,0))*('Comp.'!$E$5:$E$484))</f>
        <v>0</v>
      </c>
      <c r="N67" s="11">
        <f>SUMPRODUCT((Diário!$E$4:$E$5003='Analítico Cp.'!$B67)*(Diário!$C$4:$C$5003&gt;=N$4)*(Diário!$C$4:$C$5003&lt;=EOMONTH(N$4,0))*(Diário!$F$4:$F$5003))
+SUMPRODUCT(('Comp.'!$D$5:$D$484=$B67)*('Comp.'!$B$5:$B$484&gt;=N$4)*('Comp.'!$B$5:$B$484&lt;=EOMONTH(N$4,0))*('Comp.'!$E$5:$E$484))</f>
        <v>0</v>
      </c>
      <c r="O67" s="12">
        <f t="shared" si="14"/>
        <v>27578.5</v>
      </c>
      <c r="P67" s="95">
        <f t="shared" si="13"/>
        <v>1.0064310374982009E-2</v>
      </c>
    </row>
    <row r="68" spans="1:16" ht="23.45" customHeight="1" x14ac:dyDescent="0.2">
      <c r="A68" s="40" t="s">
        <v>108</v>
      </c>
      <c r="B68" s="59" t="s">
        <v>9</v>
      </c>
      <c r="C68" s="11">
        <f>SUMPRODUCT((Diário!$E$4:$E$5003='Analítico Cp.'!$B68)*(Diário!$C$4:$C$5003&gt;=C$4)*(Diário!$C$4:$C$5003&lt;=EOMONTH(C$4,0))*(Diário!$F$4:$F$5003))
+SUMPRODUCT(('Comp.'!$D$5:$D$484=$B68)*('Comp.'!$B$5:$B$484&gt;=C$4)*('Comp.'!$B$5:$B$484&lt;=EOMONTH(C$4,0))*('Comp.'!$E$5:$E$484))</f>
        <v>5206</v>
      </c>
      <c r="D68" s="11">
        <f>SUMPRODUCT((Diário!$E$4:$E$5003='Analítico Cp.'!$B68)*(Diário!$C$4:$C$5003&gt;=D$4)*(Diário!$C$4:$C$5003&lt;=EOMONTH(D$4,0))*(Diário!$F$4:$F$5003))
+SUMPRODUCT(('Comp.'!$D$5:$D$484=$B68)*('Comp.'!$B$5:$B$484&gt;=D$4)*('Comp.'!$B$5:$B$484&lt;=EOMONTH(D$4,0))*('Comp.'!$E$5:$E$484))</f>
        <v>5206</v>
      </c>
      <c r="E68" s="11">
        <f>SUMPRODUCT((Diário!$E$4:$E$5003='Analítico Cp.'!$B68)*(Diário!$C$4:$C$5003&gt;=E$4)*(Diário!$C$4:$C$5003&lt;=EOMONTH(E$4,0))*(Diário!$F$4:$F$5003))
+SUMPRODUCT(('Comp.'!$D$5:$D$484=$B68)*('Comp.'!$B$5:$B$484&gt;=E$4)*('Comp.'!$B$5:$B$484&lt;=EOMONTH(E$4,0))*('Comp.'!$E$5:$E$484))</f>
        <v>5206</v>
      </c>
      <c r="F68" s="11">
        <f>SUMPRODUCT((Diário!$E$4:$E$5003='Analítico Cp.'!$B68)*(Diário!$C$4:$C$5003&gt;=F$4)*(Diário!$C$4:$C$5003&lt;=EOMONTH(F$4,0))*(Diário!$F$4:$F$5003))
+SUMPRODUCT(('Comp.'!$D$5:$D$484=$B68)*('Comp.'!$B$5:$B$484&gt;=F$4)*('Comp.'!$B$5:$B$484&lt;=EOMONTH(F$4,0))*('Comp.'!$E$5:$E$484))</f>
        <v>5206</v>
      </c>
      <c r="G68" s="11">
        <f>SUMPRODUCT((Diário!$E$4:$E$5003='Analítico Cp.'!$B68)*(Diário!$C$4:$C$5003&gt;=G$4)*(Diário!$C$4:$C$5003&lt;=EOMONTH(G$4,0))*(Diário!$F$4:$F$5003))
+SUMPRODUCT(('Comp.'!$D$5:$D$484=$B68)*('Comp.'!$B$5:$B$484&gt;=G$4)*('Comp.'!$B$5:$B$484&lt;=EOMONTH(G$4,0))*('Comp.'!$E$5:$E$484))</f>
        <v>17367.22</v>
      </c>
      <c r="H68" s="11">
        <f>SUMPRODUCT((Diário!$E$4:$E$5003='Analítico Cp.'!$B68)*(Diário!$C$4:$C$5003&gt;=H$4)*(Diário!$C$4:$C$5003&lt;=EOMONTH(H$4,0))*(Diário!$F$4:$F$5003))
+SUMPRODUCT(('Comp.'!$D$5:$D$484=$B68)*('Comp.'!$B$5:$B$484&gt;=H$4)*('Comp.'!$B$5:$B$484&lt;=EOMONTH(H$4,0))*('Comp.'!$E$5:$E$484))</f>
        <v>5206</v>
      </c>
      <c r="I68" s="11">
        <f>SUMPRODUCT((Diário!$E$4:$E$5003='Analítico Cp.'!$B68)*(Diário!$C$4:$C$5003&gt;=I$4)*(Diário!$C$4:$C$5003&lt;=EOMONTH(I$4,0))*(Diário!$F$4:$F$5003))
+SUMPRODUCT(('Comp.'!$D$5:$D$484=$B68)*('Comp.'!$B$5:$B$484&gt;=I$4)*('Comp.'!$B$5:$B$484&lt;=EOMONTH(I$4,0))*('Comp.'!$E$5:$E$484))</f>
        <v>0</v>
      </c>
      <c r="J68" s="11">
        <f>SUMPRODUCT((Diário!$E$4:$E$5003='Analítico Cp.'!$B68)*(Diário!$C$4:$C$5003&gt;=J$4)*(Diário!$C$4:$C$5003&lt;=EOMONTH(J$4,0))*(Diário!$F$4:$F$5003))
+SUMPRODUCT(('Comp.'!$D$5:$D$484=$B68)*('Comp.'!$B$5:$B$484&gt;=J$4)*('Comp.'!$B$5:$B$484&lt;=EOMONTH(J$4,0))*('Comp.'!$E$5:$E$484))</f>
        <v>0</v>
      </c>
      <c r="K68" s="11">
        <f>SUMPRODUCT((Diário!$E$4:$E$5003='Analítico Cp.'!$B68)*(Diário!$C$4:$C$5003&gt;=K$4)*(Diário!$C$4:$C$5003&lt;=EOMONTH(K$4,0))*(Diário!$F$4:$F$5003))
+SUMPRODUCT(('Comp.'!$D$5:$D$484=$B68)*('Comp.'!$B$5:$B$484&gt;=K$4)*('Comp.'!$B$5:$B$484&lt;=EOMONTH(K$4,0))*('Comp.'!$E$5:$E$484))</f>
        <v>0</v>
      </c>
      <c r="L68" s="11">
        <f>SUMPRODUCT((Diário!$E$4:$E$5003='Analítico Cp.'!$B68)*(Diário!$C$4:$C$5003&gt;=L$4)*(Diário!$C$4:$C$5003&lt;=EOMONTH(L$4,0))*(Diário!$F$4:$F$5003))
+SUMPRODUCT(('Comp.'!$D$5:$D$484=$B68)*('Comp.'!$B$5:$B$484&gt;=L$4)*('Comp.'!$B$5:$B$484&lt;=EOMONTH(L$4,0))*('Comp.'!$E$5:$E$484))</f>
        <v>0</v>
      </c>
      <c r="M68" s="11">
        <f>SUMPRODUCT((Diário!$E$4:$E$5003='Analítico Cp.'!$B68)*(Diário!$C$4:$C$5003&gt;=M$4)*(Diário!$C$4:$C$5003&lt;=EOMONTH(M$4,0))*(Diário!$F$4:$F$5003))
+SUMPRODUCT(('Comp.'!$D$5:$D$484=$B68)*('Comp.'!$B$5:$B$484&gt;=M$4)*('Comp.'!$B$5:$B$484&lt;=EOMONTH(M$4,0))*('Comp.'!$E$5:$E$484))</f>
        <v>0</v>
      </c>
      <c r="N68" s="11">
        <f>SUMPRODUCT((Diário!$E$4:$E$5003='Analítico Cp.'!$B68)*(Diário!$C$4:$C$5003&gt;=N$4)*(Diário!$C$4:$C$5003&lt;=EOMONTH(N$4,0))*(Diário!$F$4:$F$5003))
+SUMPRODUCT(('Comp.'!$D$5:$D$484=$B68)*('Comp.'!$B$5:$B$484&gt;=N$4)*('Comp.'!$B$5:$B$484&lt;=EOMONTH(N$4,0))*('Comp.'!$E$5:$E$484))</f>
        <v>0</v>
      </c>
      <c r="O68" s="12">
        <f t="shared" si="14"/>
        <v>43397.22</v>
      </c>
      <c r="P68" s="95">
        <f t="shared" si="13"/>
        <v>1.5837086552618042E-2</v>
      </c>
    </row>
    <row r="69" spans="1:16" ht="23.45" customHeight="1" x14ac:dyDescent="0.2">
      <c r="A69" s="40" t="s">
        <v>109</v>
      </c>
      <c r="B69" s="59" t="s">
        <v>285</v>
      </c>
      <c r="C69" s="11">
        <f>SUMPRODUCT((Diário!$E$4:$E$5003='Analítico Cp.'!$B69)*(Diário!$C$4:$C$5003&gt;=C$4)*(Diário!$C$4:$C$5003&lt;=EOMONTH(C$4,0))*(Diário!$F$4:$F$5003))
+SUMPRODUCT(('Comp.'!$D$5:$D$484=$B69)*('Comp.'!$B$5:$B$484&gt;=C$4)*('Comp.'!$B$5:$B$484&lt;=EOMONTH(C$4,0))*('Comp.'!$E$5:$E$484))</f>
        <v>1220.5899999999999</v>
      </c>
      <c r="D69" s="11">
        <f>SUMPRODUCT((Diário!$E$4:$E$5003='Analítico Cp.'!$B69)*(Diário!$C$4:$C$5003&gt;=D$4)*(Diário!$C$4:$C$5003&lt;=EOMONTH(D$4,0))*(Diário!$F$4:$F$5003))
+SUMPRODUCT(('Comp.'!$D$5:$D$484=$B69)*('Comp.'!$B$5:$B$484&gt;=D$4)*('Comp.'!$B$5:$B$484&lt;=EOMONTH(D$4,0))*('Comp.'!$E$5:$E$484))</f>
        <v>1220.5899999999999</v>
      </c>
      <c r="E69" s="11">
        <f>SUMPRODUCT((Diário!$E$4:$E$5003='Analítico Cp.'!$B69)*(Diário!$C$4:$C$5003&gt;=E$4)*(Diário!$C$4:$C$5003&lt;=EOMONTH(E$4,0))*(Diário!$F$4:$F$5003))
+SUMPRODUCT(('Comp.'!$D$5:$D$484=$B69)*('Comp.'!$B$5:$B$484&gt;=E$4)*('Comp.'!$B$5:$B$484&lt;=EOMONTH(E$4,0))*('Comp.'!$E$5:$E$484))</f>
        <v>1220.5899999999999</v>
      </c>
      <c r="F69" s="11">
        <f>SUMPRODUCT((Diário!$E$4:$E$5003='Analítico Cp.'!$B69)*(Diário!$C$4:$C$5003&gt;=F$4)*(Diário!$C$4:$C$5003&lt;=EOMONTH(F$4,0))*(Diário!$F$4:$F$5003))
+SUMPRODUCT(('Comp.'!$D$5:$D$484=$B69)*('Comp.'!$B$5:$B$484&gt;=F$4)*('Comp.'!$B$5:$B$484&lt;=EOMONTH(F$4,0))*('Comp.'!$E$5:$E$484))</f>
        <v>1220.5899999999999</v>
      </c>
      <c r="G69" s="11">
        <f>SUMPRODUCT((Diário!$E$4:$E$5003='Analítico Cp.'!$B69)*(Diário!$C$4:$C$5003&gt;=G$4)*(Diário!$C$4:$C$5003&lt;=EOMONTH(G$4,0))*(Diário!$F$4:$F$5003))
+SUMPRODUCT(('Comp.'!$D$5:$D$484=$B69)*('Comp.'!$B$5:$B$484&gt;=G$4)*('Comp.'!$B$5:$B$484&lt;=EOMONTH(G$4,0))*('Comp.'!$E$5:$E$484))</f>
        <v>1220.5899999999999</v>
      </c>
      <c r="H69" s="11">
        <f>SUMPRODUCT((Diário!$E$4:$E$5003='Analítico Cp.'!$B69)*(Diário!$C$4:$C$5003&gt;=H$4)*(Diário!$C$4:$C$5003&lt;=EOMONTH(H$4,0))*(Diário!$F$4:$F$5003))
+SUMPRODUCT(('Comp.'!$D$5:$D$484=$B69)*('Comp.'!$B$5:$B$484&gt;=H$4)*('Comp.'!$B$5:$B$484&lt;=EOMONTH(H$4,0))*('Comp.'!$E$5:$E$484))</f>
        <v>1220.5899999999999</v>
      </c>
      <c r="I69" s="11">
        <f>SUMPRODUCT((Diário!$E$4:$E$5003='Analítico Cp.'!$B69)*(Diário!$C$4:$C$5003&gt;=I$4)*(Diário!$C$4:$C$5003&lt;=EOMONTH(I$4,0))*(Diário!$F$4:$F$5003))
+SUMPRODUCT(('Comp.'!$D$5:$D$484=$B69)*('Comp.'!$B$5:$B$484&gt;=I$4)*('Comp.'!$B$5:$B$484&lt;=EOMONTH(I$4,0))*('Comp.'!$E$5:$E$484))</f>
        <v>0</v>
      </c>
      <c r="J69" s="11">
        <f>SUMPRODUCT((Diário!$E$4:$E$5003='Analítico Cp.'!$B69)*(Diário!$C$4:$C$5003&gt;=J$4)*(Diário!$C$4:$C$5003&lt;=EOMONTH(J$4,0))*(Diário!$F$4:$F$5003))
+SUMPRODUCT(('Comp.'!$D$5:$D$484=$B69)*('Comp.'!$B$5:$B$484&gt;=J$4)*('Comp.'!$B$5:$B$484&lt;=EOMONTH(J$4,0))*('Comp.'!$E$5:$E$484))</f>
        <v>0</v>
      </c>
      <c r="K69" s="11">
        <f>SUMPRODUCT((Diário!$E$4:$E$5003='Analítico Cp.'!$B69)*(Diário!$C$4:$C$5003&gt;=K$4)*(Diário!$C$4:$C$5003&lt;=EOMONTH(K$4,0))*(Diário!$F$4:$F$5003))
+SUMPRODUCT(('Comp.'!$D$5:$D$484=$B69)*('Comp.'!$B$5:$B$484&gt;=K$4)*('Comp.'!$B$5:$B$484&lt;=EOMONTH(K$4,0))*('Comp.'!$E$5:$E$484))</f>
        <v>0</v>
      </c>
      <c r="L69" s="11">
        <f>SUMPRODUCT((Diário!$E$4:$E$5003='Analítico Cp.'!$B69)*(Diário!$C$4:$C$5003&gt;=L$4)*(Diário!$C$4:$C$5003&lt;=EOMONTH(L$4,0))*(Diário!$F$4:$F$5003))
+SUMPRODUCT(('Comp.'!$D$5:$D$484=$B69)*('Comp.'!$B$5:$B$484&gt;=L$4)*('Comp.'!$B$5:$B$484&lt;=EOMONTH(L$4,0))*('Comp.'!$E$5:$E$484))</f>
        <v>0</v>
      </c>
      <c r="M69" s="11">
        <f>SUMPRODUCT((Diário!$E$4:$E$5003='Analítico Cp.'!$B69)*(Diário!$C$4:$C$5003&gt;=M$4)*(Diário!$C$4:$C$5003&lt;=EOMONTH(M$4,0))*(Diário!$F$4:$F$5003))
+SUMPRODUCT(('Comp.'!$D$5:$D$484=$B69)*('Comp.'!$B$5:$B$484&gt;=M$4)*('Comp.'!$B$5:$B$484&lt;=EOMONTH(M$4,0))*('Comp.'!$E$5:$E$484))</f>
        <v>0</v>
      </c>
      <c r="N69" s="11">
        <f>SUMPRODUCT((Diário!$E$4:$E$5003='Analítico Cp.'!$B69)*(Diário!$C$4:$C$5003&gt;=N$4)*(Diário!$C$4:$C$5003&lt;=EOMONTH(N$4,0))*(Diário!$F$4:$F$5003))
+SUMPRODUCT(('Comp.'!$D$5:$D$484=$B69)*('Comp.'!$B$5:$B$484&gt;=N$4)*('Comp.'!$B$5:$B$484&lt;=EOMONTH(N$4,0))*('Comp.'!$E$5:$E$484))</f>
        <v>0</v>
      </c>
      <c r="O69" s="12">
        <f t="shared" si="14"/>
        <v>7323.54</v>
      </c>
      <c r="P69" s="95">
        <f t="shared" si="13"/>
        <v>2.6726029190708607E-3</v>
      </c>
    </row>
    <row r="70" spans="1:16" ht="23.45" customHeight="1" x14ac:dyDescent="0.2">
      <c r="A70" s="40" t="s">
        <v>110</v>
      </c>
      <c r="B70" s="59" t="s">
        <v>158</v>
      </c>
      <c r="C70" s="11">
        <f>SUMPRODUCT((Diário!$E$4:$E$5003='Analítico Cp.'!$B70)*(Diário!$C$4:$C$5003&gt;=C$4)*(Diário!$C$4:$C$5003&lt;=EOMONTH(C$4,0))*(Diário!$F$4:$F$5003))
+SUMPRODUCT(('Comp.'!$D$5:$D$484=$B70)*('Comp.'!$B$5:$B$484&gt;=C$4)*('Comp.'!$B$5:$B$484&lt;=EOMONTH(C$4,0))*('Comp.'!$E$5:$E$484))</f>
        <v>0</v>
      </c>
      <c r="D70" s="11">
        <f>SUMPRODUCT((Diário!$E$4:$E$5003='Analítico Cp.'!$B70)*(Diário!$C$4:$C$5003&gt;=D$4)*(Diário!$C$4:$C$5003&lt;=EOMONTH(D$4,0))*(Diário!$F$4:$F$5003))
+SUMPRODUCT(('Comp.'!$D$5:$D$484=$B70)*('Comp.'!$B$5:$B$484&gt;=D$4)*('Comp.'!$B$5:$B$484&lt;=EOMONTH(D$4,0))*('Comp.'!$E$5:$E$484))</f>
        <v>0</v>
      </c>
      <c r="E70" s="11">
        <f>SUMPRODUCT((Diário!$E$4:$E$5003='Analítico Cp.'!$B70)*(Diário!$C$4:$C$5003&gt;=E$4)*(Diário!$C$4:$C$5003&lt;=EOMONTH(E$4,0))*(Diário!$F$4:$F$5003))
+SUMPRODUCT(('Comp.'!$D$5:$D$484=$B70)*('Comp.'!$B$5:$B$484&gt;=E$4)*('Comp.'!$B$5:$B$484&lt;=EOMONTH(E$4,0))*('Comp.'!$E$5:$E$484))</f>
        <v>84972.64999999998</v>
      </c>
      <c r="F70" s="11">
        <f>SUMPRODUCT((Diário!$E$4:$E$5003='Analítico Cp.'!$B70)*(Diário!$C$4:$C$5003&gt;=F$4)*(Diário!$C$4:$C$5003&lt;=EOMONTH(F$4,0))*(Diário!$F$4:$F$5003))
+SUMPRODUCT(('Comp.'!$D$5:$D$484=$B70)*('Comp.'!$B$5:$B$484&gt;=F$4)*('Comp.'!$B$5:$B$484&lt;=EOMONTH(F$4,0))*('Comp.'!$E$5:$E$484))</f>
        <v>0</v>
      </c>
      <c r="G70" s="11">
        <f>SUMPRODUCT((Diário!$E$4:$E$5003='Analítico Cp.'!$B70)*(Diário!$C$4:$C$5003&gt;=G$4)*(Diário!$C$4:$C$5003&lt;=EOMONTH(G$4,0))*(Diário!$F$4:$F$5003))
+SUMPRODUCT(('Comp.'!$D$5:$D$484=$B70)*('Comp.'!$B$5:$B$484&gt;=G$4)*('Comp.'!$B$5:$B$484&lt;=EOMONTH(G$4,0))*('Comp.'!$E$5:$E$484))</f>
        <v>229900</v>
      </c>
      <c r="H70" s="11">
        <f>SUMPRODUCT((Diário!$E$4:$E$5003='Analítico Cp.'!$B70)*(Diário!$C$4:$C$5003&gt;=H$4)*(Diário!$C$4:$C$5003&lt;=EOMONTH(H$4,0))*(Diário!$F$4:$F$5003))
+SUMPRODUCT(('Comp.'!$D$5:$D$484=$B70)*('Comp.'!$B$5:$B$484&gt;=H$4)*('Comp.'!$B$5:$B$484&lt;=EOMONTH(H$4,0))*('Comp.'!$E$5:$E$484))</f>
        <v>142187.56</v>
      </c>
      <c r="I70" s="11">
        <f>SUMPRODUCT((Diário!$E$4:$E$5003='Analítico Cp.'!$B70)*(Diário!$C$4:$C$5003&gt;=I$4)*(Diário!$C$4:$C$5003&lt;=EOMONTH(I$4,0))*(Diário!$F$4:$F$5003))
+SUMPRODUCT(('Comp.'!$D$5:$D$484=$B70)*('Comp.'!$B$5:$B$484&gt;=I$4)*('Comp.'!$B$5:$B$484&lt;=EOMONTH(I$4,0))*('Comp.'!$E$5:$E$484))</f>
        <v>0</v>
      </c>
      <c r="J70" s="11">
        <f>SUMPRODUCT((Diário!$E$4:$E$5003='Analítico Cp.'!$B70)*(Diário!$C$4:$C$5003&gt;=J$4)*(Diário!$C$4:$C$5003&lt;=EOMONTH(J$4,0))*(Diário!$F$4:$F$5003))
+SUMPRODUCT(('Comp.'!$D$5:$D$484=$B70)*('Comp.'!$B$5:$B$484&gt;=J$4)*('Comp.'!$B$5:$B$484&lt;=EOMONTH(J$4,0))*('Comp.'!$E$5:$E$484))</f>
        <v>0</v>
      </c>
      <c r="K70" s="11">
        <f>SUMPRODUCT((Diário!$E$4:$E$5003='Analítico Cp.'!$B70)*(Diário!$C$4:$C$5003&gt;=K$4)*(Diário!$C$4:$C$5003&lt;=EOMONTH(K$4,0))*(Diário!$F$4:$F$5003))
+SUMPRODUCT(('Comp.'!$D$5:$D$484=$B70)*('Comp.'!$B$5:$B$484&gt;=K$4)*('Comp.'!$B$5:$B$484&lt;=EOMONTH(K$4,0))*('Comp.'!$E$5:$E$484))</f>
        <v>0</v>
      </c>
      <c r="L70" s="11">
        <f>SUMPRODUCT((Diário!$E$4:$E$5003='Analítico Cp.'!$B70)*(Diário!$C$4:$C$5003&gt;=L$4)*(Diário!$C$4:$C$5003&lt;=EOMONTH(L$4,0))*(Diário!$F$4:$F$5003))
+SUMPRODUCT(('Comp.'!$D$5:$D$484=$B70)*('Comp.'!$B$5:$B$484&gt;=L$4)*('Comp.'!$B$5:$B$484&lt;=EOMONTH(L$4,0))*('Comp.'!$E$5:$E$484))</f>
        <v>0</v>
      </c>
      <c r="M70" s="11">
        <f>SUMPRODUCT((Diário!$E$4:$E$5003='Analítico Cp.'!$B70)*(Diário!$C$4:$C$5003&gt;=M$4)*(Diário!$C$4:$C$5003&lt;=EOMONTH(M$4,0))*(Diário!$F$4:$F$5003))
+SUMPRODUCT(('Comp.'!$D$5:$D$484=$B70)*('Comp.'!$B$5:$B$484&gt;=M$4)*('Comp.'!$B$5:$B$484&lt;=EOMONTH(M$4,0))*('Comp.'!$E$5:$E$484))</f>
        <v>0</v>
      </c>
      <c r="N70" s="11">
        <f>SUMPRODUCT((Diário!$E$4:$E$5003='Analítico Cp.'!$B70)*(Diário!$C$4:$C$5003&gt;=N$4)*(Diário!$C$4:$C$5003&lt;=EOMONTH(N$4,0))*(Diário!$F$4:$F$5003))
+SUMPRODUCT(('Comp.'!$D$5:$D$484=$B70)*('Comp.'!$B$5:$B$484&gt;=N$4)*('Comp.'!$B$5:$B$484&lt;=EOMONTH(N$4,0))*('Comp.'!$E$5:$E$484))</f>
        <v>0</v>
      </c>
      <c r="O70" s="12">
        <f t="shared" si="14"/>
        <v>457060.20999999996</v>
      </c>
      <c r="P70" s="95">
        <f t="shared" si="13"/>
        <v>0.16679644699655366</v>
      </c>
    </row>
    <row r="71" spans="1:16" ht="23.45" customHeight="1" x14ac:dyDescent="0.2">
      <c r="A71" s="40" t="s">
        <v>111</v>
      </c>
      <c r="B71" s="59" t="s">
        <v>165</v>
      </c>
      <c r="C71" s="11">
        <f>SUMPRODUCT((Diário!$E$4:$E$5003='Analítico Cp.'!$B71)*(Diário!$C$4:$C$5003&gt;=C$4)*(Diário!$C$4:$C$5003&lt;=EOMONTH(C$4,0))*(Diário!$F$4:$F$5003))
+SUMPRODUCT(('Comp.'!$D$5:$D$484=$B71)*('Comp.'!$B$5:$B$484&gt;=C$4)*('Comp.'!$B$5:$B$484&lt;=EOMONTH(C$4,0))*('Comp.'!$E$5:$E$484))</f>
        <v>0</v>
      </c>
      <c r="D71" s="11">
        <f>SUMPRODUCT((Diário!$E$4:$E$5003='Analítico Cp.'!$B71)*(Diário!$C$4:$C$5003&gt;=D$4)*(Diário!$C$4:$C$5003&lt;=EOMONTH(D$4,0))*(Diário!$F$4:$F$5003))
+SUMPRODUCT(('Comp.'!$D$5:$D$484=$B71)*('Comp.'!$B$5:$B$484&gt;=D$4)*('Comp.'!$B$5:$B$484&lt;=EOMONTH(D$4,0))*('Comp.'!$E$5:$E$484))</f>
        <v>0</v>
      </c>
      <c r="E71" s="11">
        <f>SUMPRODUCT((Diário!$E$4:$E$5003='Analítico Cp.'!$B71)*(Diário!$C$4:$C$5003&gt;=E$4)*(Diário!$C$4:$C$5003&lt;=EOMONTH(E$4,0))*(Diário!$F$4:$F$5003))
+SUMPRODUCT(('Comp.'!$D$5:$D$484=$B71)*('Comp.'!$B$5:$B$484&gt;=E$4)*('Comp.'!$B$5:$B$484&lt;=EOMONTH(E$4,0))*('Comp.'!$E$5:$E$484))</f>
        <v>0</v>
      </c>
      <c r="F71" s="11">
        <f>SUMPRODUCT((Diário!$E$4:$E$5003='Analítico Cp.'!$B71)*(Diário!$C$4:$C$5003&gt;=F$4)*(Diário!$C$4:$C$5003&lt;=EOMONTH(F$4,0))*(Diário!$F$4:$F$5003))
+SUMPRODUCT(('Comp.'!$D$5:$D$484=$B71)*('Comp.'!$B$5:$B$484&gt;=F$4)*('Comp.'!$B$5:$B$484&lt;=EOMONTH(F$4,0))*('Comp.'!$E$5:$E$484))</f>
        <v>0</v>
      </c>
      <c r="G71" s="11">
        <f>SUMPRODUCT((Diário!$E$4:$E$5003='Analítico Cp.'!$B71)*(Diário!$C$4:$C$5003&gt;=G$4)*(Diário!$C$4:$C$5003&lt;=EOMONTH(G$4,0))*(Diário!$F$4:$F$5003))
+SUMPRODUCT(('Comp.'!$D$5:$D$484=$B71)*('Comp.'!$B$5:$B$484&gt;=G$4)*('Comp.'!$B$5:$B$484&lt;=EOMONTH(G$4,0))*('Comp.'!$E$5:$E$484))</f>
        <v>0</v>
      </c>
      <c r="H71" s="11">
        <f>SUMPRODUCT((Diário!$E$4:$E$5003='Analítico Cp.'!$B71)*(Diário!$C$4:$C$5003&gt;=H$4)*(Diário!$C$4:$C$5003&lt;=EOMONTH(H$4,0))*(Diário!$F$4:$F$5003))
+SUMPRODUCT(('Comp.'!$D$5:$D$484=$B71)*('Comp.'!$B$5:$B$484&gt;=H$4)*('Comp.'!$B$5:$B$484&lt;=EOMONTH(H$4,0))*('Comp.'!$E$5:$E$484))</f>
        <v>0</v>
      </c>
      <c r="I71" s="11">
        <f>SUMPRODUCT((Diário!$E$4:$E$5003='Analítico Cp.'!$B71)*(Diário!$C$4:$C$5003&gt;=I$4)*(Diário!$C$4:$C$5003&lt;=EOMONTH(I$4,0))*(Diário!$F$4:$F$5003))
+SUMPRODUCT(('Comp.'!$D$5:$D$484=$B71)*('Comp.'!$B$5:$B$484&gt;=I$4)*('Comp.'!$B$5:$B$484&lt;=EOMONTH(I$4,0))*('Comp.'!$E$5:$E$484))</f>
        <v>0</v>
      </c>
      <c r="J71" s="11">
        <f>SUMPRODUCT((Diário!$E$4:$E$5003='Analítico Cp.'!$B71)*(Diário!$C$4:$C$5003&gt;=J$4)*(Diário!$C$4:$C$5003&lt;=EOMONTH(J$4,0))*(Diário!$F$4:$F$5003))
+SUMPRODUCT(('Comp.'!$D$5:$D$484=$B71)*('Comp.'!$B$5:$B$484&gt;=J$4)*('Comp.'!$B$5:$B$484&lt;=EOMONTH(J$4,0))*('Comp.'!$E$5:$E$484))</f>
        <v>0</v>
      </c>
      <c r="K71" s="11">
        <f>SUMPRODUCT((Diário!$E$4:$E$5003='Analítico Cp.'!$B71)*(Diário!$C$4:$C$5003&gt;=K$4)*(Diário!$C$4:$C$5003&lt;=EOMONTH(K$4,0))*(Diário!$F$4:$F$5003))
+SUMPRODUCT(('Comp.'!$D$5:$D$484=$B71)*('Comp.'!$B$5:$B$484&gt;=K$4)*('Comp.'!$B$5:$B$484&lt;=EOMONTH(K$4,0))*('Comp.'!$E$5:$E$484))</f>
        <v>0</v>
      </c>
      <c r="L71" s="11">
        <f>SUMPRODUCT((Diário!$E$4:$E$5003='Analítico Cp.'!$B71)*(Diário!$C$4:$C$5003&gt;=L$4)*(Diário!$C$4:$C$5003&lt;=EOMONTH(L$4,0))*(Diário!$F$4:$F$5003))
+SUMPRODUCT(('Comp.'!$D$5:$D$484=$B71)*('Comp.'!$B$5:$B$484&gt;=L$4)*('Comp.'!$B$5:$B$484&lt;=EOMONTH(L$4,0))*('Comp.'!$E$5:$E$484))</f>
        <v>0</v>
      </c>
      <c r="M71" s="11">
        <f>SUMPRODUCT((Diário!$E$4:$E$5003='Analítico Cp.'!$B71)*(Diário!$C$4:$C$5003&gt;=M$4)*(Diário!$C$4:$C$5003&lt;=EOMONTH(M$4,0))*(Diário!$F$4:$F$5003))
+SUMPRODUCT(('Comp.'!$D$5:$D$484=$B71)*('Comp.'!$B$5:$B$484&gt;=M$4)*('Comp.'!$B$5:$B$484&lt;=EOMONTH(M$4,0))*('Comp.'!$E$5:$E$484))</f>
        <v>0</v>
      </c>
      <c r="N71" s="11">
        <f>SUMPRODUCT((Diário!$E$4:$E$5003='Analítico Cp.'!$B71)*(Diário!$C$4:$C$5003&gt;=N$4)*(Diário!$C$4:$C$5003&lt;=EOMONTH(N$4,0))*(Diário!$F$4:$F$5003))
+SUMPRODUCT(('Comp.'!$D$5:$D$484=$B71)*('Comp.'!$B$5:$B$484&gt;=N$4)*('Comp.'!$B$5:$B$484&lt;=EOMONTH(N$4,0))*('Comp.'!$E$5:$E$484))</f>
        <v>0</v>
      </c>
      <c r="O71" s="12">
        <f t="shared" si="14"/>
        <v>0</v>
      </c>
      <c r="P71" s="95">
        <f t="shared" si="13"/>
        <v>0</v>
      </c>
    </row>
    <row r="72" spans="1:16" ht="23.45" customHeight="1" x14ac:dyDescent="0.2">
      <c r="A72" s="40" t="s">
        <v>112</v>
      </c>
      <c r="B72" s="61" t="s">
        <v>203</v>
      </c>
      <c r="C72" s="11">
        <f>SUMPRODUCT((Diário!$E$4:$E$5003='Analítico Cp.'!$B72)*(Diário!$C$4:$C$5003&gt;=C$4)*(Diário!$C$4:$C$5003&lt;=EOMONTH(C$4,0))*(Diário!$F$4:$F$5003))
+SUMPRODUCT(('Comp.'!$D$5:$D$484=$B72)*('Comp.'!$B$5:$B$484&gt;=C$4)*('Comp.'!$B$5:$B$484&lt;=EOMONTH(C$4,0))*('Comp.'!$E$5:$E$484))</f>
        <v>0</v>
      </c>
      <c r="D72" s="11">
        <f>SUMPRODUCT((Diário!$E$4:$E$5003='Analítico Cp.'!$B72)*(Diário!$C$4:$C$5003&gt;=D$4)*(Diário!$C$4:$C$5003&lt;=EOMONTH(D$4,0))*(Diário!$F$4:$F$5003))
+SUMPRODUCT(('Comp.'!$D$5:$D$484=$B72)*('Comp.'!$B$5:$B$484&gt;=D$4)*('Comp.'!$B$5:$B$484&lt;=EOMONTH(D$4,0))*('Comp.'!$E$5:$E$484))</f>
        <v>0</v>
      </c>
      <c r="E72" s="11">
        <f>SUMPRODUCT((Diário!$E$4:$E$5003='Analítico Cp.'!$B72)*(Diário!$C$4:$C$5003&gt;=E$4)*(Diário!$C$4:$C$5003&lt;=EOMONTH(E$4,0))*(Diário!$F$4:$F$5003))
+SUMPRODUCT(('Comp.'!$D$5:$D$484=$B72)*('Comp.'!$B$5:$B$484&gt;=E$4)*('Comp.'!$B$5:$B$484&lt;=EOMONTH(E$4,0))*('Comp.'!$E$5:$E$484))</f>
        <v>0</v>
      </c>
      <c r="F72" s="11">
        <f>SUMPRODUCT((Diário!$E$4:$E$5003='Analítico Cp.'!$B72)*(Diário!$C$4:$C$5003&gt;=F$4)*(Diário!$C$4:$C$5003&lt;=EOMONTH(F$4,0))*(Diário!$F$4:$F$5003))
+SUMPRODUCT(('Comp.'!$D$5:$D$484=$B72)*('Comp.'!$B$5:$B$484&gt;=F$4)*('Comp.'!$B$5:$B$484&lt;=EOMONTH(F$4,0))*('Comp.'!$E$5:$E$484))</f>
        <v>0</v>
      </c>
      <c r="G72" s="11">
        <f>SUMPRODUCT((Diário!$E$4:$E$5003='Analítico Cp.'!$B72)*(Diário!$C$4:$C$5003&gt;=G$4)*(Diário!$C$4:$C$5003&lt;=EOMONTH(G$4,0))*(Diário!$F$4:$F$5003))
+SUMPRODUCT(('Comp.'!$D$5:$D$484=$B72)*('Comp.'!$B$5:$B$484&gt;=G$4)*('Comp.'!$B$5:$B$484&lt;=EOMONTH(G$4,0))*('Comp.'!$E$5:$E$484))</f>
        <v>0</v>
      </c>
      <c r="H72" s="11">
        <f>SUMPRODUCT((Diário!$E$4:$E$5003='Analítico Cp.'!$B72)*(Diário!$C$4:$C$5003&gt;=H$4)*(Diário!$C$4:$C$5003&lt;=EOMONTH(H$4,0))*(Diário!$F$4:$F$5003))
+SUMPRODUCT(('Comp.'!$D$5:$D$484=$B72)*('Comp.'!$B$5:$B$484&gt;=H$4)*('Comp.'!$B$5:$B$484&lt;=EOMONTH(H$4,0))*('Comp.'!$E$5:$E$484))</f>
        <v>0</v>
      </c>
      <c r="I72" s="11">
        <f>SUMPRODUCT((Diário!$E$4:$E$5003='Analítico Cp.'!$B72)*(Diário!$C$4:$C$5003&gt;=I$4)*(Diário!$C$4:$C$5003&lt;=EOMONTH(I$4,0))*(Diário!$F$4:$F$5003))
+SUMPRODUCT(('Comp.'!$D$5:$D$484=$B72)*('Comp.'!$B$5:$B$484&gt;=I$4)*('Comp.'!$B$5:$B$484&lt;=EOMONTH(I$4,0))*('Comp.'!$E$5:$E$484))</f>
        <v>0</v>
      </c>
      <c r="J72" s="11">
        <f>SUMPRODUCT((Diário!$E$4:$E$5003='Analítico Cp.'!$B72)*(Diário!$C$4:$C$5003&gt;=J$4)*(Diário!$C$4:$C$5003&lt;=EOMONTH(J$4,0))*(Diário!$F$4:$F$5003))
+SUMPRODUCT(('Comp.'!$D$5:$D$484=$B72)*('Comp.'!$B$5:$B$484&gt;=J$4)*('Comp.'!$B$5:$B$484&lt;=EOMONTH(J$4,0))*('Comp.'!$E$5:$E$484))</f>
        <v>0</v>
      </c>
      <c r="K72" s="11">
        <f>SUMPRODUCT((Diário!$E$4:$E$5003='Analítico Cp.'!$B72)*(Diário!$C$4:$C$5003&gt;=K$4)*(Diário!$C$4:$C$5003&lt;=EOMONTH(K$4,0))*(Diário!$F$4:$F$5003))
+SUMPRODUCT(('Comp.'!$D$5:$D$484=$B72)*('Comp.'!$B$5:$B$484&gt;=K$4)*('Comp.'!$B$5:$B$484&lt;=EOMONTH(K$4,0))*('Comp.'!$E$5:$E$484))</f>
        <v>0</v>
      </c>
      <c r="L72" s="11">
        <f>SUMPRODUCT((Diário!$E$4:$E$5003='Analítico Cp.'!$B72)*(Diário!$C$4:$C$5003&gt;=L$4)*(Diário!$C$4:$C$5003&lt;=EOMONTH(L$4,0))*(Diário!$F$4:$F$5003))
+SUMPRODUCT(('Comp.'!$D$5:$D$484=$B72)*('Comp.'!$B$5:$B$484&gt;=L$4)*('Comp.'!$B$5:$B$484&lt;=EOMONTH(L$4,0))*('Comp.'!$E$5:$E$484))</f>
        <v>0</v>
      </c>
      <c r="M72" s="11">
        <f>SUMPRODUCT((Diário!$E$4:$E$5003='Analítico Cp.'!$B72)*(Diário!$C$4:$C$5003&gt;=M$4)*(Diário!$C$4:$C$5003&lt;=EOMONTH(M$4,0))*(Diário!$F$4:$F$5003))
+SUMPRODUCT(('Comp.'!$D$5:$D$484=$B72)*('Comp.'!$B$5:$B$484&gt;=M$4)*('Comp.'!$B$5:$B$484&lt;=EOMONTH(M$4,0))*('Comp.'!$E$5:$E$484))</f>
        <v>0</v>
      </c>
      <c r="N72" s="11">
        <f>SUMPRODUCT((Diário!$E$4:$E$5003='Analítico Cp.'!$B72)*(Diário!$C$4:$C$5003&gt;=N$4)*(Diário!$C$4:$C$5003&lt;=EOMONTH(N$4,0))*(Diário!$F$4:$F$5003))
+SUMPRODUCT(('Comp.'!$D$5:$D$484=$B72)*('Comp.'!$B$5:$B$484&gt;=N$4)*('Comp.'!$B$5:$B$484&lt;=EOMONTH(N$4,0))*('Comp.'!$E$5:$E$484))</f>
        <v>0</v>
      </c>
      <c r="O72" s="12">
        <f t="shared" si="14"/>
        <v>0</v>
      </c>
      <c r="P72" s="95">
        <f t="shared" si="13"/>
        <v>0</v>
      </c>
    </row>
    <row r="73" spans="1:16" ht="23.45" customHeight="1" x14ac:dyDescent="0.2">
      <c r="A73" s="40" t="s">
        <v>113</v>
      </c>
      <c r="B73" s="59" t="s">
        <v>57</v>
      </c>
      <c r="C73" s="11">
        <f>SUMPRODUCT((Diário!$E$4:$E$5003='Analítico Cp.'!$B73)*(Diário!$C$4:$C$5003&gt;=C$4)*(Diário!$C$4:$C$5003&lt;=EOMONTH(C$4,0))*(Diário!$F$4:$F$5003))
+SUMPRODUCT(('Comp.'!$D$5:$D$484=$B73)*('Comp.'!$B$5:$B$484&gt;=C$4)*('Comp.'!$B$5:$B$484&lt;=EOMONTH(C$4,0))*('Comp.'!$E$5:$E$484))</f>
        <v>0</v>
      </c>
      <c r="D73" s="11">
        <f>SUMPRODUCT((Diário!$E$4:$E$5003='Analítico Cp.'!$B73)*(Diário!$C$4:$C$5003&gt;=D$4)*(Diário!$C$4:$C$5003&lt;=EOMONTH(D$4,0))*(Diário!$F$4:$F$5003))
+SUMPRODUCT(('Comp.'!$D$5:$D$484=$B73)*('Comp.'!$B$5:$B$484&gt;=D$4)*('Comp.'!$B$5:$B$484&lt;=EOMONTH(D$4,0))*('Comp.'!$E$5:$E$484))</f>
        <v>0</v>
      </c>
      <c r="E73" s="11">
        <f>SUMPRODUCT((Diário!$E$4:$E$5003='Analítico Cp.'!$B73)*(Diário!$C$4:$C$5003&gt;=E$4)*(Diário!$C$4:$C$5003&lt;=EOMONTH(E$4,0))*(Diário!$F$4:$F$5003))
+SUMPRODUCT(('Comp.'!$D$5:$D$484=$B73)*('Comp.'!$B$5:$B$484&gt;=E$4)*('Comp.'!$B$5:$B$484&lt;=EOMONTH(E$4,0))*('Comp.'!$E$5:$E$484))</f>
        <v>0</v>
      </c>
      <c r="F73" s="11">
        <f>SUMPRODUCT((Diário!$E$4:$E$5003='Analítico Cp.'!$B73)*(Diário!$C$4:$C$5003&gt;=F$4)*(Diário!$C$4:$C$5003&lt;=EOMONTH(F$4,0))*(Diário!$F$4:$F$5003))
+SUMPRODUCT(('Comp.'!$D$5:$D$484=$B73)*('Comp.'!$B$5:$B$484&gt;=F$4)*('Comp.'!$B$5:$B$484&lt;=EOMONTH(F$4,0))*('Comp.'!$E$5:$E$484))</f>
        <v>0</v>
      </c>
      <c r="G73" s="11">
        <f>SUMPRODUCT((Diário!$E$4:$E$5003='Analítico Cp.'!$B73)*(Diário!$C$4:$C$5003&gt;=G$4)*(Diário!$C$4:$C$5003&lt;=EOMONTH(G$4,0))*(Diário!$F$4:$F$5003))
+SUMPRODUCT(('Comp.'!$D$5:$D$484=$B73)*('Comp.'!$B$5:$B$484&gt;=G$4)*('Comp.'!$B$5:$B$484&lt;=EOMONTH(G$4,0))*('Comp.'!$E$5:$E$484))</f>
        <v>0</v>
      </c>
      <c r="H73" s="11">
        <f>SUMPRODUCT((Diário!$E$4:$E$5003='Analítico Cp.'!$B73)*(Diário!$C$4:$C$5003&gt;=H$4)*(Diário!$C$4:$C$5003&lt;=EOMONTH(H$4,0))*(Diário!$F$4:$F$5003))
+SUMPRODUCT(('Comp.'!$D$5:$D$484=$B73)*('Comp.'!$B$5:$B$484&gt;=H$4)*('Comp.'!$B$5:$B$484&lt;=EOMONTH(H$4,0))*('Comp.'!$E$5:$E$484))</f>
        <v>0</v>
      </c>
      <c r="I73" s="11">
        <f>SUMPRODUCT((Diário!$E$4:$E$5003='Analítico Cp.'!$B73)*(Diário!$C$4:$C$5003&gt;=I$4)*(Diário!$C$4:$C$5003&lt;=EOMONTH(I$4,0))*(Diário!$F$4:$F$5003))
+SUMPRODUCT(('Comp.'!$D$5:$D$484=$B73)*('Comp.'!$B$5:$B$484&gt;=I$4)*('Comp.'!$B$5:$B$484&lt;=EOMONTH(I$4,0))*('Comp.'!$E$5:$E$484))</f>
        <v>0</v>
      </c>
      <c r="J73" s="11">
        <f>SUMPRODUCT((Diário!$E$4:$E$5003='Analítico Cp.'!$B73)*(Diário!$C$4:$C$5003&gt;=J$4)*(Diário!$C$4:$C$5003&lt;=EOMONTH(J$4,0))*(Diário!$F$4:$F$5003))
+SUMPRODUCT(('Comp.'!$D$5:$D$484=$B73)*('Comp.'!$B$5:$B$484&gt;=J$4)*('Comp.'!$B$5:$B$484&lt;=EOMONTH(J$4,0))*('Comp.'!$E$5:$E$484))</f>
        <v>0</v>
      </c>
      <c r="K73" s="11">
        <f>SUMPRODUCT((Diário!$E$4:$E$5003='Analítico Cp.'!$B73)*(Diário!$C$4:$C$5003&gt;=K$4)*(Diário!$C$4:$C$5003&lt;=EOMONTH(K$4,0))*(Diário!$F$4:$F$5003))
+SUMPRODUCT(('Comp.'!$D$5:$D$484=$B73)*('Comp.'!$B$5:$B$484&gt;=K$4)*('Comp.'!$B$5:$B$484&lt;=EOMONTH(K$4,0))*('Comp.'!$E$5:$E$484))</f>
        <v>0</v>
      </c>
      <c r="L73" s="11">
        <f>SUMPRODUCT((Diário!$E$4:$E$5003='Analítico Cp.'!$B73)*(Diário!$C$4:$C$5003&gt;=L$4)*(Diário!$C$4:$C$5003&lt;=EOMONTH(L$4,0))*(Diário!$F$4:$F$5003))
+SUMPRODUCT(('Comp.'!$D$5:$D$484=$B73)*('Comp.'!$B$5:$B$484&gt;=L$4)*('Comp.'!$B$5:$B$484&lt;=EOMONTH(L$4,0))*('Comp.'!$E$5:$E$484))</f>
        <v>0</v>
      </c>
      <c r="M73" s="11">
        <f>SUMPRODUCT((Diário!$E$4:$E$5003='Analítico Cp.'!$B73)*(Diário!$C$4:$C$5003&gt;=M$4)*(Diário!$C$4:$C$5003&lt;=EOMONTH(M$4,0))*(Diário!$F$4:$F$5003))
+SUMPRODUCT(('Comp.'!$D$5:$D$484=$B73)*('Comp.'!$B$5:$B$484&gt;=M$4)*('Comp.'!$B$5:$B$484&lt;=EOMONTH(M$4,0))*('Comp.'!$E$5:$E$484))</f>
        <v>0</v>
      </c>
      <c r="N73" s="11">
        <f>SUMPRODUCT((Diário!$E$4:$E$5003='Analítico Cp.'!$B73)*(Diário!$C$4:$C$5003&gt;=N$4)*(Diário!$C$4:$C$5003&lt;=EOMONTH(N$4,0))*(Diário!$F$4:$F$5003))
+SUMPRODUCT(('Comp.'!$D$5:$D$484=$B73)*('Comp.'!$B$5:$B$484&gt;=N$4)*('Comp.'!$B$5:$B$484&lt;=EOMONTH(N$4,0))*('Comp.'!$E$5:$E$484))</f>
        <v>0</v>
      </c>
      <c r="O73" s="12">
        <f t="shared" si="14"/>
        <v>0</v>
      </c>
      <c r="P73" s="95">
        <f t="shared" si="13"/>
        <v>0</v>
      </c>
    </row>
    <row r="74" spans="1:16" ht="23.45" customHeight="1" x14ac:dyDescent="0.2">
      <c r="A74" s="40" t="s">
        <v>114</v>
      </c>
      <c r="B74" s="59" t="s">
        <v>166</v>
      </c>
      <c r="C74" s="11">
        <f>SUMPRODUCT((Diário!$E$4:$E$5003='Analítico Cp.'!$B74)*(Diário!$C$4:$C$5003&gt;=C$4)*(Diário!$C$4:$C$5003&lt;=EOMONTH(C$4,0))*(Diário!$F$4:$F$5003))
+SUMPRODUCT(('Comp.'!$D$5:$D$484=$B74)*('Comp.'!$B$5:$B$484&gt;=C$4)*('Comp.'!$B$5:$B$484&lt;=EOMONTH(C$4,0))*('Comp.'!$E$5:$E$484))</f>
        <v>0</v>
      </c>
      <c r="D74" s="11">
        <f>SUMPRODUCT((Diário!$E$4:$E$5003='Analítico Cp.'!$B74)*(Diário!$C$4:$C$5003&gt;=D$4)*(Diário!$C$4:$C$5003&lt;=EOMONTH(D$4,0))*(Diário!$F$4:$F$5003))
+SUMPRODUCT(('Comp.'!$D$5:$D$484=$B74)*('Comp.'!$B$5:$B$484&gt;=D$4)*('Comp.'!$B$5:$B$484&lt;=EOMONTH(D$4,0))*('Comp.'!$E$5:$E$484))</f>
        <v>0</v>
      </c>
      <c r="E74" s="11">
        <f>SUMPRODUCT((Diário!$E$4:$E$5003='Analítico Cp.'!$B74)*(Diário!$C$4:$C$5003&gt;=E$4)*(Diário!$C$4:$C$5003&lt;=EOMONTH(E$4,0))*(Diário!$F$4:$F$5003))
+SUMPRODUCT(('Comp.'!$D$5:$D$484=$B74)*('Comp.'!$B$5:$B$484&gt;=E$4)*('Comp.'!$B$5:$B$484&lt;=EOMONTH(E$4,0))*('Comp.'!$E$5:$E$484))</f>
        <v>0</v>
      </c>
      <c r="F74" s="11">
        <f>SUMPRODUCT((Diário!$E$4:$E$5003='Analítico Cp.'!$B74)*(Diário!$C$4:$C$5003&gt;=F$4)*(Diário!$C$4:$C$5003&lt;=EOMONTH(F$4,0))*(Diário!$F$4:$F$5003))
+SUMPRODUCT(('Comp.'!$D$5:$D$484=$B74)*('Comp.'!$B$5:$B$484&gt;=F$4)*('Comp.'!$B$5:$B$484&lt;=EOMONTH(F$4,0))*('Comp.'!$E$5:$E$484))</f>
        <v>0</v>
      </c>
      <c r="G74" s="11">
        <f>SUMPRODUCT((Diário!$E$4:$E$5003='Analítico Cp.'!$B74)*(Diário!$C$4:$C$5003&gt;=G$4)*(Diário!$C$4:$C$5003&lt;=EOMONTH(G$4,0))*(Diário!$F$4:$F$5003))
+SUMPRODUCT(('Comp.'!$D$5:$D$484=$B74)*('Comp.'!$B$5:$B$484&gt;=G$4)*('Comp.'!$B$5:$B$484&lt;=EOMONTH(G$4,0))*('Comp.'!$E$5:$E$484))</f>
        <v>0</v>
      </c>
      <c r="H74" s="11">
        <f>SUMPRODUCT((Diário!$E$4:$E$5003='Analítico Cp.'!$B74)*(Diário!$C$4:$C$5003&gt;=H$4)*(Diário!$C$4:$C$5003&lt;=EOMONTH(H$4,0))*(Diário!$F$4:$F$5003))
+SUMPRODUCT(('Comp.'!$D$5:$D$484=$B74)*('Comp.'!$B$5:$B$484&gt;=H$4)*('Comp.'!$B$5:$B$484&lt;=EOMONTH(H$4,0))*('Comp.'!$E$5:$E$484))</f>
        <v>0</v>
      </c>
      <c r="I74" s="11">
        <f>SUMPRODUCT((Diário!$E$4:$E$5003='Analítico Cp.'!$B74)*(Diário!$C$4:$C$5003&gt;=I$4)*(Diário!$C$4:$C$5003&lt;=EOMONTH(I$4,0))*(Diário!$F$4:$F$5003))
+SUMPRODUCT(('Comp.'!$D$5:$D$484=$B74)*('Comp.'!$B$5:$B$484&gt;=I$4)*('Comp.'!$B$5:$B$484&lt;=EOMONTH(I$4,0))*('Comp.'!$E$5:$E$484))</f>
        <v>0</v>
      </c>
      <c r="J74" s="11">
        <f>SUMPRODUCT((Diário!$E$4:$E$5003='Analítico Cp.'!$B74)*(Diário!$C$4:$C$5003&gt;=J$4)*(Diário!$C$4:$C$5003&lt;=EOMONTH(J$4,0))*(Diário!$F$4:$F$5003))
+SUMPRODUCT(('Comp.'!$D$5:$D$484=$B74)*('Comp.'!$B$5:$B$484&gt;=J$4)*('Comp.'!$B$5:$B$484&lt;=EOMONTH(J$4,0))*('Comp.'!$E$5:$E$484))</f>
        <v>0</v>
      </c>
      <c r="K74" s="11">
        <f>SUMPRODUCT((Diário!$E$4:$E$5003='Analítico Cp.'!$B74)*(Diário!$C$4:$C$5003&gt;=K$4)*(Diário!$C$4:$C$5003&lt;=EOMONTH(K$4,0))*(Diário!$F$4:$F$5003))
+SUMPRODUCT(('Comp.'!$D$5:$D$484=$B74)*('Comp.'!$B$5:$B$484&gt;=K$4)*('Comp.'!$B$5:$B$484&lt;=EOMONTH(K$4,0))*('Comp.'!$E$5:$E$484))</f>
        <v>0</v>
      </c>
      <c r="L74" s="11">
        <f>SUMPRODUCT((Diário!$E$4:$E$5003='Analítico Cp.'!$B74)*(Diário!$C$4:$C$5003&gt;=L$4)*(Diário!$C$4:$C$5003&lt;=EOMONTH(L$4,0))*(Diário!$F$4:$F$5003))
+SUMPRODUCT(('Comp.'!$D$5:$D$484=$B74)*('Comp.'!$B$5:$B$484&gt;=L$4)*('Comp.'!$B$5:$B$484&lt;=EOMONTH(L$4,0))*('Comp.'!$E$5:$E$484))</f>
        <v>0</v>
      </c>
      <c r="M74" s="11">
        <f>SUMPRODUCT((Diário!$E$4:$E$5003='Analítico Cp.'!$B74)*(Diário!$C$4:$C$5003&gt;=M$4)*(Diário!$C$4:$C$5003&lt;=EOMONTH(M$4,0))*(Diário!$F$4:$F$5003))
+SUMPRODUCT(('Comp.'!$D$5:$D$484=$B74)*('Comp.'!$B$5:$B$484&gt;=M$4)*('Comp.'!$B$5:$B$484&lt;=EOMONTH(M$4,0))*('Comp.'!$E$5:$E$484))</f>
        <v>0</v>
      </c>
      <c r="N74" s="11">
        <f>SUMPRODUCT((Diário!$E$4:$E$5003='Analítico Cp.'!$B74)*(Diário!$C$4:$C$5003&gt;=N$4)*(Diário!$C$4:$C$5003&lt;=EOMONTH(N$4,0))*(Diário!$F$4:$F$5003))
+SUMPRODUCT(('Comp.'!$D$5:$D$484=$B74)*('Comp.'!$B$5:$B$484&gt;=N$4)*('Comp.'!$B$5:$B$484&lt;=EOMONTH(N$4,0))*('Comp.'!$E$5:$E$484))</f>
        <v>0</v>
      </c>
      <c r="O74" s="12">
        <f t="shared" si="14"/>
        <v>0</v>
      </c>
      <c r="P74" s="95">
        <f t="shared" si="13"/>
        <v>0</v>
      </c>
    </row>
    <row r="75" spans="1:16" ht="23.45" customHeight="1" x14ac:dyDescent="0.2">
      <c r="A75" s="40" t="s">
        <v>115</v>
      </c>
      <c r="B75" s="59" t="s">
        <v>167</v>
      </c>
      <c r="C75" s="11">
        <f>SUMPRODUCT((Diário!$E$4:$E$5003='Analítico Cp.'!$B75)*(Diário!$C$4:$C$5003&gt;=C$4)*(Diário!$C$4:$C$5003&lt;=EOMONTH(C$4,0))*(Diário!$F$4:$F$5003))
+SUMPRODUCT(('Comp.'!$D$5:$D$484=$B75)*('Comp.'!$B$5:$B$484&gt;=C$4)*('Comp.'!$B$5:$B$484&lt;=EOMONTH(C$4,0))*('Comp.'!$E$5:$E$484))</f>
        <v>722.63</v>
      </c>
      <c r="D75" s="11">
        <f>SUMPRODUCT((Diário!$E$4:$E$5003='Analítico Cp.'!$B75)*(Diário!$C$4:$C$5003&gt;=D$4)*(Diário!$C$4:$C$5003&lt;=EOMONTH(D$4,0))*(Diário!$F$4:$F$5003))
+SUMPRODUCT(('Comp.'!$D$5:$D$484=$B75)*('Comp.'!$B$5:$B$484&gt;=D$4)*('Comp.'!$B$5:$B$484&lt;=EOMONTH(D$4,0))*('Comp.'!$E$5:$E$484))</f>
        <v>722.79</v>
      </c>
      <c r="E75" s="11">
        <f>SUMPRODUCT((Diário!$E$4:$E$5003='Analítico Cp.'!$B75)*(Diário!$C$4:$C$5003&gt;=E$4)*(Diário!$C$4:$C$5003&lt;=EOMONTH(E$4,0))*(Diário!$F$4:$F$5003))
+SUMPRODUCT(('Comp.'!$D$5:$D$484=$B75)*('Comp.'!$B$5:$B$484&gt;=E$4)*('Comp.'!$B$5:$B$484&lt;=EOMONTH(E$4,0))*('Comp.'!$E$5:$E$484))</f>
        <v>750.39</v>
      </c>
      <c r="F75" s="11">
        <f>SUMPRODUCT((Diário!$E$4:$E$5003='Analítico Cp.'!$B75)*(Diário!$C$4:$C$5003&gt;=F$4)*(Diário!$C$4:$C$5003&lt;=EOMONTH(F$4,0))*(Diário!$F$4:$F$5003))
+SUMPRODUCT(('Comp.'!$D$5:$D$484=$B75)*('Comp.'!$B$5:$B$484&gt;=F$4)*('Comp.'!$B$5:$B$484&lt;=EOMONTH(F$4,0))*('Comp.'!$E$5:$E$484))</f>
        <v>750.39</v>
      </c>
      <c r="G75" s="11">
        <f>SUMPRODUCT((Diário!$E$4:$E$5003='Analítico Cp.'!$B75)*(Diário!$C$4:$C$5003&gt;=G$4)*(Diário!$C$4:$C$5003&lt;=EOMONTH(G$4,0))*(Diário!$F$4:$F$5003))
+SUMPRODUCT(('Comp.'!$D$5:$D$484=$B75)*('Comp.'!$B$5:$B$484&gt;=G$4)*('Comp.'!$B$5:$B$484&lt;=EOMONTH(G$4,0))*('Comp.'!$E$5:$E$484))</f>
        <v>1950.3899999999999</v>
      </c>
      <c r="H75" s="11">
        <f>SUMPRODUCT((Diário!$E$4:$E$5003='Analítico Cp.'!$B75)*(Diário!$C$4:$C$5003&gt;=H$4)*(Diário!$C$4:$C$5003&lt;=EOMONTH(H$4,0))*(Diário!$F$4:$F$5003))
+SUMPRODUCT(('Comp.'!$D$5:$D$484=$B75)*('Comp.'!$B$5:$B$484&gt;=H$4)*('Comp.'!$B$5:$B$484&lt;=EOMONTH(H$4,0))*('Comp.'!$E$5:$E$484))</f>
        <v>750.42000000000007</v>
      </c>
      <c r="I75" s="11">
        <f>SUMPRODUCT((Diário!$E$4:$E$5003='Analítico Cp.'!$B75)*(Diário!$C$4:$C$5003&gt;=I$4)*(Diário!$C$4:$C$5003&lt;=EOMONTH(I$4,0))*(Diário!$F$4:$F$5003))
+SUMPRODUCT(('Comp.'!$D$5:$D$484=$B75)*('Comp.'!$B$5:$B$484&gt;=I$4)*('Comp.'!$B$5:$B$484&lt;=EOMONTH(I$4,0))*('Comp.'!$E$5:$E$484))</f>
        <v>0</v>
      </c>
      <c r="J75" s="11">
        <f>SUMPRODUCT((Diário!$E$4:$E$5003='Analítico Cp.'!$B75)*(Diário!$C$4:$C$5003&gt;=J$4)*(Diário!$C$4:$C$5003&lt;=EOMONTH(J$4,0))*(Diário!$F$4:$F$5003))
+SUMPRODUCT(('Comp.'!$D$5:$D$484=$B75)*('Comp.'!$B$5:$B$484&gt;=J$4)*('Comp.'!$B$5:$B$484&lt;=EOMONTH(J$4,0))*('Comp.'!$E$5:$E$484))</f>
        <v>0</v>
      </c>
      <c r="K75" s="11">
        <f>SUMPRODUCT((Diário!$E$4:$E$5003='Analítico Cp.'!$B75)*(Diário!$C$4:$C$5003&gt;=K$4)*(Diário!$C$4:$C$5003&lt;=EOMONTH(K$4,0))*(Diário!$F$4:$F$5003))
+SUMPRODUCT(('Comp.'!$D$5:$D$484=$B75)*('Comp.'!$B$5:$B$484&gt;=K$4)*('Comp.'!$B$5:$B$484&lt;=EOMONTH(K$4,0))*('Comp.'!$E$5:$E$484))</f>
        <v>0</v>
      </c>
      <c r="L75" s="11">
        <f>SUMPRODUCT((Diário!$E$4:$E$5003='Analítico Cp.'!$B75)*(Diário!$C$4:$C$5003&gt;=L$4)*(Diário!$C$4:$C$5003&lt;=EOMONTH(L$4,0))*(Diário!$F$4:$F$5003))
+SUMPRODUCT(('Comp.'!$D$5:$D$484=$B75)*('Comp.'!$B$5:$B$484&gt;=L$4)*('Comp.'!$B$5:$B$484&lt;=EOMONTH(L$4,0))*('Comp.'!$E$5:$E$484))</f>
        <v>0</v>
      </c>
      <c r="M75" s="11">
        <f>SUMPRODUCT((Diário!$E$4:$E$5003='Analítico Cp.'!$B75)*(Diário!$C$4:$C$5003&gt;=M$4)*(Diário!$C$4:$C$5003&lt;=EOMONTH(M$4,0))*(Diário!$F$4:$F$5003))
+SUMPRODUCT(('Comp.'!$D$5:$D$484=$B75)*('Comp.'!$B$5:$B$484&gt;=M$4)*('Comp.'!$B$5:$B$484&lt;=EOMONTH(M$4,0))*('Comp.'!$E$5:$E$484))</f>
        <v>0</v>
      </c>
      <c r="N75" s="11">
        <f>SUMPRODUCT((Diário!$E$4:$E$5003='Analítico Cp.'!$B75)*(Diário!$C$4:$C$5003&gt;=N$4)*(Diário!$C$4:$C$5003&lt;=EOMONTH(N$4,0))*(Diário!$F$4:$F$5003))
+SUMPRODUCT(('Comp.'!$D$5:$D$484=$B75)*('Comp.'!$B$5:$B$484&gt;=N$4)*('Comp.'!$B$5:$B$484&lt;=EOMONTH(N$4,0))*('Comp.'!$E$5:$E$484))</f>
        <v>0</v>
      </c>
      <c r="O75" s="12">
        <f t="shared" si="14"/>
        <v>5647.01</v>
      </c>
      <c r="P75" s="95">
        <f t="shared" si="13"/>
        <v>2.0607814540539605E-3</v>
      </c>
    </row>
    <row r="76" spans="1:16" ht="23.45" customHeight="1" x14ac:dyDescent="0.2">
      <c r="A76" s="40" t="s">
        <v>116</v>
      </c>
      <c r="B76" s="60" t="s">
        <v>168</v>
      </c>
      <c r="C76" s="11">
        <f>SUMPRODUCT((Diário!$E$4:$E$5003='Analítico Cp.'!$B76)*(Diário!$C$4:$C$5003&gt;=C$4)*(Diário!$C$4:$C$5003&lt;=EOMONTH(C$4,0))*(Diário!$F$4:$F$5003))
+SUMPRODUCT(('Comp.'!$D$5:$D$484=$B76)*('Comp.'!$B$5:$B$484&gt;=C$4)*('Comp.'!$B$5:$B$484&lt;=EOMONTH(C$4,0))*('Comp.'!$E$5:$E$484))</f>
        <v>0</v>
      </c>
      <c r="D76" s="11">
        <f>SUMPRODUCT((Diário!$E$4:$E$5003='Analítico Cp.'!$B76)*(Diário!$C$4:$C$5003&gt;=D$4)*(Diário!$C$4:$C$5003&lt;=EOMONTH(D$4,0))*(Diário!$F$4:$F$5003))
+SUMPRODUCT(('Comp.'!$D$5:$D$484=$B76)*('Comp.'!$B$5:$B$484&gt;=D$4)*('Comp.'!$B$5:$B$484&lt;=EOMONTH(D$4,0))*('Comp.'!$E$5:$E$484))</f>
        <v>0</v>
      </c>
      <c r="E76" s="11">
        <f>SUMPRODUCT((Diário!$E$4:$E$5003='Analítico Cp.'!$B76)*(Diário!$C$4:$C$5003&gt;=E$4)*(Diário!$C$4:$C$5003&lt;=EOMONTH(E$4,0))*(Diário!$F$4:$F$5003))
+SUMPRODUCT(('Comp.'!$D$5:$D$484=$B76)*('Comp.'!$B$5:$B$484&gt;=E$4)*('Comp.'!$B$5:$B$484&lt;=EOMONTH(E$4,0))*('Comp.'!$E$5:$E$484))</f>
        <v>0</v>
      </c>
      <c r="F76" s="11">
        <f>SUMPRODUCT((Diário!$E$4:$E$5003='Analítico Cp.'!$B76)*(Diário!$C$4:$C$5003&gt;=F$4)*(Diário!$C$4:$C$5003&lt;=EOMONTH(F$4,0))*(Diário!$F$4:$F$5003))
+SUMPRODUCT(('Comp.'!$D$5:$D$484=$B76)*('Comp.'!$B$5:$B$484&gt;=F$4)*('Comp.'!$B$5:$B$484&lt;=EOMONTH(F$4,0))*('Comp.'!$E$5:$E$484))</f>
        <v>0</v>
      </c>
      <c r="G76" s="11">
        <f>SUMPRODUCT((Diário!$E$4:$E$5003='Analítico Cp.'!$B76)*(Diário!$C$4:$C$5003&gt;=G$4)*(Diário!$C$4:$C$5003&lt;=EOMONTH(G$4,0))*(Diário!$F$4:$F$5003))
+SUMPRODUCT(('Comp.'!$D$5:$D$484=$B76)*('Comp.'!$B$5:$B$484&gt;=G$4)*('Comp.'!$B$5:$B$484&lt;=EOMONTH(G$4,0))*('Comp.'!$E$5:$E$484))</f>
        <v>0</v>
      </c>
      <c r="H76" s="11">
        <f>SUMPRODUCT((Diário!$E$4:$E$5003='Analítico Cp.'!$B76)*(Diário!$C$4:$C$5003&gt;=H$4)*(Diário!$C$4:$C$5003&lt;=EOMONTH(H$4,0))*(Diário!$F$4:$F$5003))
+SUMPRODUCT(('Comp.'!$D$5:$D$484=$B76)*('Comp.'!$B$5:$B$484&gt;=H$4)*('Comp.'!$B$5:$B$484&lt;=EOMONTH(H$4,0))*('Comp.'!$E$5:$E$484))</f>
        <v>0</v>
      </c>
      <c r="I76" s="11">
        <f>SUMPRODUCT((Diário!$E$4:$E$5003='Analítico Cp.'!$B76)*(Diário!$C$4:$C$5003&gt;=I$4)*(Diário!$C$4:$C$5003&lt;=EOMONTH(I$4,0))*(Diário!$F$4:$F$5003))
+SUMPRODUCT(('Comp.'!$D$5:$D$484=$B76)*('Comp.'!$B$5:$B$484&gt;=I$4)*('Comp.'!$B$5:$B$484&lt;=EOMONTH(I$4,0))*('Comp.'!$E$5:$E$484))</f>
        <v>0</v>
      </c>
      <c r="J76" s="11">
        <f>SUMPRODUCT((Diário!$E$4:$E$5003='Analítico Cp.'!$B76)*(Diário!$C$4:$C$5003&gt;=J$4)*(Diário!$C$4:$C$5003&lt;=EOMONTH(J$4,0))*(Diário!$F$4:$F$5003))
+SUMPRODUCT(('Comp.'!$D$5:$D$484=$B76)*('Comp.'!$B$5:$B$484&gt;=J$4)*('Comp.'!$B$5:$B$484&lt;=EOMONTH(J$4,0))*('Comp.'!$E$5:$E$484))</f>
        <v>0</v>
      </c>
      <c r="K76" s="11">
        <f>SUMPRODUCT((Diário!$E$4:$E$5003='Analítico Cp.'!$B76)*(Diário!$C$4:$C$5003&gt;=K$4)*(Diário!$C$4:$C$5003&lt;=EOMONTH(K$4,0))*(Diário!$F$4:$F$5003))
+SUMPRODUCT(('Comp.'!$D$5:$D$484=$B76)*('Comp.'!$B$5:$B$484&gt;=K$4)*('Comp.'!$B$5:$B$484&lt;=EOMONTH(K$4,0))*('Comp.'!$E$5:$E$484))</f>
        <v>0</v>
      </c>
      <c r="L76" s="11">
        <f>SUMPRODUCT((Diário!$E$4:$E$5003='Analítico Cp.'!$B76)*(Diário!$C$4:$C$5003&gt;=L$4)*(Diário!$C$4:$C$5003&lt;=EOMONTH(L$4,0))*(Diário!$F$4:$F$5003))
+SUMPRODUCT(('Comp.'!$D$5:$D$484=$B76)*('Comp.'!$B$5:$B$484&gt;=L$4)*('Comp.'!$B$5:$B$484&lt;=EOMONTH(L$4,0))*('Comp.'!$E$5:$E$484))</f>
        <v>0</v>
      </c>
      <c r="M76" s="11">
        <f>SUMPRODUCT((Diário!$E$4:$E$5003='Analítico Cp.'!$B76)*(Diário!$C$4:$C$5003&gt;=M$4)*(Diário!$C$4:$C$5003&lt;=EOMONTH(M$4,0))*(Diário!$F$4:$F$5003))
+SUMPRODUCT(('Comp.'!$D$5:$D$484=$B76)*('Comp.'!$B$5:$B$484&gt;=M$4)*('Comp.'!$B$5:$B$484&lt;=EOMONTH(M$4,0))*('Comp.'!$E$5:$E$484))</f>
        <v>0</v>
      </c>
      <c r="N76" s="11">
        <f>SUMPRODUCT((Diário!$E$4:$E$5003='Analítico Cp.'!$B76)*(Diário!$C$4:$C$5003&gt;=N$4)*(Diário!$C$4:$C$5003&lt;=EOMONTH(N$4,0))*(Diário!$F$4:$F$5003))
+SUMPRODUCT(('Comp.'!$D$5:$D$484=$B76)*('Comp.'!$B$5:$B$484&gt;=N$4)*('Comp.'!$B$5:$B$484&lt;=EOMONTH(N$4,0))*('Comp.'!$E$5:$E$484))</f>
        <v>0</v>
      </c>
      <c r="O76" s="12">
        <f t="shared" si="14"/>
        <v>0</v>
      </c>
      <c r="P76" s="95">
        <f t="shared" si="13"/>
        <v>0</v>
      </c>
    </row>
    <row r="77" spans="1:16" ht="23.45" customHeight="1" x14ac:dyDescent="0.2">
      <c r="A77" s="40" t="s">
        <v>117</v>
      </c>
      <c r="B77" s="60" t="s">
        <v>169</v>
      </c>
      <c r="C77" s="11">
        <f>SUMPRODUCT((Diário!$E$4:$E$5003='Analítico Cp.'!$B77)*(Diário!$C$4:$C$5003&gt;=C$4)*(Diário!$C$4:$C$5003&lt;=EOMONTH(C$4,0))*(Diário!$F$4:$F$5003))
+SUMPRODUCT(('Comp.'!$D$5:$D$484=$B77)*('Comp.'!$B$5:$B$484&gt;=C$4)*('Comp.'!$B$5:$B$484&lt;=EOMONTH(C$4,0))*('Comp.'!$E$5:$E$484))</f>
        <v>0</v>
      </c>
      <c r="D77" s="11">
        <f>SUMPRODUCT((Diário!$E$4:$E$5003='Analítico Cp.'!$B77)*(Diário!$C$4:$C$5003&gt;=D$4)*(Diário!$C$4:$C$5003&lt;=EOMONTH(D$4,0))*(Diário!$F$4:$F$5003))
+SUMPRODUCT(('Comp.'!$D$5:$D$484=$B77)*('Comp.'!$B$5:$B$484&gt;=D$4)*('Comp.'!$B$5:$B$484&lt;=EOMONTH(D$4,0))*('Comp.'!$E$5:$E$484))</f>
        <v>0</v>
      </c>
      <c r="E77" s="11">
        <f>SUMPRODUCT((Diário!$E$4:$E$5003='Analítico Cp.'!$B77)*(Diário!$C$4:$C$5003&gt;=E$4)*(Diário!$C$4:$C$5003&lt;=EOMONTH(E$4,0))*(Diário!$F$4:$F$5003))
+SUMPRODUCT(('Comp.'!$D$5:$D$484=$B77)*('Comp.'!$B$5:$B$484&gt;=E$4)*('Comp.'!$B$5:$B$484&lt;=EOMONTH(E$4,0))*('Comp.'!$E$5:$E$484))</f>
        <v>0</v>
      </c>
      <c r="F77" s="11">
        <f>SUMPRODUCT((Diário!$E$4:$E$5003='Analítico Cp.'!$B77)*(Diário!$C$4:$C$5003&gt;=F$4)*(Diário!$C$4:$C$5003&lt;=EOMONTH(F$4,0))*(Diário!$F$4:$F$5003))
+SUMPRODUCT(('Comp.'!$D$5:$D$484=$B77)*('Comp.'!$B$5:$B$484&gt;=F$4)*('Comp.'!$B$5:$B$484&lt;=EOMONTH(F$4,0))*('Comp.'!$E$5:$E$484))</f>
        <v>0</v>
      </c>
      <c r="G77" s="11">
        <f>SUMPRODUCT((Diário!$E$4:$E$5003='Analítico Cp.'!$B77)*(Diário!$C$4:$C$5003&gt;=G$4)*(Diário!$C$4:$C$5003&lt;=EOMONTH(G$4,0))*(Diário!$F$4:$F$5003))
+SUMPRODUCT(('Comp.'!$D$5:$D$484=$B77)*('Comp.'!$B$5:$B$484&gt;=G$4)*('Comp.'!$B$5:$B$484&lt;=EOMONTH(G$4,0))*('Comp.'!$E$5:$E$484))</f>
        <v>0</v>
      </c>
      <c r="H77" s="11">
        <f>SUMPRODUCT((Diário!$E$4:$E$5003='Analítico Cp.'!$B77)*(Diário!$C$4:$C$5003&gt;=H$4)*(Diário!$C$4:$C$5003&lt;=EOMONTH(H$4,0))*(Diário!$F$4:$F$5003))
+SUMPRODUCT(('Comp.'!$D$5:$D$484=$B77)*('Comp.'!$B$5:$B$484&gt;=H$4)*('Comp.'!$B$5:$B$484&lt;=EOMONTH(H$4,0))*('Comp.'!$E$5:$E$484))</f>
        <v>0</v>
      </c>
      <c r="I77" s="11">
        <f>SUMPRODUCT((Diário!$E$4:$E$5003='Analítico Cp.'!$B77)*(Diário!$C$4:$C$5003&gt;=I$4)*(Diário!$C$4:$C$5003&lt;=EOMONTH(I$4,0))*(Diário!$F$4:$F$5003))
+SUMPRODUCT(('Comp.'!$D$5:$D$484=$B77)*('Comp.'!$B$5:$B$484&gt;=I$4)*('Comp.'!$B$5:$B$484&lt;=EOMONTH(I$4,0))*('Comp.'!$E$5:$E$484))</f>
        <v>0</v>
      </c>
      <c r="J77" s="11">
        <f>SUMPRODUCT((Diário!$E$4:$E$5003='Analítico Cp.'!$B77)*(Diário!$C$4:$C$5003&gt;=J$4)*(Diário!$C$4:$C$5003&lt;=EOMONTH(J$4,0))*(Diário!$F$4:$F$5003))
+SUMPRODUCT(('Comp.'!$D$5:$D$484=$B77)*('Comp.'!$B$5:$B$484&gt;=J$4)*('Comp.'!$B$5:$B$484&lt;=EOMONTH(J$4,0))*('Comp.'!$E$5:$E$484))</f>
        <v>0</v>
      </c>
      <c r="K77" s="11">
        <f>SUMPRODUCT((Diário!$E$4:$E$5003='Analítico Cp.'!$B77)*(Diário!$C$4:$C$5003&gt;=K$4)*(Diário!$C$4:$C$5003&lt;=EOMONTH(K$4,0))*(Diário!$F$4:$F$5003))
+SUMPRODUCT(('Comp.'!$D$5:$D$484=$B77)*('Comp.'!$B$5:$B$484&gt;=K$4)*('Comp.'!$B$5:$B$484&lt;=EOMONTH(K$4,0))*('Comp.'!$E$5:$E$484))</f>
        <v>0</v>
      </c>
      <c r="L77" s="11">
        <f>SUMPRODUCT((Diário!$E$4:$E$5003='Analítico Cp.'!$B77)*(Diário!$C$4:$C$5003&gt;=L$4)*(Diário!$C$4:$C$5003&lt;=EOMONTH(L$4,0))*(Diário!$F$4:$F$5003))
+SUMPRODUCT(('Comp.'!$D$5:$D$484=$B77)*('Comp.'!$B$5:$B$484&gt;=L$4)*('Comp.'!$B$5:$B$484&lt;=EOMONTH(L$4,0))*('Comp.'!$E$5:$E$484))</f>
        <v>0</v>
      </c>
      <c r="M77" s="11">
        <f>SUMPRODUCT((Diário!$E$4:$E$5003='Analítico Cp.'!$B77)*(Diário!$C$4:$C$5003&gt;=M$4)*(Diário!$C$4:$C$5003&lt;=EOMONTH(M$4,0))*(Diário!$F$4:$F$5003))
+SUMPRODUCT(('Comp.'!$D$5:$D$484=$B77)*('Comp.'!$B$5:$B$484&gt;=M$4)*('Comp.'!$B$5:$B$484&lt;=EOMONTH(M$4,0))*('Comp.'!$E$5:$E$484))</f>
        <v>0</v>
      </c>
      <c r="N77" s="11">
        <f>SUMPRODUCT((Diário!$E$4:$E$5003='Analítico Cp.'!$B77)*(Diário!$C$4:$C$5003&gt;=N$4)*(Diário!$C$4:$C$5003&lt;=EOMONTH(N$4,0))*(Diário!$F$4:$F$5003))
+SUMPRODUCT(('Comp.'!$D$5:$D$484=$B77)*('Comp.'!$B$5:$B$484&gt;=N$4)*('Comp.'!$B$5:$B$484&lt;=EOMONTH(N$4,0))*('Comp.'!$E$5:$E$484))</f>
        <v>0</v>
      </c>
      <c r="O77" s="12">
        <f t="shared" si="14"/>
        <v>0</v>
      </c>
      <c r="P77" s="95">
        <f t="shared" si="13"/>
        <v>0</v>
      </c>
    </row>
    <row r="78" spans="1:16" ht="23.45" customHeight="1" x14ac:dyDescent="0.2">
      <c r="A78" s="40" t="s">
        <v>118</v>
      </c>
      <c r="B78" s="60" t="s">
        <v>170</v>
      </c>
      <c r="C78" s="11">
        <f>SUMPRODUCT((Diário!$E$4:$E$5003='Analítico Cp.'!$B78)*(Diário!$C$4:$C$5003&gt;=C$4)*(Diário!$C$4:$C$5003&lt;=EOMONTH(C$4,0))*(Diário!$F$4:$F$5003))
+SUMPRODUCT(('Comp.'!$D$5:$D$484=$B78)*('Comp.'!$B$5:$B$484&gt;=C$4)*('Comp.'!$B$5:$B$484&lt;=EOMONTH(C$4,0))*('Comp.'!$E$5:$E$484))</f>
        <v>0</v>
      </c>
      <c r="D78" s="11">
        <f>SUMPRODUCT((Diário!$E$4:$E$5003='Analítico Cp.'!$B78)*(Diário!$C$4:$C$5003&gt;=D$4)*(Diário!$C$4:$C$5003&lt;=EOMONTH(D$4,0))*(Diário!$F$4:$F$5003))
+SUMPRODUCT(('Comp.'!$D$5:$D$484=$B78)*('Comp.'!$B$5:$B$484&gt;=D$4)*('Comp.'!$B$5:$B$484&lt;=EOMONTH(D$4,0))*('Comp.'!$E$5:$E$484))</f>
        <v>0</v>
      </c>
      <c r="E78" s="11">
        <f>SUMPRODUCT((Diário!$E$4:$E$5003='Analítico Cp.'!$B78)*(Diário!$C$4:$C$5003&gt;=E$4)*(Diário!$C$4:$C$5003&lt;=EOMONTH(E$4,0))*(Diário!$F$4:$F$5003))
+SUMPRODUCT(('Comp.'!$D$5:$D$484=$B78)*('Comp.'!$B$5:$B$484&gt;=E$4)*('Comp.'!$B$5:$B$484&lt;=EOMONTH(E$4,0))*('Comp.'!$E$5:$E$484))</f>
        <v>0</v>
      </c>
      <c r="F78" s="11">
        <f>SUMPRODUCT((Diário!$E$4:$E$5003='Analítico Cp.'!$B78)*(Diário!$C$4:$C$5003&gt;=F$4)*(Diário!$C$4:$C$5003&lt;=EOMONTH(F$4,0))*(Diário!$F$4:$F$5003))
+SUMPRODUCT(('Comp.'!$D$5:$D$484=$B78)*('Comp.'!$B$5:$B$484&gt;=F$4)*('Comp.'!$B$5:$B$484&lt;=EOMONTH(F$4,0))*('Comp.'!$E$5:$E$484))</f>
        <v>0</v>
      </c>
      <c r="G78" s="11">
        <f>SUMPRODUCT((Diário!$E$4:$E$5003='Analítico Cp.'!$B78)*(Diário!$C$4:$C$5003&gt;=G$4)*(Diário!$C$4:$C$5003&lt;=EOMONTH(G$4,0))*(Diário!$F$4:$F$5003))
+SUMPRODUCT(('Comp.'!$D$5:$D$484=$B78)*('Comp.'!$B$5:$B$484&gt;=G$4)*('Comp.'!$B$5:$B$484&lt;=EOMONTH(G$4,0))*('Comp.'!$E$5:$E$484))</f>
        <v>0</v>
      </c>
      <c r="H78" s="11">
        <f>SUMPRODUCT((Diário!$E$4:$E$5003='Analítico Cp.'!$B78)*(Diário!$C$4:$C$5003&gt;=H$4)*(Diário!$C$4:$C$5003&lt;=EOMONTH(H$4,0))*(Diário!$F$4:$F$5003))
+SUMPRODUCT(('Comp.'!$D$5:$D$484=$B78)*('Comp.'!$B$5:$B$484&gt;=H$4)*('Comp.'!$B$5:$B$484&lt;=EOMONTH(H$4,0))*('Comp.'!$E$5:$E$484))</f>
        <v>0</v>
      </c>
      <c r="I78" s="11">
        <f>SUMPRODUCT((Diário!$E$4:$E$5003='Analítico Cp.'!$B78)*(Diário!$C$4:$C$5003&gt;=I$4)*(Diário!$C$4:$C$5003&lt;=EOMONTH(I$4,0))*(Diário!$F$4:$F$5003))
+SUMPRODUCT(('Comp.'!$D$5:$D$484=$B78)*('Comp.'!$B$5:$B$484&gt;=I$4)*('Comp.'!$B$5:$B$484&lt;=EOMONTH(I$4,0))*('Comp.'!$E$5:$E$484))</f>
        <v>0</v>
      </c>
      <c r="J78" s="11">
        <f>SUMPRODUCT((Diário!$E$4:$E$5003='Analítico Cp.'!$B78)*(Diário!$C$4:$C$5003&gt;=J$4)*(Diário!$C$4:$C$5003&lt;=EOMONTH(J$4,0))*(Diário!$F$4:$F$5003))
+SUMPRODUCT(('Comp.'!$D$5:$D$484=$B78)*('Comp.'!$B$5:$B$484&gt;=J$4)*('Comp.'!$B$5:$B$484&lt;=EOMONTH(J$4,0))*('Comp.'!$E$5:$E$484))</f>
        <v>0</v>
      </c>
      <c r="K78" s="11">
        <f>SUMPRODUCT((Diário!$E$4:$E$5003='Analítico Cp.'!$B78)*(Diário!$C$4:$C$5003&gt;=K$4)*(Diário!$C$4:$C$5003&lt;=EOMONTH(K$4,0))*(Diário!$F$4:$F$5003))
+SUMPRODUCT(('Comp.'!$D$5:$D$484=$B78)*('Comp.'!$B$5:$B$484&gt;=K$4)*('Comp.'!$B$5:$B$484&lt;=EOMONTH(K$4,0))*('Comp.'!$E$5:$E$484))</f>
        <v>0</v>
      </c>
      <c r="L78" s="11">
        <f>SUMPRODUCT((Diário!$E$4:$E$5003='Analítico Cp.'!$B78)*(Diário!$C$4:$C$5003&gt;=L$4)*(Diário!$C$4:$C$5003&lt;=EOMONTH(L$4,0))*(Diário!$F$4:$F$5003))
+SUMPRODUCT(('Comp.'!$D$5:$D$484=$B78)*('Comp.'!$B$5:$B$484&gt;=L$4)*('Comp.'!$B$5:$B$484&lt;=EOMONTH(L$4,0))*('Comp.'!$E$5:$E$484))</f>
        <v>0</v>
      </c>
      <c r="M78" s="11">
        <f>SUMPRODUCT((Diário!$E$4:$E$5003='Analítico Cp.'!$B78)*(Diário!$C$4:$C$5003&gt;=M$4)*(Diário!$C$4:$C$5003&lt;=EOMONTH(M$4,0))*(Diário!$F$4:$F$5003))
+SUMPRODUCT(('Comp.'!$D$5:$D$484=$B78)*('Comp.'!$B$5:$B$484&gt;=M$4)*('Comp.'!$B$5:$B$484&lt;=EOMONTH(M$4,0))*('Comp.'!$E$5:$E$484))</f>
        <v>0</v>
      </c>
      <c r="N78" s="11">
        <f>SUMPRODUCT((Diário!$E$4:$E$5003='Analítico Cp.'!$B78)*(Diário!$C$4:$C$5003&gt;=N$4)*(Diário!$C$4:$C$5003&lt;=EOMONTH(N$4,0))*(Diário!$F$4:$F$5003))
+SUMPRODUCT(('Comp.'!$D$5:$D$484=$B78)*('Comp.'!$B$5:$B$484&gt;=N$4)*('Comp.'!$B$5:$B$484&lt;=EOMONTH(N$4,0))*('Comp.'!$E$5:$E$484))</f>
        <v>0</v>
      </c>
      <c r="O78" s="12">
        <f t="shared" si="14"/>
        <v>0</v>
      </c>
      <c r="P78" s="95">
        <f t="shared" si="13"/>
        <v>0</v>
      </c>
    </row>
    <row r="79" spans="1:16" ht="23.45" customHeight="1" x14ac:dyDescent="0.2">
      <c r="A79" s="40" t="s">
        <v>119</v>
      </c>
      <c r="B79" s="60" t="s">
        <v>232</v>
      </c>
      <c r="C79" s="11">
        <f>SUMPRODUCT((Diário!$E$4:$E$5003='Analítico Cp.'!$B79)*(Diário!$C$4:$C$5003&gt;=C$4)*(Diário!$C$4:$C$5003&lt;=EOMONTH(C$4,0))*(Diário!$F$4:$F$5003))
+SUMPRODUCT(('Comp.'!$D$5:$D$484=$B79)*('Comp.'!$B$5:$B$484&gt;=C$4)*('Comp.'!$B$5:$B$484&lt;=EOMONTH(C$4,0))*('Comp.'!$E$5:$E$484))</f>
        <v>0</v>
      </c>
      <c r="D79" s="11">
        <f>SUMPRODUCT((Diário!$E$4:$E$5003='Analítico Cp.'!$B79)*(Diário!$C$4:$C$5003&gt;=D$4)*(Diário!$C$4:$C$5003&lt;=EOMONTH(D$4,0))*(Diário!$F$4:$F$5003))
+SUMPRODUCT(('Comp.'!$D$5:$D$484=$B79)*('Comp.'!$B$5:$B$484&gt;=D$4)*('Comp.'!$B$5:$B$484&lt;=EOMONTH(D$4,0))*('Comp.'!$E$5:$E$484))</f>
        <v>0</v>
      </c>
      <c r="E79" s="11">
        <f>SUMPRODUCT((Diário!$E$4:$E$5003='Analítico Cp.'!$B79)*(Diário!$C$4:$C$5003&gt;=E$4)*(Diário!$C$4:$C$5003&lt;=EOMONTH(E$4,0))*(Diário!$F$4:$F$5003))
+SUMPRODUCT(('Comp.'!$D$5:$D$484=$B79)*('Comp.'!$B$5:$B$484&gt;=E$4)*('Comp.'!$B$5:$B$484&lt;=EOMONTH(E$4,0))*('Comp.'!$E$5:$E$484))</f>
        <v>0</v>
      </c>
      <c r="F79" s="11">
        <f>SUMPRODUCT((Diário!$E$4:$E$5003='Analítico Cp.'!$B79)*(Diário!$C$4:$C$5003&gt;=F$4)*(Diário!$C$4:$C$5003&lt;=EOMONTH(F$4,0))*(Diário!$F$4:$F$5003))
+SUMPRODUCT(('Comp.'!$D$5:$D$484=$B79)*('Comp.'!$B$5:$B$484&gt;=F$4)*('Comp.'!$B$5:$B$484&lt;=EOMONTH(F$4,0))*('Comp.'!$E$5:$E$484))</f>
        <v>0</v>
      </c>
      <c r="G79" s="11">
        <f>SUMPRODUCT((Diário!$E$4:$E$5003='Analítico Cp.'!$B79)*(Diário!$C$4:$C$5003&gt;=G$4)*(Diário!$C$4:$C$5003&lt;=EOMONTH(G$4,0))*(Diário!$F$4:$F$5003))
+SUMPRODUCT(('Comp.'!$D$5:$D$484=$B79)*('Comp.'!$B$5:$B$484&gt;=G$4)*('Comp.'!$B$5:$B$484&lt;=EOMONTH(G$4,0))*('Comp.'!$E$5:$E$484))</f>
        <v>0</v>
      </c>
      <c r="H79" s="11">
        <f>SUMPRODUCT((Diário!$E$4:$E$5003='Analítico Cp.'!$B79)*(Diário!$C$4:$C$5003&gt;=H$4)*(Diário!$C$4:$C$5003&lt;=EOMONTH(H$4,0))*(Diário!$F$4:$F$5003))
+SUMPRODUCT(('Comp.'!$D$5:$D$484=$B79)*('Comp.'!$B$5:$B$484&gt;=H$4)*('Comp.'!$B$5:$B$484&lt;=EOMONTH(H$4,0))*('Comp.'!$E$5:$E$484))</f>
        <v>0</v>
      </c>
      <c r="I79" s="11">
        <f>SUMPRODUCT((Diário!$E$4:$E$5003='Analítico Cp.'!$B79)*(Diário!$C$4:$C$5003&gt;=I$4)*(Diário!$C$4:$C$5003&lt;=EOMONTH(I$4,0))*(Diário!$F$4:$F$5003))
+SUMPRODUCT(('Comp.'!$D$5:$D$484=$B79)*('Comp.'!$B$5:$B$484&gt;=I$4)*('Comp.'!$B$5:$B$484&lt;=EOMONTH(I$4,0))*('Comp.'!$E$5:$E$484))</f>
        <v>0</v>
      </c>
      <c r="J79" s="11">
        <f>SUMPRODUCT((Diário!$E$4:$E$5003='Analítico Cp.'!$B79)*(Diário!$C$4:$C$5003&gt;=J$4)*(Diário!$C$4:$C$5003&lt;=EOMONTH(J$4,0))*(Diário!$F$4:$F$5003))
+SUMPRODUCT(('Comp.'!$D$5:$D$484=$B79)*('Comp.'!$B$5:$B$484&gt;=J$4)*('Comp.'!$B$5:$B$484&lt;=EOMONTH(J$4,0))*('Comp.'!$E$5:$E$484))</f>
        <v>0</v>
      </c>
      <c r="K79" s="11">
        <f>SUMPRODUCT((Diário!$E$4:$E$5003='Analítico Cp.'!$B79)*(Diário!$C$4:$C$5003&gt;=K$4)*(Diário!$C$4:$C$5003&lt;=EOMONTH(K$4,0))*(Diário!$F$4:$F$5003))
+SUMPRODUCT(('Comp.'!$D$5:$D$484=$B79)*('Comp.'!$B$5:$B$484&gt;=K$4)*('Comp.'!$B$5:$B$484&lt;=EOMONTH(K$4,0))*('Comp.'!$E$5:$E$484))</f>
        <v>0</v>
      </c>
      <c r="L79" s="11">
        <f>SUMPRODUCT((Diário!$E$4:$E$5003='Analítico Cp.'!$B79)*(Diário!$C$4:$C$5003&gt;=L$4)*(Diário!$C$4:$C$5003&lt;=EOMONTH(L$4,0))*(Diário!$F$4:$F$5003))
+SUMPRODUCT(('Comp.'!$D$5:$D$484=$B79)*('Comp.'!$B$5:$B$484&gt;=L$4)*('Comp.'!$B$5:$B$484&lt;=EOMONTH(L$4,0))*('Comp.'!$E$5:$E$484))</f>
        <v>0</v>
      </c>
      <c r="M79" s="11">
        <f>SUMPRODUCT((Diário!$E$4:$E$5003='Analítico Cp.'!$B79)*(Diário!$C$4:$C$5003&gt;=M$4)*(Diário!$C$4:$C$5003&lt;=EOMONTH(M$4,0))*(Diário!$F$4:$F$5003))
+SUMPRODUCT(('Comp.'!$D$5:$D$484=$B79)*('Comp.'!$B$5:$B$484&gt;=M$4)*('Comp.'!$B$5:$B$484&lt;=EOMONTH(M$4,0))*('Comp.'!$E$5:$E$484))</f>
        <v>0</v>
      </c>
      <c r="N79" s="11">
        <f>SUMPRODUCT((Diário!$E$4:$E$5003='Analítico Cp.'!$B79)*(Diário!$C$4:$C$5003&gt;=N$4)*(Diário!$C$4:$C$5003&lt;=EOMONTH(N$4,0))*(Diário!$F$4:$F$5003))
+SUMPRODUCT(('Comp.'!$D$5:$D$484=$B79)*('Comp.'!$B$5:$B$484&gt;=N$4)*('Comp.'!$B$5:$B$484&lt;=EOMONTH(N$4,0))*('Comp.'!$E$5:$E$484))</f>
        <v>0</v>
      </c>
      <c r="O79" s="12">
        <f t="shared" si="14"/>
        <v>0</v>
      </c>
      <c r="P79" s="95">
        <f t="shared" si="13"/>
        <v>0</v>
      </c>
    </row>
    <row r="80" spans="1:16" ht="23.45" customHeight="1" x14ac:dyDescent="0.2">
      <c r="A80" s="40" t="s">
        <v>120</v>
      </c>
      <c r="B80" s="60" t="s">
        <v>78</v>
      </c>
      <c r="C80" s="11">
        <f>SUMPRODUCT((Diário!$E$4:$E$5003='Analítico Cp.'!$B80)*(Diário!$C$4:$C$5003&gt;=C$4)*(Diário!$C$4:$C$5003&lt;=EOMONTH(C$4,0))*(Diário!$F$4:$F$5003))
+SUMPRODUCT(('Comp.'!$D$5:$D$484=$B80)*('Comp.'!$B$5:$B$484&gt;=C$4)*('Comp.'!$B$5:$B$484&lt;=EOMONTH(C$4,0))*('Comp.'!$E$5:$E$484))</f>
        <v>0</v>
      </c>
      <c r="D80" s="11">
        <f>SUMPRODUCT((Diário!$E$4:$E$5003='Analítico Cp.'!$B80)*(Diário!$C$4:$C$5003&gt;=D$4)*(Diário!$C$4:$C$5003&lt;=EOMONTH(D$4,0))*(Diário!$F$4:$F$5003))
+SUMPRODUCT(('Comp.'!$D$5:$D$484=$B80)*('Comp.'!$B$5:$B$484&gt;=D$4)*('Comp.'!$B$5:$B$484&lt;=EOMONTH(D$4,0))*('Comp.'!$E$5:$E$484))</f>
        <v>0</v>
      </c>
      <c r="E80" s="11">
        <f>SUMPRODUCT((Diário!$E$4:$E$5003='Analítico Cp.'!$B80)*(Diário!$C$4:$C$5003&gt;=E$4)*(Diário!$C$4:$C$5003&lt;=EOMONTH(E$4,0))*(Diário!$F$4:$F$5003))
+SUMPRODUCT(('Comp.'!$D$5:$D$484=$B80)*('Comp.'!$B$5:$B$484&gt;=E$4)*('Comp.'!$B$5:$B$484&lt;=EOMONTH(E$4,0))*('Comp.'!$E$5:$E$484))</f>
        <v>0</v>
      </c>
      <c r="F80" s="11">
        <f>SUMPRODUCT((Diário!$E$4:$E$5003='Analítico Cp.'!$B80)*(Diário!$C$4:$C$5003&gt;=F$4)*(Diário!$C$4:$C$5003&lt;=EOMONTH(F$4,0))*(Diário!$F$4:$F$5003))
+SUMPRODUCT(('Comp.'!$D$5:$D$484=$B80)*('Comp.'!$B$5:$B$484&gt;=F$4)*('Comp.'!$B$5:$B$484&lt;=EOMONTH(F$4,0))*('Comp.'!$E$5:$E$484))</f>
        <v>0</v>
      </c>
      <c r="G80" s="11">
        <f>SUMPRODUCT((Diário!$E$4:$E$5003='Analítico Cp.'!$B80)*(Diário!$C$4:$C$5003&gt;=G$4)*(Diário!$C$4:$C$5003&lt;=EOMONTH(G$4,0))*(Diário!$F$4:$F$5003))
+SUMPRODUCT(('Comp.'!$D$5:$D$484=$B80)*('Comp.'!$B$5:$B$484&gt;=G$4)*('Comp.'!$B$5:$B$484&lt;=EOMONTH(G$4,0))*('Comp.'!$E$5:$E$484))</f>
        <v>0</v>
      </c>
      <c r="H80" s="11">
        <f>SUMPRODUCT((Diário!$E$4:$E$5003='Analítico Cp.'!$B80)*(Diário!$C$4:$C$5003&gt;=H$4)*(Diário!$C$4:$C$5003&lt;=EOMONTH(H$4,0))*(Diário!$F$4:$F$5003))
+SUMPRODUCT(('Comp.'!$D$5:$D$484=$B80)*('Comp.'!$B$5:$B$484&gt;=H$4)*('Comp.'!$B$5:$B$484&lt;=EOMONTH(H$4,0))*('Comp.'!$E$5:$E$484))</f>
        <v>0</v>
      </c>
      <c r="I80" s="11">
        <f>SUMPRODUCT((Diário!$E$4:$E$5003='Analítico Cp.'!$B80)*(Diário!$C$4:$C$5003&gt;=I$4)*(Diário!$C$4:$C$5003&lt;=EOMONTH(I$4,0))*(Diário!$F$4:$F$5003))
+SUMPRODUCT(('Comp.'!$D$5:$D$484=$B80)*('Comp.'!$B$5:$B$484&gt;=I$4)*('Comp.'!$B$5:$B$484&lt;=EOMONTH(I$4,0))*('Comp.'!$E$5:$E$484))</f>
        <v>0</v>
      </c>
      <c r="J80" s="11">
        <f>SUMPRODUCT((Diário!$E$4:$E$5003='Analítico Cp.'!$B80)*(Diário!$C$4:$C$5003&gt;=J$4)*(Diário!$C$4:$C$5003&lt;=EOMONTH(J$4,0))*(Diário!$F$4:$F$5003))
+SUMPRODUCT(('Comp.'!$D$5:$D$484=$B80)*('Comp.'!$B$5:$B$484&gt;=J$4)*('Comp.'!$B$5:$B$484&lt;=EOMONTH(J$4,0))*('Comp.'!$E$5:$E$484))</f>
        <v>0</v>
      </c>
      <c r="K80" s="11">
        <f>SUMPRODUCT((Diário!$E$4:$E$5003='Analítico Cp.'!$B80)*(Diário!$C$4:$C$5003&gt;=K$4)*(Diário!$C$4:$C$5003&lt;=EOMONTH(K$4,0))*(Diário!$F$4:$F$5003))
+SUMPRODUCT(('Comp.'!$D$5:$D$484=$B80)*('Comp.'!$B$5:$B$484&gt;=K$4)*('Comp.'!$B$5:$B$484&lt;=EOMONTH(K$4,0))*('Comp.'!$E$5:$E$484))</f>
        <v>0</v>
      </c>
      <c r="L80" s="11">
        <f>SUMPRODUCT((Diário!$E$4:$E$5003='Analítico Cp.'!$B80)*(Diário!$C$4:$C$5003&gt;=L$4)*(Diário!$C$4:$C$5003&lt;=EOMONTH(L$4,0))*(Diário!$F$4:$F$5003))
+SUMPRODUCT(('Comp.'!$D$5:$D$484=$B80)*('Comp.'!$B$5:$B$484&gt;=L$4)*('Comp.'!$B$5:$B$484&lt;=EOMONTH(L$4,0))*('Comp.'!$E$5:$E$484))</f>
        <v>0</v>
      </c>
      <c r="M80" s="11">
        <f>SUMPRODUCT((Diário!$E$4:$E$5003='Analítico Cp.'!$B80)*(Diário!$C$4:$C$5003&gt;=M$4)*(Diário!$C$4:$C$5003&lt;=EOMONTH(M$4,0))*(Diário!$F$4:$F$5003))
+SUMPRODUCT(('Comp.'!$D$5:$D$484=$B80)*('Comp.'!$B$5:$B$484&gt;=M$4)*('Comp.'!$B$5:$B$484&lt;=EOMONTH(M$4,0))*('Comp.'!$E$5:$E$484))</f>
        <v>0</v>
      </c>
      <c r="N80" s="11">
        <f>SUMPRODUCT((Diário!$E$4:$E$5003='Analítico Cp.'!$B80)*(Diário!$C$4:$C$5003&gt;=N$4)*(Diário!$C$4:$C$5003&lt;=EOMONTH(N$4,0))*(Diário!$F$4:$F$5003))
+SUMPRODUCT(('Comp.'!$D$5:$D$484=$B80)*('Comp.'!$B$5:$B$484&gt;=N$4)*('Comp.'!$B$5:$B$484&lt;=EOMONTH(N$4,0))*('Comp.'!$E$5:$E$484))</f>
        <v>0</v>
      </c>
      <c r="O80" s="12">
        <f t="shared" si="14"/>
        <v>0</v>
      </c>
      <c r="P80" s="95">
        <f t="shared" si="13"/>
        <v>0</v>
      </c>
    </row>
    <row r="81" spans="1:16" ht="23.45" customHeight="1" x14ac:dyDescent="0.2">
      <c r="A81" s="40" t="s">
        <v>121</v>
      </c>
      <c r="B81" s="60" t="s">
        <v>286</v>
      </c>
      <c r="C81" s="11">
        <f>SUMPRODUCT((Diário!$E$4:$E$5003='Analítico Cp.'!$B81)*(Diário!$C$4:$C$5003&gt;=C$4)*(Diário!$C$4:$C$5003&lt;=EOMONTH(C$4,0))*(Diário!$F$4:$F$5003))
+SUMPRODUCT(('Comp.'!$D$5:$D$484=$B81)*('Comp.'!$B$5:$B$484&gt;=C$4)*('Comp.'!$B$5:$B$484&lt;=EOMONTH(C$4,0))*('Comp.'!$E$5:$E$484))</f>
        <v>0</v>
      </c>
      <c r="D81" s="11">
        <f>SUMPRODUCT((Diário!$E$4:$E$5003='Analítico Cp.'!$B81)*(Diário!$C$4:$C$5003&gt;=D$4)*(Diário!$C$4:$C$5003&lt;=EOMONTH(D$4,0))*(Diário!$F$4:$F$5003))
+SUMPRODUCT(('Comp.'!$D$5:$D$484=$B81)*('Comp.'!$B$5:$B$484&gt;=D$4)*('Comp.'!$B$5:$B$484&lt;=EOMONTH(D$4,0))*('Comp.'!$E$5:$E$484))</f>
        <v>0</v>
      </c>
      <c r="E81" s="11">
        <f>SUMPRODUCT((Diário!$E$4:$E$5003='Analítico Cp.'!$B81)*(Diário!$C$4:$C$5003&gt;=E$4)*(Diário!$C$4:$C$5003&lt;=EOMONTH(E$4,0))*(Diário!$F$4:$F$5003))
+SUMPRODUCT(('Comp.'!$D$5:$D$484=$B81)*('Comp.'!$B$5:$B$484&gt;=E$4)*('Comp.'!$B$5:$B$484&lt;=EOMONTH(E$4,0))*('Comp.'!$E$5:$E$484))</f>
        <v>0</v>
      </c>
      <c r="F81" s="11">
        <f>SUMPRODUCT((Diário!$E$4:$E$5003='Analítico Cp.'!$B81)*(Diário!$C$4:$C$5003&gt;=F$4)*(Diário!$C$4:$C$5003&lt;=EOMONTH(F$4,0))*(Diário!$F$4:$F$5003))
+SUMPRODUCT(('Comp.'!$D$5:$D$484=$B81)*('Comp.'!$B$5:$B$484&gt;=F$4)*('Comp.'!$B$5:$B$484&lt;=EOMONTH(F$4,0))*('Comp.'!$E$5:$E$484))</f>
        <v>0</v>
      </c>
      <c r="G81" s="11">
        <f>SUMPRODUCT((Diário!$E$4:$E$5003='Analítico Cp.'!$B81)*(Diário!$C$4:$C$5003&gt;=G$4)*(Diário!$C$4:$C$5003&lt;=EOMONTH(G$4,0))*(Diário!$F$4:$F$5003))
+SUMPRODUCT(('Comp.'!$D$5:$D$484=$B81)*('Comp.'!$B$5:$B$484&gt;=G$4)*('Comp.'!$B$5:$B$484&lt;=EOMONTH(G$4,0))*('Comp.'!$E$5:$E$484))</f>
        <v>0</v>
      </c>
      <c r="H81" s="11">
        <f>SUMPRODUCT((Diário!$E$4:$E$5003='Analítico Cp.'!$B81)*(Diário!$C$4:$C$5003&gt;=H$4)*(Diário!$C$4:$C$5003&lt;=EOMONTH(H$4,0))*(Diário!$F$4:$F$5003))
+SUMPRODUCT(('Comp.'!$D$5:$D$484=$B81)*('Comp.'!$B$5:$B$484&gt;=H$4)*('Comp.'!$B$5:$B$484&lt;=EOMONTH(H$4,0))*('Comp.'!$E$5:$E$484))</f>
        <v>0</v>
      </c>
      <c r="I81" s="11">
        <f>SUMPRODUCT((Diário!$E$4:$E$5003='Analítico Cp.'!$B81)*(Diário!$C$4:$C$5003&gt;=I$4)*(Diário!$C$4:$C$5003&lt;=EOMONTH(I$4,0))*(Diário!$F$4:$F$5003))
+SUMPRODUCT(('Comp.'!$D$5:$D$484=$B81)*('Comp.'!$B$5:$B$484&gt;=I$4)*('Comp.'!$B$5:$B$484&lt;=EOMONTH(I$4,0))*('Comp.'!$E$5:$E$484))</f>
        <v>0</v>
      </c>
      <c r="J81" s="11">
        <f>SUMPRODUCT((Diário!$E$4:$E$5003='Analítico Cp.'!$B81)*(Diário!$C$4:$C$5003&gt;=J$4)*(Diário!$C$4:$C$5003&lt;=EOMONTH(J$4,0))*(Diário!$F$4:$F$5003))
+SUMPRODUCT(('Comp.'!$D$5:$D$484=$B81)*('Comp.'!$B$5:$B$484&gt;=J$4)*('Comp.'!$B$5:$B$484&lt;=EOMONTH(J$4,0))*('Comp.'!$E$5:$E$484))</f>
        <v>0</v>
      </c>
      <c r="K81" s="11">
        <f>SUMPRODUCT((Diário!$E$4:$E$5003='Analítico Cp.'!$B81)*(Diário!$C$4:$C$5003&gt;=K$4)*(Diário!$C$4:$C$5003&lt;=EOMONTH(K$4,0))*(Diário!$F$4:$F$5003))
+SUMPRODUCT(('Comp.'!$D$5:$D$484=$B81)*('Comp.'!$B$5:$B$484&gt;=K$4)*('Comp.'!$B$5:$B$484&lt;=EOMONTH(K$4,0))*('Comp.'!$E$5:$E$484))</f>
        <v>0</v>
      </c>
      <c r="L81" s="11">
        <f>SUMPRODUCT((Diário!$E$4:$E$5003='Analítico Cp.'!$B81)*(Diário!$C$4:$C$5003&gt;=L$4)*(Diário!$C$4:$C$5003&lt;=EOMONTH(L$4,0))*(Diário!$F$4:$F$5003))
+SUMPRODUCT(('Comp.'!$D$5:$D$484=$B81)*('Comp.'!$B$5:$B$484&gt;=L$4)*('Comp.'!$B$5:$B$484&lt;=EOMONTH(L$4,0))*('Comp.'!$E$5:$E$484))</f>
        <v>0</v>
      </c>
      <c r="M81" s="11">
        <f>SUMPRODUCT((Diário!$E$4:$E$5003='Analítico Cp.'!$B81)*(Diário!$C$4:$C$5003&gt;=M$4)*(Diário!$C$4:$C$5003&lt;=EOMONTH(M$4,0))*(Diário!$F$4:$F$5003))
+SUMPRODUCT(('Comp.'!$D$5:$D$484=$B81)*('Comp.'!$B$5:$B$484&gt;=M$4)*('Comp.'!$B$5:$B$484&lt;=EOMONTH(M$4,0))*('Comp.'!$E$5:$E$484))</f>
        <v>0</v>
      </c>
      <c r="N81" s="11">
        <f>SUMPRODUCT((Diário!$E$4:$E$5003='Analítico Cp.'!$B81)*(Diário!$C$4:$C$5003&gt;=N$4)*(Diário!$C$4:$C$5003&lt;=EOMONTH(N$4,0))*(Diário!$F$4:$F$5003))
+SUMPRODUCT(('Comp.'!$D$5:$D$484=$B81)*('Comp.'!$B$5:$B$484&gt;=N$4)*('Comp.'!$B$5:$B$484&lt;=EOMONTH(N$4,0))*('Comp.'!$E$5:$E$484))</f>
        <v>0</v>
      </c>
      <c r="O81" s="12">
        <f t="shared" si="14"/>
        <v>0</v>
      </c>
      <c r="P81" s="95">
        <f t="shared" si="13"/>
        <v>0</v>
      </c>
    </row>
    <row r="82" spans="1:16" ht="23.45" customHeight="1" x14ac:dyDescent="0.2">
      <c r="A82" s="40" t="s">
        <v>131</v>
      </c>
      <c r="B82" s="60" t="s">
        <v>68</v>
      </c>
      <c r="C82" s="11">
        <f>SUMPRODUCT((Diário!$E$4:$E$5003='Analítico Cp.'!$B82)*(Diário!$C$4:$C$5003&gt;=C$4)*(Diário!$C$4:$C$5003&lt;=EOMONTH(C$4,0))*(Diário!$F$4:$F$5003))
+SUMPRODUCT(('Comp.'!$D$5:$D$484=$B82)*('Comp.'!$B$5:$B$484&gt;=C$4)*('Comp.'!$B$5:$B$484&lt;=EOMONTH(C$4,0))*('Comp.'!$E$5:$E$484))</f>
        <v>0</v>
      </c>
      <c r="D82" s="11">
        <f>SUMPRODUCT((Diário!$E$4:$E$5003='Analítico Cp.'!$B82)*(Diário!$C$4:$C$5003&gt;=D$4)*(Diário!$C$4:$C$5003&lt;=EOMONTH(D$4,0))*(Diário!$F$4:$F$5003))
+SUMPRODUCT(('Comp.'!$D$5:$D$484=$B82)*('Comp.'!$B$5:$B$484&gt;=D$4)*('Comp.'!$B$5:$B$484&lt;=EOMONTH(D$4,0))*('Comp.'!$E$5:$E$484))</f>
        <v>0</v>
      </c>
      <c r="E82" s="11">
        <f>SUMPRODUCT((Diário!$E$4:$E$5003='Analítico Cp.'!$B82)*(Diário!$C$4:$C$5003&gt;=E$4)*(Diário!$C$4:$C$5003&lt;=EOMONTH(E$4,0))*(Diário!$F$4:$F$5003))
+SUMPRODUCT(('Comp.'!$D$5:$D$484=$B82)*('Comp.'!$B$5:$B$484&gt;=E$4)*('Comp.'!$B$5:$B$484&lt;=EOMONTH(E$4,0))*('Comp.'!$E$5:$E$484))</f>
        <v>0</v>
      </c>
      <c r="F82" s="11">
        <f>SUMPRODUCT((Diário!$E$4:$E$5003='Analítico Cp.'!$B82)*(Diário!$C$4:$C$5003&gt;=F$4)*(Diário!$C$4:$C$5003&lt;=EOMONTH(F$4,0))*(Diário!$F$4:$F$5003))
+SUMPRODUCT(('Comp.'!$D$5:$D$484=$B82)*('Comp.'!$B$5:$B$484&gt;=F$4)*('Comp.'!$B$5:$B$484&lt;=EOMONTH(F$4,0))*('Comp.'!$E$5:$E$484))</f>
        <v>0</v>
      </c>
      <c r="G82" s="11">
        <f>SUMPRODUCT((Diário!$E$4:$E$5003='Analítico Cp.'!$B82)*(Diário!$C$4:$C$5003&gt;=G$4)*(Diário!$C$4:$C$5003&lt;=EOMONTH(G$4,0))*(Diário!$F$4:$F$5003))
+SUMPRODUCT(('Comp.'!$D$5:$D$484=$B82)*('Comp.'!$B$5:$B$484&gt;=G$4)*('Comp.'!$B$5:$B$484&lt;=EOMONTH(G$4,0))*('Comp.'!$E$5:$E$484))</f>
        <v>0</v>
      </c>
      <c r="H82" s="11">
        <f>SUMPRODUCT((Diário!$E$4:$E$5003='Analítico Cp.'!$B82)*(Diário!$C$4:$C$5003&gt;=H$4)*(Diário!$C$4:$C$5003&lt;=EOMONTH(H$4,0))*(Diário!$F$4:$F$5003))
+SUMPRODUCT(('Comp.'!$D$5:$D$484=$B82)*('Comp.'!$B$5:$B$484&gt;=H$4)*('Comp.'!$B$5:$B$484&lt;=EOMONTH(H$4,0))*('Comp.'!$E$5:$E$484))</f>
        <v>15686.59</v>
      </c>
      <c r="I82" s="11">
        <f>SUMPRODUCT((Diário!$E$4:$E$5003='Analítico Cp.'!$B82)*(Diário!$C$4:$C$5003&gt;=I$4)*(Diário!$C$4:$C$5003&lt;=EOMONTH(I$4,0))*(Diário!$F$4:$F$5003))
+SUMPRODUCT(('Comp.'!$D$5:$D$484=$B82)*('Comp.'!$B$5:$B$484&gt;=I$4)*('Comp.'!$B$5:$B$484&lt;=EOMONTH(I$4,0))*('Comp.'!$E$5:$E$484))</f>
        <v>0</v>
      </c>
      <c r="J82" s="11">
        <f>SUMPRODUCT((Diário!$E$4:$E$5003='Analítico Cp.'!$B82)*(Diário!$C$4:$C$5003&gt;=J$4)*(Diário!$C$4:$C$5003&lt;=EOMONTH(J$4,0))*(Diário!$F$4:$F$5003))
+SUMPRODUCT(('Comp.'!$D$5:$D$484=$B82)*('Comp.'!$B$5:$B$484&gt;=J$4)*('Comp.'!$B$5:$B$484&lt;=EOMONTH(J$4,0))*('Comp.'!$E$5:$E$484))</f>
        <v>0</v>
      </c>
      <c r="K82" s="11">
        <f>SUMPRODUCT((Diário!$E$4:$E$5003='Analítico Cp.'!$B82)*(Diário!$C$4:$C$5003&gt;=K$4)*(Diário!$C$4:$C$5003&lt;=EOMONTH(K$4,0))*(Diário!$F$4:$F$5003))
+SUMPRODUCT(('Comp.'!$D$5:$D$484=$B82)*('Comp.'!$B$5:$B$484&gt;=K$4)*('Comp.'!$B$5:$B$484&lt;=EOMONTH(K$4,0))*('Comp.'!$E$5:$E$484))</f>
        <v>0</v>
      </c>
      <c r="L82" s="11">
        <f>SUMPRODUCT((Diário!$E$4:$E$5003='Analítico Cp.'!$B82)*(Diário!$C$4:$C$5003&gt;=L$4)*(Diário!$C$4:$C$5003&lt;=EOMONTH(L$4,0))*(Diário!$F$4:$F$5003))
+SUMPRODUCT(('Comp.'!$D$5:$D$484=$B82)*('Comp.'!$B$5:$B$484&gt;=L$4)*('Comp.'!$B$5:$B$484&lt;=EOMONTH(L$4,0))*('Comp.'!$E$5:$E$484))</f>
        <v>0</v>
      </c>
      <c r="M82" s="11">
        <f>SUMPRODUCT((Diário!$E$4:$E$5003='Analítico Cp.'!$B82)*(Diário!$C$4:$C$5003&gt;=M$4)*(Diário!$C$4:$C$5003&lt;=EOMONTH(M$4,0))*(Diário!$F$4:$F$5003))
+SUMPRODUCT(('Comp.'!$D$5:$D$484=$B82)*('Comp.'!$B$5:$B$484&gt;=M$4)*('Comp.'!$B$5:$B$484&lt;=EOMONTH(M$4,0))*('Comp.'!$E$5:$E$484))</f>
        <v>0</v>
      </c>
      <c r="N82" s="11">
        <f>SUMPRODUCT((Diário!$E$4:$E$5003='Analítico Cp.'!$B82)*(Diário!$C$4:$C$5003&gt;=N$4)*(Diário!$C$4:$C$5003&lt;=EOMONTH(N$4,0))*(Diário!$F$4:$F$5003))
+SUMPRODUCT(('Comp.'!$D$5:$D$484=$B82)*('Comp.'!$B$5:$B$484&gt;=N$4)*('Comp.'!$B$5:$B$484&lt;=EOMONTH(N$4,0))*('Comp.'!$E$5:$E$484))</f>
        <v>0</v>
      </c>
      <c r="O82" s="12">
        <f t="shared" si="14"/>
        <v>15686.59</v>
      </c>
      <c r="P82" s="95">
        <f t="shared" si="13"/>
        <v>5.724557553350944E-3</v>
      </c>
    </row>
    <row r="83" spans="1:16" ht="23.45" customHeight="1" x14ac:dyDescent="0.2">
      <c r="A83" s="40" t="s">
        <v>132</v>
      </c>
      <c r="B83" s="60" t="s">
        <v>171</v>
      </c>
      <c r="C83" s="11">
        <f>SUMPRODUCT((Diário!$E$4:$E$5003='Analítico Cp.'!$B83)*(Diário!$C$4:$C$5003&gt;=C$4)*(Diário!$C$4:$C$5003&lt;=EOMONTH(C$4,0))*(Diário!$F$4:$F$5003))
+SUMPRODUCT(('Comp.'!$D$5:$D$484=$B83)*('Comp.'!$B$5:$B$484&gt;=C$4)*('Comp.'!$B$5:$B$484&lt;=EOMONTH(C$4,0))*('Comp.'!$E$5:$E$484))</f>
        <v>0</v>
      </c>
      <c r="D83" s="11">
        <f>SUMPRODUCT((Diário!$E$4:$E$5003='Analítico Cp.'!$B83)*(Diário!$C$4:$C$5003&gt;=D$4)*(Diário!$C$4:$C$5003&lt;=EOMONTH(D$4,0))*(Diário!$F$4:$F$5003))
+SUMPRODUCT(('Comp.'!$D$5:$D$484=$B83)*('Comp.'!$B$5:$B$484&gt;=D$4)*('Comp.'!$B$5:$B$484&lt;=EOMONTH(D$4,0))*('Comp.'!$E$5:$E$484))</f>
        <v>0</v>
      </c>
      <c r="E83" s="11">
        <f>SUMPRODUCT((Diário!$E$4:$E$5003='Analítico Cp.'!$B83)*(Diário!$C$4:$C$5003&gt;=E$4)*(Diário!$C$4:$C$5003&lt;=EOMONTH(E$4,0))*(Diário!$F$4:$F$5003))
+SUMPRODUCT(('Comp.'!$D$5:$D$484=$B83)*('Comp.'!$B$5:$B$484&gt;=E$4)*('Comp.'!$B$5:$B$484&lt;=EOMONTH(E$4,0))*('Comp.'!$E$5:$E$484))</f>
        <v>0</v>
      </c>
      <c r="F83" s="11">
        <f>SUMPRODUCT((Diário!$E$4:$E$5003='Analítico Cp.'!$B83)*(Diário!$C$4:$C$5003&gt;=F$4)*(Diário!$C$4:$C$5003&lt;=EOMONTH(F$4,0))*(Diário!$F$4:$F$5003))
+SUMPRODUCT(('Comp.'!$D$5:$D$484=$B83)*('Comp.'!$B$5:$B$484&gt;=F$4)*('Comp.'!$B$5:$B$484&lt;=EOMONTH(F$4,0))*('Comp.'!$E$5:$E$484))</f>
        <v>0</v>
      </c>
      <c r="G83" s="11">
        <f>SUMPRODUCT((Diário!$E$4:$E$5003='Analítico Cp.'!$B83)*(Diário!$C$4:$C$5003&gt;=G$4)*(Diário!$C$4:$C$5003&lt;=EOMONTH(G$4,0))*(Diário!$F$4:$F$5003))
+SUMPRODUCT(('Comp.'!$D$5:$D$484=$B83)*('Comp.'!$B$5:$B$484&gt;=G$4)*('Comp.'!$B$5:$B$484&lt;=EOMONTH(G$4,0))*('Comp.'!$E$5:$E$484))</f>
        <v>0</v>
      </c>
      <c r="H83" s="11">
        <f>SUMPRODUCT((Diário!$E$4:$E$5003='Analítico Cp.'!$B83)*(Diário!$C$4:$C$5003&gt;=H$4)*(Diário!$C$4:$C$5003&lt;=EOMONTH(H$4,0))*(Diário!$F$4:$F$5003))
+SUMPRODUCT(('Comp.'!$D$5:$D$484=$B83)*('Comp.'!$B$5:$B$484&gt;=H$4)*('Comp.'!$B$5:$B$484&lt;=EOMONTH(H$4,0))*('Comp.'!$E$5:$E$484))</f>
        <v>0</v>
      </c>
      <c r="I83" s="11">
        <f>SUMPRODUCT((Diário!$E$4:$E$5003='Analítico Cp.'!$B83)*(Diário!$C$4:$C$5003&gt;=I$4)*(Diário!$C$4:$C$5003&lt;=EOMONTH(I$4,0))*(Diário!$F$4:$F$5003))
+SUMPRODUCT(('Comp.'!$D$5:$D$484=$B83)*('Comp.'!$B$5:$B$484&gt;=I$4)*('Comp.'!$B$5:$B$484&lt;=EOMONTH(I$4,0))*('Comp.'!$E$5:$E$484))</f>
        <v>0</v>
      </c>
      <c r="J83" s="11">
        <f>SUMPRODUCT((Diário!$E$4:$E$5003='Analítico Cp.'!$B83)*(Diário!$C$4:$C$5003&gt;=J$4)*(Diário!$C$4:$C$5003&lt;=EOMONTH(J$4,0))*(Diário!$F$4:$F$5003))
+SUMPRODUCT(('Comp.'!$D$5:$D$484=$B83)*('Comp.'!$B$5:$B$484&gt;=J$4)*('Comp.'!$B$5:$B$484&lt;=EOMONTH(J$4,0))*('Comp.'!$E$5:$E$484))</f>
        <v>0</v>
      </c>
      <c r="K83" s="11">
        <f>SUMPRODUCT((Diário!$E$4:$E$5003='Analítico Cp.'!$B83)*(Diário!$C$4:$C$5003&gt;=K$4)*(Diário!$C$4:$C$5003&lt;=EOMONTH(K$4,0))*(Diário!$F$4:$F$5003))
+SUMPRODUCT(('Comp.'!$D$5:$D$484=$B83)*('Comp.'!$B$5:$B$484&gt;=K$4)*('Comp.'!$B$5:$B$484&lt;=EOMONTH(K$4,0))*('Comp.'!$E$5:$E$484))</f>
        <v>0</v>
      </c>
      <c r="L83" s="11">
        <f>SUMPRODUCT((Diário!$E$4:$E$5003='Analítico Cp.'!$B83)*(Diário!$C$4:$C$5003&gt;=L$4)*(Diário!$C$4:$C$5003&lt;=EOMONTH(L$4,0))*(Diário!$F$4:$F$5003))
+SUMPRODUCT(('Comp.'!$D$5:$D$484=$B83)*('Comp.'!$B$5:$B$484&gt;=L$4)*('Comp.'!$B$5:$B$484&lt;=EOMONTH(L$4,0))*('Comp.'!$E$5:$E$484))</f>
        <v>0</v>
      </c>
      <c r="M83" s="11">
        <f>SUMPRODUCT((Diário!$E$4:$E$5003='Analítico Cp.'!$B83)*(Diário!$C$4:$C$5003&gt;=M$4)*(Diário!$C$4:$C$5003&lt;=EOMONTH(M$4,0))*(Diário!$F$4:$F$5003))
+SUMPRODUCT(('Comp.'!$D$5:$D$484=$B83)*('Comp.'!$B$5:$B$484&gt;=M$4)*('Comp.'!$B$5:$B$484&lt;=EOMONTH(M$4,0))*('Comp.'!$E$5:$E$484))</f>
        <v>0</v>
      </c>
      <c r="N83" s="11">
        <f>SUMPRODUCT((Diário!$E$4:$E$5003='Analítico Cp.'!$B83)*(Diário!$C$4:$C$5003&gt;=N$4)*(Diário!$C$4:$C$5003&lt;=EOMONTH(N$4,0))*(Diário!$F$4:$F$5003))
+SUMPRODUCT(('Comp.'!$D$5:$D$484=$B83)*('Comp.'!$B$5:$B$484&gt;=N$4)*('Comp.'!$B$5:$B$484&lt;=EOMONTH(N$4,0))*('Comp.'!$E$5:$E$484))</f>
        <v>0</v>
      </c>
      <c r="O83" s="12">
        <f t="shared" si="14"/>
        <v>0</v>
      </c>
      <c r="P83" s="95">
        <f t="shared" si="13"/>
        <v>0</v>
      </c>
    </row>
    <row r="84" spans="1:16" ht="23.45" customHeight="1" x14ac:dyDescent="0.2">
      <c r="A84" s="40" t="s">
        <v>133</v>
      </c>
      <c r="B84" s="60" t="s">
        <v>76</v>
      </c>
      <c r="C84" s="11">
        <f>SUMPRODUCT((Diário!$E$4:$E$5003='Analítico Cp.'!$B84)*(Diário!$C$4:$C$5003&gt;=C$4)*(Diário!$C$4:$C$5003&lt;=EOMONTH(C$4,0))*(Diário!$F$4:$F$5003))
+SUMPRODUCT(('Comp.'!$D$5:$D$484=$B84)*('Comp.'!$B$5:$B$484&gt;=C$4)*('Comp.'!$B$5:$B$484&lt;=EOMONTH(C$4,0))*('Comp.'!$E$5:$E$484))</f>
        <v>2561.04</v>
      </c>
      <c r="D84" s="11">
        <f>SUMPRODUCT((Diário!$E$4:$E$5003='Analítico Cp.'!$B84)*(Diário!$C$4:$C$5003&gt;=D$4)*(Diário!$C$4:$C$5003&lt;=EOMONTH(D$4,0))*(Diário!$F$4:$F$5003))
+SUMPRODUCT(('Comp.'!$D$5:$D$484=$B84)*('Comp.'!$B$5:$B$484&gt;=D$4)*('Comp.'!$B$5:$B$484&lt;=EOMONTH(D$4,0))*('Comp.'!$E$5:$E$484))</f>
        <v>2505.79</v>
      </c>
      <c r="E84" s="11">
        <f>SUMPRODUCT((Diário!$E$4:$E$5003='Analítico Cp.'!$B84)*(Diário!$C$4:$C$5003&gt;=E$4)*(Diário!$C$4:$C$5003&lt;=EOMONTH(E$4,0))*(Diário!$F$4:$F$5003))
+SUMPRODUCT(('Comp.'!$D$5:$D$484=$B84)*('Comp.'!$B$5:$B$484&gt;=E$4)*('Comp.'!$B$5:$B$484&lt;=EOMONTH(E$4,0))*('Comp.'!$E$5:$E$484))</f>
        <v>1586.69</v>
      </c>
      <c r="F84" s="11">
        <f>SUMPRODUCT((Diário!$E$4:$E$5003='Analítico Cp.'!$B84)*(Diário!$C$4:$C$5003&gt;=F$4)*(Diário!$C$4:$C$5003&lt;=EOMONTH(F$4,0))*(Diário!$F$4:$F$5003))
+SUMPRODUCT(('Comp.'!$D$5:$D$484=$B84)*('Comp.'!$B$5:$B$484&gt;=F$4)*('Comp.'!$B$5:$B$484&lt;=EOMONTH(F$4,0))*('Comp.'!$E$5:$E$484))</f>
        <v>1556.81</v>
      </c>
      <c r="G84" s="11">
        <f>SUMPRODUCT((Diário!$E$4:$E$5003='Analítico Cp.'!$B84)*(Diário!$C$4:$C$5003&gt;=G$4)*(Diário!$C$4:$C$5003&lt;=EOMONTH(G$4,0))*(Diário!$F$4:$F$5003))
+SUMPRODUCT(('Comp.'!$D$5:$D$484=$B84)*('Comp.'!$B$5:$B$484&gt;=G$4)*('Comp.'!$B$5:$B$484&lt;=EOMONTH(G$4,0))*('Comp.'!$E$5:$E$484))</f>
        <v>1556.81</v>
      </c>
      <c r="H84" s="11">
        <f>SUMPRODUCT((Diário!$E$4:$E$5003='Analítico Cp.'!$B84)*(Diário!$C$4:$C$5003&gt;=H$4)*(Diário!$C$4:$C$5003&lt;=EOMONTH(H$4,0))*(Diário!$F$4:$F$5003))
+SUMPRODUCT(('Comp.'!$D$5:$D$484=$B84)*('Comp.'!$B$5:$B$484&gt;=H$4)*('Comp.'!$B$5:$B$484&lt;=EOMONTH(H$4,0))*('Comp.'!$E$5:$E$484))</f>
        <v>1556.8</v>
      </c>
      <c r="I84" s="11">
        <f>SUMPRODUCT((Diário!$E$4:$E$5003='Analítico Cp.'!$B84)*(Diário!$C$4:$C$5003&gt;=I$4)*(Diário!$C$4:$C$5003&lt;=EOMONTH(I$4,0))*(Diário!$F$4:$F$5003))
+SUMPRODUCT(('Comp.'!$D$5:$D$484=$B84)*('Comp.'!$B$5:$B$484&gt;=I$4)*('Comp.'!$B$5:$B$484&lt;=EOMONTH(I$4,0))*('Comp.'!$E$5:$E$484))</f>
        <v>0</v>
      </c>
      <c r="J84" s="11">
        <f>SUMPRODUCT((Diário!$E$4:$E$5003='Analítico Cp.'!$B84)*(Diário!$C$4:$C$5003&gt;=J$4)*(Diário!$C$4:$C$5003&lt;=EOMONTH(J$4,0))*(Diário!$F$4:$F$5003))
+SUMPRODUCT(('Comp.'!$D$5:$D$484=$B84)*('Comp.'!$B$5:$B$484&gt;=J$4)*('Comp.'!$B$5:$B$484&lt;=EOMONTH(J$4,0))*('Comp.'!$E$5:$E$484))</f>
        <v>0</v>
      </c>
      <c r="K84" s="11">
        <f>SUMPRODUCT((Diário!$E$4:$E$5003='Analítico Cp.'!$B84)*(Diário!$C$4:$C$5003&gt;=K$4)*(Diário!$C$4:$C$5003&lt;=EOMONTH(K$4,0))*(Diário!$F$4:$F$5003))
+SUMPRODUCT(('Comp.'!$D$5:$D$484=$B84)*('Comp.'!$B$5:$B$484&gt;=K$4)*('Comp.'!$B$5:$B$484&lt;=EOMONTH(K$4,0))*('Comp.'!$E$5:$E$484))</f>
        <v>0</v>
      </c>
      <c r="L84" s="11">
        <f>SUMPRODUCT((Diário!$E$4:$E$5003='Analítico Cp.'!$B84)*(Diário!$C$4:$C$5003&gt;=L$4)*(Diário!$C$4:$C$5003&lt;=EOMONTH(L$4,0))*(Diário!$F$4:$F$5003))
+SUMPRODUCT(('Comp.'!$D$5:$D$484=$B84)*('Comp.'!$B$5:$B$484&gt;=L$4)*('Comp.'!$B$5:$B$484&lt;=EOMONTH(L$4,0))*('Comp.'!$E$5:$E$484))</f>
        <v>0</v>
      </c>
      <c r="M84" s="11">
        <f>SUMPRODUCT((Diário!$E$4:$E$5003='Analítico Cp.'!$B84)*(Diário!$C$4:$C$5003&gt;=M$4)*(Diário!$C$4:$C$5003&lt;=EOMONTH(M$4,0))*(Diário!$F$4:$F$5003))
+SUMPRODUCT(('Comp.'!$D$5:$D$484=$B84)*('Comp.'!$B$5:$B$484&gt;=M$4)*('Comp.'!$B$5:$B$484&lt;=EOMONTH(M$4,0))*('Comp.'!$E$5:$E$484))</f>
        <v>0</v>
      </c>
      <c r="N84" s="11">
        <f>SUMPRODUCT((Diário!$E$4:$E$5003='Analítico Cp.'!$B84)*(Diário!$C$4:$C$5003&gt;=N$4)*(Diário!$C$4:$C$5003&lt;=EOMONTH(N$4,0))*(Diário!$F$4:$F$5003))
+SUMPRODUCT(('Comp.'!$D$5:$D$484=$B84)*('Comp.'!$B$5:$B$484&gt;=N$4)*('Comp.'!$B$5:$B$484&lt;=EOMONTH(N$4,0))*('Comp.'!$E$5:$E$484))</f>
        <v>0</v>
      </c>
      <c r="O84" s="12">
        <f t="shared" si="14"/>
        <v>11323.939999999999</v>
      </c>
      <c r="P84" s="95">
        <f t="shared" si="13"/>
        <v>4.1324817095807877E-3</v>
      </c>
    </row>
    <row r="85" spans="1:16" ht="23.45" customHeight="1" x14ac:dyDescent="0.2">
      <c r="A85" s="40" t="s">
        <v>134</v>
      </c>
      <c r="B85" s="60" t="s">
        <v>72</v>
      </c>
      <c r="C85" s="11">
        <f>SUMPRODUCT((Diário!$E$4:$E$5003='Analítico Cp.'!$B85)*(Diário!$C$4:$C$5003&gt;=C$4)*(Diário!$C$4:$C$5003&lt;=EOMONTH(C$4,0))*(Diário!$F$4:$F$5003))
+SUMPRODUCT(('Comp.'!$D$5:$D$484=$B85)*('Comp.'!$B$5:$B$484&gt;=C$4)*('Comp.'!$B$5:$B$484&lt;=EOMONTH(C$4,0))*('Comp.'!$E$5:$E$484))</f>
        <v>0</v>
      </c>
      <c r="D85" s="11">
        <f>SUMPRODUCT((Diário!$E$4:$E$5003='Analítico Cp.'!$B85)*(Diário!$C$4:$C$5003&gt;=D$4)*(Diário!$C$4:$C$5003&lt;=EOMONTH(D$4,0))*(Diário!$F$4:$F$5003))
+SUMPRODUCT(('Comp.'!$D$5:$D$484=$B85)*('Comp.'!$B$5:$B$484&gt;=D$4)*('Comp.'!$B$5:$B$484&lt;=EOMONTH(D$4,0))*('Comp.'!$E$5:$E$484))</f>
        <v>0</v>
      </c>
      <c r="E85" s="11">
        <f>SUMPRODUCT((Diário!$E$4:$E$5003='Analítico Cp.'!$B85)*(Diário!$C$4:$C$5003&gt;=E$4)*(Diário!$C$4:$C$5003&lt;=EOMONTH(E$4,0))*(Diário!$F$4:$F$5003))
+SUMPRODUCT(('Comp.'!$D$5:$D$484=$B85)*('Comp.'!$B$5:$B$484&gt;=E$4)*('Comp.'!$B$5:$B$484&lt;=EOMONTH(E$4,0))*('Comp.'!$E$5:$E$484))</f>
        <v>0</v>
      </c>
      <c r="F85" s="11">
        <f>SUMPRODUCT((Diário!$E$4:$E$5003='Analítico Cp.'!$B85)*(Diário!$C$4:$C$5003&gt;=F$4)*(Diário!$C$4:$C$5003&lt;=EOMONTH(F$4,0))*(Diário!$F$4:$F$5003))
+SUMPRODUCT(('Comp.'!$D$5:$D$484=$B85)*('Comp.'!$B$5:$B$484&gt;=F$4)*('Comp.'!$B$5:$B$484&lt;=EOMONTH(F$4,0))*('Comp.'!$E$5:$E$484))</f>
        <v>0</v>
      </c>
      <c r="G85" s="11">
        <f>SUMPRODUCT((Diário!$E$4:$E$5003='Analítico Cp.'!$B85)*(Diário!$C$4:$C$5003&gt;=G$4)*(Diário!$C$4:$C$5003&lt;=EOMONTH(G$4,0))*(Diário!$F$4:$F$5003))
+SUMPRODUCT(('Comp.'!$D$5:$D$484=$B85)*('Comp.'!$B$5:$B$484&gt;=G$4)*('Comp.'!$B$5:$B$484&lt;=EOMONTH(G$4,0))*('Comp.'!$E$5:$E$484))</f>
        <v>0</v>
      </c>
      <c r="H85" s="11">
        <f>SUMPRODUCT((Diário!$E$4:$E$5003='Analítico Cp.'!$B85)*(Diário!$C$4:$C$5003&gt;=H$4)*(Diário!$C$4:$C$5003&lt;=EOMONTH(H$4,0))*(Diário!$F$4:$F$5003))
+SUMPRODUCT(('Comp.'!$D$5:$D$484=$B85)*('Comp.'!$B$5:$B$484&gt;=H$4)*('Comp.'!$B$5:$B$484&lt;=EOMONTH(H$4,0))*('Comp.'!$E$5:$E$484))</f>
        <v>0</v>
      </c>
      <c r="I85" s="11">
        <f>SUMPRODUCT((Diário!$E$4:$E$5003='Analítico Cp.'!$B85)*(Diário!$C$4:$C$5003&gt;=I$4)*(Diário!$C$4:$C$5003&lt;=EOMONTH(I$4,0))*(Diário!$F$4:$F$5003))
+SUMPRODUCT(('Comp.'!$D$5:$D$484=$B85)*('Comp.'!$B$5:$B$484&gt;=I$4)*('Comp.'!$B$5:$B$484&lt;=EOMONTH(I$4,0))*('Comp.'!$E$5:$E$484))</f>
        <v>0</v>
      </c>
      <c r="J85" s="11">
        <f>SUMPRODUCT((Diário!$E$4:$E$5003='Analítico Cp.'!$B85)*(Diário!$C$4:$C$5003&gt;=J$4)*(Diário!$C$4:$C$5003&lt;=EOMONTH(J$4,0))*(Diário!$F$4:$F$5003))
+SUMPRODUCT(('Comp.'!$D$5:$D$484=$B85)*('Comp.'!$B$5:$B$484&gt;=J$4)*('Comp.'!$B$5:$B$484&lt;=EOMONTH(J$4,0))*('Comp.'!$E$5:$E$484))</f>
        <v>0</v>
      </c>
      <c r="K85" s="11">
        <f>SUMPRODUCT((Diário!$E$4:$E$5003='Analítico Cp.'!$B85)*(Diário!$C$4:$C$5003&gt;=K$4)*(Diário!$C$4:$C$5003&lt;=EOMONTH(K$4,0))*(Diário!$F$4:$F$5003))
+SUMPRODUCT(('Comp.'!$D$5:$D$484=$B85)*('Comp.'!$B$5:$B$484&gt;=K$4)*('Comp.'!$B$5:$B$484&lt;=EOMONTH(K$4,0))*('Comp.'!$E$5:$E$484))</f>
        <v>0</v>
      </c>
      <c r="L85" s="11">
        <f>SUMPRODUCT((Diário!$E$4:$E$5003='Analítico Cp.'!$B85)*(Diário!$C$4:$C$5003&gt;=L$4)*(Diário!$C$4:$C$5003&lt;=EOMONTH(L$4,0))*(Diário!$F$4:$F$5003))
+SUMPRODUCT(('Comp.'!$D$5:$D$484=$B85)*('Comp.'!$B$5:$B$484&gt;=L$4)*('Comp.'!$B$5:$B$484&lt;=EOMONTH(L$4,0))*('Comp.'!$E$5:$E$484))</f>
        <v>0</v>
      </c>
      <c r="M85" s="11">
        <f>SUMPRODUCT((Diário!$E$4:$E$5003='Analítico Cp.'!$B85)*(Diário!$C$4:$C$5003&gt;=M$4)*(Diário!$C$4:$C$5003&lt;=EOMONTH(M$4,0))*(Diário!$F$4:$F$5003))
+SUMPRODUCT(('Comp.'!$D$5:$D$484=$B85)*('Comp.'!$B$5:$B$484&gt;=M$4)*('Comp.'!$B$5:$B$484&lt;=EOMONTH(M$4,0))*('Comp.'!$E$5:$E$484))</f>
        <v>0</v>
      </c>
      <c r="N85" s="11">
        <f>SUMPRODUCT((Diário!$E$4:$E$5003='Analítico Cp.'!$B85)*(Diário!$C$4:$C$5003&gt;=N$4)*(Diário!$C$4:$C$5003&lt;=EOMONTH(N$4,0))*(Diário!$F$4:$F$5003))
+SUMPRODUCT(('Comp.'!$D$5:$D$484=$B85)*('Comp.'!$B$5:$B$484&gt;=N$4)*('Comp.'!$B$5:$B$484&lt;=EOMONTH(N$4,0))*('Comp.'!$E$5:$E$484))</f>
        <v>0</v>
      </c>
      <c r="O85" s="12">
        <f t="shared" si="14"/>
        <v>0</v>
      </c>
      <c r="P85" s="95">
        <f t="shared" si="13"/>
        <v>0</v>
      </c>
    </row>
    <row r="86" spans="1:16" ht="23.45" customHeight="1" x14ac:dyDescent="0.2">
      <c r="A86" s="40" t="s">
        <v>135</v>
      </c>
      <c r="B86" s="60" t="s">
        <v>159</v>
      </c>
      <c r="C86" s="11">
        <f>SUMPRODUCT((Diário!$E$4:$E$5003='Analítico Cp.'!$B86)*(Diário!$C$4:$C$5003&gt;=C$4)*(Diário!$C$4:$C$5003&lt;=EOMONTH(C$4,0))*(Diário!$F$4:$F$5003))
+SUMPRODUCT(('Comp.'!$D$5:$D$484=$B86)*('Comp.'!$B$5:$B$484&gt;=C$4)*('Comp.'!$B$5:$B$484&lt;=EOMONTH(C$4,0))*('Comp.'!$E$5:$E$484))</f>
        <v>0</v>
      </c>
      <c r="D86" s="11">
        <f>SUMPRODUCT((Diário!$E$4:$E$5003='Analítico Cp.'!$B86)*(Diário!$C$4:$C$5003&gt;=D$4)*(Diário!$C$4:$C$5003&lt;=EOMONTH(D$4,0))*(Diário!$F$4:$F$5003))
+SUMPRODUCT(('Comp.'!$D$5:$D$484=$B86)*('Comp.'!$B$5:$B$484&gt;=D$4)*('Comp.'!$B$5:$B$484&lt;=EOMONTH(D$4,0))*('Comp.'!$E$5:$E$484))</f>
        <v>0</v>
      </c>
      <c r="E86" s="11">
        <f>SUMPRODUCT((Diário!$E$4:$E$5003='Analítico Cp.'!$B86)*(Diário!$C$4:$C$5003&gt;=E$4)*(Diário!$C$4:$C$5003&lt;=EOMONTH(E$4,0))*(Diário!$F$4:$F$5003))
+SUMPRODUCT(('Comp.'!$D$5:$D$484=$B86)*('Comp.'!$B$5:$B$484&gt;=E$4)*('Comp.'!$B$5:$B$484&lt;=EOMONTH(E$4,0))*('Comp.'!$E$5:$E$484))</f>
        <v>0</v>
      </c>
      <c r="F86" s="11">
        <f>SUMPRODUCT((Diário!$E$4:$E$5003='Analítico Cp.'!$B86)*(Diário!$C$4:$C$5003&gt;=F$4)*(Diário!$C$4:$C$5003&lt;=EOMONTH(F$4,0))*(Diário!$F$4:$F$5003))
+SUMPRODUCT(('Comp.'!$D$5:$D$484=$B86)*('Comp.'!$B$5:$B$484&gt;=F$4)*('Comp.'!$B$5:$B$484&lt;=EOMONTH(F$4,0))*('Comp.'!$E$5:$E$484))</f>
        <v>0</v>
      </c>
      <c r="G86" s="11">
        <f>SUMPRODUCT((Diário!$E$4:$E$5003='Analítico Cp.'!$B86)*(Diário!$C$4:$C$5003&gt;=G$4)*(Diário!$C$4:$C$5003&lt;=EOMONTH(G$4,0))*(Diário!$F$4:$F$5003))
+SUMPRODUCT(('Comp.'!$D$5:$D$484=$B86)*('Comp.'!$B$5:$B$484&gt;=G$4)*('Comp.'!$B$5:$B$484&lt;=EOMONTH(G$4,0))*('Comp.'!$E$5:$E$484))</f>
        <v>0</v>
      </c>
      <c r="H86" s="11">
        <f>SUMPRODUCT((Diário!$E$4:$E$5003='Analítico Cp.'!$B86)*(Diário!$C$4:$C$5003&gt;=H$4)*(Diário!$C$4:$C$5003&lt;=EOMONTH(H$4,0))*(Diário!$F$4:$F$5003))
+SUMPRODUCT(('Comp.'!$D$5:$D$484=$B86)*('Comp.'!$B$5:$B$484&gt;=H$4)*('Comp.'!$B$5:$B$484&lt;=EOMONTH(H$4,0))*('Comp.'!$E$5:$E$484))</f>
        <v>0</v>
      </c>
      <c r="I86" s="11">
        <f>SUMPRODUCT((Diário!$E$4:$E$5003='Analítico Cp.'!$B86)*(Diário!$C$4:$C$5003&gt;=I$4)*(Diário!$C$4:$C$5003&lt;=EOMONTH(I$4,0))*(Diário!$F$4:$F$5003))
+SUMPRODUCT(('Comp.'!$D$5:$D$484=$B86)*('Comp.'!$B$5:$B$484&gt;=I$4)*('Comp.'!$B$5:$B$484&lt;=EOMONTH(I$4,0))*('Comp.'!$E$5:$E$484))</f>
        <v>0</v>
      </c>
      <c r="J86" s="11">
        <f>SUMPRODUCT((Diário!$E$4:$E$5003='Analítico Cp.'!$B86)*(Diário!$C$4:$C$5003&gt;=J$4)*(Diário!$C$4:$C$5003&lt;=EOMONTH(J$4,0))*(Diário!$F$4:$F$5003))
+SUMPRODUCT(('Comp.'!$D$5:$D$484=$B86)*('Comp.'!$B$5:$B$484&gt;=J$4)*('Comp.'!$B$5:$B$484&lt;=EOMONTH(J$4,0))*('Comp.'!$E$5:$E$484))</f>
        <v>0</v>
      </c>
      <c r="K86" s="11">
        <f>SUMPRODUCT((Diário!$E$4:$E$5003='Analítico Cp.'!$B86)*(Diário!$C$4:$C$5003&gt;=K$4)*(Diário!$C$4:$C$5003&lt;=EOMONTH(K$4,0))*(Diário!$F$4:$F$5003))
+SUMPRODUCT(('Comp.'!$D$5:$D$484=$B86)*('Comp.'!$B$5:$B$484&gt;=K$4)*('Comp.'!$B$5:$B$484&lt;=EOMONTH(K$4,0))*('Comp.'!$E$5:$E$484))</f>
        <v>0</v>
      </c>
      <c r="L86" s="11">
        <f>SUMPRODUCT((Diário!$E$4:$E$5003='Analítico Cp.'!$B86)*(Diário!$C$4:$C$5003&gt;=L$4)*(Diário!$C$4:$C$5003&lt;=EOMONTH(L$4,0))*(Diário!$F$4:$F$5003))
+SUMPRODUCT(('Comp.'!$D$5:$D$484=$B86)*('Comp.'!$B$5:$B$484&gt;=L$4)*('Comp.'!$B$5:$B$484&lt;=EOMONTH(L$4,0))*('Comp.'!$E$5:$E$484))</f>
        <v>0</v>
      </c>
      <c r="M86" s="11">
        <f>SUMPRODUCT((Diário!$E$4:$E$5003='Analítico Cp.'!$B86)*(Diário!$C$4:$C$5003&gt;=M$4)*(Diário!$C$4:$C$5003&lt;=EOMONTH(M$4,0))*(Diário!$F$4:$F$5003))
+SUMPRODUCT(('Comp.'!$D$5:$D$484=$B86)*('Comp.'!$B$5:$B$484&gt;=M$4)*('Comp.'!$B$5:$B$484&lt;=EOMONTH(M$4,0))*('Comp.'!$E$5:$E$484))</f>
        <v>0</v>
      </c>
      <c r="N86" s="11">
        <f>SUMPRODUCT((Diário!$E$4:$E$5003='Analítico Cp.'!$B86)*(Diário!$C$4:$C$5003&gt;=N$4)*(Diário!$C$4:$C$5003&lt;=EOMONTH(N$4,0))*(Diário!$F$4:$F$5003))
+SUMPRODUCT(('Comp.'!$D$5:$D$484=$B86)*('Comp.'!$B$5:$B$484&gt;=N$4)*('Comp.'!$B$5:$B$484&lt;=EOMONTH(N$4,0))*('Comp.'!$E$5:$E$484))</f>
        <v>0</v>
      </c>
      <c r="O86" s="12">
        <f t="shared" si="14"/>
        <v>0</v>
      </c>
      <c r="P86" s="95">
        <f t="shared" si="13"/>
        <v>0</v>
      </c>
    </row>
    <row r="87" spans="1:16" ht="23.45" customHeight="1" x14ac:dyDescent="0.2">
      <c r="A87" s="40" t="s">
        <v>136</v>
      </c>
      <c r="B87" s="60" t="s">
        <v>52</v>
      </c>
      <c r="C87" s="11">
        <f>SUMPRODUCT((Diário!$E$4:$E$5003='Analítico Cp.'!$B87)*(Diário!$C$4:$C$5003&gt;=C$4)*(Diário!$C$4:$C$5003&lt;=EOMONTH(C$4,0))*(Diário!$F$4:$F$5003))
+SUMPRODUCT(('Comp.'!$D$5:$D$484=$B87)*('Comp.'!$B$5:$B$484&gt;=C$4)*('Comp.'!$B$5:$B$484&lt;=EOMONTH(C$4,0))*('Comp.'!$E$5:$E$484))</f>
        <v>0</v>
      </c>
      <c r="D87" s="11">
        <f>SUMPRODUCT((Diário!$E$4:$E$5003='Analítico Cp.'!$B87)*(Diário!$C$4:$C$5003&gt;=D$4)*(Diário!$C$4:$C$5003&lt;=EOMONTH(D$4,0))*(Diário!$F$4:$F$5003))
+SUMPRODUCT(('Comp.'!$D$5:$D$484=$B87)*('Comp.'!$B$5:$B$484&gt;=D$4)*('Comp.'!$B$5:$B$484&lt;=EOMONTH(D$4,0))*('Comp.'!$E$5:$E$484))</f>
        <v>0</v>
      </c>
      <c r="E87" s="11">
        <f>SUMPRODUCT((Diário!$E$4:$E$5003='Analítico Cp.'!$B87)*(Diário!$C$4:$C$5003&gt;=E$4)*(Diário!$C$4:$C$5003&lt;=EOMONTH(E$4,0))*(Diário!$F$4:$F$5003))
+SUMPRODUCT(('Comp.'!$D$5:$D$484=$B87)*('Comp.'!$B$5:$B$484&gt;=E$4)*('Comp.'!$B$5:$B$484&lt;=EOMONTH(E$4,0))*('Comp.'!$E$5:$E$484))</f>
        <v>0</v>
      </c>
      <c r="F87" s="11">
        <f>SUMPRODUCT((Diário!$E$4:$E$5003='Analítico Cp.'!$B87)*(Diário!$C$4:$C$5003&gt;=F$4)*(Diário!$C$4:$C$5003&lt;=EOMONTH(F$4,0))*(Diário!$F$4:$F$5003))
+SUMPRODUCT(('Comp.'!$D$5:$D$484=$B87)*('Comp.'!$B$5:$B$484&gt;=F$4)*('Comp.'!$B$5:$B$484&lt;=EOMONTH(F$4,0))*('Comp.'!$E$5:$E$484))</f>
        <v>0</v>
      </c>
      <c r="G87" s="11">
        <f>SUMPRODUCT((Diário!$E$4:$E$5003='Analítico Cp.'!$B87)*(Diário!$C$4:$C$5003&gt;=G$4)*(Diário!$C$4:$C$5003&lt;=EOMONTH(G$4,0))*(Diário!$F$4:$F$5003))
+SUMPRODUCT(('Comp.'!$D$5:$D$484=$B87)*('Comp.'!$B$5:$B$484&gt;=G$4)*('Comp.'!$B$5:$B$484&lt;=EOMONTH(G$4,0))*('Comp.'!$E$5:$E$484))</f>
        <v>0</v>
      </c>
      <c r="H87" s="11">
        <f>SUMPRODUCT((Diário!$E$4:$E$5003='Analítico Cp.'!$B87)*(Diário!$C$4:$C$5003&gt;=H$4)*(Diário!$C$4:$C$5003&lt;=EOMONTH(H$4,0))*(Diário!$F$4:$F$5003))
+SUMPRODUCT(('Comp.'!$D$5:$D$484=$B87)*('Comp.'!$B$5:$B$484&gt;=H$4)*('Comp.'!$B$5:$B$484&lt;=EOMONTH(H$4,0))*('Comp.'!$E$5:$E$484))</f>
        <v>0</v>
      </c>
      <c r="I87" s="11">
        <f>SUMPRODUCT((Diário!$E$4:$E$5003='Analítico Cp.'!$B87)*(Diário!$C$4:$C$5003&gt;=I$4)*(Diário!$C$4:$C$5003&lt;=EOMONTH(I$4,0))*(Diário!$F$4:$F$5003))
+SUMPRODUCT(('Comp.'!$D$5:$D$484=$B87)*('Comp.'!$B$5:$B$484&gt;=I$4)*('Comp.'!$B$5:$B$484&lt;=EOMONTH(I$4,0))*('Comp.'!$E$5:$E$484))</f>
        <v>0</v>
      </c>
      <c r="J87" s="11">
        <f>SUMPRODUCT((Diário!$E$4:$E$5003='Analítico Cp.'!$B87)*(Diário!$C$4:$C$5003&gt;=J$4)*(Diário!$C$4:$C$5003&lt;=EOMONTH(J$4,0))*(Diário!$F$4:$F$5003))
+SUMPRODUCT(('Comp.'!$D$5:$D$484=$B87)*('Comp.'!$B$5:$B$484&gt;=J$4)*('Comp.'!$B$5:$B$484&lt;=EOMONTH(J$4,0))*('Comp.'!$E$5:$E$484))</f>
        <v>0</v>
      </c>
      <c r="K87" s="11">
        <f>SUMPRODUCT((Diário!$E$4:$E$5003='Analítico Cp.'!$B87)*(Diário!$C$4:$C$5003&gt;=K$4)*(Diário!$C$4:$C$5003&lt;=EOMONTH(K$4,0))*(Diário!$F$4:$F$5003))
+SUMPRODUCT(('Comp.'!$D$5:$D$484=$B87)*('Comp.'!$B$5:$B$484&gt;=K$4)*('Comp.'!$B$5:$B$484&lt;=EOMONTH(K$4,0))*('Comp.'!$E$5:$E$484))</f>
        <v>0</v>
      </c>
      <c r="L87" s="11">
        <f>SUMPRODUCT((Diário!$E$4:$E$5003='Analítico Cp.'!$B87)*(Diário!$C$4:$C$5003&gt;=L$4)*(Diário!$C$4:$C$5003&lt;=EOMONTH(L$4,0))*(Diário!$F$4:$F$5003))
+SUMPRODUCT(('Comp.'!$D$5:$D$484=$B87)*('Comp.'!$B$5:$B$484&gt;=L$4)*('Comp.'!$B$5:$B$484&lt;=EOMONTH(L$4,0))*('Comp.'!$E$5:$E$484))</f>
        <v>0</v>
      </c>
      <c r="M87" s="11">
        <f>SUMPRODUCT((Diário!$E$4:$E$5003='Analítico Cp.'!$B87)*(Diário!$C$4:$C$5003&gt;=M$4)*(Diário!$C$4:$C$5003&lt;=EOMONTH(M$4,0))*(Diário!$F$4:$F$5003))
+SUMPRODUCT(('Comp.'!$D$5:$D$484=$B87)*('Comp.'!$B$5:$B$484&gt;=M$4)*('Comp.'!$B$5:$B$484&lt;=EOMONTH(M$4,0))*('Comp.'!$E$5:$E$484))</f>
        <v>0</v>
      </c>
      <c r="N87" s="11">
        <f>SUMPRODUCT((Diário!$E$4:$E$5003='Analítico Cp.'!$B87)*(Diário!$C$4:$C$5003&gt;=N$4)*(Diário!$C$4:$C$5003&lt;=EOMONTH(N$4,0))*(Diário!$F$4:$F$5003))
+SUMPRODUCT(('Comp.'!$D$5:$D$484=$B87)*('Comp.'!$B$5:$B$484&gt;=N$4)*('Comp.'!$B$5:$B$484&lt;=EOMONTH(N$4,0))*('Comp.'!$E$5:$E$484))</f>
        <v>0</v>
      </c>
      <c r="O87" s="12">
        <f t="shared" si="14"/>
        <v>0</v>
      </c>
      <c r="P87" s="95">
        <f t="shared" si="13"/>
        <v>0</v>
      </c>
    </row>
    <row r="88" spans="1:16" ht="23.45" customHeight="1" x14ac:dyDescent="0.2">
      <c r="A88" s="40" t="s">
        <v>137</v>
      </c>
      <c r="B88" s="60" t="s">
        <v>51</v>
      </c>
      <c r="C88" s="11">
        <f>SUMPRODUCT((Diário!$E$4:$E$5003='Analítico Cp.'!$B88)*(Diário!$C$4:$C$5003&gt;=C$4)*(Diário!$C$4:$C$5003&lt;=EOMONTH(C$4,0))*(Diário!$F$4:$F$5003))
+SUMPRODUCT(('Comp.'!$D$5:$D$484=$B88)*('Comp.'!$B$5:$B$484&gt;=C$4)*('Comp.'!$B$5:$B$484&lt;=EOMONTH(C$4,0))*('Comp.'!$E$5:$E$484))</f>
        <v>0</v>
      </c>
      <c r="D88" s="11">
        <f>SUMPRODUCT((Diário!$E$4:$E$5003='Analítico Cp.'!$B88)*(Diário!$C$4:$C$5003&gt;=D$4)*(Diário!$C$4:$C$5003&lt;=EOMONTH(D$4,0))*(Diário!$F$4:$F$5003))
+SUMPRODUCT(('Comp.'!$D$5:$D$484=$B88)*('Comp.'!$B$5:$B$484&gt;=D$4)*('Comp.'!$B$5:$B$484&lt;=EOMONTH(D$4,0))*('Comp.'!$E$5:$E$484))</f>
        <v>0</v>
      </c>
      <c r="E88" s="11">
        <f>SUMPRODUCT((Diário!$E$4:$E$5003='Analítico Cp.'!$B88)*(Diário!$C$4:$C$5003&gt;=E$4)*(Diário!$C$4:$C$5003&lt;=EOMONTH(E$4,0))*(Diário!$F$4:$F$5003))
+SUMPRODUCT(('Comp.'!$D$5:$D$484=$B88)*('Comp.'!$B$5:$B$484&gt;=E$4)*('Comp.'!$B$5:$B$484&lt;=EOMONTH(E$4,0))*('Comp.'!$E$5:$E$484))</f>
        <v>0</v>
      </c>
      <c r="F88" s="11">
        <f>SUMPRODUCT((Diário!$E$4:$E$5003='Analítico Cp.'!$B88)*(Diário!$C$4:$C$5003&gt;=F$4)*(Diário!$C$4:$C$5003&lt;=EOMONTH(F$4,0))*(Diário!$F$4:$F$5003))
+SUMPRODUCT(('Comp.'!$D$5:$D$484=$B88)*('Comp.'!$B$5:$B$484&gt;=F$4)*('Comp.'!$B$5:$B$484&lt;=EOMONTH(F$4,0))*('Comp.'!$E$5:$E$484))</f>
        <v>0</v>
      </c>
      <c r="G88" s="11">
        <f>SUMPRODUCT((Diário!$E$4:$E$5003='Analítico Cp.'!$B88)*(Diário!$C$4:$C$5003&gt;=G$4)*(Diário!$C$4:$C$5003&lt;=EOMONTH(G$4,0))*(Diário!$F$4:$F$5003))
+SUMPRODUCT(('Comp.'!$D$5:$D$484=$B88)*('Comp.'!$B$5:$B$484&gt;=G$4)*('Comp.'!$B$5:$B$484&lt;=EOMONTH(G$4,0))*('Comp.'!$E$5:$E$484))</f>
        <v>0</v>
      </c>
      <c r="H88" s="11">
        <f>SUMPRODUCT((Diário!$E$4:$E$5003='Analítico Cp.'!$B88)*(Diário!$C$4:$C$5003&gt;=H$4)*(Diário!$C$4:$C$5003&lt;=EOMONTH(H$4,0))*(Diário!$F$4:$F$5003))
+SUMPRODUCT(('Comp.'!$D$5:$D$484=$B88)*('Comp.'!$B$5:$B$484&gt;=H$4)*('Comp.'!$B$5:$B$484&lt;=EOMONTH(H$4,0))*('Comp.'!$E$5:$E$484))</f>
        <v>0</v>
      </c>
      <c r="I88" s="11">
        <f>SUMPRODUCT((Diário!$E$4:$E$5003='Analítico Cp.'!$B88)*(Diário!$C$4:$C$5003&gt;=I$4)*(Diário!$C$4:$C$5003&lt;=EOMONTH(I$4,0))*(Diário!$F$4:$F$5003))
+SUMPRODUCT(('Comp.'!$D$5:$D$484=$B88)*('Comp.'!$B$5:$B$484&gt;=I$4)*('Comp.'!$B$5:$B$484&lt;=EOMONTH(I$4,0))*('Comp.'!$E$5:$E$484))</f>
        <v>0</v>
      </c>
      <c r="J88" s="11">
        <f>SUMPRODUCT((Diário!$E$4:$E$5003='Analítico Cp.'!$B88)*(Diário!$C$4:$C$5003&gt;=J$4)*(Diário!$C$4:$C$5003&lt;=EOMONTH(J$4,0))*(Diário!$F$4:$F$5003))
+SUMPRODUCT(('Comp.'!$D$5:$D$484=$B88)*('Comp.'!$B$5:$B$484&gt;=J$4)*('Comp.'!$B$5:$B$484&lt;=EOMONTH(J$4,0))*('Comp.'!$E$5:$E$484))</f>
        <v>0</v>
      </c>
      <c r="K88" s="11">
        <f>SUMPRODUCT((Diário!$E$4:$E$5003='Analítico Cp.'!$B88)*(Diário!$C$4:$C$5003&gt;=K$4)*(Diário!$C$4:$C$5003&lt;=EOMONTH(K$4,0))*(Diário!$F$4:$F$5003))
+SUMPRODUCT(('Comp.'!$D$5:$D$484=$B88)*('Comp.'!$B$5:$B$484&gt;=K$4)*('Comp.'!$B$5:$B$484&lt;=EOMONTH(K$4,0))*('Comp.'!$E$5:$E$484))</f>
        <v>0</v>
      </c>
      <c r="L88" s="11">
        <f>SUMPRODUCT((Diário!$E$4:$E$5003='Analítico Cp.'!$B88)*(Diário!$C$4:$C$5003&gt;=L$4)*(Diário!$C$4:$C$5003&lt;=EOMONTH(L$4,0))*(Diário!$F$4:$F$5003))
+SUMPRODUCT(('Comp.'!$D$5:$D$484=$B88)*('Comp.'!$B$5:$B$484&gt;=L$4)*('Comp.'!$B$5:$B$484&lt;=EOMONTH(L$4,0))*('Comp.'!$E$5:$E$484))</f>
        <v>0</v>
      </c>
      <c r="M88" s="11">
        <f>SUMPRODUCT((Diário!$E$4:$E$5003='Analítico Cp.'!$B88)*(Diário!$C$4:$C$5003&gt;=M$4)*(Diário!$C$4:$C$5003&lt;=EOMONTH(M$4,0))*(Diário!$F$4:$F$5003))
+SUMPRODUCT(('Comp.'!$D$5:$D$484=$B88)*('Comp.'!$B$5:$B$484&gt;=M$4)*('Comp.'!$B$5:$B$484&lt;=EOMONTH(M$4,0))*('Comp.'!$E$5:$E$484))</f>
        <v>0</v>
      </c>
      <c r="N88" s="11">
        <f>SUMPRODUCT((Diário!$E$4:$E$5003='Analítico Cp.'!$B88)*(Diário!$C$4:$C$5003&gt;=N$4)*(Diário!$C$4:$C$5003&lt;=EOMONTH(N$4,0))*(Diário!$F$4:$F$5003))
+SUMPRODUCT(('Comp.'!$D$5:$D$484=$B88)*('Comp.'!$B$5:$B$484&gt;=N$4)*('Comp.'!$B$5:$B$484&lt;=EOMONTH(N$4,0))*('Comp.'!$E$5:$E$484))</f>
        <v>0</v>
      </c>
      <c r="O88" s="12">
        <f t="shared" si="14"/>
        <v>0</v>
      </c>
      <c r="P88" s="95">
        <f t="shared" si="13"/>
        <v>0</v>
      </c>
    </row>
    <row r="89" spans="1:16" ht="23.45" customHeight="1" x14ac:dyDescent="0.2">
      <c r="A89" s="40" t="s">
        <v>138</v>
      </c>
      <c r="B89" s="60" t="s">
        <v>61</v>
      </c>
      <c r="C89" s="11">
        <f>SUMPRODUCT((Diário!$E$4:$E$5003='Analítico Cp.'!$B89)*(Diário!$C$4:$C$5003&gt;=C$4)*(Diário!$C$4:$C$5003&lt;=EOMONTH(C$4,0))*(Diário!$F$4:$F$5003))
+SUMPRODUCT(('Comp.'!$D$5:$D$484=$B89)*('Comp.'!$B$5:$B$484&gt;=C$4)*('Comp.'!$B$5:$B$484&lt;=EOMONTH(C$4,0))*('Comp.'!$E$5:$E$484))</f>
        <v>0.5</v>
      </c>
      <c r="D89" s="11">
        <f>SUMPRODUCT((Diário!$E$4:$E$5003='Analítico Cp.'!$B89)*(Diário!$C$4:$C$5003&gt;=D$4)*(Diário!$C$4:$C$5003&lt;=EOMONTH(D$4,0))*(Diário!$F$4:$F$5003))
+SUMPRODUCT(('Comp.'!$D$5:$D$484=$B89)*('Comp.'!$B$5:$B$484&gt;=D$4)*('Comp.'!$B$5:$B$484&lt;=EOMONTH(D$4,0))*('Comp.'!$E$5:$E$484))</f>
        <v>0</v>
      </c>
      <c r="E89" s="11">
        <f>SUMPRODUCT((Diário!$E$4:$E$5003='Analítico Cp.'!$B89)*(Diário!$C$4:$C$5003&gt;=E$4)*(Diário!$C$4:$C$5003&lt;=EOMONTH(E$4,0))*(Diário!$F$4:$F$5003))
+SUMPRODUCT(('Comp.'!$D$5:$D$484=$B89)*('Comp.'!$B$5:$B$484&gt;=E$4)*('Comp.'!$B$5:$B$484&lt;=EOMONTH(E$4,0))*('Comp.'!$E$5:$E$484))</f>
        <v>2</v>
      </c>
      <c r="F89" s="11">
        <f>SUMPRODUCT((Diário!$E$4:$E$5003='Analítico Cp.'!$B89)*(Diário!$C$4:$C$5003&gt;=F$4)*(Diário!$C$4:$C$5003&lt;=EOMONTH(F$4,0))*(Diário!$F$4:$F$5003))
+SUMPRODUCT(('Comp.'!$D$5:$D$484=$B89)*('Comp.'!$B$5:$B$484&gt;=F$4)*('Comp.'!$B$5:$B$484&lt;=EOMONTH(F$4,0))*('Comp.'!$E$5:$E$484))</f>
        <v>0</v>
      </c>
      <c r="G89" s="11">
        <f>SUMPRODUCT((Diário!$E$4:$E$5003='Analítico Cp.'!$B89)*(Diário!$C$4:$C$5003&gt;=G$4)*(Diário!$C$4:$C$5003&lt;=EOMONTH(G$4,0))*(Diário!$F$4:$F$5003))
+SUMPRODUCT(('Comp.'!$D$5:$D$484=$B89)*('Comp.'!$B$5:$B$484&gt;=G$4)*('Comp.'!$B$5:$B$484&lt;=EOMONTH(G$4,0))*('Comp.'!$E$5:$E$484))</f>
        <v>0</v>
      </c>
      <c r="H89" s="11">
        <f>SUMPRODUCT((Diário!$E$4:$E$5003='Analítico Cp.'!$B89)*(Diário!$C$4:$C$5003&gt;=H$4)*(Diário!$C$4:$C$5003&lt;=EOMONTH(H$4,0))*(Diário!$F$4:$F$5003))
+SUMPRODUCT(('Comp.'!$D$5:$D$484=$B89)*('Comp.'!$B$5:$B$484&gt;=H$4)*('Comp.'!$B$5:$B$484&lt;=EOMONTH(H$4,0))*('Comp.'!$E$5:$E$484))</f>
        <v>0</v>
      </c>
      <c r="I89" s="11">
        <f>SUMPRODUCT((Diário!$E$4:$E$5003='Analítico Cp.'!$B89)*(Diário!$C$4:$C$5003&gt;=I$4)*(Diário!$C$4:$C$5003&lt;=EOMONTH(I$4,0))*(Diário!$F$4:$F$5003))
+SUMPRODUCT(('Comp.'!$D$5:$D$484=$B89)*('Comp.'!$B$5:$B$484&gt;=I$4)*('Comp.'!$B$5:$B$484&lt;=EOMONTH(I$4,0))*('Comp.'!$E$5:$E$484))</f>
        <v>0</v>
      </c>
      <c r="J89" s="11">
        <f>SUMPRODUCT((Diário!$E$4:$E$5003='Analítico Cp.'!$B89)*(Diário!$C$4:$C$5003&gt;=J$4)*(Diário!$C$4:$C$5003&lt;=EOMONTH(J$4,0))*(Diário!$F$4:$F$5003))
+SUMPRODUCT(('Comp.'!$D$5:$D$484=$B89)*('Comp.'!$B$5:$B$484&gt;=J$4)*('Comp.'!$B$5:$B$484&lt;=EOMONTH(J$4,0))*('Comp.'!$E$5:$E$484))</f>
        <v>0</v>
      </c>
      <c r="K89" s="11">
        <f>SUMPRODUCT((Diário!$E$4:$E$5003='Analítico Cp.'!$B89)*(Diário!$C$4:$C$5003&gt;=K$4)*(Diário!$C$4:$C$5003&lt;=EOMONTH(K$4,0))*(Diário!$F$4:$F$5003))
+SUMPRODUCT(('Comp.'!$D$5:$D$484=$B89)*('Comp.'!$B$5:$B$484&gt;=K$4)*('Comp.'!$B$5:$B$484&lt;=EOMONTH(K$4,0))*('Comp.'!$E$5:$E$484))</f>
        <v>0</v>
      </c>
      <c r="L89" s="11">
        <f>SUMPRODUCT((Diário!$E$4:$E$5003='Analítico Cp.'!$B89)*(Diário!$C$4:$C$5003&gt;=L$4)*(Diário!$C$4:$C$5003&lt;=EOMONTH(L$4,0))*(Diário!$F$4:$F$5003))
+SUMPRODUCT(('Comp.'!$D$5:$D$484=$B89)*('Comp.'!$B$5:$B$484&gt;=L$4)*('Comp.'!$B$5:$B$484&lt;=EOMONTH(L$4,0))*('Comp.'!$E$5:$E$484))</f>
        <v>0</v>
      </c>
      <c r="M89" s="11">
        <f>SUMPRODUCT((Diário!$E$4:$E$5003='Analítico Cp.'!$B89)*(Diário!$C$4:$C$5003&gt;=M$4)*(Diário!$C$4:$C$5003&lt;=EOMONTH(M$4,0))*(Diário!$F$4:$F$5003))
+SUMPRODUCT(('Comp.'!$D$5:$D$484=$B89)*('Comp.'!$B$5:$B$484&gt;=M$4)*('Comp.'!$B$5:$B$484&lt;=EOMONTH(M$4,0))*('Comp.'!$E$5:$E$484))</f>
        <v>0</v>
      </c>
      <c r="N89" s="11">
        <f>SUMPRODUCT((Diário!$E$4:$E$5003='Analítico Cp.'!$B89)*(Diário!$C$4:$C$5003&gt;=N$4)*(Diário!$C$4:$C$5003&lt;=EOMONTH(N$4,0))*(Diário!$F$4:$F$5003))
+SUMPRODUCT(('Comp.'!$D$5:$D$484=$B89)*('Comp.'!$B$5:$B$484&gt;=N$4)*('Comp.'!$B$5:$B$484&lt;=EOMONTH(N$4,0))*('Comp.'!$E$5:$E$484))</f>
        <v>0</v>
      </c>
      <c r="O89" s="12">
        <f t="shared" si="14"/>
        <v>2.5</v>
      </c>
      <c r="P89" s="95">
        <f t="shared" ref="P89:P117" si="15">IF($O$135=0,0,O89/$O$135)</f>
        <v>9.1233301076762766E-7</v>
      </c>
    </row>
    <row r="90" spans="1:16" ht="23.45" customHeight="1" x14ac:dyDescent="0.2">
      <c r="A90" s="40" t="s">
        <v>139</v>
      </c>
      <c r="B90" s="60" t="s">
        <v>59</v>
      </c>
      <c r="C90" s="11">
        <f>SUMPRODUCT((Diário!$E$4:$E$5003='Analítico Cp.'!$B90)*(Diário!$C$4:$C$5003&gt;=C$4)*(Diário!$C$4:$C$5003&lt;=EOMONTH(C$4,0))*(Diário!$F$4:$F$5003))
+SUMPRODUCT(('Comp.'!$D$5:$D$484=$B90)*('Comp.'!$B$5:$B$484&gt;=C$4)*('Comp.'!$B$5:$B$484&lt;=EOMONTH(C$4,0))*('Comp.'!$E$5:$E$484))</f>
        <v>0</v>
      </c>
      <c r="D90" s="11">
        <f>SUMPRODUCT((Diário!$E$4:$E$5003='Analítico Cp.'!$B90)*(Diário!$C$4:$C$5003&gt;=D$4)*(Diário!$C$4:$C$5003&lt;=EOMONTH(D$4,0))*(Diário!$F$4:$F$5003))
+SUMPRODUCT(('Comp.'!$D$5:$D$484=$B90)*('Comp.'!$B$5:$B$484&gt;=D$4)*('Comp.'!$B$5:$B$484&lt;=EOMONTH(D$4,0))*('Comp.'!$E$5:$E$484))</f>
        <v>0</v>
      </c>
      <c r="E90" s="11">
        <f>SUMPRODUCT((Diário!$E$4:$E$5003='Analítico Cp.'!$B90)*(Diário!$C$4:$C$5003&gt;=E$4)*(Diário!$C$4:$C$5003&lt;=EOMONTH(E$4,0))*(Diário!$F$4:$F$5003))
+SUMPRODUCT(('Comp.'!$D$5:$D$484=$B90)*('Comp.'!$B$5:$B$484&gt;=E$4)*('Comp.'!$B$5:$B$484&lt;=EOMONTH(E$4,0))*('Comp.'!$E$5:$E$484))</f>
        <v>0</v>
      </c>
      <c r="F90" s="11">
        <f>SUMPRODUCT((Diário!$E$4:$E$5003='Analítico Cp.'!$B90)*(Diário!$C$4:$C$5003&gt;=F$4)*(Diário!$C$4:$C$5003&lt;=EOMONTH(F$4,0))*(Diário!$F$4:$F$5003))
+SUMPRODUCT(('Comp.'!$D$5:$D$484=$B90)*('Comp.'!$B$5:$B$484&gt;=F$4)*('Comp.'!$B$5:$B$484&lt;=EOMONTH(F$4,0))*('Comp.'!$E$5:$E$484))</f>
        <v>0</v>
      </c>
      <c r="G90" s="11">
        <f>SUMPRODUCT((Diário!$E$4:$E$5003='Analítico Cp.'!$B90)*(Diário!$C$4:$C$5003&gt;=G$4)*(Diário!$C$4:$C$5003&lt;=EOMONTH(G$4,0))*(Diário!$F$4:$F$5003))
+SUMPRODUCT(('Comp.'!$D$5:$D$484=$B90)*('Comp.'!$B$5:$B$484&gt;=G$4)*('Comp.'!$B$5:$B$484&lt;=EOMONTH(G$4,0))*('Comp.'!$E$5:$E$484))</f>
        <v>0</v>
      </c>
      <c r="H90" s="11">
        <f>SUMPRODUCT((Diário!$E$4:$E$5003='Analítico Cp.'!$B90)*(Diário!$C$4:$C$5003&gt;=H$4)*(Diário!$C$4:$C$5003&lt;=EOMONTH(H$4,0))*(Diário!$F$4:$F$5003))
+SUMPRODUCT(('Comp.'!$D$5:$D$484=$B90)*('Comp.'!$B$5:$B$484&gt;=H$4)*('Comp.'!$B$5:$B$484&lt;=EOMONTH(H$4,0))*('Comp.'!$E$5:$E$484))</f>
        <v>0</v>
      </c>
      <c r="I90" s="11">
        <f>SUMPRODUCT((Diário!$E$4:$E$5003='Analítico Cp.'!$B90)*(Diário!$C$4:$C$5003&gt;=I$4)*(Diário!$C$4:$C$5003&lt;=EOMONTH(I$4,0))*(Diário!$F$4:$F$5003))
+SUMPRODUCT(('Comp.'!$D$5:$D$484=$B90)*('Comp.'!$B$5:$B$484&gt;=I$4)*('Comp.'!$B$5:$B$484&lt;=EOMONTH(I$4,0))*('Comp.'!$E$5:$E$484))</f>
        <v>0</v>
      </c>
      <c r="J90" s="11">
        <f>SUMPRODUCT((Diário!$E$4:$E$5003='Analítico Cp.'!$B90)*(Diário!$C$4:$C$5003&gt;=J$4)*(Diário!$C$4:$C$5003&lt;=EOMONTH(J$4,0))*(Diário!$F$4:$F$5003))
+SUMPRODUCT(('Comp.'!$D$5:$D$484=$B90)*('Comp.'!$B$5:$B$484&gt;=J$4)*('Comp.'!$B$5:$B$484&lt;=EOMONTH(J$4,0))*('Comp.'!$E$5:$E$484))</f>
        <v>0</v>
      </c>
      <c r="K90" s="11">
        <f>SUMPRODUCT((Diário!$E$4:$E$5003='Analítico Cp.'!$B90)*(Diário!$C$4:$C$5003&gt;=K$4)*(Diário!$C$4:$C$5003&lt;=EOMONTH(K$4,0))*(Diário!$F$4:$F$5003))
+SUMPRODUCT(('Comp.'!$D$5:$D$484=$B90)*('Comp.'!$B$5:$B$484&gt;=K$4)*('Comp.'!$B$5:$B$484&lt;=EOMONTH(K$4,0))*('Comp.'!$E$5:$E$484))</f>
        <v>0</v>
      </c>
      <c r="L90" s="11">
        <f>SUMPRODUCT((Diário!$E$4:$E$5003='Analítico Cp.'!$B90)*(Diário!$C$4:$C$5003&gt;=L$4)*(Diário!$C$4:$C$5003&lt;=EOMONTH(L$4,0))*(Diário!$F$4:$F$5003))
+SUMPRODUCT(('Comp.'!$D$5:$D$484=$B90)*('Comp.'!$B$5:$B$484&gt;=L$4)*('Comp.'!$B$5:$B$484&lt;=EOMONTH(L$4,0))*('Comp.'!$E$5:$E$484))</f>
        <v>0</v>
      </c>
      <c r="M90" s="11">
        <f>SUMPRODUCT((Diário!$E$4:$E$5003='Analítico Cp.'!$B90)*(Diário!$C$4:$C$5003&gt;=M$4)*(Diário!$C$4:$C$5003&lt;=EOMONTH(M$4,0))*(Diário!$F$4:$F$5003))
+SUMPRODUCT(('Comp.'!$D$5:$D$484=$B90)*('Comp.'!$B$5:$B$484&gt;=M$4)*('Comp.'!$B$5:$B$484&lt;=EOMONTH(M$4,0))*('Comp.'!$E$5:$E$484))</f>
        <v>0</v>
      </c>
      <c r="N90" s="11">
        <f>SUMPRODUCT((Diário!$E$4:$E$5003='Analítico Cp.'!$B90)*(Diário!$C$4:$C$5003&gt;=N$4)*(Diário!$C$4:$C$5003&lt;=EOMONTH(N$4,0))*(Diário!$F$4:$F$5003))
+SUMPRODUCT(('Comp.'!$D$5:$D$484=$B90)*('Comp.'!$B$5:$B$484&gt;=N$4)*('Comp.'!$B$5:$B$484&lt;=EOMONTH(N$4,0))*('Comp.'!$E$5:$E$484))</f>
        <v>0</v>
      </c>
      <c r="O90" s="12">
        <f t="shared" si="14"/>
        <v>0</v>
      </c>
      <c r="P90" s="95">
        <f t="shared" si="15"/>
        <v>0</v>
      </c>
    </row>
    <row r="91" spans="1:16" ht="23.45" customHeight="1" x14ac:dyDescent="0.2">
      <c r="A91" s="40" t="s">
        <v>172</v>
      </c>
      <c r="B91" s="60" t="s">
        <v>58</v>
      </c>
      <c r="C91" s="11">
        <f>SUMPRODUCT((Diário!$E$4:$E$5003='Analítico Cp.'!$B91)*(Diário!$C$4:$C$5003&gt;=C$4)*(Diário!$C$4:$C$5003&lt;=EOMONTH(C$4,0))*(Diário!$F$4:$F$5003))
+SUMPRODUCT(('Comp.'!$D$5:$D$484=$B91)*('Comp.'!$B$5:$B$484&gt;=C$4)*('Comp.'!$B$5:$B$484&lt;=EOMONTH(C$4,0))*('Comp.'!$E$5:$E$484))</f>
        <v>0</v>
      </c>
      <c r="D91" s="11">
        <f>SUMPRODUCT((Diário!$E$4:$E$5003='Analítico Cp.'!$B91)*(Diário!$C$4:$C$5003&gt;=D$4)*(Diário!$C$4:$C$5003&lt;=EOMONTH(D$4,0))*(Diário!$F$4:$F$5003))
+SUMPRODUCT(('Comp.'!$D$5:$D$484=$B91)*('Comp.'!$B$5:$B$484&gt;=D$4)*('Comp.'!$B$5:$B$484&lt;=EOMONTH(D$4,0))*('Comp.'!$E$5:$E$484))</f>
        <v>0</v>
      </c>
      <c r="E91" s="11">
        <f>SUMPRODUCT((Diário!$E$4:$E$5003='Analítico Cp.'!$B91)*(Diário!$C$4:$C$5003&gt;=E$4)*(Diário!$C$4:$C$5003&lt;=EOMONTH(E$4,0))*(Diário!$F$4:$F$5003))
+SUMPRODUCT(('Comp.'!$D$5:$D$484=$B91)*('Comp.'!$B$5:$B$484&gt;=E$4)*('Comp.'!$B$5:$B$484&lt;=EOMONTH(E$4,0))*('Comp.'!$E$5:$E$484))</f>
        <v>0</v>
      </c>
      <c r="F91" s="11">
        <f>SUMPRODUCT((Diário!$E$4:$E$5003='Analítico Cp.'!$B91)*(Diário!$C$4:$C$5003&gt;=F$4)*(Diário!$C$4:$C$5003&lt;=EOMONTH(F$4,0))*(Diário!$F$4:$F$5003))
+SUMPRODUCT(('Comp.'!$D$5:$D$484=$B91)*('Comp.'!$B$5:$B$484&gt;=F$4)*('Comp.'!$B$5:$B$484&lt;=EOMONTH(F$4,0))*('Comp.'!$E$5:$E$484))</f>
        <v>0</v>
      </c>
      <c r="G91" s="11">
        <f>SUMPRODUCT((Diário!$E$4:$E$5003='Analítico Cp.'!$B91)*(Diário!$C$4:$C$5003&gt;=G$4)*(Diário!$C$4:$C$5003&lt;=EOMONTH(G$4,0))*(Diário!$F$4:$F$5003))
+SUMPRODUCT(('Comp.'!$D$5:$D$484=$B91)*('Comp.'!$B$5:$B$484&gt;=G$4)*('Comp.'!$B$5:$B$484&lt;=EOMONTH(G$4,0))*('Comp.'!$E$5:$E$484))</f>
        <v>7214.6399999999994</v>
      </c>
      <c r="H91" s="11">
        <f>SUMPRODUCT((Diário!$E$4:$E$5003='Analítico Cp.'!$B91)*(Diário!$C$4:$C$5003&gt;=H$4)*(Diário!$C$4:$C$5003&lt;=EOMONTH(H$4,0))*(Diário!$F$4:$F$5003))
+SUMPRODUCT(('Comp.'!$D$5:$D$484=$B91)*('Comp.'!$B$5:$B$484&gt;=H$4)*('Comp.'!$B$5:$B$484&lt;=EOMONTH(H$4,0))*('Comp.'!$E$5:$E$484))</f>
        <v>82.97</v>
      </c>
      <c r="I91" s="11">
        <f>SUMPRODUCT((Diário!$E$4:$E$5003='Analítico Cp.'!$B91)*(Diário!$C$4:$C$5003&gt;=I$4)*(Diário!$C$4:$C$5003&lt;=EOMONTH(I$4,0))*(Diário!$F$4:$F$5003))
+SUMPRODUCT(('Comp.'!$D$5:$D$484=$B91)*('Comp.'!$B$5:$B$484&gt;=I$4)*('Comp.'!$B$5:$B$484&lt;=EOMONTH(I$4,0))*('Comp.'!$E$5:$E$484))</f>
        <v>0</v>
      </c>
      <c r="J91" s="11">
        <f>SUMPRODUCT((Diário!$E$4:$E$5003='Analítico Cp.'!$B91)*(Diário!$C$4:$C$5003&gt;=J$4)*(Diário!$C$4:$C$5003&lt;=EOMONTH(J$4,0))*(Diário!$F$4:$F$5003))
+SUMPRODUCT(('Comp.'!$D$5:$D$484=$B91)*('Comp.'!$B$5:$B$484&gt;=J$4)*('Comp.'!$B$5:$B$484&lt;=EOMONTH(J$4,0))*('Comp.'!$E$5:$E$484))</f>
        <v>0</v>
      </c>
      <c r="K91" s="11">
        <f>SUMPRODUCT((Diário!$E$4:$E$5003='Analítico Cp.'!$B91)*(Diário!$C$4:$C$5003&gt;=K$4)*(Diário!$C$4:$C$5003&lt;=EOMONTH(K$4,0))*(Diário!$F$4:$F$5003))
+SUMPRODUCT(('Comp.'!$D$5:$D$484=$B91)*('Comp.'!$B$5:$B$484&gt;=K$4)*('Comp.'!$B$5:$B$484&lt;=EOMONTH(K$4,0))*('Comp.'!$E$5:$E$484))</f>
        <v>0</v>
      </c>
      <c r="L91" s="11">
        <f>SUMPRODUCT((Diário!$E$4:$E$5003='Analítico Cp.'!$B91)*(Diário!$C$4:$C$5003&gt;=L$4)*(Diário!$C$4:$C$5003&lt;=EOMONTH(L$4,0))*(Diário!$F$4:$F$5003))
+SUMPRODUCT(('Comp.'!$D$5:$D$484=$B91)*('Comp.'!$B$5:$B$484&gt;=L$4)*('Comp.'!$B$5:$B$484&lt;=EOMONTH(L$4,0))*('Comp.'!$E$5:$E$484))</f>
        <v>0</v>
      </c>
      <c r="M91" s="11">
        <f>SUMPRODUCT((Diário!$E$4:$E$5003='Analítico Cp.'!$B91)*(Diário!$C$4:$C$5003&gt;=M$4)*(Diário!$C$4:$C$5003&lt;=EOMONTH(M$4,0))*(Diário!$F$4:$F$5003))
+SUMPRODUCT(('Comp.'!$D$5:$D$484=$B91)*('Comp.'!$B$5:$B$484&gt;=M$4)*('Comp.'!$B$5:$B$484&lt;=EOMONTH(M$4,0))*('Comp.'!$E$5:$E$484))</f>
        <v>0</v>
      </c>
      <c r="N91" s="11">
        <f>SUMPRODUCT((Diário!$E$4:$E$5003='Analítico Cp.'!$B91)*(Diário!$C$4:$C$5003&gt;=N$4)*(Diário!$C$4:$C$5003&lt;=EOMONTH(N$4,0))*(Diário!$F$4:$F$5003))
+SUMPRODUCT(('Comp.'!$D$5:$D$484=$B91)*('Comp.'!$B$5:$B$484&gt;=N$4)*('Comp.'!$B$5:$B$484&lt;=EOMONTH(N$4,0))*('Comp.'!$E$5:$E$484))</f>
        <v>0</v>
      </c>
      <c r="O91" s="12">
        <f t="shared" si="14"/>
        <v>7297.61</v>
      </c>
      <c r="P91" s="95">
        <f t="shared" si="15"/>
        <v>2.6631402010831788E-3</v>
      </c>
    </row>
    <row r="92" spans="1:16" ht="23.45" customHeight="1" x14ac:dyDescent="0.2">
      <c r="A92" s="40" t="s">
        <v>173</v>
      </c>
      <c r="B92" s="60" t="s">
        <v>60</v>
      </c>
      <c r="C92" s="11">
        <f>SUMPRODUCT((Diário!$E$4:$E$5003='Analítico Cp.'!$B92)*(Diário!$C$4:$C$5003&gt;=C$4)*(Diário!$C$4:$C$5003&lt;=EOMONTH(C$4,0))*(Diário!$F$4:$F$5003))
+SUMPRODUCT(('Comp.'!$D$5:$D$484=$B92)*('Comp.'!$B$5:$B$484&gt;=C$4)*('Comp.'!$B$5:$B$484&lt;=EOMONTH(C$4,0))*('Comp.'!$E$5:$E$484))</f>
        <v>0</v>
      </c>
      <c r="D92" s="11">
        <f>SUMPRODUCT((Diário!$E$4:$E$5003='Analítico Cp.'!$B92)*(Diário!$C$4:$C$5003&gt;=D$4)*(Diário!$C$4:$C$5003&lt;=EOMONTH(D$4,0))*(Diário!$F$4:$F$5003))
+SUMPRODUCT(('Comp.'!$D$5:$D$484=$B92)*('Comp.'!$B$5:$B$484&gt;=D$4)*('Comp.'!$B$5:$B$484&lt;=EOMONTH(D$4,0))*('Comp.'!$E$5:$E$484))</f>
        <v>0</v>
      </c>
      <c r="E92" s="11">
        <f>SUMPRODUCT((Diário!$E$4:$E$5003='Analítico Cp.'!$B92)*(Diário!$C$4:$C$5003&gt;=E$4)*(Diário!$C$4:$C$5003&lt;=EOMONTH(E$4,0))*(Diário!$F$4:$F$5003))
+SUMPRODUCT(('Comp.'!$D$5:$D$484=$B92)*('Comp.'!$B$5:$B$484&gt;=E$4)*('Comp.'!$B$5:$B$484&lt;=EOMONTH(E$4,0))*('Comp.'!$E$5:$E$484))</f>
        <v>0</v>
      </c>
      <c r="F92" s="11">
        <f>SUMPRODUCT((Diário!$E$4:$E$5003='Analítico Cp.'!$B92)*(Diário!$C$4:$C$5003&gt;=F$4)*(Diário!$C$4:$C$5003&lt;=EOMONTH(F$4,0))*(Diário!$F$4:$F$5003))
+SUMPRODUCT(('Comp.'!$D$5:$D$484=$B92)*('Comp.'!$B$5:$B$484&gt;=F$4)*('Comp.'!$B$5:$B$484&lt;=EOMONTH(F$4,0))*('Comp.'!$E$5:$E$484))</f>
        <v>0</v>
      </c>
      <c r="G92" s="11">
        <f>SUMPRODUCT((Diário!$E$4:$E$5003='Analítico Cp.'!$B92)*(Diário!$C$4:$C$5003&gt;=G$4)*(Diário!$C$4:$C$5003&lt;=EOMONTH(G$4,0))*(Diário!$F$4:$F$5003))
+SUMPRODUCT(('Comp.'!$D$5:$D$484=$B92)*('Comp.'!$B$5:$B$484&gt;=G$4)*('Comp.'!$B$5:$B$484&lt;=EOMONTH(G$4,0))*('Comp.'!$E$5:$E$484))</f>
        <v>0</v>
      </c>
      <c r="H92" s="11">
        <f>SUMPRODUCT((Diário!$E$4:$E$5003='Analítico Cp.'!$B92)*(Diário!$C$4:$C$5003&gt;=H$4)*(Diário!$C$4:$C$5003&lt;=EOMONTH(H$4,0))*(Diário!$F$4:$F$5003))
+SUMPRODUCT(('Comp.'!$D$5:$D$484=$B92)*('Comp.'!$B$5:$B$484&gt;=H$4)*('Comp.'!$B$5:$B$484&lt;=EOMONTH(H$4,0))*('Comp.'!$E$5:$E$484))</f>
        <v>0</v>
      </c>
      <c r="I92" s="11">
        <f>SUMPRODUCT((Diário!$E$4:$E$5003='Analítico Cp.'!$B92)*(Diário!$C$4:$C$5003&gt;=I$4)*(Diário!$C$4:$C$5003&lt;=EOMONTH(I$4,0))*(Diário!$F$4:$F$5003))
+SUMPRODUCT(('Comp.'!$D$5:$D$484=$B92)*('Comp.'!$B$5:$B$484&gt;=I$4)*('Comp.'!$B$5:$B$484&lt;=EOMONTH(I$4,0))*('Comp.'!$E$5:$E$484))</f>
        <v>0</v>
      </c>
      <c r="J92" s="11">
        <f>SUMPRODUCT((Diário!$E$4:$E$5003='Analítico Cp.'!$B92)*(Diário!$C$4:$C$5003&gt;=J$4)*(Diário!$C$4:$C$5003&lt;=EOMONTH(J$4,0))*(Diário!$F$4:$F$5003))
+SUMPRODUCT(('Comp.'!$D$5:$D$484=$B92)*('Comp.'!$B$5:$B$484&gt;=J$4)*('Comp.'!$B$5:$B$484&lt;=EOMONTH(J$4,0))*('Comp.'!$E$5:$E$484))</f>
        <v>0</v>
      </c>
      <c r="K92" s="11">
        <f>SUMPRODUCT((Diário!$E$4:$E$5003='Analítico Cp.'!$B92)*(Diário!$C$4:$C$5003&gt;=K$4)*(Diário!$C$4:$C$5003&lt;=EOMONTH(K$4,0))*(Diário!$F$4:$F$5003))
+SUMPRODUCT(('Comp.'!$D$5:$D$484=$B92)*('Comp.'!$B$5:$B$484&gt;=K$4)*('Comp.'!$B$5:$B$484&lt;=EOMONTH(K$4,0))*('Comp.'!$E$5:$E$484))</f>
        <v>0</v>
      </c>
      <c r="L92" s="11">
        <f>SUMPRODUCT((Diário!$E$4:$E$5003='Analítico Cp.'!$B92)*(Diário!$C$4:$C$5003&gt;=L$4)*(Diário!$C$4:$C$5003&lt;=EOMONTH(L$4,0))*(Diário!$F$4:$F$5003))
+SUMPRODUCT(('Comp.'!$D$5:$D$484=$B92)*('Comp.'!$B$5:$B$484&gt;=L$4)*('Comp.'!$B$5:$B$484&lt;=EOMONTH(L$4,0))*('Comp.'!$E$5:$E$484))</f>
        <v>0</v>
      </c>
      <c r="M92" s="11">
        <f>SUMPRODUCT((Diário!$E$4:$E$5003='Analítico Cp.'!$B92)*(Diário!$C$4:$C$5003&gt;=M$4)*(Diário!$C$4:$C$5003&lt;=EOMONTH(M$4,0))*(Diário!$F$4:$F$5003))
+SUMPRODUCT(('Comp.'!$D$5:$D$484=$B92)*('Comp.'!$B$5:$B$484&gt;=M$4)*('Comp.'!$B$5:$B$484&lt;=EOMONTH(M$4,0))*('Comp.'!$E$5:$E$484))</f>
        <v>0</v>
      </c>
      <c r="N92" s="11">
        <f>SUMPRODUCT((Diário!$E$4:$E$5003='Analítico Cp.'!$B92)*(Diário!$C$4:$C$5003&gt;=N$4)*(Diário!$C$4:$C$5003&lt;=EOMONTH(N$4,0))*(Diário!$F$4:$F$5003))
+SUMPRODUCT(('Comp.'!$D$5:$D$484=$B92)*('Comp.'!$B$5:$B$484&gt;=N$4)*('Comp.'!$B$5:$B$484&lt;=EOMONTH(N$4,0))*('Comp.'!$E$5:$E$484))</f>
        <v>0</v>
      </c>
      <c r="O92" s="12">
        <f t="shared" si="14"/>
        <v>0</v>
      </c>
      <c r="P92" s="95">
        <f t="shared" si="15"/>
        <v>0</v>
      </c>
    </row>
    <row r="93" spans="1:16" ht="23.45" customHeight="1" x14ac:dyDescent="0.2">
      <c r="A93" s="40" t="s">
        <v>174</v>
      </c>
      <c r="B93" s="60" t="s">
        <v>127</v>
      </c>
      <c r="C93" s="11">
        <f>SUMPRODUCT((Diário!$E$4:$E$5003='Analítico Cp.'!$B93)*(Diário!$C$4:$C$5003&gt;=C$4)*(Diário!$C$4:$C$5003&lt;=EOMONTH(C$4,0))*(Diário!$F$4:$F$5003))
+SUMPRODUCT(('Comp.'!$D$5:$D$484=$B93)*('Comp.'!$B$5:$B$484&gt;=C$4)*('Comp.'!$B$5:$B$484&lt;=EOMONTH(C$4,0))*('Comp.'!$E$5:$E$484))</f>
        <v>0</v>
      </c>
      <c r="D93" s="11">
        <f>SUMPRODUCT((Diário!$E$4:$E$5003='Analítico Cp.'!$B93)*(Diário!$C$4:$C$5003&gt;=D$4)*(Diário!$C$4:$C$5003&lt;=EOMONTH(D$4,0))*(Diário!$F$4:$F$5003))
+SUMPRODUCT(('Comp.'!$D$5:$D$484=$B93)*('Comp.'!$B$5:$B$484&gt;=D$4)*('Comp.'!$B$5:$B$484&lt;=EOMONTH(D$4,0))*('Comp.'!$E$5:$E$484))</f>
        <v>0</v>
      </c>
      <c r="E93" s="11">
        <f>SUMPRODUCT((Diário!$E$4:$E$5003='Analítico Cp.'!$B93)*(Diário!$C$4:$C$5003&gt;=E$4)*(Diário!$C$4:$C$5003&lt;=EOMONTH(E$4,0))*(Diário!$F$4:$F$5003))
+SUMPRODUCT(('Comp.'!$D$5:$D$484=$B93)*('Comp.'!$B$5:$B$484&gt;=E$4)*('Comp.'!$B$5:$B$484&lt;=EOMONTH(E$4,0))*('Comp.'!$E$5:$E$484))</f>
        <v>0</v>
      </c>
      <c r="F93" s="11">
        <f>SUMPRODUCT((Diário!$E$4:$E$5003='Analítico Cp.'!$B93)*(Diário!$C$4:$C$5003&gt;=F$4)*(Diário!$C$4:$C$5003&lt;=EOMONTH(F$4,0))*(Diário!$F$4:$F$5003))
+SUMPRODUCT(('Comp.'!$D$5:$D$484=$B93)*('Comp.'!$B$5:$B$484&gt;=F$4)*('Comp.'!$B$5:$B$484&lt;=EOMONTH(F$4,0))*('Comp.'!$E$5:$E$484))</f>
        <v>699.68</v>
      </c>
      <c r="G93" s="11">
        <f>SUMPRODUCT((Diário!$E$4:$E$5003='Analítico Cp.'!$B93)*(Diário!$C$4:$C$5003&gt;=G$4)*(Diário!$C$4:$C$5003&lt;=EOMONTH(G$4,0))*(Diário!$F$4:$F$5003))
+SUMPRODUCT(('Comp.'!$D$5:$D$484=$B93)*('Comp.'!$B$5:$B$484&gt;=G$4)*('Comp.'!$B$5:$B$484&lt;=EOMONTH(G$4,0))*('Comp.'!$E$5:$E$484))</f>
        <v>11433.92</v>
      </c>
      <c r="H93" s="11">
        <f>SUMPRODUCT((Diário!$E$4:$E$5003='Analítico Cp.'!$B93)*(Diário!$C$4:$C$5003&gt;=H$4)*(Diário!$C$4:$C$5003&lt;=EOMONTH(H$4,0))*(Diário!$F$4:$F$5003))
+SUMPRODUCT(('Comp.'!$D$5:$D$484=$B93)*('Comp.'!$B$5:$B$484&gt;=H$4)*('Comp.'!$B$5:$B$484&lt;=EOMONTH(H$4,0))*('Comp.'!$E$5:$E$484))</f>
        <v>0</v>
      </c>
      <c r="I93" s="11">
        <f>SUMPRODUCT((Diário!$E$4:$E$5003='Analítico Cp.'!$B93)*(Diário!$C$4:$C$5003&gt;=I$4)*(Diário!$C$4:$C$5003&lt;=EOMONTH(I$4,0))*(Diário!$F$4:$F$5003))
+SUMPRODUCT(('Comp.'!$D$5:$D$484=$B93)*('Comp.'!$B$5:$B$484&gt;=I$4)*('Comp.'!$B$5:$B$484&lt;=EOMONTH(I$4,0))*('Comp.'!$E$5:$E$484))</f>
        <v>0</v>
      </c>
      <c r="J93" s="11">
        <f>SUMPRODUCT((Diário!$E$4:$E$5003='Analítico Cp.'!$B93)*(Diário!$C$4:$C$5003&gt;=J$4)*(Diário!$C$4:$C$5003&lt;=EOMONTH(J$4,0))*(Diário!$F$4:$F$5003))
+SUMPRODUCT(('Comp.'!$D$5:$D$484=$B93)*('Comp.'!$B$5:$B$484&gt;=J$4)*('Comp.'!$B$5:$B$484&lt;=EOMONTH(J$4,0))*('Comp.'!$E$5:$E$484))</f>
        <v>0</v>
      </c>
      <c r="K93" s="11">
        <f>SUMPRODUCT((Diário!$E$4:$E$5003='Analítico Cp.'!$B93)*(Diário!$C$4:$C$5003&gt;=K$4)*(Diário!$C$4:$C$5003&lt;=EOMONTH(K$4,0))*(Diário!$F$4:$F$5003))
+SUMPRODUCT(('Comp.'!$D$5:$D$484=$B93)*('Comp.'!$B$5:$B$484&gt;=K$4)*('Comp.'!$B$5:$B$484&lt;=EOMONTH(K$4,0))*('Comp.'!$E$5:$E$484))</f>
        <v>0</v>
      </c>
      <c r="L93" s="11">
        <f>SUMPRODUCT((Diário!$E$4:$E$5003='Analítico Cp.'!$B93)*(Diário!$C$4:$C$5003&gt;=L$4)*(Diário!$C$4:$C$5003&lt;=EOMONTH(L$4,0))*(Diário!$F$4:$F$5003))
+SUMPRODUCT(('Comp.'!$D$5:$D$484=$B93)*('Comp.'!$B$5:$B$484&gt;=L$4)*('Comp.'!$B$5:$B$484&lt;=EOMONTH(L$4,0))*('Comp.'!$E$5:$E$484))</f>
        <v>0</v>
      </c>
      <c r="M93" s="11">
        <f>SUMPRODUCT((Diário!$E$4:$E$5003='Analítico Cp.'!$B93)*(Diário!$C$4:$C$5003&gt;=M$4)*(Diário!$C$4:$C$5003&lt;=EOMONTH(M$4,0))*(Diário!$F$4:$F$5003))
+SUMPRODUCT(('Comp.'!$D$5:$D$484=$B93)*('Comp.'!$B$5:$B$484&gt;=M$4)*('Comp.'!$B$5:$B$484&lt;=EOMONTH(M$4,0))*('Comp.'!$E$5:$E$484))</f>
        <v>0</v>
      </c>
      <c r="N93" s="11">
        <f>SUMPRODUCT((Diário!$E$4:$E$5003='Analítico Cp.'!$B93)*(Diário!$C$4:$C$5003&gt;=N$4)*(Diário!$C$4:$C$5003&lt;=EOMONTH(N$4,0))*(Diário!$F$4:$F$5003))
+SUMPRODUCT(('Comp.'!$D$5:$D$484=$B93)*('Comp.'!$B$5:$B$484&gt;=N$4)*('Comp.'!$B$5:$B$484&lt;=EOMONTH(N$4,0))*('Comp.'!$E$5:$E$484))</f>
        <v>0</v>
      </c>
      <c r="O93" s="12">
        <f t="shared" si="14"/>
        <v>12133.6</v>
      </c>
      <c r="P93" s="95">
        <f t="shared" si="15"/>
        <v>4.4279535277800351E-3</v>
      </c>
    </row>
    <row r="94" spans="1:16" ht="23.45" customHeight="1" x14ac:dyDescent="0.2">
      <c r="A94" s="40" t="s">
        <v>175</v>
      </c>
      <c r="B94" s="60" t="s">
        <v>125</v>
      </c>
      <c r="C94" s="11">
        <f>SUMPRODUCT((Diário!$E$4:$E$5003='Analítico Cp.'!$B94)*(Diário!$C$4:$C$5003&gt;=C$4)*(Diário!$C$4:$C$5003&lt;=EOMONTH(C$4,0))*(Diário!$F$4:$F$5003))
+SUMPRODUCT(('Comp.'!$D$5:$D$484=$B94)*('Comp.'!$B$5:$B$484&gt;=C$4)*('Comp.'!$B$5:$B$484&lt;=EOMONTH(C$4,0))*('Comp.'!$E$5:$E$484))</f>
        <v>0</v>
      </c>
      <c r="D94" s="11">
        <f>SUMPRODUCT((Diário!$E$4:$E$5003='Analítico Cp.'!$B94)*(Diário!$C$4:$C$5003&gt;=D$4)*(Diário!$C$4:$C$5003&lt;=EOMONTH(D$4,0))*(Diário!$F$4:$F$5003))
+SUMPRODUCT(('Comp.'!$D$5:$D$484=$B94)*('Comp.'!$B$5:$B$484&gt;=D$4)*('Comp.'!$B$5:$B$484&lt;=EOMONTH(D$4,0))*('Comp.'!$E$5:$E$484))</f>
        <v>0</v>
      </c>
      <c r="E94" s="11">
        <f>SUMPRODUCT((Diário!$E$4:$E$5003='Analítico Cp.'!$B94)*(Diário!$C$4:$C$5003&gt;=E$4)*(Diário!$C$4:$C$5003&lt;=EOMONTH(E$4,0))*(Diário!$F$4:$F$5003))
+SUMPRODUCT(('Comp.'!$D$5:$D$484=$B94)*('Comp.'!$B$5:$B$484&gt;=E$4)*('Comp.'!$B$5:$B$484&lt;=EOMONTH(E$4,0))*('Comp.'!$E$5:$E$484))</f>
        <v>0</v>
      </c>
      <c r="F94" s="11">
        <f>SUMPRODUCT((Diário!$E$4:$E$5003='Analítico Cp.'!$B94)*(Diário!$C$4:$C$5003&gt;=F$4)*(Diário!$C$4:$C$5003&lt;=EOMONTH(F$4,0))*(Diário!$F$4:$F$5003))
+SUMPRODUCT(('Comp.'!$D$5:$D$484=$B94)*('Comp.'!$B$5:$B$484&gt;=F$4)*('Comp.'!$B$5:$B$484&lt;=EOMONTH(F$4,0))*('Comp.'!$E$5:$E$484))</f>
        <v>0</v>
      </c>
      <c r="G94" s="11">
        <f>SUMPRODUCT((Diário!$E$4:$E$5003='Analítico Cp.'!$B94)*(Diário!$C$4:$C$5003&gt;=G$4)*(Diário!$C$4:$C$5003&lt;=EOMONTH(G$4,0))*(Diário!$F$4:$F$5003))
+SUMPRODUCT(('Comp.'!$D$5:$D$484=$B94)*('Comp.'!$B$5:$B$484&gt;=G$4)*('Comp.'!$B$5:$B$484&lt;=EOMONTH(G$4,0))*('Comp.'!$E$5:$E$484))</f>
        <v>1758.97</v>
      </c>
      <c r="H94" s="11">
        <f>SUMPRODUCT((Diário!$E$4:$E$5003='Analítico Cp.'!$B94)*(Diário!$C$4:$C$5003&gt;=H$4)*(Diário!$C$4:$C$5003&lt;=EOMONTH(H$4,0))*(Diário!$F$4:$F$5003))
+SUMPRODUCT(('Comp.'!$D$5:$D$484=$B94)*('Comp.'!$B$5:$B$484&gt;=H$4)*('Comp.'!$B$5:$B$484&lt;=EOMONTH(H$4,0))*('Comp.'!$E$5:$E$484))</f>
        <v>0</v>
      </c>
      <c r="I94" s="11">
        <f>SUMPRODUCT((Diário!$E$4:$E$5003='Analítico Cp.'!$B94)*(Diário!$C$4:$C$5003&gt;=I$4)*(Diário!$C$4:$C$5003&lt;=EOMONTH(I$4,0))*(Diário!$F$4:$F$5003))
+SUMPRODUCT(('Comp.'!$D$5:$D$484=$B94)*('Comp.'!$B$5:$B$484&gt;=I$4)*('Comp.'!$B$5:$B$484&lt;=EOMONTH(I$4,0))*('Comp.'!$E$5:$E$484))</f>
        <v>0</v>
      </c>
      <c r="J94" s="11">
        <f>SUMPRODUCT((Diário!$E$4:$E$5003='Analítico Cp.'!$B94)*(Diário!$C$4:$C$5003&gt;=J$4)*(Diário!$C$4:$C$5003&lt;=EOMONTH(J$4,0))*(Diário!$F$4:$F$5003))
+SUMPRODUCT(('Comp.'!$D$5:$D$484=$B94)*('Comp.'!$B$5:$B$484&gt;=J$4)*('Comp.'!$B$5:$B$484&lt;=EOMONTH(J$4,0))*('Comp.'!$E$5:$E$484))</f>
        <v>0</v>
      </c>
      <c r="K94" s="11">
        <f>SUMPRODUCT((Diário!$E$4:$E$5003='Analítico Cp.'!$B94)*(Diário!$C$4:$C$5003&gt;=K$4)*(Diário!$C$4:$C$5003&lt;=EOMONTH(K$4,0))*(Diário!$F$4:$F$5003))
+SUMPRODUCT(('Comp.'!$D$5:$D$484=$B94)*('Comp.'!$B$5:$B$484&gt;=K$4)*('Comp.'!$B$5:$B$484&lt;=EOMONTH(K$4,0))*('Comp.'!$E$5:$E$484))</f>
        <v>0</v>
      </c>
      <c r="L94" s="11">
        <f>SUMPRODUCT((Diário!$E$4:$E$5003='Analítico Cp.'!$B94)*(Diário!$C$4:$C$5003&gt;=L$4)*(Diário!$C$4:$C$5003&lt;=EOMONTH(L$4,0))*(Diário!$F$4:$F$5003))
+SUMPRODUCT(('Comp.'!$D$5:$D$484=$B94)*('Comp.'!$B$5:$B$484&gt;=L$4)*('Comp.'!$B$5:$B$484&lt;=EOMONTH(L$4,0))*('Comp.'!$E$5:$E$484))</f>
        <v>0</v>
      </c>
      <c r="M94" s="11">
        <f>SUMPRODUCT((Diário!$E$4:$E$5003='Analítico Cp.'!$B94)*(Diário!$C$4:$C$5003&gt;=M$4)*(Diário!$C$4:$C$5003&lt;=EOMONTH(M$4,0))*(Diário!$F$4:$F$5003))
+SUMPRODUCT(('Comp.'!$D$5:$D$484=$B94)*('Comp.'!$B$5:$B$484&gt;=M$4)*('Comp.'!$B$5:$B$484&lt;=EOMONTH(M$4,0))*('Comp.'!$E$5:$E$484))</f>
        <v>0</v>
      </c>
      <c r="N94" s="11">
        <f>SUMPRODUCT((Diário!$E$4:$E$5003='Analítico Cp.'!$B94)*(Diário!$C$4:$C$5003&gt;=N$4)*(Diário!$C$4:$C$5003&lt;=EOMONTH(N$4,0))*(Diário!$F$4:$F$5003))
+SUMPRODUCT(('Comp.'!$D$5:$D$484=$B94)*('Comp.'!$B$5:$B$484&gt;=N$4)*('Comp.'!$B$5:$B$484&lt;=EOMONTH(N$4,0))*('Comp.'!$E$5:$E$484))</f>
        <v>0</v>
      </c>
      <c r="O94" s="12">
        <f t="shared" si="14"/>
        <v>1758.97</v>
      </c>
      <c r="P94" s="95">
        <f t="shared" si="15"/>
        <v>6.4190655837997369E-4</v>
      </c>
    </row>
    <row r="95" spans="1:16" ht="23.45" customHeight="1" x14ac:dyDescent="0.2">
      <c r="A95" s="40" t="s">
        <v>176</v>
      </c>
      <c r="B95" s="60" t="s">
        <v>53</v>
      </c>
      <c r="C95" s="11">
        <f>SUMPRODUCT((Diário!$E$4:$E$5003='Analítico Cp.'!$B95)*(Diário!$C$4:$C$5003&gt;=C$4)*(Diário!$C$4:$C$5003&lt;=EOMONTH(C$4,0))*(Diário!$F$4:$F$5003))
+SUMPRODUCT(('Comp.'!$D$5:$D$484=$B95)*('Comp.'!$B$5:$B$484&gt;=C$4)*('Comp.'!$B$5:$B$484&lt;=EOMONTH(C$4,0))*('Comp.'!$E$5:$E$484))</f>
        <v>4038.3</v>
      </c>
      <c r="D95" s="11">
        <f>SUMPRODUCT((Diário!$E$4:$E$5003='Analítico Cp.'!$B95)*(Diário!$C$4:$C$5003&gt;=D$4)*(Diário!$C$4:$C$5003&lt;=EOMONTH(D$4,0))*(Diário!$F$4:$F$5003))
+SUMPRODUCT(('Comp.'!$D$5:$D$484=$B95)*('Comp.'!$B$5:$B$484&gt;=D$4)*('Comp.'!$B$5:$B$484&lt;=EOMONTH(D$4,0))*('Comp.'!$E$5:$E$484))</f>
        <v>0</v>
      </c>
      <c r="E95" s="11">
        <f>SUMPRODUCT((Diário!$E$4:$E$5003='Analítico Cp.'!$B95)*(Diário!$C$4:$C$5003&gt;=E$4)*(Diário!$C$4:$C$5003&lt;=EOMONTH(E$4,0))*(Diário!$F$4:$F$5003))
+SUMPRODUCT(('Comp.'!$D$5:$D$484=$B95)*('Comp.'!$B$5:$B$484&gt;=E$4)*('Comp.'!$B$5:$B$484&lt;=EOMONTH(E$4,0))*('Comp.'!$E$5:$E$484))</f>
        <v>23377.1</v>
      </c>
      <c r="F95" s="11">
        <f>SUMPRODUCT((Diário!$E$4:$E$5003='Analítico Cp.'!$B95)*(Diário!$C$4:$C$5003&gt;=F$4)*(Diário!$C$4:$C$5003&lt;=EOMONTH(F$4,0))*(Diário!$F$4:$F$5003))
+SUMPRODUCT(('Comp.'!$D$5:$D$484=$B95)*('Comp.'!$B$5:$B$484&gt;=F$4)*('Comp.'!$B$5:$B$484&lt;=EOMONTH(F$4,0))*('Comp.'!$E$5:$E$484))</f>
        <v>0</v>
      </c>
      <c r="G95" s="11">
        <f>SUMPRODUCT((Diário!$E$4:$E$5003='Analítico Cp.'!$B95)*(Diário!$C$4:$C$5003&gt;=G$4)*(Diário!$C$4:$C$5003&lt;=EOMONTH(G$4,0))*(Diário!$F$4:$F$5003))
+SUMPRODUCT(('Comp.'!$D$5:$D$484=$B95)*('Comp.'!$B$5:$B$484&gt;=G$4)*('Comp.'!$B$5:$B$484&lt;=EOMONTH(G$4,0))*('Comp.'!$E$5:$E$484))</f>
        <v>0</v>
      </c>
      <c r="H95" s="11">
        <f>SUMPRODUCT((Diário!$E$4:$E$5003='Analítico Cp.'!$B95)*(Diário!$C$4:$C$5003&gt;=H$4)*(Diário!$C$4:$C$5003&lt;=EOMONTH(H$4,0))*(Diário!$F$4:$F$5003))
+SUMPRODUCT(('Comp.'!$D$5:$D$484=$B95)*('Comp.'!$B$5:$B$484&gt;=H$4)*('Comp.'!$B$5:$B$484&lt;=EOMONTH(H$4,0))*('Comp.'!$E$5:$E$484))</f>
        <v>1710</v>
      </c>
      <c r="I95" s="11">
        <f>SUMPRODUCT((Diário!$E$4:$E$5003='Analítico Cp.'!$B95)*(Diário!$C$4:$C$5003&gt;=I$4)*(Diário!$C$4:$C$5003&lt;=EOMONTH(I$4,0))*(Diário!$F$4:$F$5003))
+SUMPRODUCT(('Comp.'!$D$5:$D$484=$B95)*('Comp.'!$B$5:$B$484&gt;=I$4)*('Comp.'!$B$5:$B$484&lt;=EOMONTH(I$4,0))*('Comp.'!$E$5:$E$484))</f>
        <v>0</v>
      </c>
      <c r="J95" s="11">
        <f>SUMPRODUCT((Diário!$E$4:$E$5003='Analítico Cp.'!$B95)*(Diário!$C$4:$C$5003&gt;=J$4)*(Diário!$C$4:$C$5003&lt;=EOMONTH(J$4,0))*(Diário!$F$4:$F$5003))
+SUMPRODUCT(('Comp.'!$D$5:$D$484=$B95)*('Comp.'!$B$5:$B$484&gt;=J$4)*('Comp.'!$B$5:$B$484&lt;=EOMONTH(J$4,0))*('Comp.'!$E$5:$E$484))</f>
        <v>0</v>
      </c>
      <c r="K95" s="11">
        <f>SUMPRODUCT((Diário!$E$4:$E$5003='Analítico Cp.'!$B95)*(Diário!$C$4:$C$5003&gt;=K$4)*(Diário!$C$4:$C$5003&lt;=EOMONTH(K$4,0))*(Diário!$F$4:$F$5003))
+SUMPRODUCT(('Comp.'!$D$5:$D$484=$B95)*('Comp.'!$B$5:$B$484&gt;=K$4)*('Comp.'!$B$5:$B$484&lt;=EOMONTH(K$4,0))*('Comp.'!$E$5:$E$484))</f>
        <v>0</v>
      </c>
      <c r="L95" s="11">
        <f>SUMPRODUCT((Diário!$E$4:$E$5003='Analítico Cp.'!$B95)*(Diário!$C$4:$C$5003&gt;=L$4)*(Diário!$C$4:$C$5003&lt;=EOMONTH(L$4,0))*(Diário!$F$4:$F$5003))
+SUMPRODUCT(('Comp.'!$D$5:$D$484=$B95)*('Comp.'!$B$5:$B$484&gt;=L$4)*('Comp.'!$B$5:$B$484&lt;=EOMONTH(L$4,0))*('Comp.'!$E$5:$E$484))</f>
        <v>0</v>
      </c>
      <c r="M95" s="11">
        <f>SUMPRODUCT((Diário!$E$4:$E$5003='Analítico Cp.'!$B95)*(Diário!$C$4:$C$5003&gt;=M$4)*(Diário!$C$4:$C$5003&lt;=EOMONTH(M$4,0))*(Diário!$F$4:$F$5003))
+SUMPRODUCT(('Comp.'!$D$5:$D$484=$B95)*('Comp.'!$B$5:$B$484&gt;=M$4)*('Comp.'!$B$5:$B$484&lt;=EOMONTH(M$4,0))*('Comp.'!$E$5:$E$484))</f>
        <v>0</v>
      </c>
      <c r="N95" s="11">
        <f>SUMPRODUCT((Diário!$E$4:$E$5003='Analítico Cp.'!$B95)*(Diário!$C$4:$C$5003&gt;=N$4)*(Diário!$C$4:$C$5003&lt;=EOMONTH(N$4,0))*(Diário!$F$4:$F$5003))
+SUMPRODUCT(('Comp.'!$D$5:$D$484=$B95)*('Comp.'!$B$5:$B$484&gt;=N$4)*('Comp.'!$B$5:$B$484&lt;=EOMONTH(N$4,0))*('Comp.'!$E$5:$E$484))</f>
        <v>0</v>
      </c>
      <c r="O95" s="12">
        <f t="shared" si="14"/>
        <v>29125.399999999998</v>
      </c>
      <c r="P95" s="95">
        <f t="shared" si="15"/>
        <v>1.0628825548724585E-2</v>
      </c>
    </row>
    <row r="96" spans="1:16" ht="23.45" customHeight="1" x14ac:dyDescent="0.2">
      <c r="A96" s="40" t="s">
        <v>177</v>
      </c>
      <c r="B96" s="60" t="s">
        <v>74</v>
      </c>
      <c r="C96" s="11">
        <f>SUMPRODUCT((Diário!$E$4:$E$5003='Analítico Cp.'!$B96)*(Diário!$C$4:$C$5003&gt;=C$4)*(Diário!$C$4:$C$5003&lt;=EOMONTH(C$4,0))*(Diário!$F$4:$F$5003))
+SUMPRODUCT(('Comp.'!$D$5:$D$484=$B96)*('Comp.'!$B$5:$B$484&gt;=C$4)*('Comp.'!$B$5:$B$484&lt;=EOMONTH(C$4,0))*('Comp.'!$E$5:$E$484))</f>
        <v>0</v>
      </c>
      <c r="D96" s="11">
        <f>SUMPRODUCT((Diário!$E$4:$E$5003='Analítico Cp.'!$B96)*(Diário!$C$4:$C$5003&gt;=D$4)*(Diário!$C$4:$C$5003&lt;=EOMONTH(D$4,0))*(Diário!$F$4:$F$5003))
+SUMPRODUCT(('Comp.'!$D$5:$D$484=$B96)*('Comp.'!$B$5:$B$484&gt;=D$4)*('Comp.'!$B$5:$B$484&lt;=EOMONTH(D$4,0))*('Comp.'!$E$5:$E$484))</f>
        <v>0</v>
      </c>
      <c r="E96" s="11">
        <f>SUMPRODUCT((Diário!$E$4:$E$5003='Analítico Cp.'!$B96)*(Diário!$C$4:$C$5003&gt;=E$4)*(Diário!$C$4:$C$5003&lt;=EOMONTH(E$4,0))*(Diário!$F$4:$F$5003))
+SUMPRODUCT(('Comp.'!$D$5:$D$484=$B96)*('Comp.'!$B$5:$B$484&gt;=E$4)*('Comp.'!$B$5:$B$484&lt;=EOMONTH(E$4,0))*('Comp.'!$E$5:$E$484))</f>
        <v>0</v>
      </c>
      <c r="F96" s="11">
        <f>SUMPRODUCT((Diário!$E$4:$E$5003='Analítico Cp.'!$B96)*(Diário!$C$4:$C$5003&gt;=F$4)*(Diário!$C$4:$C$5003&lt;=EOMONTH(F$4,0))*(Diário!$F$4:$F$5003))
+SUMPRODUCT(('Comp.'!$D$5:$D$484=$B96)*('Comp.'!$B$5:$B$484&gt;=F$4)*('Comp.'!$B$5:$B$484&lt;=EOMONTH(F$4,0))*('Comp.'!$E$5:$E$484))</f>
        <v>0</v>
      </c>
      <c r="G96" s="11">
        <f>SUMPRODUCT((Diário!$E$4:$E$5003='Analítico Cp.'!$B96)*(Diário!$C$4:$C$5003&gt;=G$4)*(Diário!$C$4:$C$5003&lt;=EOMONTH(G$4,0))*(Diário!$F$4:$F$5003))
+SUMPRODUCT(('Comp.'!$D$5:$D$484=$B96)*('Comp.'!$B$5:$B$484&gt;=G$4)*('Comp.'!$B$5:$B$484&lt;=EOMONTH(G$4,0))*('Comp.'!$E$5:$E$484))</f>
        <v>0</v>
      </c>
      <c r="H96" s="11">
        <f>SUMPRODUCT((Diário!$E$4:$E$5003='Analítico Cp.'!$B96)*(Diário!$C$4:$C$5003&gt;=H$4)*(Diário!$C$4:$C$5003&lt;=EOMONTH(H$4,0))*(Diário!$F$4:$F$5003))
+SUMPRODUCT(('Comp.'!$D$5:$D$484=$B96)*('Comp.'!$B$5:$B$484&gt;=H$4)*('Comp.'!$B$5:$B$484&lt;=EOMONTH(H$4,0))*('Comp.'!$E$5:$E$484))</f>
        <v>0</v>
      </c>
      <c r="I96" s="11">
        <f>SUMPRODUCT((Diário!$E$4:$E$5003='Analítico Cp.'!$B96)*(Diário!$C$4:$C$5003&gt;=I$4)*(Diário!$C$4:$C$5003&lt;=EOMONTH(I$4,0))*(Diário!$F$4:$F$5003))
+SUMPRODUCT(('Comp.'!$D$5:$D$484=$B96)*('Comp.'!$B$5:$B$484&gt;=I$4)*('Comp.'!$B$5:$B$484&lt;=EOMONTH(I$4,0))*('Comp.'!$E$5:$E$484))</f>
        <v>0</v>
      </c>
      <c r="J96" s="11">
        <f>SUMPRODUCT((Diário!$E$4:$E$5003='Analítico Cp.'!$B96)*(Diário!$C$4:$C$5003&gt;=J$4)*(Diário!$C$4:$C$5003&lt;=EOMONTH(J$4,0))*(Diário!$F$4:$F$5003))
+SUMPRODUCT(('Comp.'!$D$5:$D$484=$B96)*('Comp.'!$B$5:$B$484&gt;=J$4)*('Comp.'!$B$5:$B$484&lt;=EOMONTH(J$4,0))*('Comp.'!$E$5:$E$484))</f>
        <v>0</v>
      </c>
      <c r="K96" s="11">
        <f>SUMPRODUCT((Diário!$E$4:$E$5003='Analítico Cp.'!$B96)*(Diário!$C$4:$C$5003&gt;=K$4)*(Diário!$C$4:$C$5003&lt;=EOMONTH(K$4,0))*(Diário!$F$4:$F$5003))
+SUMPRODUCT(('Comp.'!$D$5:$D$484=$B96)*('Comp.'!$B$5:$B$484&gt;=K$4)*('Comp.'!$B$5:$B$484&lt;=EOMONTH(K$4,0))*('Comp.'!$E$5:$E$484))</f>
        <v>0</v>
      </c>
      <c r="L96" s="11">
        <f>SUMPRODUCT((Diário!$E$4:$E$5003='Analítico Cp.'!$B96)*(Diário!$C$4:$C$5003&gt;=L$4)*(Diário!$C$4:$C$5003&lt;=EOMONTH(L$4,0))*(Diário!$F$4:$F$5003))
+SUMPRODUCT(('Comp.'!$D$5:$D$484=$B96)*('Comp.'!$B$5:$B$484&gt;=L$4)*('Comp.'!$B$5:$B$484&lt;=EOMONTH(L$4,0))*('Comp.'!$E$5:$E$484))</f>
        <v>0</v>
      </c>
      <c r="M96" s="11">
        <f>SUMPRODUCT((Diário!$E$4:$E$5003='Analítico Cp.'!$B96)*(Diário!$C$4:$C$5003&gt;=M$4)*(Diário!$C$4:$C$5003&lt;=EOMONTH(M$4,0))*(Diário!$F$4:$F$5003))
+SUMPRODUCT(('Comp.'!$D$5:$D$484=$B96)*('Comp.'!$B$5:$B$484&gt;=M$4)*('Comp.'!$B$5:$B$484&lt;=EOMONTH(M$4,0))*('Comp.'!$E$5:$E$484))</f>
        <v>0</v>
      </c>
      <c r="N96" s="11">
        <f>SUMPRODUCT((Diário!$E$4:$E$5003='Analítico Cp.'!$B96)*(Diário!$C$4:$C$5003&gt;=N$4)*(Diário!$C$4:$C$5003&lt;=EOMONTH(N$4,0))*(Diário!$F$4:$F$5003))
+SUMPRODUCT(('Comp.'!$D$5:$D$484=$B96)*('Comp.'!$B$5:$B$484&gt;=N$4)*('Comp.'!$B$5:$B$484&lt;=EOMONTH(N$4,0))*('Comp.'!$E$5:$E$484))</f>
        <v>0</v>
      </c>
      <c r="O96" s="12">
        <f t="shared" si="14"/>
        <v>0</v>
      </c>
      <c r="P96" s="95">
        <f t="shared" si="15"/>
        <v>0</v>
      </c>
    </row>
    <row r="97" spans="1:16" ht="23.45" customHeight="1" x14ac:dyDescent="0.2">
      <c r="A97" s="40" t="s">
        <v>178</v>
      </c>
      <c r="B97" s="60" t="s">
        <v>233</v>
      </c>
      <c r="C97" s="11">
        <f>SUMPRODUCT((Diário!$E$4:$E$5003='Analítico Cp.'!$B97)*(Diário!$C$4:$C$5003&gt;=C$4)*(Diário!$C$4:$C$5003&lt;=EOMONTH(C$4,0))*(Diário!$F$4:$F$5003))
+SUMPRODUCT(('Comp.'!$D$5:$D$484=$B97)*('Comp.'!$B$5:$B$484&gt;=C$4)*('Comp.'!$B$5:$B$484&lt;=EOMONTH(C$4,0))*('Comp.'!$E$5:$E$484))</f>
        <v>0</v>
      </c>
      <c r="D97" s="11">
        <f>SUMPRODUCT((Diário!$E$4:$E$5003='Analítico Cp.'!$B97)*(Diário!$C$4:$C$5003&gt;=D$4)*(Diário!$C$4:$C$5003&lt;=EOMONTH(D$4,0))*(Diário!$F$4:$F$5003))
+SUMPRODUCT(('Comp.'!$D$5:$D$484=$B97)*('Comp.'!$B$5:$B$484&gt;=D$4)*('Comp.'!$B$5:$B$484&lt;=EOMONTH(D$4,0))*('Comp.'!$E$5:$E$484))</f>
        <v>0</v>
      </c>
      <c r="E97" s="11">
        <f>SUMPRODUCT((Diário!$E$4:$E$5003='Analítico Cp.'!$B97)*(Diário!$C$4:$C$5003&gt;=E$4)*(Diário!$C$4:$C$5003&lt;=EOMONTH(E$4,0))*(Diário!$F$4:$F$5003))
+SUMPRODUCT(('Comp.'!$D$5:$D$484=$B97)*('Comp.'!$B$5:$B$484&gt;=E$4)*('Comp.'!$B$5:$B$484&lt;=EOMONTH(E$4,0))*('Comp.'!$E$5:$E$484))</f>
        <v>0</v>
      </c>
      <c r="F97" s="11">
        <f>SUMPRODUCT((Diário!$E$4:$E$5003='Analítico Cp.'!$B97)*(Diário!$C$4:$C$5003&gt;=F$4)*(Diário!$C$4:$C$5003&lt;=EOMONTH(F$4,0))*(Diário!$F$4:$F$5003))
+SUMPRODUCT(('Comp.'!$D$5:$D$484=$B97)*('Comp.'!$B$5:$B$484&gt;=F$4)*('Comp.'!$B$5:$B$484&lt;=EOMONTH(F$4,0))*('Comp.'!$E$5:$E$484))</f>
        <v>0</v>
      </c>
      <c r="G97" s="11">
        <f>SUMPRODUCT((Diário!$E$4:$E$5003='Analítico Cp.'!$B97)*(Diário!$C$4:$C$5003&gt;=G$4)*(Diário!$C$4:$C$5003&lt;=EOMONTH(G$4,0))*(Diário!$F$4:$F$5003))
+SUMPRODUCT(('Comp.'!$D$5:$D$484=$B97)*('Comp.'!$B$5:$B$484&gt;=G$4)*('Comp.'!$B$5:$B$484&lt;=EOMONTH(G$4,0))*('Comp.'!$E$5:$E$484))</f>
        <v>0</v>
      </c>
      <c r="H97" s="11">
        <f>SUMPRODUCT((Diário!$E$4:$E$5003='Analítico Cp.'!$B97)*(Diário!$C$4:$C$5003&gt;=H$4)*(Diário!$C$4:$C$5003&lt;=EOMONTH(H$4,0))*(Diário!$F$4:$F$5003))
+SUMPRODUCT(('Comp.'!$D$5:$D$484=$B97)*('Comp.'!$B$5:$B$484&gt;=H$4)*('Comp.'!$B$5:$B$484&lt;=EOMONTH(H$4,0))*('Comp.'!$E$5:$E$484))</f>
        <v>0</v>
      </c>
      <c r="I97" s="11">
        <f>SUMPRODUCT((Diário!$E$4:$E$5003='Analítico Cp.'!$B97)*(Diário!$C$4:$C$5003&gt;=I$4)*(Diário!$C$4:$C$5003&lt;=EOMONTH(I$4,0))*(Diário!$F$4:$F$5003))
+SUMPRODUCT(('Comp.'!$D$5:$D$484=$B97)*('Comp.'!$B$5:$B$484&gt;=I$4)*('Comp.'!$B$5:$B$484&lt;=EOMONTH(I$4,0))*('Comp.'!$E$5:$E$484))</f>
        <v>0</v>
      </c>
      <c r="J97" s="11">
        <f>SUMPRODUCT((Diário!$E$4:$E$5003='Analítico Cp.'!$B97)*(Diário!$C$4:$C$5003&gt;=J$4)*(Diário!$C$4:$C$5003&lt;=EOMONTH(J$4,0))*(Diário!$F$4:$F$5003))
+SUMPRODUCT(('Comp.'!$D$5:$D$484=$B97)*('Comp.'!$B$5:$B$484&gt;=J$4)*('Comp.'!$B$5:$B$484&lt;=EOMONTH(J$4,0))*('Comp.'!$E$5:$E$484))</f>
        <v>0</v>
      </c>
      <c r="K97" s="11">
        <f>SUMPRODUCT((Diário!$E$4:$E$5003='Analítico Cp.'!$B97)*(Diário!$C$4:$C$5003&gt;=K$4)*(Diário!$C$4:$C$5003&lt;=EOMONTH(K$4,0))*(Diário!$F$4:$F$5003))
+SUMPRODUCT(('Comp.'!$D$5:$D$484=$B97)*('Comp.'!$B$5:$B$484&gt;=K$4)*('Comp.'!$B$5:$B$484&lt;=EOMONTH(K$4,0))*('Comp.'!$E$5:$E$484))</f>
        <v>0</v>
      </c>
      <c r="L97" s="11">
        <f>SUMPRODUCT((Diário!$E$4:$E$5003='Analítico Cp.'!$B97)*(Diário!$C$4:$C$5003&gt;=L$4)*(Diário!$C$4:$C$5003&lt;=EOMONTH(L$4,0))*(Diário!$F$4:$F$5003))
+SUMPRODUCT(('Comp.'!$D$5:$D$484=$B97)*('Comp.'!$B$5:$B$484&gt;=L$4)*('Comp.'!$B$5:$B$484&lt;=EOMONTH(L$4,0))*('Comp.'!$E$5:$E$484))</f>
        <v>0</v>
      </c>
      <c r="M97" s="11">
        <f>SUMPRODUCT((Diário!$E$4:$E$5003='Analítico Cp.'!$B97)*(Diário!$C$4:$C$5003&gt;=M$4)*(Diário!$C$4:$C$5003&lt;=EOMONTH(M$4,0))*(Diário!$F$4:$F$5003))
+SUMPRODUCT(('Comp.'!$D$5:$D$484=$B97)*('Comp.'!$B$5:$B$484&gt;=M$4)*('Comp.'!$B$5:$B$484&lt;=EOMONTH(M$4,0))*('Comp.'!$E$5:$E$484))</f>
        <v>0</v>
      </c>
      <c r="N97" s="11">
        <f>SUMPRODUCT((Diário!$E$4:$E$5003='Analítico Cp.'!$B97)*(Diário!$C$4:$C$5003&gt;=N$4)*(Diário!$C$4:$C$5003&lt;=EOMONTH(N$4,0))*(Diário!$F$4:$F$5003))
+SUMPRODUCT(('Comp.'!$D$5:$D$484=$B97)*('Comp.'!$B$5:$B$484&gt;=N$4)*('Comp.'!$B$5:$B$484&lt;=EOMONTH(N$4,0))*('Comp.'!$E$5:$E$484))</f>
        <v>0</v>
      </c>
      <c r="O97" s="12">
        <f t="shared" si="14"/>
        <v>0</v>
      </c>
      <c r="P97" s="95">
        <f t="shared" si="15"/>
        <v>0</v>
      </c>
    </row>
    <row r="98" spans="1:16" ht="23.45" customHeight="1" x14ac:dyDescent="0.2">
      <c r="A98" s="40" t="s">
        <v>179</v>
      </c>
      <c r="B98" s="60" t="s">
        <v>0</v>
      </c>
      <c r="C98" s="11">
        <f>SUMPRODUCT((Diário!$E$4:$E$5003='Analítico Cp.'!$B98)*(Diário!$C$4:$C$5003&gt;=C$4)*(Diário!$C$4:$C$5003&lt;=EOMONTH(C$4,0))*(Diário!$F$4:$F$5003))
+SUMPRODUCT(('Comp.'!$D$5:$D$484=$B98)*('Comp.'!$B$5:$B$484&gt;=C$4)*('Comp.'!$B$5:$B$484&lt;=EOMONTH(C$4,0))*('Comp.'!$E$5:$E$484))</f>
        <v>0</v>
      </c>
      <c r="D98" s="11">
        <f>SUMPRODUCT((Diário!$E$4:$E$5003='Analítico Cp.'!$B98)*(Diário!$C$4:$C$5003&gt;=D$4)*(Diário!$C$4:$C$5003&lt;=EOMONTH(D$4,0))*(Diário!$F$4:$F$5003))
+SUMPRODUCT(('Comp.'!$D$5:$D$484=$B98)*('Comp.'!$B$5:$B$484&gt;=D$4)*('Comp.'!$B$5:$B$484&lt;=EOMONTH(D$4,0))*('Comp.'!$E$5:$E$484))</f>
        <v>0</v>
      </c>
      <c r="E98" s="11">
        <f>SUMPRODUCT((Diário!$E$4:$E$5003='Analítico Cp.'!$B98)*(Diário!$C$4:$C$5003&gt;=E$4)*(Diário!$C$4:$C$5003&lt;=EOMONTH(E$4,0))*(Diário!$F$4:$F$5003))
+SUMPRODUCT(('Comp.'!$D$5:$D$484=$B98)*('Comp.'!$B$5:$B$484&gt;=E$4)*('Comp.'!$B$5:$B$484&lt;=EOMONTH(E$4,0))*('Comp.'!$E$5:$E$484))</f>
        <v>80</v>
      </c>
      <c r="F98" s="11">
        <f>SUMPRODUCT((Diário!$E$4:$E$5003='Analítico Cp.'!$B98)*(Diário!$C$4:$C$5003&gt;=F$4)*(Diário!$C$4:$C$5003&lt;=EOMONTH(F$4,0))*(Diário!$F$4:$F$5003))
+SUMPRODUCT(('Comp.'!$D$5:$D$484=$B98)*('Comp.'!$B$5:$B$484&gt;=F$4)*('Comp.'!$B$5:$B$484&lt;=EOMONTH(F$4,0))*('Comp.'!$E$5:$E$484))</f>
        <v>0</v>
      </c>
      <c r="G98" s="11">
        <f>SUMPRODUCT((Diário!$E$4:$E$5003='Analítico Cp.'!$B98)*(Diário!$C$4:$C$5003&gt;=G$4)*(Diário!$C$4:$C$5003&lt;=EOMONTH(G$4,0))*(Diário!$F$4:$F$5003))
+SUMPRODUCT(('Comp.'!$D$5:$D$484=$B98)*('Comp.'!$B$5:$B$484&gt;=G$4)*('Comp.'!$B$5:$B$484&lt;=EOMONTH(G$4,0))*('Comp.'!$E$5:$E$484))</f>
        <v>0</v>
      </c>
      <c r="H98" s="11">
        <f>SUMPRODUCT((Diário!$E$4:$E$5003='Analítico Cp.'!$B98)*(Diário!$C$4:$C$5003&gt;=H$4)*(Diário!$C$4:$C$5003&lt;=EOMONTH(H$4,0))*(Diário!$F$4:$F$5003))
+SUMPRODUCT(('Comp.'!$D$5:$D$484=$B98)*('Comp.'!$B$5:$B$484&gt;=H$4)*('Comp.'!$B$5:$B$484&lt;=EOMONTH(H$4,0))*('Comp.'!$E$5:$E$484))</f>
        <v>0</v>
      </c>
      <c r="I98" s="11">
        <f>SUMPRODUCT((Diário!$E$4:$E$5003='Analítico Cp.'!$B98)*(Diário!$C$4:$C$5003&gt;=I$4)*(Diário!$C$4:$C$5003&lt;=EOMONTH(I$4,0))*(Diário!$F$4:$F$5003))
+SUMPRODUCT(('Comp.'!$D$5:$D$484=$B98)*('Comp.'!$B$5:$B$484&gt;=I$4)*('Comp.'!$B$5:$B$484&lt;=EOMONTH(I$4,0))*('Comp.'!$E$5:$E$484))</f>
        <v>0</v>
      </c>
      <c r="J98" s="11">
        <f>SUMPRODUCT((Diário!$E$4:$E$5003='Analítico Cp.'!$B98)*(Diário!$C$4:$C$5003&gt;=J$4)*(Diário!$C$4:$C$5003&lt;=EOMONTH(J$4,0))*(Diário!$F$4:$F$5003))
+SUMPRODUCT(('Comp.'!$D$5:$D$484=$B98)*('Comp.'!$B$5:$B$484&gt;=J$4)*('Comp.'!$B$5:$B$484&lt;=EOMONTH(J$4,0))*('Comp.'!$E$5:$E$484))</f>
        <v>0</v>
      </c>
      <c r="K98" s="11">
        <f>SUMPRODUCT((Diário!$E$4:$E$5003='Analítico Cp.'!$B98)*(Diário!$C$4:$C$5003&gt;=K$4)*(Diário!$C$4:$C$5003&lt;=EOMONTH(K$4,0))*(Diário!$F$4:$F$5003))
+SUMPRODUCT(('Comp.'!$D$5:$D$484=$B98)*('Comp.'!$B$5:$B$484&gt;=K$4)*('Comp.'!$B$5:$B$484&lt;=EOMONTH(K$4,0))*('Comp.'!$E$5:$E$484))</f>
        <v>0</v>
      </c>
      <c r="L98" s="11">
        <f>SUMPRODUCT((Diário!$E$4:$E$5003='Analítico Cp.'!$B98)*(Diário!$C$4:$C$5003&gt;=L$4)*(Diário!$C$4:$C$5003&lt;=EOMONTH(L$4,0))*(Diário!$F$4:$F$5003))
+SUMPRODUCT(('Comp.'!$D$5:$D$484=$B98)*('Comp.'!$B$5:$B$484&gt;=L$4)*('Comp.'!$B$5:$B$484&lt;=EOMONTH(L$4,0))*('Comp.'!$E$5:$E$484))</f>
        <v>0</v>
      </c>
      <c r="M98" s="11">
        <f>SUMPRODUCT((Diário!$E$4:$E$5003='Analítico Cp.'!$B98)*(Diário!$C$4:$C$5003&gt;=M$4)*(Diário!$C$4:$C$5003&lt;=EOMONTH(M$4,0))*(Diário!$F$4:$F$5003))
+SUMPRODUCT(('Comp.'!$D$5:$D$484=$B98)*('Comp.'!$B$5:$B$484&gt;=M$4)*('Comp.'!$B$5:$B$484&lt;=EOMONTH(M$4,0))*('Comp.'!$E$5:$E$484))</f>
        <v>0</v>
      </c>
      <c r="N98" s="11">
        <f>SUMPRODUCT((Diário!$E$4:$E$5003='Analítico Cp.'!$B98)*(Diário!$C$4:$C$5003&gt;=N$4)*(Diário!$C$4:$C$5003&lt;=EOMONTH(N$4,0))*(Diário!$F$4:$F$5003))
+SUMPRODUCT(('Comp.'!$D$5:$D$484=$B98)*('Comp.'!$B$5:$B$484&gt;=N$4)*('Comp.'!$B$5:$B$484&lt;=EOMONTH(N$4,0))*('Comp.'!$E$5:$E$484))</f>
        <v>0</v>
      </c>
      <c r="O98" s="12">
        <f t="shared" si="14"/>
        <v>80</v>
      </c>
      <c r="P98" s="95">
        <f t="shared" si="15"/>
        <v>2.9194656344564085E-5</v>
      </c>
    </row>
    <row r="99" spans="1:16" ht="23.45" customHeight="1" x14ac:dyDescent="0.2">
      <c r="A99" s="40" t="s">
        <v>180</v>
      </c>
      <c r="B99" s="61" t="s">
        <v>75</v>
      </c>
      <c r="C99" s="11">
        <f>SUMPRODUCT((Diário!$E$4:$E$5003='Analítico Cp.'!$B99)*(Diário!$C$4:$C$5003&gt;=C$4)*(Diário!$C$4:$C$5003&lt;=EOMONTH(C$4,0))*(Diário!$F$4:$F$5003))
+SUMPRODUCT(('Comp.'!$D$5:$D$484=$B99)*('Comp.'!$B$5:$B$484&gt;=C$4)*('Comp.'!$B$5:$B$484&lt;=EOMONTH(C$4,0))*('Comp.'!$E$5:$E$484))</f>
        <v>0</v>
      </c>
      <c r="D99" s="11">
        <f>SUMPRODUCT((Diário!$E$4:$E$5003='Analítico Cp.'!$B99)*(Diário!$C$4:$C$5003&gt;=D$4)*(Diário!$C$4:$C$5003&lt;=EOMONTH(D$4,0))*(Diário!$F$4:$F$5003))
+SUMPRODUCT(('Comp.'!$D$5:$D$484=$B99)*('Comp.'!$B$5:$B$484&gt;=D$4)*('Comp.'!$B$5:$B$484&lt;=EOMONTH(D$4,0))*('Comp.'!$E$5:$E$484))</f>
        <v>0</v>
      </c>
      <c r="E99" s="11">
        <f>SUMPRODUCT((Diário!$E$4:$E$5003='Analítico Cp.'!$B99)*(Diário!$C$4:$C$5003&gt;=E$4)*(Diário!$C$4:$C$5003&lt;=EOMONTH(E$4,0))*(Diário!$F$4:$F$5003))
+SUMPRODUCT(('Comp.'!$D$5:$D$484=$B99)*('Comp.'!$B$5:$B$484&gt;=E$4)*('Comp.'!$B$5:$B$484&lt;=EOMONTH(E$4,0))*('Comp.'!$E$5:$E$484))</f>
        <v>0</v>
      </c>
      <c r="F99" s="11">
        <f>SUMPRODUCT((Diário!$E$4:$E$5003='Analítico Cp.'!$B99)*(Diário!$C$4:$C$5003&gt;=F$4)*(Diário!$C$4:$C$5003&lt;=EOMONTH(F$4,0))*(Diário!$F$4:$F$5003))
+SUMPRODUCT(('Comp.'!$D$5:$D$484=$B99)*('Comp.'!$B$5:$B$484&gt;=F$4)*('Comp.'!$B$5:$B$484&lt;=EOMONTH(F$4,0))*('Comp.'!$E$5:$E$484))</f>
        <v>0</v>
      </c>
      <c r="G99" s="11">
        <f>SUMPRODUCT((Diário!$E$4:$E$5003='Analítico Cp.'!$B99)*(Diário!$C$4:$C$5003&gt;=G$4)*(Diário!$C$4:$C$5003&lt;=EOMONTH(G$4,0))*(Diário!$F$4:$F$5003))
+SUMPRODUCT(('Comp.'!$D$5:$D$484=$B99)*('Comp.'!$B$5:$B$484&gt;=G$4)*('Comp.'!$B$5:$B$484&lt;=EOMONTH(G$4,0))*('Comp.'!$E$5:$E$484))</f>
        <v>0</v>
      </c>
      <c r="H99" s="11">
        <f>SUMPRODUCT((Diário!$E$4:$E$5003='Analítico Cp.'!$B99)*(Diário!$C$4:$C$5003&gt;=H$4)*(Diário!$C$4:$C$5003&lt;=EOMONTH(H$4,0))*(Diário!$F$4:$F$5003))
+SUMPRODUCT(('Comp.'!$D$5:$D$484=$B99)*('Comp.'!$B$5:$B$484&gt;=H$4)*('Comp.'!$B$5:$B$484&lt;=EOMONTH(H$4,0))*('Comp.'!$E$5:$E$484))</f>
        <v>0</v>
      </c>
      <c r="I99" s="11">
        <f>SUMPRODUCT((Diário!$E$4:$E$5003='Analítico Cp.'!$B99)*(Diário!$C$4:$C$5003&gt;=I$4)*(Diário!$C$4:$C$5003&lt;=EOMONTH(I$4,0))*(Diário!$F$4:$F$5003))
+SUMPRODUCT(('Comp.'!$D$5:$D$484=$B99)*('Comp.'!$B$5:$B$484&gt;=I$4)*('Comp.'!$B$5:$B$484&lt;=EOMONTH(I$4,0))*('Comp.'!$E$5:$E$484))</f>
        <v>0</v>
      </c>
      <c r="J99" s="11">
        <f>SUMPRODUCT((Diário!$E$4:$E$5003='Analítico Cp.'!$B99)*(Diário!$C$4:$C$5003&gt;=J$4)*(Diário!$C$4:$C$5003&lt;=EOMONTH(J$4,0))*(Diário!$F$4:$F$5003))
+SUMPRODUCT(('Comp.'!$D$5:$D$484=$B99)*('Comp.'!$B$5:$B$484&gt;=J$4)*('Comp.'!$B$5:$B$484&lt;=EOMONTH(J$4,0))*('Comp.'!$E$5:$E$484))</f>
        <v>0</v>
      </c>
      <c r="K99" s="11">
        <f>SUMPRODUCT((Diário!$E$4:$E$5003='Analítico Cp.'!$B99)*(Diário!$C$4:$C$5003&gt;=K$4)*(Diário!$C$4:$C$5003&lt;=EOMONTH(K$4,0))*(Diário!$F$4:$F$5003))
+SUMPRODUCT(('Comp.'!$D$5:$D$484=$B99)*('Comp.'!$B$5:$B$484&gt;=K$4)*('Comp.'!$B$5:$B$484&lt;=EOMONTH(K$4,0))*('Comp.'!$E$5:$E$484))</f>
        <v>0</v>
      </c>
      <c r="L99" s="11">
        <f>SUMPRODUCT((Diário!$E$4:$E$5003='Analítico Cp.'!$B99)*(Diário!$C$4:$C$5003&gt;=L$4)*(Diário!$C$4:$C$5003&lt;=EOMONTH(L$4,0))*(Diário!$F$4:$F$5003))
+SUMPRODUCT(('Comp.'!$D$5:$D$484=$B99)*('Comp.'!$B$5:$B$484&gt;=L$4)*('Comp.'!$B$5:$B$484&lt;=EOMONTH(L$4,0))*('Comp.'!$E$5:$E$484))</f>
        <v>0</v>
      </c>
      <c r="M99" s="11">
        <f>SUMPRODUCT((Diário!$E$4:$E$5003='Analítico Cp.'!$B99)*(Diário!$C$4:$C$5003&gt;=M$4)*(Diário!$C$4:$C$5003&lt;=EOMONTH(M$4,0))*(Diário!$F$4:$F$5003))
+SUMPRODUCT(('Comp.'!$D$5:$D$484=$B99)*('Comp.'!$B$5:$B$484&gt;=M$4)*('Comp.'!$B$5:$B$484&lt;=EOMONTH(M$4,0))*('Comp.'!$E$5:$E$484))</f>
        <v>0</v>
      </c>
      <c r="N99" s="11">
        <f>SUMPRODUCT((Diário!$E$4:$E$5003='Analítico Cp.'!$B99)*(Diário!$C$4:$C$5003&gt;=N$4)*(Diário!$C$4:$C$5003&lt;=EOMONTH(N$4,0))*(Diário!$F$4:$F$5003))
+SUMPRODUCT(('Comp.'!$D$5:$D$484=$B99)*('Comp.'!$B$5:$B$484&gt;=N$4)*('Comp.'!$B$5:$B$484&lt;=EOMONTH(N$4,0))*('Comp.'!$E$5:$E$484))</f>
        <v>0</v>
      </c>
      <c r="O99" s="12">
        <f t="shared" si="14"/>
        <v>0</v>
      </c>
      <c r="P99" s="95">
        <f t="shared" si="15"/>
        <v>0</v>
      </c>
    </row>
    <row r="100" spans="1:16" ht="23.45" customHeight="1" x14ac:dyDescent="0.2">
      <c r="A100" s="40" t="s">
        <v>181</v>
      </c>
      <c r="B100" s="62" t="s">
        <v>204</v>
      </c>
      <c r="C100" s="11">
        <f>SUMPRODUCT((Diário!$E$4:$E$5003='Analítico Cp.'!$B100)*(Diário!$C$4:$C$5003&gt;=C$4)*(Diário!$C$4:$C$5003&lt;=EOMONTH(C$4,0))*(Diário!$F$4:$F$5003))
+SUMPRODUCT(('Comp.'!$D$5:$D$484=$B100)*('Comp.'!$B$5:$B$484&gt;=C$4)*('Comp.'!$B$5:$B$484&lt;=EOMONTH(C$4,0))*('Comp.'!$E$5:$E$484))</f>
        <v>0</v>
      </c>
      <c r="D100" s="11">
        <f>SUMPRODUCT((Diário!$E$4:$E$5003='Analítico Cp.'!$B100)*(Diário!$C$4:$C$5003&gt;=D$4)*(Diário!$C$4:$C$5003&lt;=EOMONTH(D$4,0))*(Diário!$F$4:$F$5003))
+SUMPRODUCT(('Comp.'!$D$5:$D$484=$B100)*('Comp.'!$B$5:$B$484&gt;=D$4)*('Comp.'!$B$5:$B$484&lt;=EOMONTH(D$4,0))*('Comp.'!$E$5:$E$484))</f>
        <v>0</v>
      </c>
      <c r="E100" s="11">
        <f>SUMPRODUCT((Diário!$E$4:$E$5003='Analítico Cp.'!$B100)*(Diário!$C$4:$C$5003&gt;=E$4)*(Diário!$C$4:$C$5003&lt;=EOMONTH(E$4,0))*(Diário!$F$4:$F$5003))
+SUMPRODUCT(('Comp.'!$D$5:$D$484=$B100)*('Comp.'!$B$5:$B$484&gt;=E$4)*('Comp.'!$B$5:$B$484&lt;=EOMONTH(E$4,0))*('Comp.'!$E$5:$E$484))</f>
        <v>0</v>
      </c>
      <c r="F100" s="11">
        <f>SUMPRODUCT((Diário!$E$4:$E$5003='Analítico Cp.'!$B100)*(Diário!$C$4:$C$5003&gt;=F$4)*(Diário!$C$4:$C$5003&lt;=EOMONTH(F$4,0))*(Diário!$F$4:$F$5003))
+SUMPRODUCT(('Comp.'!$D$5:$D$484=$B100)*('Comp.'!$B$5:$B$484&gt;=F$4)*('Comp.'!$B$5:$B$484&lt;=EOMONTH(F$4,0))*('Comp.'!$E$5:$E$484))</f>
        <v>0</v>
      </c>
      <c r="G100" s="11">
        <f>SUMPRODUCT((Diário!$E$4:$E$5003='Analítico Cp.'!$B100)*(Diário!$C$4:$C$5003&gt;=G$4)*(Diário!$C$4:$C$5003&lt;=EOMONTH(G$4,0))*(Diário!$F$4:$F$5003))
+SUMPRODUCT(('Comp.'!$D$5:$D$484=$B100)*('Comp.'!$B$5:$B$484&gt;=G$4)*('Comp.'!$B$5:$B$484&lt;=EOMONTH(G$4,0))*('Comp.'!$E$5:$E$484))</f>
        <v>0</v>
      </c>
      <c r="H100" s="11">
        <f>SUMPRODUCT((Diário!$E$4:$E$5003='Analítico Cp.'!$B100)*(Diário!$C$4:$C$5003&gt;=H$4)*(Diário!$C$4:$C$5003&lt;=EOMONTH(H$4,0))*(Diário!$F$4:$F$5003))
+SUMPRODUCT(('Comp.'!$D$5:$D$484=$B100)*('Comp.'!$B$5:$B$484&gt;=H$4)*('Comp.'!$B$5:$B$484&lt;=EOMONTH(H$4,0))*('Comp.'!$E$5:$E$484))</f>
        <v>0</v>
      </c>
      <c r="I100" s="11">
        <f>SUMPRODUCT((Diário!$E$4:$E$5003='Analítico Cp.'!$B100)*(Diário!$C$4:$C$5003&gt;=I$4)*(Diário!$C$4:$C$5003&lt;=EOMONTH(I$4,0))*(Diário!$F$4:$F$5003))
+SUMPRODUCT(('Comp.'!$D$5:$D$484=$B100)*('Comp.'!$B$5:$B$484&gt;=I$4)*('Comp.'!$B$5:$B$484&lt;=EOMONTH(I$4,0))*('Comp.'!$E$5:$E$484))</f>
        <v>0</v>
      </c>
      <c r="J100" s="11">
        <f>SUMPRODUCT((Diário!$E$4:$E$5003='Analítico Cp.'!$B100)*(Diário!$C$4:$C$5003&gt;=J$4)*(Diário!$C$4:$C$5003&lt;=EOMONTH(J$4,0))*(Diário!$F$4:$F$5003))
+SUMPRODUCT(('Comp.'!$D$5:$D$484=$B100)*('Comp.'!$B$5:$B$484&gt;=J$4)*('Comp.'!$B$5:$B$484&lt;=EOMONTH(J$4,0))*('Comp.'!$E$5:$E$484))</f>
        <v>0</v>
      </c>
      <c r="K100" s="11">
        <f>SUMPRODUCT((Diário!$E$4:$E$5003='Analítico Cp.'!$B100)*(Diário!$C$4:$C$5003&gt;=K$4)*(Diário!$C$4:$C$5003&lt;=EOMONTH(K$4,0))*(Diário!$F$4:$F$5003))
+SUMPRODUCT(('Comp.'!$D$5:$D$484=$B100)*('Comp.'!$B$5:$B$484&gt;=K$4)*('Comp.'!$B$5:$B$484&lt;=EOMONTH(K$4,0))*('Comp.'!$E$5:$E$484))</f>
        <v>0</v>
      </c>
      <c r="L100" s="11">
        <f>SUMPRODUCT((Diário!$E$4:$E$5003='Analítico Cp.'!$B100)*(Diário!$C$4:$C$5003&gt;=L$4)*(Diário!$C$4:$C$5003&lt;=EOMONTH(L$4,0))*(Diário!$F$4:$F$5003))
+SUMPRODUCT(('Comp.'!$D$5:$D$484=$B100)*('Comp.'!$B$5:$B$484&gt;=L$4)*('Comp.'!$B$5:$B$484&lt;=EOMONTH(L$4,0))*('Comp.'!$E$5:$E$484))</f>
        <v>0</v>
      </c>
      <c r="M100" s="11">
        <f>SUMPRODUCT((Diário!$E$4:$E$5003='Analítico Cp.'!$B100)*(Diário!$C$4:$C$5003&gt;=M$4)*(Diário!$C$4:$C$5003&lt;=EOMONTH(M$4,0))*(Diário!$F$4:$F$5003))
+SUMPRODUCT(('Comp.'!$D$5:$D$484=$B100)*('Comp.'!$B$5:$B$484&gt;=M$4)*('Comp.'!$B$5:$B$484&lt;=EOMONTH(M$4,0))*('Comp.'!$E$5:$E$484))</f>
        <v>0</v>
      </c>
      <c r="N100" s="11">
        <f>SUMPRODUCT((Diário!$E$4:$E$5003='Analítico Cp.'!$B100)*(Diário!$C$4:$C$5003&gt;=N$4)*(Diário!$C$4:$C$5003&lt;=EOMONTH(N$4,0))*(Diário!$F$4:$F$5003))
+SUMPRODUCT(('Comp.'!$D$5:$D$484=$B100)*('Comp.'!$B$5:$B$484&gt;=N$4)*('Comp.'!$B$5:$B$484&lt;=EOMONTH(N$4,0))*('Comp.'!$E$5:$E$484))</f>
        <v>0</v>
      </c>
      <c r="O100" s="12">
        <f t="shared" si="14"/>
        <v>0</v>
      </c>
      <c r="P100" s="95">
        <f t="shared" si="15"/>
        <v>0</v>
      </c>
    </row>
    <row r="101" spans="1:16" ht="23.45" customHeight="1" x14ac:dyDescent="0.2">
      <c r="A101" s="40" t="s">
        <v>182</v>
      </c>
      <c r="B101" s="61" t="s">
        <v>241</v>
      </c>
      <c r="C101" s="11">
        <f>SUMPRODUCT((Diário!$E$4:$E$5003='Analítico Cp.'!$B101)*(Diário!$C$4:$C$5003&gt;=C$4)*(Diário!$C$4:$C$5003&lt;=EOMONTH(C$4,0))*(Diário!$F$4:$F$5003))
+SUMPRODUCT(('Comp.'!$D$5:$D$484=$B101)*('Comp.'!$B$5:$B$484&gt;=C$4)*('Comp.'!$B$5:$B$484&lt;=EOMONTH(C$4,0))*('Comp.'!$E$5:$E$484))</f>
        <v>0</v>
      </c>
      <c r="D101" s="11">
        <f>SUMPRODUCT((Diário!$E$4:$E$5003='Analítico Cp.'!$B101)*(Diário!$C$4:$C$5003&gt;=D$4)*(Diário!$C$4:$C$5003&lt;=EOMONTH(D$4,0))*(Diário!$F$4:$F$5003))
+SUMPRODUCT(('Comp.'!$D$5:$D$484=$B101)*('Comp.'!$B$5:$B$484&gt;=D$4)*('Comp.'!$B$5:$B$484&lt;=EOMONTH(D$4,0))*('Comp.'!$E$5:$E$484))</f>
        <v>0</v>
      </c>
      <c r="E101" s="11">
        <f>SUMPRODUCT((Diário!$E$4:$E$5003='Analítico Cp.'!$B101)*(Diário!$C$4:$C$5003&gt;=E$4)*(Diário!$C$4:$C$5003&lt;=EOMONTH(E$4,0))*(Diário!$F$4:$F$5003))
+SUMPRODUCT(('Comp.'!$D$5:$D$484=$B101)*('Comp.'!$B$5:$B$484&gt;=E$4)*('Comp.'!$B$5:$B$484&lt;=EOMONTH(E$4,0))*('Comp.'!$E$5:$E$484))</f>
        <v>0</v>
      </c>
      <c r="F101" s="11">
        <f>SUMPRODUCT((Diário!$E$4:$E$5003='Analítico Cp.'!$B101)*(Diário!$C$4:$C$5003&gt;=F$4)*(Diário!$C$4:$C$5003&lt;=EOMONTH(F$4,0))*(Diário!$F$4:$F$5003))
+SUMPRODUCT(('Comp.'!$D$5:$D$484=$B101)*('Comp.'!$B$5:$B$484&gt;=F$4)*('Comp.'!$B$5:$B$484&lt;=EOMONTH(F$4,0))*('Comp.'!$E$5:$E$484))</f>
        <v>0</v>
      </c>
      <c r="G101" s="11">
        <f>SUMPRODUCT((Diário!$E$4:$E$5003='Analítico Cp.'!$B101)*(Diário!$C$4:$C$5003&gt;=G$4)*(Diário!$C$4:$C$5003&lt;=EOMONTH(G$4,0))*(Diário!$F$4:$F$5003))
+SUMPRODUCT(('Comp.'!$D$5:$D$484=$B101)*('Comp.'!$B$5:$B$484&gt;=G$4)*('Comp.'!$B$5:$B$484&lt;=EOMONTH(G$4,0))*('Comp.'!$E$5:$E$484))</f>
        <v>0</v>
      </c>
      <c r="H101" s="11">
        <f>SUMPRODUCT((Diário!$E$4:$E$5003='Analítico Cp.'!$B101)*(Diário!$C$4:$C$5003&gt;=H$4)*(Diário!$C$4:$C$5003&lt;=EOMONTH(H$4,0))*(Diário!$F$4:$F$5003))
+SUMPRODUCT(('Comp.'!$D$5:$D$484=$B101)*('Comp.'!$B$5:$B$484&gt;=H$4)*('Comp.'!$B$5:$B$484&lt;=EOMONTH(H$4,0))*('Comp.'!$E$5:$E$484))</f>
        <v>0</v>
      </c>
      <c r="I101" s="11">
        <f>SUMPRODUCT((Diário!$E$4:$E$5003='Analítico Cp.'!$B101)*(Diário!$C$4:$C$5003&gt;=I$4)*(Diário!$C$4:$C$5003&lt;=EOMONTH(I$4,0))*(Diário!$F$4:$F$5003))
+SUMPRODUCT(('Comp.'!$D$5:$D$484=$B101)*('Comp.'!$B$5:$B$484&gt;=I$4)*('Comp.'!$B$5:$B$484&lt;=EOMONTH(I$4,0))*('Comp.'!$E$5:$E$484))</f>
        <v>0</v>
      </c>
      <c r="J101" s="11">
        <f>SUMPRODUCT((Diário!$E$4:$E$5003='Analítico Cp.'!$B101)*(Diário!$C$4:$C$5003&gt;=J$4)*(Diário!$C$4:$C$5003&lt;=EOMONTH(J$4,0))*(Diário!$F$4:$F$5003))
+SUMPRODUCT(('Comp.'!$D$5:$D$484=$B101)*('Comp.'!$B$5:$B$484&gt;=J$4)*('Comp.'!$B$5:$B$484&lt;=EOMONTH(J$4,0))*('Comp.'!$E$5:$E$484))</f>
        <v>0</v>
      </c>
      <c r="K101" s="11">
        <f>SUMPRODUCT((Diário!$E$4:$E$5003='Analítico Cp.'!$B101)*(Diário!$C$4:$C$5003&gt;=K$4)*(Diário!$C$4:$C$5003&lt;=EOMONTH(K$4,0))*(Diário!$F$4:$F$5003))
+SUMPRODUCT(('Comp.'!$D$5:$D$484=$B101)*('Comp.'!$B$5:$B$484&gt;=K$4)*('Comp.'!$B$5:$B$484&lt;=EOMONTH(K$4,0))*('Comp.'!$E$5:$E$484))</f>
        <v>0</v>
      </c>
      <c r="L101" s="11">
        <f>SUMPRODUCT((Diário!$E$4:$E$5003='Analítico Cp.'!$B101)*(Diário!$C$4:$C$5003&gt;=L$4)*(Diário!$C$4:$C$5003&lt;=EOMONTH(L$4,0))*(Diário!$F$4:$F$5003))
+SUMPRODUCT(('Comp.'!$D$5:$D$484=$B101)*('Comp.'!$B$5:$B$484&gt;=L$4)*('Comp.'!$B$5:$B$484&lt;=EOMONTH(L$4,0))*('Comp.'!$E$5:$E$484))</f>
        <v>0</v>
      </c>
      <c r="M101" s="11">
        <f>SUMPRODUCT((Diário!$E$4:$E$5003='Analítico Cp.'!$B101)*(Diário!$C$4:$C$5003&gt;=M$4)*(Diário!$C$4:$C$5003&lt;=EOMONTH(M$4,0))*(Diário!$F$4:$F$5003))
+SUMPRODUCT(('Comp.'!$D$5:$D$484=$B101)*('Comp.'!$B$5:$B$484&gt;=M$4)*('Comp.'!$B$5:$B$484&lt;=EOMONTH(M$4,0))*('Comp.'!$E$5:$E$484))</f>
        <v>0</v>
      </c>
      <c r="N101" s="11">
        <f>SUMPRODUCT((Diário!$E$4:$E$5003='Analítico Cp.'!$B101)*(Diário!$C$4:$C$5003&gt;=N$4)*(Diário!$C$4:$C$5003&lt;=EOMONTH(N$4,0))*(Diário!$F$4:$F$5003))
+SUMPRODUCT(('Comp.'!$D$5:$D$484=$B101)*('Comp.'!$B$5:$B$484&gt;=N$4)*('Comp.'!$B$5:$B$484&lt;=EOMONTH(N$4,0))*('Comp.'!$E$5:$E$484))</f>
        <v>0</v>
      </c>
      <c r="O101" s="12">
        <f t="shared" si="14"/>
        <v>0</v>
      </c>
      <c r="P101" s="95">
        <f t="shared" si="15"/>
        <v>0</v>
      </c>
    </row>
    <row r="102" spans="1:16" ht="23.45" customHeight="1" x14ac:dyDescent="0.2">
      <c r="A102" s="40" t="s">
        <v>183</v>
      </c>
      <c r="B102" s="60" t="s">
        <v>84</v>
      </c>
      <c r="C102" s="11">
        <f>SUMPRODUCT((Diário!$E$4:$E$5003='Analítico Cp.'!$B102)*(Diário!$C$4:$C$5003&gt;=C$4)*(Diário!$C$4:$C$5003&lt;=EOMONTH(C$4,0))*(Diário!$F$4:$F$5003))
+SUMPRODUCT(('Comp.'!$D$5:$D$484=$B102)*('Comp.'!$B$5:$B$484&gt;=C$4)*('Comp.'!$B$5:$B$484&lt;=EOMONTH(C$4,0))*('Comp.'!$E$5:$E$484))</f>
        <v>0</v>
      </c>
      <c r="D102" s="11">
        <f>SUMPRODUCT((Diário!$E$4:$E$5003='Analítico Cp.'!$B102)*(Diário!$C$4:$C$5003&gt;=D$4)*(Diário!$C$4:$C$5003&lt;=EOMONTH(D$4,0))*(Diário!$F$4:$F$5003))
+SUMPRODUCT(('Comp.'!$D$5:$D$484=$B102)*('Comp.'!$B$5:$B$484&gt;=D$4)*('Comp.'!$B$5:$B$484&lt;=EOMONTH(D$4,0))*('Comp.'!$E$5:$E$484))</f>
        <v>0</v>
      </c>
      <c r="E102" s="11">
        <f>SUMPRODUCT((Diário!$E$4:$E$5003='Analítico Cp.'!$B102)*(Diário!$C$4:$C$5003&gt;=E$4)*(Diário!$C$4:$C$5003&lt;=EOMONTH(E$4,0))*(Diário!$F$4:$F$5003))
+SUMPRODUCT(('Comp.'!$D$5:$D$484=$B102)*('Comp.'!$B$5:$B$484&gt;=E$4)*('Comp.'!$B$5:$B$484&lt;=EOMONTH(E$4,0))*('Comp.'!$E$5:$E$484))</f>
        <v>0</v>
      </c>
      <c r="F102" s="11">
        <f>SUMPRODUCT((Diário!$E$4:$E$5003='Analítico Cp.'!$B102)*(Diário!$C$4:$C$5003&gt;=F$4)*(Diário!$C$4:$C$5003&lt;=EOMONTH(F$4,0))*(Diário!$F$4:$F$5003))
+SUMPRODUCT(('Comp.'!$D$5:$D$484=$B102)*('Comp.'!$B$5:$B$484&gt;=F$4)*('Comp.'!$B$5:$B$484&lt;=EOMONTH(F$4,0))*('Comp.'!$E$5:$E$484))</f>
        <v>0</v>
      </c>
      <c r="G102" s="11">
        <f>SUMPRODUCT((Diário!$E$4:$E$5003='Analítico Cp.'!$B102)*(Diário!$C$4:$C$5003&gt;=G$4)*(Diário!$C$4:$C$5003&lt;=EOMONTH(G$4,0))*(Diário!$F$4:$F$5003))
+SUMPRODUCT(('Comp.'!$D$5:$D$484=$B102)*('Comp.'!$B$5:$B$484&gt;=G$4)*('Comp.'!$B$5:$B$484&lt;=EOMONTH(G$4,0))*('Comp.'!$E$5:$E$484))</f>
        <v>0</v>
      </c>
      <c r="H102" s="11">
        <f>SUMPRODUCT((Diário!$E$4:$E$5003='Analítico Cp.'!$B102)*(Diário!$C$4:$C$5003&gt;=H$4)*(Diário!$C$4:$C$5003&lt;=EOMONTH(H$4,0))*(Diário!$F$4:$F$5003))
+SUMPRODUCT(('Comp.'!$D$5:$D$484=$B102)*('Comp.'!$B$5:$B$484&gt;=H$4)*('Comp.'!$B$5:$B$484&lt;=EOMONTH(H$4,0))*('Comp.'!$E$5:$E$484))</f>
        <v>0</v>
      </c>
      <c r="I102" s="11">
        <f>SUMPRODUCT((Diário!$E$4:$E$5003='Analítico Cp.'!$B102)*(Diário!$C$4:$C$5003&gt;=I$4)*(Diário!$C$4:$C$5003&lt;=EOMONTH(I$4,0))*(Diário!$F$4:$F$5003))
+SUMPRODUCT(('Comp.'!$D$5:$D$484=$B102)*('Comp.'!$B$5:$B$484&gt;=I$4)*('Comp.'!$B$5:$B$484&lt;=EOMONTH(I$4,0))*('Comp.'!$E$5:$E$484))</f>
        <v>0</v>
      </c>
      <c r="J102" s="11">
        <f>SUMPRODUCT((Diário!$E$4:$E$5003='Analítico Cp.'!$B102)*(Diário!$C$4:$C$5003&gt;=J$4)*(Diário!$C$4:$C$5003&lt;=EOMONTH(J$4,0))*(Diário!$F$4:$F$5003))
+SUMPRODUCT(('Comp.'!$D$5:$D$484=$B102)*('Comp.'!$B$5:$B$484&gt;=J$4)*('Comp.'!$B$5:$B$484&lt;=EOMONTH(J$4,0))*('Comp.'!$E$5:$E$484))</f>
        <v>0</v>
      </c>
      <c r="K102" s="11">
        <f>SUMPRODUCT((Diário!$E$4:$E$5003='Analítico Cp.'!$B102)*(Diário!$C$4:$C$5003&gt;=K$4)*(Diário!$C$4:$C$5003&lt;=EOMONTH(K$4,0))*(Diário!$F$4:$F$5003))
+SUMPRODUCT(('Comp.'!$D$5:$D$484=$B102)*('Comp.'!$B$5:$B$484&gt;=K$4)*('Comp.'!$B$5:$B$484&lt;=EOMONTH(K$4,0))*('Comp.'!$E$5:$E$484))</f>
        <v>0</v>
      </c>
      <c r="L102" s="11">
        <f>SUMPRODUCT((Diário!$E$4:$E$5003='Analítico Cp.'!$B102)*(Diário!$C$4:$C$5003&gt;=L$4)*(Diário!$C$4:$C$5003&lt;=EOMONTH(L$4,0))*(Diário!$F$4:$F$5003))
+SUMPRODUCT(('Comp.'!$D$5:$D$484=$B102)*('Comp.'!$B$5:$B$484&gt;=L$4)*('Comp.'!$B$5:$B$484&lt;=EOMONTH(L$4,0))*('Comp.'!$E$5:$E$484))</f>
        <v>0</v>
      </c>
      <c r="M102" s="11">
        <f>SUMPRODUCT((Diário!$E$4:$E$5003='Analítico Cp.'!$B102)*(Diário!$C$4:$C$5003&gt;=M$4)*(Diário!$C$4:$C$5003&lt;=EOMONTH(M$4,0))*(Diário!$F$4:$F$5003))
+SUMPRODUCT(('Comp.'!$D$5:$D$484=$B102)*('Comp.'!$B$5:$B$484&gt;=M$4)*('Comp.'!$B$5:$B$484&lt;=EOMONTH(M$4,0))*('Comp.'!$E$5:$E$484))</f>
        <v>0</v>
      </c>
      <c r="N102" s="11">
        <f>SUMPRODUCT((Diário!$E$4:$E$5003='Analítico Cp.'!$B102)*(Diário!$C$4:$C$5003&gt;=N$4)*(Diário!$C$4:$C$5003&lt;=EOMONTH(N$4,0))*(Diário!$F$4:$F$5003))
+SUMPRODUCT(('Comp.'!$D$5:$D$484=$B102)*('Comp.'!$B$5:$B$484&gt;=N$4)*('Comp.'!$B$5:$B$484&lt;=EOMONTH(N$4,0))*('Comp.'!$E$5:$E$484))</f>
        <v>0</v>
      </c>
      <c r="O102" s="12">
        <f t="shared" si="14"/>
        <v>0</v>
      </c>
      <c r="P102" s="95">
        <f t="shared" si="15"/>
        <v>0</v>
      </c>
    </row>
    <row r="103" spans="1:16" ht="23.45" customHeight="1" x14ac:dyDescent="0.2">
      <c r="A103" s="40" t="s">
        <v>184</v>
      </c>
      <c r="B103" s="60" t="s">
        <v>85</v>
      </c>
      <c r="C103" s="11">
        <f>SUMPRODUCT((Diário!$E$4:$E$5003='Analítico Cp.'!$B103)*(Diário!$C$4:$C$5003&gt;=C$4)*(Diário!$C$4:$C$5003&lt;=EOMONTH(C$4,0))*(Diário!$F$4:$F$5003))
+SUMPRODUCT(('Comp.'!$D$5:$D$484=$B103)*('Comp.'!$B$5:$B$484&gt;=C$4)*('Comp.'!$B$5:$B$484&lt;=EOMONTH(C$4,0))*('Comp.'!$E$5:$E$484))</f>
        <v>0</v>
      </c>
      <c r="D103" s="11">
        <f>SUMPRODUCT((Diário!$E$4:$E$5003='Analítico Cp.'!$B103)*(Diário!$C$4:$C$5003&gt;=D$4)*(Diário!$C$4:$C$5003&lt;=EOMONTH(D$4,0))*(Diário!$F$4:$F$5003))
+SUMPRODUCT(('Comp.'!$D$5:$D$484=$B103)*('Comp.'!$B$5:$B$484&gt;=D$4)*('Comp.'!$B$5:$B$484&lt;=EOMONTH(D$4,0))*('Comp.'!$E$5:$E$484))</f>
        <v>0</v>
      </c>
      <c r="E103" s="11">
        <f>SUMPRODUCT((Diário!$E$4:$E$5003='Analítico Cp.'!$B103)*(Diário!$C$4:$C$5003&gt;=E$4)*(Diário!$C$4:$C$5003&lt;=EOMONTH(E$4,0))*(Diário!$F$4:$F$5003))
+SUMPRODUCT(('Comp.'!$D$5:$D$484=$B103)*('Comp.'!$B$5:$B$484&gt;=E$4)*('Comp.'!$B$5:$B$484&lt;=EOMONTH(E$4,0))*('Comp.'!$E$5:$E$484))</f>
        <v>0</v>
      </c>
      <c r="F103" s="11">
        <f>SUMPRODUCT((Diário!$E$4:$E$5003='Analítico Cp.'!$B103)*(Diário!$C$4:$C$5003&gt;=F$4)*(Diário!$C$4:$C$5003&lt;=EOMONTH(F$4,0))*(Diário!$F$4:$F$5003))
+SUMPRODUCT(('Comp.'!$D$5:$D$484=$B103)*('Comp.'!$B$5:$B$484&gt;=F$4)*('Comp.'!$B$5:$B$484&lt;=EOMONTH(F$4,0))*('Comp.'!$E$5:$E$484))</f>
        <v>0</v>
      </c>
      <c r="G103" s="11">
        <f>SUMPRODUCT((Diário!$E$4:$E$5003='Analítico Cp.'!$B103)*(Diário!$C$4:$C$5003&gt;=G$4)*(Diário!$C$4:$C$5003&lt;=EOMONTH(G$4,0))*(Diário!$F$4:$F$5003))
+SUMPRODUCT(('Comp.'!$D$5:$D$484=$B103)*('Comp.'!$B$5:$B$484&gt;=G$4)*('Comp.'!$B$5:$B$484&lt;=EOMONTH(G$4,0))*('Comp.'!$E$5:$E$484))</f>
        <v>0</v>
      </c>
      <c r="H103" s="11">
        <f>SUMPRODUCT((Diário!$E$4:$E$5003='Analítico Cp.'!$B103)*(Diário!$C$4:$C$5003&gt;=H$4)*(Diário!$C$4:$C$5003&lt;=EOMONTH(H$4,0))*(Diário!$F$4:$F$5003))
+SUMPRODUCT(('Comp.'!$D$5:$D$484=$B103)*('Comp.'!$B$5:$B$484&gt;=H$4)*('Comp.'!$B$5:$B$484&lt;=EOMONTH(H$4,0))*('Comp.'!$E$5:$E$484))</f>
        <v>0</v>
      </c>
      <c r="I103" s="11">
        <f>SUMPRODUCT((Diário!$E$4:$E$5003='Analítico Cp.'!$B103)*(Diário!$C$4:$C$5003&gt;=I$4)*(Diário!$C$4:$C$5003&lt;=EOMONTH(I$4,0))*(Diário!$F$4:$F$5003))
+SUMPRODUCT(('Comp.'!$D$5:$D$484=$B103)*('Comp.'!$B$5:$B$484&gt;=I$4)*('Comp.'!$B$5:$B$484&lt;=EOMONTH(I$4,0))*('Comp.'!$E$5:$E$484))</f>
        <v>0</v>
      </c>
      <c r="J103" s="11">
        <f>SUMPRODUCT((Diário!$E$4:$E$5003='Analítico Cp.'!$B103)*(Diário!$C$4:$C$5003&gt;=J$4)*(Diário!$C$4:$C$5003&lt;=EOMONTH(J$4,0))*(Diário!$F$4:$F$5003))
+SUMPRODUCT(('Comp.'!$D$5:$D$484=$B103)*('Comp.'!$B$5:$B$484&gt;=J$4)*('Comp.'!$B$5:$B$484&lt;=EOMONTH(J$4,0))*('Comp.'!$E$5:$E$484))</f>
        <v>0</v>
      </c>
      <c r="K103" s="11">
        <f>SUMPRODUCT((Diário!$E$4:$E$5003='Analítico Cp.'!$B103)*(Diário!$C$4:$C$5003&gt;=K$4)*(Diário!$C$4:$C$5003&lt;=EOMONTH(K$4,0))*(Diário!$F$4:$F$5003))
+SUMPRODUCT(('Comp.'!$D$5:$D$484=$B103)*('Comp.'!$B$5:$B$484&gt;=K$4)*('Comp.'!$B$5:$B$484&lt;=EOMONTH(K$4,0))*('Comp.'!$E$5:$E$484))</f>
        <v>0</v>
      </c>
      <c r="L103" s="11">
        <f>SUMPRODUCT((Diário!$E$4:$E$5003='Analítico Cp.'!$B103)*(Diário!$C$4:$C$5003&gt;=L$4)*(Diário!$C$4:$C$5003&lt;=EOMONTH(L$4,0))*(Diário!$F$4:$F$5003))
+SUMPRODUCT(('Comp.'!$D$5:$D$484=$B103)*('Comp.'!$B$5:$B$484&gt;=L$4)*('Comp.'!$B$5:$B$484&lt;=EOMONTH(L$4,0))*('Comp.'!$E$5:$E$484))</f>
        <v>0</v>
      </c>
      <c r="M103" s="11">
        <f>SUMPRODUCT((Diário!$E$4:$E$5003='Analítico Cp.'!$B103)*(Diário!$C$4:$C$5003&gt;=M$4)*(Diário!$C$4:$C$5003&lt;=EOMONTH(M$4,0))*(Diário!$F$4:$F$5003))
+SUMPRODUCT(('Comp.'!$D$5:$D$484=$B103)*('Comp.'!$B$5:$B$484&gt;=M$4)*('Comp.'!$B$5:$B$484&lt;=EOMONTH(M$4,0))*('Comp.'!$E$5:$E$484))</f>
        <v>0</v>
      </c>
      <c r="N103" s="11">
        <f>SUMPRODUCT((Diário!$E$4:$E$5003='Analítico Cp.'!$B103)*(Diário!$C$4:$C$5003&gt;=N$4)*(Diário!$C$4:$C$5003&lt;=EOMONTH(N$4,0))*(Diário!$F$4:$F$5003))
+SUMPRODUCT(('Comp.'!$D$5:$D$484=$B103)*('Comp.'!$B$5:$B$484&gt;=N$4)*('Comp.'!$B$5:$B$484&lt;=EOMONTH(N$4,0))*('Comp.'!$E$5:$E$484))</f>
        <v>0</v>
      </c>
      <c r="O103" s="12">
        <f t="shared" si="14"/>
        <v>0</v>
      </c>
      <c r="P103" s="95">
        <f t="shared" si="15"/>
        <v>0</v>
      </c>
    </row>
    <row r="104" spans="1:16" ht="23.45" customHeight="1" x14ac:dyDescent="0.2">
      <c r="A104" s="40" t="s">
        <v>185</v>
      </c>
      <c r="B104" s="60" t="s">
        <v>55</v>
      </c>
      <c r="C104" s="11">
        <f>SUMPRODUCT((Diário!$E$4:$E$5003='Analítico Cp.'!$B104)*(Diário!$C$4:$C$5003&gt;=C$4)*(Diário!$C$4:$C$5003&lt;=EOMONTH(C$4,0))*(Diário!$F$4:$F$5003))
+SUMPRODUCT(('Comp.'!$D$5:$D$484=$B104)*('Comp.'!$B$5:$B$484&gt;=C$4)*('Comp.'!$B$5:$B$484&lt;=EOMONTH(C$4,0))*('Comp.'!$E$5:$E$484))</f>
        <v>0</v>
      </c>
      <c r="D104" s="11">
        <f>SUMPRODUCT((Diário!$E$4:$E$5003='Analítico Cp.'!$B104)*(Diário!$C$4:$C$5003&gt;=D$4)*(Diário!$C$4:$C$5003&lt;=EOMONTH(D$4,0))*(Diário!$F$4:$F$5003))
+SUMPRODUCT(('Comp.'!$D$5:$D$484=$B104)*('Comp.'!$B$5:$B$484&gt;=D$4)*('Comp.'!$B$5:$B$484&lt;=EOMONTH(D$4,0))*('Comp.'!$E$5:$E$484))</f>
        <v>0</v>
      </c>
      <c r="E104" s="11">
        <f>SUMPRODUCT((Diário!$E$4:$E$5003='Analítico Cp.'!$B104)*(Diário!$C$4:$C$5003&gt;=E$4)*(Diário!$C$4:$C$5003&lt;=EOMONTH(E$4,0))*(Diário!$F$4:$F$5003))
+SUMPRODUCT(('Comp.'!$D$5:$D$484=$B104)*('Comp.'!$B$5:$B$484&gt;=E$4)*('Comp.'!$B$5:$B$484&lt;=EOMONTH(E$4,0))*('Comp.'!$E$5:$E$484))</f>
        <v>0</v>
      </c>
      <c r="F104" s="11">
        <f>SUMPRODUCT((Diário!$E$4:$E$5003='Analítico Cp.'!$B104)*(Diário!$C$4:$C$5003&gt;=F$4)*(Diário!$C$4:$C$5003&lt;=EOMONTH(F$4,0))*(Diário!$F$4:$F$5003))
+SUMPRODUCT(('Comp.'!$D$5:$D$484=$B104)*('Comp.'!$B$5:$B$484&gt;=F$4)*('Comp.'!$B$5:$B$484&lt;=EOMONTH(F$4,0))*('Comp.'!$E$5:$E$484))</f>
        <v>87</v>
      </c>
      <c r="G104" s="11">
        <f>SUMPRODUCT((Diário!$E$4:$E$5003='Analítico Cp.'!$B104)*(Diário!$C$4:$C$5003&gt;=G$4)*(Diário!$C$4:$C$5003&lt;=EOMONTH(G$4,0))*(Diário!$F$4:$F$5003))
+SUMPRODUCT(('Comp.'!$D$5:$D$484=$B104)*('Comp.'!$B$5:$B$484&gt;=G$4)*('Comp.'!$B$5:$B$484&lt;=EOMONTH(G$4,0))*('Comp.'!$E$5:$E$484))</f>
        <v>184</v>
      </c>
      <c r="H104" s="11">
        <f>SUMPRODUCT((Diário!$E$4:$E$5003='Analítico Cp.'!$B104)*(Diário!$C$4:$C$5003&gt;=H$4)*(Diário!$C$4:$C$5003&lt;=EOMONTH(H$4,0))*(Diário!$F$4:$F$5003))
+SUMPRODUCT(('Comp.'!$D$5:$D$484=$B104)*('Comp.'!$B$5:$B$484&gt;=H$4)*('Comp.'!$B$5:$B$484&lt;=EOMONTH(H$4,0))*('Comp.'!$E$5:$E$484))</f>
        <v>457</v>
      </c>
      <c r="I104" s="11">
        <f>SUMPRODUCT((Diário!$E$4:$E$5003='Analítico Cp.'!$B104)*(Diário!$C$4:$C$5003&gt;=I$4)*(Diário!$C$4:$C$5003&lt;=EOMONTH(I$4,0))*(Diário!$F$4:$F$5003))
+SUMPRODUCT(('Comp.'!$D$5:$D$484=$B104)*('Comp.'!$B$5:$B$484&gt;=I$4)*('Comp.'!$B$5:$B$484&lt;=EOMONTH(I$4,0))*('Comp.'!$E$5:$E$484))</f>
        <v>0</v>
      </c>
      <c r="J104" s="11">
        <f>SUMPRODUCT((Diário!$E$4:$E$5003='Analítico Cp.'!$B104)*(Diário!$C$4:$C$5003&gt;=J$4)*(Diário!$C$4:$C$5003&lt;=EOMONTH(J$4,0))*(Diário!$F$4:$F$5003))
+SUMPRODUCT(('Comp.'!$D$5:$D$484=$B104)*('Comp.'!$B$5:$B$484&gt;=J$4)*('Comp.'!$B$5:$B$484&lt;=EOMONTH(J$4,0))*('Comp.'!$E$5:$E$484))</f>
        <v>0</v>
      </c>
      <c r="K104" s="11">
        <f>SUMPRODUCT((Diário!$E$4:$E$5003='Analítico Cp.'!$B104)*(Diário!$C$4:$C$5003&gt;=K$4)*(Diário!$C$4:$C$5003&lt;=EOMONTH(K$4,0))*(Diário!$F$4:$F$5003))
+SUMPRODUCT(('Comp.'!$D$5:$D$484=$B104)*('Comp.'!$B$5:$B$484&gt;=K$4)*('Comp.'!$B$5:$B$484&lt;=EOMONTH(K$4,0))*('Comp.'!$E$5:$E$484))</f>
        <v>0</v>
      </c>
      <c r="L104" s="11">
        <f>SUMPRODUCT((Diário!$E$4:$E$5003='Analítico Cp.'!$B104)*(Diário!$C$4:$C$5003&gt;=L$4)*(Diário!$C$4:$C$5003&lt;=EOMONTH(L$4,0))*(Diário!$F$4:$F$5003))
+SUMPRODUCT(('Comp.'!$D$5:$D$484=$B104)*('Comp.'!$B$5:$B$484&gt;=L$4)*('Comp.'!$B$5:$B$484&lt;=EOMONTH(L$4,0))*('Comp.'!$E$5:$E$484))</f>
        <v>0</v>
      </c>
      <c r="M104" s="11">
        <f>SUMPRODUCT((Diário!$E$4:$E$5003='Analítico Cp.'!$B104)*(Diário!$C$4:$C$5003&gt;=M$4)*(Diário!$C$4:$C$5003&lt;=EOMONTH(M$4,0))*(Diário!$F$4:$F$5003))
+SUMPRODUCT(('Comp.'!$D$5:$D$484=$B104)*('Comp.'!$B$5:$B$484&gt;=M$4)*('Comp.'!$B$5:$B$484&lt;=EOMONTH(M$4,0))*('Comp.'!$E$5:$E$484))</f>
        <v>0</v>
      </c>
      <c r="N104" s="11">
        <f>SUMPRODUCT((Diário!$E$4:$E$5003='Analítico Cp.'!$B104)*(Diário!$C$4:$C$5003&gt;=N$4)*(Diário!$C$4:$C$5003&lt;=EOMONTH(N$4,0))*(Diário!$F$4:$F$5003))
+SUMPRODUCT(('Comp.'!$D$5:$D$484=$B104)*('Comp.'!$B$5:$B$484&gt;=N$4)*('Comp.'!$B$5:$B$484&lt;=EOMONTH(N$4,0))*('Comp.'!$E$5:$E$484))</f>
        <v>0</v>
      </c>
      <c r="O104" s="12">
        <f t="shared" si="14"/>
        <v>728</v>
      </c>
      <c r="P104" s="95">
        <f t="shared" si="15"/>
        <v>2.6567137273553318E-4</v>
      </c>
    </row>
    <row r="105" spans="1:16" ht="23.45" customHeight="1" x14ac:dyDescent="0.2">
      <c r="A105" s="40" t="s">
        <v>187</v>
      </c>
      <c r="B105" s="60" t="s">
        <v>73</v>
      </c>
      <c r="C105" s="11">
        <f>SUMPRODUCT((Diário!$E$4:$E$5003='Analítico Cp.'!$B105)*(Diário!$C$4:$C$5003&gt;=C$4)*(Diário!$C$4:$C$5003&lt;=EOMONTH(C$4,0))*(Diário!$F$4:$F$5003))
+SUMPRODUCT(('Comp.'!$D$5:$D$484=$B105)*('Comp.'!$B$5:$B$484&gt;=C$4)*('Comp.'!$B$5:$B$484&lt;=EOMONTH(C$4,0))*('Comp.'!$E$5:$E$484))</f>
        <v>0</v>
      </c>
      <c r="D105" s="11">
        <f>SUMPRODUCT((Diário!$E$4:$E$5003='Analítico Cp.'!$B105)*(Diário!$C$4:$C$5003&gt;=D$4)*(Diário!$C$4:$C$5003&lt;=EOMONTH(D$4,0))*(Diário!$F$4:$F$5003))
+SUMPRODUCT(('Comp.'!$D$5:$D$484=$B105)*('Comp.'!$B$5:$B$484&gt;=D$4)*('Comp.'!$B$5:$B$484&lt;=EOMONTH(D$4,0))*('Comp.'!$E$5:$E$484))</f>
        <v>0</v>
      </c>
      <c r="E105" s="11">
        <f>SUMPRODUCT((Diário!$E$4:$E$5003='Analítico Cp.'!$B105)*(Diário!$C$4:$C$5003&gt;=E$4)*(Diário!$C$4:$C$5003&lt;=EOMONTH(E$4,0))*(Diário!$F$4:$F$5003))
+SUMPRODUCT(('Comp.'!$D$5:$D$484=$B105)*('Comp.'!$B$5:$B$484&gt;=E$4)*('Comp.'!$B$5:$B$484&lt;=EOMONTH(E$4,0))*('Comp.'!$E$5:$E$484))</f>
        <v>0</v>
      </c>
      <c r="F105" s="11">
        <f>SUMPRODUCT((Diário!$E$4:$E$5003='Analítico Cp.'!$B105)*(Diário!$C$4:$C$5003&gt;=F$4)*(Diário!$C$4:$C$5003&lt;=EOMONTH(F$4,0))*(Diário!$F$4:$F$5003))
+SUMPRODUCT(('Comp.'!$D$5:$D$484=$B105)*('Comp.'!$B$5:$B$484&gt;=F$4)*('Comp.'!$B$5:$B$484&lt;=EOMONTH(F$4,0))*('Comp.'!$E$5:$E$484))</f>
        <v>0</v>
      </c>
      <c r="G105" s="11">
        <f>SUMPRODUCT((Diário!$E$4:$E$5003='Analítico Cp.'!$B105)*(Diário!$C$4:$C$5003&gt;=G$4)*(Diário!$C$4:$C$5003&lt;=EOMONTH(G$4,0))*(Diário!$F$4:$F$5003))
+SUMPRODUCT(('Comp.'!$D$5:$D$484=$B105)*('Comp.'!$B$5:$B$484&gt;=G$4)*('Comp.'!$B$5:$B$484&lt;=EOMONTH(G$4,0))*('Comp.'!$E$5:$E$484))</f>
        <v>0</v>
      </c>
      <c r="H105" s="11">
        <f>SUMPRODUCT((Diário!$E$4:$E$5003='Analítico Cp.'!$B105)*(Diário!$C$4:$C$5003&gt;=H$4)*(Diário!$C$4:$C$5003&lt;=EOMONTH(H$4,0))*(Diário!$F$4:$F$5003))
+SUMPRODUCT(('Comp.'!$D$5:$D$484=$B105)*('Comp.'!$B$5:$B$484&gt;=H$4)*('Comp.'!$B$5:$B$484&lt;=EOMONTH(H$4,0))*('Comp.'!$E$5:$E$484))</f>
        <v>0</v>
      </c>
      <c r="I105" s="11">
        <f>SUMPRODUCT((Diário!$E$4:$E$5003='Analítico Cp.'!$B105)*(Diário!$C$4:$C$5003&gt;=I$4)*(Diário!$C$4:$C$5003&lt;=EOMONTH(I$4,0))*(Diário!$F$4:$F$5003))
+SUMPRODUCT(('Comp.'!$D$5:$D$484=$B105)*('Comp.'!$B$5:$B$484&gt;=I$4)*('Comp.'!$B$5:$B$484&lt;=EOMONTH(I$4,0))*('Comp.'!$E$5:$E$484))</f>
        <v>0</v>
      </c>
      <c r="J105" s="11">
        <f>SUMPRODUCT((Diário!$E$4:$E$5003='Analítico Cp.'!$B105)*(Diário!$C$4:$C$5003&gt;=J$4)*(Diário!$C$4:$C$5003&lt;=EOMONTH(J$4,0))*(Diário!$F$4:$F$5003))
+SUMPRODUCT(('Comp.'!$D$5:$D$484=$B105)*('Comp.'!$B$5:$B$484&gt;=J$4)*('Comp.'!$B$5:$B$484&lt;=EOMONTH(J$4,0))*('Comp.'!$E$5:$E$484))</f>
        <v>0</v>
      </c>
      <c r="K105" s="11">
        <f>SUMPRODUCT((Diário!$E$4:$E$5003='Analítico Cp.'!$B105)*(Diário!$C$4:$C$5003&gt;=K$4)*(Diário!$C$4:$C$5003&lt;=EOMONTH(K$4,0))*(Diário!$F$4:$F$5003))
+SUMPRODUCT(('Comp.'!$D$5:$D$484=$B105)*('Comp.'!$B$5:$B$484&gt;=K$4)*('Comp.'!$B$5:$B$484&lt;=EOMONTH(K$4,0))*('Comp.'!$E$5:$E$484))</f>
        <v>0</v>
      </c>
      <c r="L105" s="11">
        <f>SUMPRODUCT((Diário!$E$4:$E$5003='Analítico Cp.'!$B105)*(Diário!$C$4:$C$5003&gt;=L$4)*(Diário!$C$4:$C$5003&lt;=EOMONTH(L$4,0))*(Diário!$F$4:$F$5003))
+SUMPRODUCT(('Comp.'!$D$5:$D$484=$B105)*('Comp.'!$B$5:$B$484&gt;=L$4)*('Comp.'!$B$5:$B$484&lt;=EOMONTH(L$4,0))*('Comp.'!$E$5:$E$484))</f>
        <v>0</v>
      </c>
      <c r="M105" s="11">
        <f>SUMPRODUCT((Diário!$E$4:$E$5003='Analítico Cp.'!$B105)*(Diário!$C$4:$C$5003&gt;=M$4)*(Diário!$C$4:$C$5003&lt;=EOMONTH(M$4,0))*(Diário!$F$4:$F$5003))
+SUMPRODUCT(('Comp.'!$D$5:$D$484=$B105)*('Comp.'!$B$5:$B$484&gt;=M$4)*('Comp.'!$B$5:$B$484&lt;=EOMONTH(M$4,0))*('Comp.'!$E$5:$E$484))</f>
        <v>0</v>
      </c>
      <c r="N105" s="11">
        <f>SUMPRODUCT((Diário!$E$4:$E$5003='Analítico Cp.'!$B105)*(Diário!$C$4:$C$5003&gt;=N$4)*(Diário!$C$4:$C$5003&lt;=EOMONTH(N$4,0))*(Diário!$F$4:$F$5003))
+SUMPRODUCT(('Comp.'!$D$5:$D$484=$B105)*('Comp.'!$B$5:$B$484&gt;=N$4)*('Comp.'!$B$5:$B$484&lt;=EOMONTH(N$4,0))*('Comp.'!$E$5:$E$484))</f>
        <v>0</v>
      </c>
      <c r="O105" s="12">
        <f t="shared" si="14"/>
        <v>0</v>
      </c>
      <c r="P105" s="95">
        <f t="shared" si="15"/>
        <v>0</v>
      </c>
    </row>
    <row r="106" spans="1:16" ht="23.45" customHeight="1" x14ac:dyDescent="0.2">
      <c r="A106" s="40" t="s">
        <v>188</v>
      </c>
      <c r="B106" s="60" t="s">
        <v>186</v>
      </c>
      <c r="C106" s="11">
        <f>SUMPRODUCT((Diário!$E$4:$E$5003='Analítico Cp.'!$B106)*(Diário!$C$4:$C$5003&gt;=C$4)*(Diário!$C$4:$C$5003&lt;=EOMONTH(C$4,0))*(Diário!$F$4:$F$5003))
+SUMPRODUCT(('Comp.'!$D$5:$D$484=$B106)*('Comp.'!$B$5:$B$484&gt;=C$4)*('Comp.'!$B$5:$B$484&lt;=EOMONTH(C$4,0))*('Comp.'!$E$5:$E$484))</f>
        <v>0</v>
      </c>
      <c r="D106" s="11">
        <f>SUMPRODUCT((Diário!$E$4:$E$5003='Analítico Cp.'!$B106)*(Diário!$C$4:$C$5003&gt;=D$4)*(Diário!$C$4:$C$5003&lt;=EOMONTH(D$4,0))*(Diário!$F$4:$F$5003))
+SUMPRODUCT(('Comp.'!$D$5:$D$484=$B106)*('Comp.'!$B$5:$B$484&gt;=D$4)*('Comp.'!$B$5:$B$484&lt;=EOMONTH(D$4,0))*('Comp.'!$E$5:$E$484))</f>
        <v>0</v>
      </c>
      <c r="E106" s="11">
        <f>SUMPRODUCT((Diário!$E$4:$E$5003='Analítico Cp.'!$B106)*(Diário!$C$4:$C$5003&gt;=E$4)*(Diário!$C$4:$C$5003&lt;=EOMONTH(E$4,0))*(Diário!$F$4:$F$5003))
+SUMPRODUCT(('Comp.'!$D$5:$D$484=$B106)*('Comp.'!$B$5:$B$484&gt;=E$4)*('Comp.'!$B$5:$B$484&lt;=EOMONTH(E$4,0))*('Comp.'!$E$5:$E$484))</f>
        <v>0</v>
      </c>
      <c r="F106" s="11">
        <f>SUMPRODUCT((Diário!$E$4:$E$5003='Analítico Cp.'!$B106)*(Diário!$C$4:$C$5003&gt;=F$4)*(Diário!$C$4:$C$5003&lt;=EOMONTH(F$4,0))*(Diário!$F$4:$F$5003))
+SUMPRODUCT(('Comp.'!$D$5:$D$484=$B106)*('Comp.'!$B$5:$B$484&gt;=F$4)*('Comp.'!$B$5:$B$484&lt;=EOMONTH(F$4,0))*('Comp.'!$E$5:$E$484))</f>
        <v>0</v>
      </c>
      <c r="G106" s="11">
        <f>SUMPRODUCT((Diário!$E$4:$E$5003='Analítico Cp.'!$B106)*(Diário!$C$4:$C$5003&gt;=G$4)*(Diário!$C$4:$C$5003&lt;=EOMONTH(G$4,0))*(Diário!$F$4:$F$5003))
+SUMPRODUCT(('Comp.'!$D$5:$D$484=$B106)*('Comp.'!$B$5:$B$484&gt;=G$4)*('Comp.'!$B$5:$B$484&lt;=EOMONTH(G$4,0))*('Comp.'!$E$5:$E$484))</f>
        <v>0</v>
      </c>
      <c r="H106" s="11">
        <f>SUMPRODUCT((Diário!$E$4:$E$5003='Analítico Cp.'!$B106)*(Diário!$C$4:$C$5003&gt;=H$4)*(Diário!$C$4:$C$5003&lt;=EOMONTH(H$4,0))*(Diário!$F$4:$F$5003))
+SUMPRODUCT(('Comp.'!$D$5:$D$484=$B106)*('Comp.'!$B$5:$B$484&gt;=H$4)*('Comp.'!$B$5:$B$484&lt;=EOMONTH(H$4,0))*('Comp.'!$E$5:$E$484))</f>
        <v>0</v>
      </c>
      <c r="I106" s="11">
        <f>SUMPRODUCT((Diário!$E$4:$E$5003='Analítico Cp.'!$B106)*(Diário!$C$4:$C$5003&gt;=I$4)*(Diário!$C$4:$C$5003&lt;=EOMONTH(I$4,0))*(Diário!$F$4:$F$5003))
+SUMPRODUCT(('Comp.'!$D$5:$D$484=$B106)*('Comp.'!$B$5:$B$484&gt;=I$4)*('Comp.'!$B$5:$B$484&lt;=EOMONTH(I$4,0))*('Comp.'!$E$5:$E$484))</f>
        <v>0</v>
      </c>
      <c r="J106" s="11">
        <f>SUMPRODUCT((Diário!$E$4:$E$5003='Analítico Cp.'!$B106)*(Diário!$C$4:$C$5003&gt;=J$4)*(Diário!$C$4:$C$5003&lt;=EOMONTH(J$4,0))*(Diário!$F$4:$F$5003))
+SUMPRODUCT(('Comp.'!$D$5:$D$484=$B106)*('Comp.'!$B$5:$B$484&gt;=J$4)*('Comp.'!$B$5:$B$484&lt;=EOMONTH(J$4,0))*('Comp.'!$E$5:$E$484))</f>
        <v>0</v>
      </c>
      <c r="K106" s="11">
        <f>SUMPRODUCT((Diário!$E$4:$E$5003='Analítico Cp.'!$B106)*(Diário!$C$4:$C$5003&gt;=K$4)*(Diário!$C$4:$C$5003&lt;=EOMONTH(K$4,0))*(Diário!$F$4:$F$5003))
+SUMPRODUCT(('Comp.'!$D$5:$D$484=$B106)*('Comp.'!$B$5:$B$484&gt;=K$4)*('Comp.'!$B$5:$B$484&lt;=EOMONTH(K$4,0))*('Comp.'!$E$5:$E$484))</f>
        <v>0</v>
      </c>
      <c r="L106" s="11">
        <f>SUMPRODUCT((Diário!$E$4:$E$5003='Analítico Cp.'!$B106)*(Diário!$C$4:$C$5003&gt;=L$4)*(Diário!$C$4:$C$5003&lt;=EOMONTH(L$4,0))*(Diário!$F$4:$F$5003))
+SUMPRODUCT(('Comp.'!$D$5:$D$484=$B106)*('Comp.'!$B$5:$B$484&gt;=L$4)*('Comp.'!$B$5:$B$484&lt;=EOMONTH(L$4,0))*('Comp.'!$E$5:$E$484))</f>
        <v>0</v>
      </c>
      <c r="M106" s="11">
        <f>SUMPRODUCT((Diário!$E$4:$E$5003='Analítico Cp.'!$B106)*(Diário!$C$4:$C$5003&gt;=M$4)*(Diário!$C$4:$C$5003&lt;=EOMONTH(M$4,0))*(Diário!$F$4:$F$5003))
+SUMPRODUCT(('Comp.'!$D$5:$D$484=$B106)*('Comp.'!$B$5:$B$484&gt;=M$4)*('Comp.'!$B$5:$B$484&lt;=EOMONTH(M$4,0))*('Comp.'!$E$5:$E$484))</f>
        <v>0</v>
      </c>
      <c r="N106" s="11">
        <f>SUMPRODUCT((Diário!$E$4:$E$5003='Analítico Cp.'!$B106)*(Diário!$C$4:$C$5003&gt;=N$4)*(Diário!$C$4:$C$5003&lt;=EOMONTH(N$4,0))*(Diário!$F$4:$F$5003))
+SUMPRODUCT(('Comp.'!$D$5:$D$484=$B106)*('Comp.'!$B$5:$B$484&gt;=N$4)*('Comp.'!$B$5:$B$484&lt;=EOMONTH(N$4,0))*('Comp.'!$E$5:$E$484))</f>
        <v>0</v>
      </c>
      <c r="O106" s="12">
        <f t="shared" si="14"/>
        <v>0</v>
      </c>
      <c r="P106" s="95">
        <f t="shared" si="15"/>
        <v>0</v>
      </c>
    </row>
    <row r="107" spans="1:16" ht="23.45" customHeight="1" x14ac:dyDescent="0.2">
      <c r="A107" s="40" t="s">
        <v>189</v>
      </c>
      <c r="B107" s="60" t="s">
        <v>77</v>
      </c>
      <c r="C107" s="11">
        <f>SUMPRODUCT((Diário!$E$4:$E$5003='Analítico Cp.'!$B107)*(Diário!$C$4:$C$5003&gt;=C$4)*(Diário!$C$4:$C$5003&lt;=EOMONTH(C$4,0))*(Diário!$F$4:$F$5003))
+SUMPRODUCT(('Comp.'!$D$5:$D$484=$B107)*('Comp.'!$B$5:$B$484&gt;=C$4)*('Comp.'!$B$5:$B$484&lt;=EOMONTH(C$4,0))*('Comp.'!$E$5:$E$484))</f>
        <v>0</v>
      </c>
      <c r="D107" s="11">
        <f>SUMPRODUCT((Diário!$E$4:$E$5003='Analítico Cp.'!$B107)*(Diário!$C$4:$C$5003&gt;=D$4)*(Diário!$C$4:$C$5003&lt;=EOMONTH(D$4,0))*(Diário!$F$4:$F$5003))
+SUMPRODUCT(('Comp.'!$D$5:$D$484=$B107)*('Comp.'!$B$5:$B$484&gt;=D$4)*('Comp.'!$B$5:$B$484&lt;=EOMONTH(D$4,0))*('Comp.'!$E$5:$E$484))</f>
        <v>0</v>
      </c>
      <c r="E107" s="11">
        <f>SUMPRODUCT((Diário!$E$4:$E$5003='Analítico Cp.'!$B107)*(Diário!$C$4:$C$5003&gt;=E$4)*(Diário!$C$4:$C$5003&lt;=EOMONTH(E$4,0))*(Diário!$F$4:$F$5003))
+SUMPRODUCT(('Comp.'!$D$5:$D$484=$B107)*('Comp.'!$B$5:$B$484&gt;=E$4)*('Comp.'!$B$5:$B$484&lt;=EOMONTH(E$4,0))*('Comp.'!$E$5:$E$484))</f>
        <v>0</v>
      </c>
      <c r="F107" s="11">
        <f>SUMPRODUCT((Diário!$E$4:$E$5003='Analítico Cp.'!$B107)*(Diário!$C$4:$C$5003&gt;=F$4)*(Diário!$C$4:$C$5003&lt;=EOMONTH(F$4,0))*(Diário!$F$4:$F$5003))
+SUMPRODUCT(('Comp.'!$D$5:$D$484=$B107)*('Comp.'!$B$5:$B$484&gt;=F$4)*('Comp.'!$B$5:$B$484&lt;=EOMONTH(F$4,0))*('Comp.'!$E$5:$E$484))</f>
        <v>0</v>
      </c>
      <c r="G107" s="11">
        <f>SUMPRODUCT((Diário!$E$4:$E$5003='Analítico Cp.'!$B107)*(Diário!$C$4:$C$5003&gt;=G$4)*(Diário!$C$4:$C$5003&lt;=EOMONTH(G$4,0))*(Diário!$F$4:$F$5003))
+SUMPRODUCT(('Comp.'!$D$5:$D$484=$B107)*('Comp.'!$B$5:$B$484&gt;=G$4)*('Comp.'!$B$5:$B$484&lt;=EOMONTH(G$4,0))*('Comp.'!$E$5:$E$484))</f>
        <v>0</v>
      </c>
      <c r="H107" s="11">
        <f>SUMPRODUCT((Diário!$E$4:$E$5003='Analítico Cp.'!$B107)*(Diário!$C$4:$C$5003&gt;=H$4)*(Diário!$C$4:$C$5003&lt;=EOMONTH(H$4,0))*(Diário!$F$4:$F$5003))
+SUMPRODUCT(('Comp.'!$D$5:$D$484=$B107)*('Comp.'!$B$5:$B$484&gt;=H$4)*('Comp.'!$B$5:$B$484&lt;=EOMONTH(H$4,0))*('Comp.'!$E$5:$E$484))</f>
        <v>0</v>
      </c>
      <c r="I107" s="11">
        <f>SUMPRODUCT((Diário!$E$4:$E$5003='Analítico Cp.'!$B107)*(Diário!$C$4:$C$5003&gt;=I$4)*(Diário!$C$4:$C$5003&lt;=EOMONTH(I$4,0))*(Diário!$F$4:$F$5003))
+SUMPRODUCT(('Comp.'!$D$5:$D$484=$B107)*('Comp.'!$B$5:$B$484&gt;=I$4)*('Comp.'!$B$5:$B$484&lt;=EOMONTH(I$4,0))*('Comp.'!$E$5:$E$484))</f>
        <v>0</v>
      </c>
      <c r="J107" s="11">
        <f>SUMPRODUCT((Diário!$E$4:$E$5003='Analítico Cp.'!$B107)*(Diário!$C$4:$C$5003&gt;=J$4)*(Diário!$C$4:$C$5003&lt;=EOMONTH(J$4,0))*(Diário!$F$4:$F$5003))
+SUMPRODUCT(('Comp.'!$D$5:$D$484=$B107)*('Comp.'!$B$5:$B$484&gt;=J$4)*('Comp.'!$B$5:$B$484&lt;=EOMONTH(J$4,0))*('Comp.'!$E$5:$E$484))</f>
        <v>0</v>
      </c>
      <c r="K107" s="11">
        <f>SUMPRODUCT((Diário!$E$4:$E$5003='Analítico Cp.'!$B107)*(Diário!$C$4:$C$5003&gt;=K$4)*(Diário!$C$4:$C$5003&lt;=EOMONTH(K$4,0))*(Diário!$F$4:$F$5003))
+SUMPRODUCT(('Comp.'!$D$5:$D$484=$B107)*('Comp.'!$B$5:$B$484&gt;=K$4)*('Comp.'!$B$5:$B$484&lt;=EOMONTH(K$4,0))*('Comp.'!$E$5:$E$484))</f>
        <v>0</v>
      </c>
      <c r="L107" s="11">
        <f>SUMPRODUCT((Diário!$E$4:$E$5003='Analítico Cp.'!$B107)*(Diário!$C$4:$C$5003&gt;=L$4)*(Diário!$C$4:$C$5003&lt;=EOMONTH(L$4,0))*(Diário!$F$4:$F$5003))
+SUMPRODUCT(('Comp.'!$D$5:$D$484=$B107)*('Comp.'!$B$5:$B$484&gt;=L$4)*('Comp.'!$B$5:$B$484&lt;=EOMONTH(L$4,0))*('Comp.'!$E$5:$E$484))</f>
        <v>0</v>
      </c>
      <c r="M107" s="11">
        <f>SUMPRODUCT((Diário!$E$4:$E$5003='Analítico Cp.'!$B107)*(Diário!$C$4:$C$5003&gt;=M$4)*(Diário!$C$4:$C$5003&lt;=EOMONTH(M$4,0))*(Diário!$F$4:$F$5003))
+SUMPRODUCT(('Comp.'!$D$5:$D$484=$B107)*('Comp.'!$B$5:$B$484&gt;=M$4)*('Comp.'!$B$5:$B$484&lt;=EOMONTH(M$4,0))*('Comp.'!$E$5:$E$484))</f>
        <v>0</v>
      </c>
      <c r="N107" s="11">
        <f>SUMPRODUCT((Diário!$E$4:$E$5003='Analítico Cp.'!$B107)*(Diário!$C$4:$C$5003&gt;=N$4)*(Diário!$C$4:$C$5003&lt;=EOMONTH(N$4,0))*(Diário!$F$4:$F$5003))
+SUMPRODUCT(('Comp.'!$D$5:$D$484=$B107)*('Comp.'!$B$5:$B$484&gt;=N$4)*('Comp.'!$B$5:$B$484&lt;=EOMONTH(N$4,0))*('Comp.'!$E$5:$E$484))</f>
        <v>0</v>
      </c>
      <c r="O107" s="12">
        <f t="shared" si="14"/>
        <v>0</v>
      </c>
      <c r="P107" s="95">
        <f t="shared" si="15"/>
        <v>0</v>
      </c>
    </row>
    <row r="108" spans="1:16" ht="23.45" customHeight="1" x14ac:dyDescent="0.2">
      <c r="A108" s="40" t="s">
        <v>190</v>
      </c>
      <c r="B108" s="60" t="s">
        <v>69</v>
      </c>
      <c r="C108" s="11">
        <f>SUMPRODUCT((Diário!$E$4:$E$5003='Analítico Cp.'!$B108)*(Diário!$C$4:$C$5003&gt;=C$4)*(Diário!$C$4:$C$5003&lt;=EOMONTH(C$4,0))*(Diário!$F$4:$F$5003))
+SUMPRODUCT(('Comp.'!$D$5:$D$484=$B108)*('Comp.'!$B$5:$B$484&gt;=C$4)*('Comp.'!$B$5:$B$484&lt;=EOMONTH(C$4,0))*('Comp.'!$E$5:$E$484))</f>
        <v>1015</v>
      </c>
      <c r="D108" s="11">
        <f>SUMPRODUCT((Diário!$E$4:$E$5003='Analítico Cp.'!$B108)*(Diário!$C$4:$C$5003&gt;=D$4)*(Diário!$C$4:$C$5003&lt;=EOMONTH(D$4,0))*(Diário!$F$4:$F$5003))
+SUMPRODUCT(('Comp.'!$D$5:$D$484=$B108)*('Comp.'!$B$5:$B$484&gt;=D$4)*('Comp.'!$B$5:$B$484&lt;=EOMONTH(D$4,0))*('Comp.'!$E$5:$E$484))</f>
        <v>1015</v>
      </c>
      <c r="E108" s="11">
        <f>SUMPRODUCT((Diário!$E$4:$E$5003='Analítico Cp.'!$B108)*(Diário!$C$4:$C$5003&gt;=E$4)*(Diário!$C$4:$C$5003&lt;=EOMONTH(E$4,0))*(Diário!$F$4:$F$5003))
+SUMPRODUCT(('Comp.'!$D$5:$D$484=$B108)*('Comp.'!$B$5:$B$484&gt;=E$4)*('Comp.'!$B$5:$B$484&lt;=EOMONTH(E$4,0))*('Comp.'!$E$5:$E$484))</f>
        <v>1015</v>
      </c>
      <c r="F108" s="11">
        <f>SUMPRODUCT((Diário!$E$4:$E$5003='Analítico Cp.'!$B108)*(Diário!$C$4:$C$5003&gt;=F$4)*(Diário!$C$4:$C$5003&lt;=EOMONTH(F$4,0))*(Diário!$F$4:$F$5003))
+SUMPRODUCT(('Comp.'!$D$5:$D$484=$B108)*('Comp.'!$B$5:$B$484&gt;=F$4)*('Comp.'!$B$5:$B$484&lt;=EOMONTH(F$4,0))*('Comp.'!$E$5:$E$484))</f>
        <v>1015</v>
      </c>
      <c r="G108" s="11">
        <f>SUMPRODUCT((Diário!$E$4:$E$5003='Analítico Cp.'!$B108)*(Diário!$C$4:$C$5003&gt;=G$4)*(Diário!$C$4:$C$5003&lt;=EOMONTH(G$4,0))*(Diário!$F$4:$F$5003))
+SUMPRODUCT(('Comp.'!$D$5:$D$484=$B108)*('Comp.'!$B$5:$B$484&gt;=G$4)*('Comp.'!$B$5:$B$484&lt;=EOMONTH(G$4,0))*('Comp.'!$E$5:$E$484))</f>
        <v>2030</v>
      </c>
      <c r="H108" s="11">
        <f>SUMPRODUCT((Diário!$E$4:$E$5003='Analítico Cp.'!$B108)*(Diário!$C$4:$C$5003&gt;=H$4)*(Diário!$C$4:$C$5003&lt;=EOMONTH(H$4,0))*(Diário!$F$4:$F$5003))
+SUMPRODUCT(('Comp.'!$D$5:$D$484=$B108)*('Comp.'!$B$5:$B$484&gt;=H$4)*('Comp.'!$B$5:$B$484&lt;=EOMONTH(H$4,0))*('Comp.'!$E$5:$E$484))</f>
        <v>1015</v>
      </c>
      <c r="I108" s="11">
        <f>SUMPRODUCT((Diário!$E$4:$E$5003='Analítico Cp.'!$B108)*(Diário!$C$4:$C$5003&gt;=I$4)*(Diário!$C$4:$C$5003&lt;=EOMONTH(I$4,0))*(Diário!$F$4:$F$5003))
+SUMPRODUCT(('Comp.'!$D$5:$D$484=$B108)*('Comp.'!$B$5:$B$484&gt;=I$4)*('Comp.'!$B$5:$B$484&lt;=EOMONTH(I$4,0))*('Comp.'!$E$5:$E$484))</f>
        <v>1015</v>
      </c>
      <c r="J108" s="11">
        <f>SUMPRODUCT((Diário!$E$4:$E$5003='Analítico Cp.'!$B108)*(Diário!$C$4:$C$5003&gt;=J$4)*(Diário!$C$4:$C$5003&lt;=EOMONTH(J$4,0))*(Diário!$F$4:$F$5003))
+SUMPRODUCT(('Comp.'!$D$5:$D$484=$B108)*('Comp.'!$B$5:$B$484&gt;=J$4)*('Comp.'!$B$5:$B$484&lt;=EOMONTH(J$4,0))*('Comp.'!$E$5:$E$484))</f>
        <v>0</v>
      </c>
      <c r="K108" s="11">
        <f>SUMPRODUCT((Diário!$E$4:$E$5003='Analítico Cp.'!$B108)*(Diário!$C$4:$C$5003&gt;=K$4)*(Diário!$C$4:$C$5003&lt;=EOMONTH(K$4,0))*(Diário!$F$4:$F$5003))
+SUMPRODUCT(('Comp.'!$D$5:$D$484=$B108)*('Comp.'!$B$5:$B$484&gt;=K$4)*('Comp.'!$B$5:$B$484&lt;=EOMONTH(K$4,0))*('Comp.'!$E$5:$E$484))</f>
        <v>0</v>
      </c>
      <c r="L108" s="11">
        <f>SUMPRODUCT((Diário!$E$4:$E$5003='Analítico Cp.'!$B108)*(Diário!$C$4:$C$5003&gt;=L$4)*(Diário!$C$4:$C$5003&lt;=EOMONTH(L$4,0))*(Diário!$F$4:$F$5003))
+SUMPRODUCT(('Comp.'!$D$5:$D$484=$B108)*('Comp.'!$B$5:$B$484&gt;=L$4)*('Comp.'!$B$5:$B$484&lt;=EOMONTH(L$4,0))*('Comp.'!$E$5:$E$484))</f>
        <v>0</v>
      </c>
      <c r="M108" s="11">
        <f>SUMPRODUCT((Diário!$E$4:$E$5003='Analítico Cp.'!$B108)*(Diário!$C$4:$C$5003&gt;=M$4)*(Diário!$C$4:$C$5003&lt;=EOMONTH(M$4,0))*(Diário!$F$4:$F$5003))
+SUMPRODUCT(('Comp.'!$D$5:$D$484=$B108)*('Comp.'!$B$5:$B$484&gt;=M$4)*('Comp.'!$B$5:$B$484&lt;=EOMONTH(M$4,0))*('Comp.'!$E$5:$E$484))</f>
        <v>0</v>
      </c>
      <c r="N108" s="11">
        <f>SUMPRODUCT((Diário!$E$4:$E$5003='Analítico Cp.'!$B108)*(Diário!$C$4:$C$5003&gt;=N$4)*(Diário!$C$4:$C$5003&lt;=EOMONTH(N$4,0))*(Diário!$F$4:$F$5003))
+SUMPRODUCT(('Comp.'!$D$5:$D$484=$B108)*('Comp.'!$B$5:$B$484&gt;=N$4)*('Comp.'!$B$5:$B$484&lt;=EOMONTH(N$4,0))*('Comp.'!$E$5:$E$484))</f>
        <v>0</v>
      </c>
      <c r="O108" s="12">
        <f t="shared" si="14"/>
        <v>8120</v>
      </c>
      <c r="P108" s="95">
        <f t="shared" si="15"/>
        <v>2.9632576189732546E-3</v>
      </c>
    </row>
    <row r="109" spans="1:16" ht="23.45" customHeight="1" x14ac:dyDescent="0.2">
      <c r="A109" s="40" t="s">
        <v>192</v>
      </c>
      <c r="B109" s="60" t="s">
        <v>54</v>
      </c>
      <c r="C109" s="11">
        <f>SUMPRODUCT((Diário!$E$4:$E$5003='Analítico Cp.'!$B109)*(Diário!$C$4:$C$5003&gt;=C$4)*(Diário!$C$4:$C$5003&lt;=EOMONTH(C$4,0))*(Diário!$F$4:$F$5003))
+SUMPRODUCT(('Comp.'!$D$5:$D$484=$B109)*('Comp.'!$B$5:$B$484&gt;=C$4)*('Comp.'!$B$5:$B$484&lt;=EOMONTH(C$4,0))*('Comp.'!$E$5:$E$484))</f>
        <v>0</v>
      </c>
      <c r="D109" s="11">
        <f>SUMPRODUCT((Diário!$E$4:$E$5003='Analítico Cp.'!$B109)*(Diário!$C$4:$C$5003&gt;=D$4)*(Diário!$C$4:$C$5003&lt;=EOMONTH(D$4,0))*(Diário!$F$4:$F$5003))
+SUMPRODUCT(('Comp.'!$D$5:$D$484=$B109)*('Comp.'!$B$5:$B$484&gt;=D$4)*('Comp.'!$B$5:$B$484&lt;=EOMONTH(D$4,0))*('Comp.'!$E$5:$E$484))</f>
        <v>0</v>
      </c>
      <c r="E109" s="11">
        <f>SUMPRODUCT((Diário!$E$4:$E$5003='Analítico Cp.'!$B109)*(Diário!$C$4:$C$5003&gt;=E$4)*(Diário!$C$4:$C$5003&lt;=EOMONTH(E$4,0))*(Diário!$F$4:$F$5003))
+SUMPRODUCT(('Comp.'!$D$5:$D$484=$B109)*('Comp.'!$B$5:$B$484&gt;=E$4)*('Comp.'!$B$5:$B$484&lt;=EOMONTH(E$4,0))*('Comp.'!$E$5:$E$484))</f>
        <v>0</v>
      </c>
      <c r="F109" s="11">
        <f>SUMPRODUCT((Diário!$E$4:$E$5003='Analítico Cp.'!$B109)*(Diário!$C$4:$C$5003&gt;=F$4)*(Diário!$C$4:$C$5003&lt;=EOMONTH(F$4,0))*(Diário!$F$4:$F$5003))
+SUMPRODUCT(('Comp.'!$D$5:$D$484=$B109)*('Comp.'!$B$5:$B$484&gt;=F$4)*('Comp.'!$B$5:$B$484&lt;=EOMONTH(F$4,0))*('Comp.'!$E$5:$E$484))</f>
        <v>0</v>
      </c>
      <c r="G109" s="11">
        <f>SUMPRODUCT((Diário!$E$4:$E$5003='Analítico Cp.'!$B109)*(Diário!$C$4:$C$5003&gt;=G$4)*(Diário!$C$4:$C$5003&lt;=EOMONTH(G$4,0))*(Diário!$F$4:$F$5003))
+SUMPRODUCT(('Comp.'!$D$5:$D$484=$B109)*('Comp.'!$B$5:$B$484&gt;=G$4)*('Comp.'!$B$5:$B$484&lt;=EOMONTH(G$4,0))*('Comp.'!$E$5:$E$484))</f>
        <v>0</v>
      </c>
      <c r="H109" s="11">
        <f>SUMPRODUCT((Diário!$E$4:$E$5003='Analítico Cp.'!$B109)*(Diário!$C$4:$C$5003&gt;=H$4)*(Diário!$C$4:$C$5003&lt;=EOMONTH(H$4,0))*(Diário!$F$4:$F$5003))
+SUMPRODUCT(('Comp.'!$D$5:$D$484=$B109)*('Comp.'!$B$5:$B$484&gt;=H$4)*('Comp.'!$B$5:$B$484&lt;=EOMONTH(H$4,0))*('Comp.'!$E$5:$E$484))</f>
        <v>0</v>
      </c>
      <c r="I109" s="11">
        <f>SUMPRODUCT((Diário!$E$4:$E$5003='Analítico Cp.'!$B109)*(Diário!$C$4:$C$5003&gt;=I$4)*(Diário!$C$4:$C$5003&lt;=EOMONTH(I$4,0))*(Diário!$F$4:$F$5003))
+SUMPRODUCT(('Comp.'!$D$5:$D$484=$B109)*('Comp.'!$B$5:$B$484&gt;=I$4)*('Comp.'!$B$5:$B$484&lt;=EOMONTH(I$4,0))*('Comp.'!$E$5:$E$484))</f>
        <v>0</v>
      </c>
      <c r="J109" s="11">
        <f>SUMPRODUCT((Diário!$E$4:$E$5003='Analítico Cp.'!$B109)*(Diário!$C$4:$C$5003&gt;=J$4)*(Diário!$C$4:$C$5003&lt;=EOMONTH(J$4,0))*(Diário!$F$4:$F$5003))
+SUMPRODUCT(('Comp.'!$D$5:$D$484=$B109)*('Comp.'!$B$5:$B$484&gt;=J$4)*('Comp.'!$B$5:$B$484&lt;=EOMONTH(J$4,0))*('Comp.'!$E$5:$E$484))</f>
        <v>0</v>
      </c>
      <c r="K109" s="11">
        <f>SUMPRODUCT((Diário!$E$4:$E$5003='Analítico Cp.'!$B109)*(Diário!$C$4:$C$5003&gt;=K$4)*(Diário!$C$4:$C$5003&lt;=EOMONTH(K$4,0))*(Diário!$F$4:$F$5003))
+SUMPRODUCT(('Comp.'!$D$5:$D$484=$B109)*('Comp.'!$B$5:$B$484&gt;=K$4)*('Comp.'!$B$5:$B$484&lt;=EOMONTH(K$4,0))*('Comp.'!$E$5:$E$484))</f>
        <v>0</v>
      </c>
      <c r="L109" s="11">
        <f>SUMPRODUCT((Diário!$E$4:$E$5003='Analítico Cp.'!$B109)*(Diário!$C$4:$C$5003&gt;=L$4)*(Diário!$C$4:$C$5003&lt;=EOMONTH(L$4,0))*(Diário!$F$4:$F$5003))
+SUMPRODUCT(('Comp.'!$D$5:$D$484=$B109)*('Comp.'!$B$5:$B$484&gt;=L$4)*('Comp.'!$B$5:$B$484&lt;=EOMONTH(L$4,0))*('Comp.'!$E$5:$E$484))</f>
        <v>0</v>
      </c>
      <c r="M109" s="11">
        <f>SUMPRODUCT((Diário!$E$4:$E$5003='Analítico Cp.'!$B109)*(Diário!$C$4:$C$5003&gt;=M$4)*(Diário!$C$4:$C$5003&lt;=EOMONTH(M$4,0))*(Diário!$F$4:$F$5003))
+SUMPRODUCT(('Comp.'!$D$5:$D$484=$B109)*('Comp.'!$B$5:$B$484&gt;=M$4)*('Comp.'!$B$5:$B$484&lt;=EOMONTH(M$4,0))*('Comp.'!$E$5:$E$484))</f>
        <v>0</v>
      </c>
      <c r="N109" s="11">
        <f>SUMPRODUCT((Diário!$E$4:$E$5003='Analítico Cp.'!$B109)*(Diário!$C$4:$C$5003&gt;=N$4)*(Diário!$C$4:$C$5003&lt;=EOMONTH(N$4,0))*(Diário!$F$4:$F$5003))
+SUMPRODUCT(('Comp.'!$D$5:$D$484=$B109)*('Comp.'!$B$5:$B$484&gt;=N$4)*('Comp.'!$B$5:$B$484&lt;=EOMONTH(N$4,0))*('Comp.'!$E$5:$E$484))</f>
        <v>0</v>
      </c>
      <c r="O109" s="12">
        <f t="shared" si="14"/>
        <v>0</v>
      </c>
      <c r="P109" s="95">
        <f t="shared" si="15"/>
        <v>0</v>
      </c>
    </row>
    <row r="110" spans="1:16" ht="23.45" customHeight="1" x14ac:dyDescent="0.2">
      <c r="A110" s="40" t="s">
        <v>194</v>
      </c>
      <c r="B110" s="60" t="s">
        <v>191</v>
      </c>
      <c r="C110" s="11">
        <f>SUMPRODUCT((Diário!$E$4:$E$5003='Analítico Cp.'!$B110)*(Diário!$C$4:$C$5003&gt;=C$4)*(Diário!$C$4:$C$5003&lt;=EOMONTH(C$4,0))*(Diário!$F$4:$F$5003))
+SUMPRODUCT(('Comp.'!$D$5:$D$484=$B110)*('Comp.'!$B$5:$B$484&gt;=C$4)*('Comp.'!$B$5:$B$484&lt;=EOMONTH(C$4,0))*('Comp.'!$E$5:$E$484))</f>
        <v>4856.7</v>
      </c>
      <c r="D110" s="11">
        <f>SUMPRODUCT((Diário!$E$4:$E$5003='Analítico Cp.'!$B110)*(Diário!$C$4:$C$5003&gt;=D$4)*(Diário!$C$4:$C$5003&lt;=EOMONTH(D$4,0))*(Diário!$F$4:$F$5003))
+SUMPRODUCT(('Comp.'!$D$5:$D$484=$B110)*('Comp.'!$B$5:$B$484&gt;=D$4)*('Comp.'!$B$5:$B$484&lt;=EOMONTH(D$4,0))*('Comp.'!$E$5:$E$484))</f>
        <v>0</v>
      </c>
      <c r="E110" s="11">
        <f>SUMPRODUCT((Diário!$E$4:$E$5003='Analítico Cp.'!$B110)*(Diário!$C$4:$C$5003&gt;=E$4)*(Diário!$C$4:$C$5003&lt;=EOMONTH(E$4,0))*(Diário!$F$4:$F$5003))
+SUMPRODUCT(('Comp.'!$D$5:$D$484=$B110)*('Comp.'!$B$5:$B$484&gt;=E$4)*('Comp.'!$B$5:$B$484&lt;=EOMONTH(E$4,0))*('Comp.'!$E$5:$E$484))</f>
        <v>0</v>
      </c>
      <c r="F110" s="11">
        <f>SUMPRODUCT((Diário!$E$4:$E$5003='Analítico Cp.'!$B110)*(Diário!$C$4:$C$5003&gt;=F$4)*(Diário!$C$4:$C$5003&lt;=EOMONTH(F$4,0))*(Diário!$F$4:$F$5003))
+SUMPRODUCT(('Comp.'!$D$5:$D$484=$B110)*('Comp.'!$B$5:$B$484&gt;=F$4)*('Comp.'!$B$5:$B$484&lt;=EOMONTH(F$4,0))*('Comp.'!$E$5:$E$484))</f>
        <v>0</v>
      </c>
      <c r="G110" s="11">
        <f>SUMPRODUCT((Diário!$E$4:$E$5003='Analítico Cp.'!$B110)*(Diário!$C$4:$C$5003&gt;=G$4)*(Diário!$C$4:$C$5003&lt;=EOMONTH(G$4,0))*(Diário!$F$4:$F$5003))
+SUMPRODUCT(('Comp.'!$D$5:$D$484=$B110)*('Comp.'!$B$5:$B$484&gt;=G$4)*('Comp.'!$B$5:$B$484&lt;=EOMONTH(G$4,0))*('Comp.'!$E$5:$E$484))</f>
        <v>0</v>
      </c>
      <c r="H110" s="11">
        <f>SUMPRODUCT((Diário!$E$4:$E$5003='Analítico Cp.'!$B110)*(Diário!$C$4:$C$5003&gt;=H$4)*(Diário!$C$4:$C$5003&lt;=EOMONTH(H$4,0))*(Diário!$F$4:$F$5003))
+SUMPRODUCT(('Comp.'!$D$5:$D$484=$B110)*('Comp.'!$B$5:$B$484&gt;=H$4)*('Comp.'!$B$5:$B$484&lt;=EOMONTH(H$4,0))*('Comp.'!$E$5:$E$484))</f>
        <v>0</v>
      </c>
      <c r="I110" s="11">
        <f>SUMPRODUCT((Diário!$E$4:$E$5003='Analítico Cp.'!$B110)*(Diário!$C$4:$C$5003&gt;=I$4)*(Diário!$C$4:$C$5003&lt;=EOMONTH(I$4,0))*(Diário!$F$4:$F$5003))
+SUMPRODUCT(('Comp.'!$D$5:$D$484=$B110)*('Comp.'!$B$5:$B$484&gt;=I$4)*('Comp.'!$B$5:$B$484&lt;=EOMONTH(I$4,0))*('Comp.'!$E$5:$E$484))</f>
        <v>0</v>
      </c>
      <c r="J110" s="11">
        <f>SUMPRODUCT((Diário!$E$4:$E$5003='Analítico Cp.'!$B110)*(Diário!$C$4:$C$5003&gt;=J$4)*(Diário!$C$4:$C$5003&lt;=EOMONTH(J$4,0))*(Diário!$F$4:$F$5003))
+SUMPRODUCT(('Comp.'!$D$5:$D$484=$B110)*('Comp.'!$B$5:$B$484&gt;=J$4)*('Comp.'!$B$5:$B$484&lt;=EOMONTH(J$4,0))*('Comp.'!$E$5:$E$484))</f>
        <v>0</v>
      </c>
      <c r="K110" s="11">
        <f>SUMPRODUCT((Diário!$E$4:$E$5003='Analítico Cp.'!$B110)*(Diário!$C$4:$C$5003&gt;=K$4)*(Diário!$C$4:$C$5003&lt;=EOMONTH(K$4,0))*(Diário!$F$4:$F$5003))
+SUMPRODUCT(('Comp.'!$D$5:$D$484=$B110)*('Comp.'!$B$5:$B$484&gt;=K$4)*('Comp.'!$B$5:$B$484&lt;=EOMONTH(K$4,0))*('Comp.'!$E$5:$E$484))</f>
        <v>0</v>
      </c>
      <c r="L110" s="11">
        <f>SUMPRODUCT((Diário!$E$4:$E$5003='Analítico Cp.'!$B110)*(Diário!$C$4:$C$5003&gt;=L$4)*(Diário!$C$4:$C$5003&lt;=EOMONTH(L$4,0))*(Diário!$F$4:$F$5003))
+SUMPRODUCT(('Comp.'!$D$5:$D$484=$B110)*('Comp.'!$B$5:$B$484&gt;=L$4)*('Comp.'!$B$5:$B$484&lt;=EOMONTH(L$4,0))*('Comp.'!$E$5:$E$484))</f>
        <v>0</v>
      </c>
      <c r="M110" s="11">
        <f>SUMPRODUCT((Diário!$E$4:$E$5003='Analítico Cp.'!$B110)*(Diário!$C$4:$C$5003&gt;=M$4)*(Diário!$C$4:$C$5003&lt;=EOMONTH(M$4,0))*(Diário!$F$4:$F$5003))
+SUMPRODUCT(('Comp.'!$D$5:$D$484=$B110)*('Comp.'!$B$5:$B$484&gt;=M$4)*('Comp.'!$B$5:$B$484&lt;=EOMONTH(M$4,0))*('Comp.'!$E$5:$E$484))</f>
        <v>0</v>
      </c>
      <c r="N110" s="11">
        <f>SUMPRODUCT((Diário!$E$4:$E$5003='Analítico Cp.'!$B110)*(Diário!$C$4:$C$5003&gt;=N$4)*(Diário!$C$4:$C$5003&lt;=EOMONTH(N$4,0))*(Diário!$F$4:$F$5003))
+SUMPRODUCT(('Comp.'!$D$5:$D$484=$B110)*('Comp.'!$B$5:$B$484&gt;=N$4)*('Comp.'!$B$5:$B$484&lt;=EOMONTH(N$4,0))*('Comp.'!$E$5:$E$484))</f>
        <v>0</v>
      </c>
      <c r="O110" s="12">
        <f t="shared" si="14"/>
        <v>4856.7</v>
      </c>
      <c r="P110" s="95">
        <f t="shared" si="15"/>
        <v>1.7723710933580548E-3</v>
      </c>
    </row>
    <row r="111" spans="1:16" ht="23.45" customHeight="1" x14ac:dyDescent="0.2">
      <c r="A111" s="40" t="s">
        <v>196</v>
      </c>
      <c r="B111" s="60" t="s">
        <v>193</v>
      </c>
      <c r="C111" s="11">
        <f>SUMPRODUCT((Diário!$E$4:$E$5003='Analítico Cp.'!$B111)*(Diário!$C$4:$C$5003&gt;=C$4)*(Diário!$C$4:$C$5003&lt;=EOMONTH(C$4,0))*(Diário!$F$4:$F$5003))
+SUMPRODUCT(('Comp.'!$D$5:$D$484=$B111)*('Comp.'!$B$5:$B$484&gt;=C$4)*('Comp.'!$B$5:$B$484&lt;=EOMONTH(C$4,0))*('Comp.'!$E$5:$E$484))</f>
        <v>3184.46</v>
      </c>
      <c r="D111" s="11">
        <f>SUMPRODUCT((Diário!$E$4:$E$5003='Analítico Cp.'!$B111)*(Diário!$C$4:$C$5003&gt;=D$4)*(Diário!$C$4:$C$5003&lt;=EOMONTH(D$4,0))*(Diário!$F$4:$F$5003))
+SUMPRODUCT(('Comp.'!$D$5:$D$484=$B111)*('Comp.'!$B$5:$B$484&gt;=D$4)*('Comp.'!$B$5:$B$484&lt;=EOMONTH(D$4,0))*('Comp.'!$E$5:$E$484))</f>
        <v>0</v>
      </c>
      <c r="E111" s="11">
        <f>SUMPRODUCT((Diário!$E$4:$E$5003='Analítico Cp.'!$B111)*(Diário!$C$4:$C$5003&gt;=E$4)*(Diário!$C$4:$C$5003&lt;=EOMONTH(E$4,0))*(Diário!$F$4:$F$5003))
+SUMPRODUCT(('Comp.'!$D$5:$D$484=$B111)*('Comp.'!$B$5:$B$484&gt;=E$4)*('Comp.'!$B$5:$B$484&lt;=EOMONTH(E$4,0))*('Comp.'!$E$5:$E$484))</f>
        <v>0</v>
      </c>
      <c r="F111" s="11">
        <f>SUMPRODUCT((Diário!$E$4:$E$5003='Analítico Cp.'!$B111)*(Diário!$C$4:$C$5003&gt;=F$4)*(Diário!$C$4:$C$5003&lt;=EOMONTH(F$4,0))*(Diário!$F$4:$F$5003))
+SUMPRODUCT(('Comp.'!$D$5:$D$484=$B111)*('Comp.'!$B$5:$B$484&gt;=F$4)*('Comp.'!$B$5:$B$484&lt;=EOMONTH(F$4,0))*('Comp.'!$E$5:$E$484))</f>
        <v>0</v>
      </c>
      <c r="G111" s="11">
        <f>SUMPRODUCT((Diário!$E$4:$E$5003='Analítico Cp.'!$B111)*(Diário!$C$4:$C$5003&gt;=G$4)*(Diário!$C$4:$C$5003&lt;=EOMONTH(G$4,0))*(Diário!$F$4:$F$5003))
+SUMPRODUCT(('Comp.'!$D$5:$D$484=$B111)*('Comp.'!$B$5:$B$484&gt;=G$4)*('Comp.'!$B$5:$B$484&lt;=EOMONTH(G$4,0))*('Comp.'!$E$5:$E$484))</f>
        <v>22.3</v>
      </c>
      <c r="H111" s="11">
        <f>SUMPRODUCT((Diário!$E$4:$E$5003='Analítico Cp.'!$B111)*(Diário!$C$4:$C$5003&gt;=H$4)*(Diário!$C$4:$C$5003&lt;=EOMONTH(H$4,0))*(Diário!$F$4:$F$5003))
+SUMPRODUCT(('Comp.'!$D$5:$D$484=$B111)*('Comp.'!$B$5:$B$484&gt;=H$4)*('Comp.'!$B$5:$B$484&lt;=EOMONTH(H$4,0))*('Comp.'!$E$5:$E$484))</f>
        <v>0</v>
      </c>
      <c r="I111" s="11">
        <f>SUMPRODUCT((Diário!$E$4:$E$5003='Analítico Cp.'!$B111)*(Diário!$C$4:$C$5003&gt;=I$4)*(Diário!$C$4:$C$5003&lt;=EOMONTH(I$4,0))*(Diário!$F$4:$F$5003))
+SUMPRODUCT(('Comp.'!$D$5:$D$484=$B111)*('Comp.'!$B$5:$B$484&gt;=I$4)*('Comp.'!$B$5:$B$484&lt;=EOMONTH(I$4,0))*('Comp.'!$E$5:$E$484))</f>
        <v>0</v>
      </c>
      <c r="J111" s="11">
        <f>SUMPRODUCT((Diário!$E$4:$E$5003='Analítico Cp.'!$B111)*(Diário!$C$4:$C$5003&gt;=J$4)*(Diário!$C$4:$C$5003&lt;=EOMONTH(J$4,0))*(Diário!$F$4:$F$5003))
+SUMPRODUCT(('Comp.'!$D$5:$D$484=$B111)*('Comp.'!$B$5:$B$484&gt;=J$4)*('Comp.'!$B$5:$B$484&lt;=EOMONTH(J$4,0))*('Comp.'!$E$5:$E$484))</f>
        <v>0</v>
      </c>
      <c r="K111" s="11">
        <f>SUMPRODUCT((Diário!$E$4:$E$5003='Analítico Cp.'!$B111)*(Diário!$C$4:$C$5003&gt;=K$4)*(Diário!$C$4:$C$5003&lt;=EOMONTH(K$4,0))*(Diário!$F$4:$F$5003))
+SUMPRODUCT(('Comp.'!$D$5:$D$484=$B111)*('Comp.'!$B$5:$B$484&gt;=K$4)*('Comp.'!$B$5:$B$484&lt;=EOMONTH(K$4,0))*('Comp.'!$E$5:$E$484))</f>
        <v>0</v>
      </c>
      <c r="L111" s="11">
        <f>SUMPRODUCT((Diário!$E$4:$E$5003='Analítico Cp.'!$B111)*(Diário!$C$4:$C$5003&gt;=L$4)*(Diário!$C$4:$C$5003&lt;=EOMONTH(L$4,0))*(Diário!$F$4:$F$5003))
+SUMPRODUCT(('Comp.'!$D$5:$D$484=$B111)*('Comp.'!$B$5:$B$484&gt;=L$4)*('Comp.'!$B$5:$B$484&lt;=EOMONTH(L$4,0))*('Comp.'!$E$5:$E$484))</f>
        <v>0</v>
      </c>
      <c r="M111" s="11">
        <f>SUMPRODUCT((Diário!$E$4:$E$5003='Analítico Cp.'!$B111)*(Diário!$C$4:$C$5003&gt;=M$4)*(Diário!$C$4:$C$5003&lt;=EOMONTH(M$4,0))*(Diário!$F$4:$F$5003))
+SUMPRODUCT(('Comp.'!$D$5:$D$484=$B111)*('Comp.'!$B$5:$B$484&gt;=M$4)*('Comp.'!$B$5:$B$484&lt;=EOMONTH(M$4,0))*('Comp.'!$E$5:$E$484))</f>
        <v>0</v>
      </c>
      <c r="N111" s="11">
        <f>SUMPRODUCT((Diário!$E$4:$E$5003='Analítico Cp.'!$B111)*(Diário!$C$4:$C$5003&gt;=N$4)*(Diário!$C$4:$C$5003&lt;=EOMONTH(N$4,0))*(Diário!$F$4:$F$5003))
+SUMPRODUCT(('Comp.'!$D$5:$D$484=$B111)*('Comp.'!$B$5:$B$484&gt;=N$4)*('Comp.'!$B$5:$B$484&lt;=EOMONTH(N$4,0))*('Comp.'!$E$5:$E$484))</f>
        <v>0</v>
      </c>
      <c r="O111" s="12">
        <f t="shared" si="14"/>
        <v>3206.76</v>
      </c>
      <c r="P111" s="95">
        <f t="shared" si="15"/>
        <v>1.1702532022436793E-3</v>
      </c>
    </row>
    <row r="112" spans="1:16" ht="23.45" customHeight="1" x14ac:dyDescent="0.2">
      <c r="A112" s="40" t="s">
        <v>197</v>
      </c>
      <c r="B112" s="60" t="s">
        <v>195</v>
      </c>
      <c r="C112" s="11">
        <f>SUMPRODUCT((Diário!$E$4:$E$5003='Analítico Cp.'!$B112)*(Diário!$C$4:$C$5003&gt;=C$4)*(Diário!$C$4:$C$5003&lt;=EOMONTH(C$4,0))*(Diário!$F$4:$F$5003))
+SUMPRODUCT(('Comp.'!$D$5:$D$484=$B112)*('Comp.'!$B$5:$B$484&gt;=C$4)*('Comp.'!$B$5:$B$484&lt;=EOMONTH(C$4,0))*('Comp.'!$E$5:$E$484))</f>
        <v>900</v>
      </c>
      <c r="D112" s="11">
        <f>SUMPRODUCT((Diário!$E$4:$E$5003='Analítico Cp.'!$B112)*(Diário!$C$4:$C$5003&gt;=D$4)*(Diário!$C$4:$C$5003&lt;=EOMONTH(D$4,0))*(Diário!$F$4:$F$5003))
+SUMPRODUCT(('Comp.'!$D$5:$D$484=$B112)*('Comp.'!$B$5:$B$484&gt;=D$4)*('Comp.'!$B$5:$B$484&lt;=EOMONTH(D$4,0))*('Comp.'!$E$5:$E$484))</f>
        <v>3100</v>
      </c>
      <c r="E112" s="11">
        <f>SUMPRODUCT((Diário!$E$4:$E$5003='Analítico Cp.'!$B112)*(Diário!$C$4:$C$5003&gt;=E$4)*(Diário!$C$4:$C$5003&lt;=EOMONTH(E$4,0))*(Diário!$F$4:$F$5003))
+SUMPRODUCT(('Comp.'!$D$5:$D$484=$B112)*('Comp.'!$B$5:$B$484&gt;=E$4)*('Comp.'!$B$5:$B$484&lt;=EOMONTH(E$4,0))*('Comp.'!$E$5:$E$484))</f>
        <v>0</v>
      </c>
      <c r="F112" s="11">
        <f>SUMPRODUCT((Diário!$E$4:$E$5003='Analítico Cp.'!$B112)*(Diário!$C$4:$C$5003&gt;=F$4)*(Diário!$C$4:$C$5003&lt;=EOMONTH(F$4,0))*(Diário!$F$4:$F$5003))
+SUMPRODUCT(('Comp.'!$D$5:$D$484=$B112)*('Comp.'!$B$5:$B$484&gt;=F$4)*('Comp.'!$B$5:$B$484&lt;=EOMONTH(F$4,0))*('Comp.'!$E$5:$E$484))</f>
        <v>2382</v>
      </c>
      <c r="G112" s="11">
        <f>SUMPRODUCT((Diário!$E$4:$E$5003='Analítico Cp.'!$B112)*(Diário!$C$4:$C$5003&gt;=G$4)*(Diário!$C$4:$C$5003&lt;=EOMONTH(G$4,0))*(Diário!$F$4:$F$5003))
+SUMPRODUCT(('Comp.'!$D$5:$D$484=$B112)*('Comp.'!$B$5:$B$484&gt;=G$4)*('Comp.'!$B$5:$B$484&lt;=EOMONTH(G$4,0))*('Comp.'!$E$5:$E$484))</f>
        <v>0</v>
      </c>
      <c r="H112" s="11">
        <f>SUMPRODUCT((Diário!$E$4:$E$5003='Analítico Cp.'!$B112)*(Diário!$C$4:$C$5003&gt;=H$4)*(Diário!$C$4:$C$5003&lt;=EOMONTH(H$4,0))*(Diário!$F$4:$F$5003))
+SUMPRODUCT(('Comp.'!$D$5:$D$484=$B112)*('Comp.'!$B$5:$B$484&gt;=H$4)*('Comp.'!$B$5:$B$484&lt;=EOMONTH(H$4,0))*('Comp.'!$E$5:$E$484))</f>
        <v>60582.52</v>
      </c>
      <c r="I112" s="11">
        <f>SUMPRODUCT((Diário!$E$4:$E$5003='Analítico Cp.'!$B112)*(Diário!$C$4:$C$5003&gt;=I$4)*(Diário!$C$4:$C$5003&lt;=EOMONTH(I$4,0))*(Diário!$F$4:$F$5003))
+SUMPRODUCT(('Comp.'!$D$5:$D$484=$B112)*('Comp.'!$B$5:$B$484&gt;=I$4)*('Comp.'!$B$5:$B$484&lt;=EOMONTH(I$4,0))*('Comp.'!$E$5:$E$484))</f>
        <v>0</v>
      </c>
      <c r="J112" s="11">
        <f>SUMPRODUCT((Diário!$E$4:$E$5003='Analítico Cp.'!$B112)*(Diário!$C$4:$C$5003&gt;=J$4)*(Diário!$C$4:$C$5003&lt;=EOMONTH(J$4,0))*(Diário!$F$4:$F$5003))
+SUMPRODUCT(('Comp.'!$D$5:$D$484=$B112)*('Comp.'!$B$5:$B$484&gt;=J$4)*('Comp.'!$B$5:$B$484&lt;=EOMONTH(J$4,0))*('Comp.'!$E$5:$E$484))</f>
        <v>0</v>
      </c>
      <c r="K112" s="11">
        <f>SUMPRODUCT((Diário!$E$4:$E$5003='Analítico Cp.'!$B112)*(Diário!$C$4:$C$5003&gt;=K$4)*(Diário!$C$4:$C$5003&lt;=EOMONTH(K$4,0))*(Diário!$F$4:$F$5003))
+SUMPRODUCT(('Comp.'!$D$5:$D$484=$B112)*('Comp.'!$B$5:$B$484&gt;=K$4)*('Comp.'!$B$5:$B$484&lt;=EOMONTH(K$4,0))*('Comp.'!$E$5:$E$484))</f>
        <v>0</v>
      </c>
      <c r="L112" s="11">
        <f>SUMPRODUCT((Diário!$E$4:$E$5003='Analítico Cp.'!$B112)*(Diário!$C$4:$C$5003&gt;=L$4)*(Diário!$C$4:$C$5003&lt;=EOMONTH(L$4,0))*(Diário!$F$4:$F$5003))
+SUMPRODUCT(('Comp.'!$D$5:$D$484=$B112)*('Comp.'!$B$5:$B$484&gt;=L$4)*('Comp.'!$B$5:$B$484&lt;=EOMONTH(L$4,0))*('Comp.'!$E$5:$E$484))</f>
        <v>0</v>
      </c>
      <c r="M112" s="11">
        <f>SUMPRODUCT((Diário!$E$4:$E$5003='Analítico Cp.'!$B112)*(Diário!$C$4:$C$5003&gt;=M$4)*(Diário!$C$4:$C$5003&lt;=EOMONTH(M$4,0))*(Diário!$F$4:$F$5003))
+SUMPRODUCT(('Comp.'!$D$5:$D$484=$B112)*('Comp.'!$B$5:$B$484&gt;=M$4)*('Comp.'!$B$5:$B$484&lt;=EOMONTH(M$4,0))*('Comp.'!$E$5:$E$484))</f>
        <v>0</v>
      </c>
      <c r="N112" s="11">
        <f>SUMPRODUCT((Diário!$E$4:$E$5003='Analítico Cp.'!$B112)*(Diário!$C$4:$C$5003&gt;=N$4)*(Diário!$C$4:$C$5003&lt;=EOMONTH(N$4,0))*(Diário!$F$4:$F$5003))
+SUMPRODUCT(('Comp.'!$D$5:$D$484=$B112)*('Comp.'!$B$5:$B$484&gt;=N$4)*('Comp.'!$B$5:$B$484&lt;=EOMONTH(N$4,0))*('Comp.'!$E$5:$E$484))</f>
        <v>0</v>
      </c>
      <c r="O112" s="12">
        <f t="shared" si="14"/>
        <v>66964.51999999999</v>
      </c>
      <c r="P112" s="95">
        <f t="shared" si="15"/>
        <v>2.4437576858483603E-2</v>
      </c>
    </row>
    <row r="113" spans="1:16" ht="23.45" customHeight="1" x14ac:dyDescent="0.2">
      <c r="A113" s="40" t="s">
        <v>199</v>
      </c>
      <c r="B113" s="60" t="s">
        <v>287</v>
      </c>
      <c r="C113" s="11">
        <f>SUMPRODUCT((Diário!$E$4:$E$5003='Analítico Cp.'!$B113)*(Diário!$C$4:$C$5003&gt;=C$4)*(Diário!$C$4:$C$5003&lt;=EOMONTH(C$4,0))*(Diário!$F$4:$F$5003))
+SUMPRODUCT(('Comp.'!$D$5:$D$484=$B113)*('Comp.'!$B$5:$B$484&gt;=C$4)*('Comp.'!$B$5:$B$484&lt;=EOMONTH(C$4,0))*('Comp.'!$E$5:$E$484))</f>
        <v>0</v>
      </c>
      <c r="D113" s="11">
        <f>SUMPRODUCT((Diário!$E$4:$E$5003='Analítico Cp.'!$B113)*(Diário!$C$4:$C$5003&gt;=D$4)*(Diário!$C$4:$C$5003&lt;=EOMONTH(D$4,0))*(Diário!$F$4:$F$5003))
+SUMPRODUCT(('Comp.'!$D$5:$D$484=$B113)*('Comp.'!$B$5:$B$484&gt;=D$4)*('Comp.'!$B$5:$B$484&lt;=EOMONTH(D$4,0))*('Comp.'!$E$5:$E$484))</f>
        <v>0</v>
      </c>
      <c r="E113" s="11">
        <f>SUMPRODUCT((Diário!$E$4:$E$5003='Analítico Cp.'!$B113)*(Diário!$C$4:$C$5003&gt;=E$4)*(Diário!$C$4:$C$5003&lt;=EOMONTH(E$4,0))*(Diário!$F$4:$F$5003))
+SUMPRODUCT(('Comp.'!$D$5:$D$484=$B113)*('Comp.'!$B$5:$B$484&gt;=E$4)*('Comp.'!$B$5:$B$484&lt;=EOMONTH(E$4,0))*('Comp.'!$E$5:$E$484))</f>
        <v>4758.17</v>
      </c>
      <c r="F113" s="11">
        <f>SUMPRODUCT((Diário!$E$4:$E$5003='Analítico Cp.'!$B113)*(Diário!$C$4:$C$5003&gt;=F$4)*(Diário!$C$4:$C$5003&lt;=EOMONTH(F$4,0))*(Diário!$F$4:$F$5003))
+SUMPRODUCT(('Comp.'!$D$5:$D$484=$B113)*('Comp.'!$B$5:$B$484&gt;=F$4)*('Comp.'!$B$5:$B$484&lt;=EOMONTH(F$4,0))*('Comp.'!$E$5:$E$484))</f>
        <v>0</v>
      </c>
      <c r="G113" s="11">
        <f>SUMPRODUCT((Diário!$E$4:$E$5003='Analítico Cp.'!$B113)*(Diário!$C$4:$C$5003&gt;=G$4)*(Diário!$C$4:$C$5003&lt;=EOMONTH(G$4,0))*(Diário!$F$4:$F$5003))
+SUMPRODUCT(('Comp.'!$D$5:$D$484=$B113)*('Comp.'!$B$5:$B$484&gt;=G$4)*('Comp.'!$B$5:$B$484&lt;=EOMONTH(G$4,0))*('Comp.'!$E$5:$E$484))</f>
        <v>2544.4699999999998</v>
      </c>
      <c r="H113" s="11">
        <f>SUMPRODUCT((Diário!$E$4:$E$5003='Analítico Cp.'!$B113)*(Diário!$C$4:$C$5003&gt;=H$4)*(Diário!$C$4:$C$5003&lt;=EOMONTH(H$4,0))*(Diário!$F$4:$F$5003))
+SUMPRODUCT(('Comp.'!$D$5:$D$484=$B113)*('Comp.'!$B$5:$B$484&gt;=H$4)*('Comp.'!$B$5:$B$484&lt;=EOMONTH(H$4,0))*('Comp.'!$E$5:$E$484))</f>
        <v>1114.6600000000001</v>
      </c>
      <c r="I113" s="11">
        <f>SUMPRODUCT((Diário!$E$4:$E$5003='Analítico Cp.'!$B113)*(Diário!$C$4:$C$5003&gt;=I$4)*(Diário!$C$4:$C$5003&lt;=EOMONTH(I$4,0))*(Diário!$F$4:$F$5003))
+SUMPRODUCT(('Comp.'!$D$5:$D$484=$B113)*('Comp.'!$B$5:$B$484&gt;=I$4)*('Comp.'!$B$5:$B$484&lt;=EOMONTH(I$4,0))*('Comp.'!$E$5:$E$484))</f>
        <v>0</v>
      </c>
      <c r="J113" s="11">
        <f>SUMPRODUCT((Diário!$E$4:$E$5003='Analítico Cp.'!$B113)*(Diário!$C$4:$C$5003&gt;=J$4)*(Diário!$C$4:$C$5003&lt;=EOMONTH(J$4,0))*(Diário!$F$4:$F$5003))
+SUMPRODUCT(('Comp.'!$D$5:$D$484=$B113)*('Comp.'!$B$5:$B$484&gt;=J$4)*('Comp.'!$B$5:$B$484&lt;=EOMONTH(J$4,0))*('Comp.'!$E$5:$E$484))</f>
        <v>0</v>
      </c>
      <c r="K113" s="11">
        <f>SUMPRODUCT((Diário!$E$4:$E$5003='Analítico Cp.'!$B113)*(Diário!$C$4:$C$5003&gt;=K$4)*(Diário!$C$4:$C$5003&lt;=EOMONTH(K$4,0))*(Diário!$F$4:$F$5003))
+SUMPRODUCT(('Comp.'!$D$5:$D$484=$B113)*('Comp.'!$B$5:$B$484&gt;=K$4)*('Comp.'!$B$5:$B$484&lt;=EOMONTH(K$4,0))*('Comp.'!$E$5:$E$484))</f>
        <v>0</v>
      </c>
      <c r="L113" s="11">
        <f>SUMPRODUCT((Diário!$E$4:$E$5003='Analítico Cp.'!$B113)*(Diário!$C$4:$C$5003&gt;=L$4)*(Diário!$C$4:$C$5003&lt;=EOMONTH(L$4,0))*(Diário!$F$4:$F$5003))
+SUMPRODUCT(('Comp.'!$D$5:$D$484=$B113)*('Comp.'!$B$5:$B$484&gt;=L$4)*('Comp.'!$B$5:$B$484&lt;=EOMONTH(L$4,0))*('Comp.'!$E$5:$E$484))</f>
        <v>0</v>
      </c>
      <c r="M113" s="11">
        <f>SUMPRODUCT((Diário!$E$4:$E$5003='Analítico Cp.'!$B113)*(Diário!$C$4:$C$5003&gt;=M$4)*(Diário!$C$4:$C$5003&lt;=EOMONTH(M$4,0))*(Diário!$F$4:$F$5003))
+SUMPRODUCT(('Comp.'!$D$5:$D$484=$B113)*('Comp.'!$B$5:$B$484&gt;=M$4)*('Comp.'!$B$5:$B$484&lt;=EOMONTH(M$4,0))*('Comp.'!$E$5:$E$484))</f>
        <v>0</v>
      </c>
      <c r="N113" s="11">
        <f>SUMPRODUCT((Diário!$E$4:$E$5003='Analítico Cp.'!$B113)*(Diário!$C$4:$C$5003&gt;=N$4)*(Diário!$C$4:$C$5003&lt;=EOMONTH(N$4,0))*(Diário!$F$4:$F$5003))
+SUMPRODUCT(('Comp.'!$D$5:$D$484=$B113)*('Comp.'!$B$5:$B$484&gt;=N$4)*('Comp.'!$B$5:$B$484&lt;=EOMONTH(N$4,0))*('Comp.'!$E$5:$E$484))</f>
        <v>0</v>
      </c>
      <c r="O113" s="12">
        <f t="shared" si="14"/>
        <v>8417.2999999999993</v>
      </c>
      <c r="P113" s="95">
        <f t="shared" si="15"/>
        <v>3.0717522606137407E-3</v>
      </c>
    </row>
    <row r="114" spans="1:16" ht="23.45" customHeight="1" x14ac:dyDescent="0.2">
      <c r="A114" s="40" t="s">
        <v>200</v>
      </c>
      <c r="B114" s="60" t="s">
        <v>198</v>
      </c>
      <c r="C114" s="11">
        <f>SUMPRODUCT((Diário!$E$4:$E$5003='Analítico Cp.'!$B114)*(Diário!$C$4:$C$5003&gt;=C$4)*(Diário!$C$4:$C$5003&lt;=EOMONTH(C$4,0))*(Diário!$F$4:$F$5003))
+SUMPRODUCT(('Comp.'!$D$5:$D$484=$B114)*('Comp.'!$B$5:$B$484&gt;=C$4)*('Comp.'!$B$5:$B$484&lt;=EOMONTH(C$4,0))*('Comp.'!$E$5:$E$484))</f>
        <v>0</v>
      </c>
      <c r="D114" s="11">
        <f>SUMPRODUCT((Diário!$E$4:$E$5003='Analítico Cp.'!$B114)*(Diário!$C$4:$C$5003&gt;=D$4)*(Diário!$C$4:$C$5003&lt;=EOMONTH(D$4,0))*(Diário!$F$4:$F$5003))
+SUMPRODUCT(('Comp.'!$D$5:$D$484=$B114)*('Comp.'!$B$5:$B$484&gt;=D$4)*('Comp.'!$B$5:$B$484&lt;=EOMONTH(D$4,0))*('Comp.'!$E$5:$E$484))</f>
        <v>0</v>
      </c>
      <c r="E114" s="11">
        <f>SUMPRODUCT((Diário!$E$4:$E$5003='Analítico Cp.'!$B114)*(Diário!$C$4:$C$5003&gt;=E$4)*(Diário!$C$4:$C$5003&lt;=EOMONTH(E$4,0))*(Diário!$F$4:$F$5003))
+SUMPRODUCT(('Comp.'!$D$5:$D$484=$B114)*('Comp.'!$B$5:$B$484&gt;=E$4)*('Comp.'!$B$5:$B$484&lt;=EOMONTH(E$4,0))*('Comp.'!$E$5:$E$484))</f>
        <v>0</v>
      </c>
      <c r="F114" s="11">
        <f>SUMPRODUCT((Diário!$E$4:$E$5003='Analítico Cp.'!$B114)*(Diário!$C$4:$C$5003&gt;=F$4)*(Diário!$C$4:$C$5003&lt;=EOMONTH(F$4,0))*(Diário!$F$4:$F$5003))
+SUMPRODUCT(('Comp.'!$D$5:$D$484=$B114)*('Comp.'!$B$5:$B$484&gt;=F$4)*('Comp.'!$B$5:$B$484&lt;=EOMONTH(F$4,0))*('Comp.'!$E$5:$E$484))</f>
        <v>0</v>
      </c>
      <c r="G114" s="11">
        <f>SUMPRODUCT((Diário!$E$4:$E$5003='Analítico Cp.'!$B114)*(Diário!$C$4:$C$5003&gt;=G$4)*(Diário!$C$4:$C$5003&lt;=EOMONTH(G$4,0))*(Diário!$F$4:$F$5003))
+SUMPRODUCT(('Comp.'!$D$5:$D$484=$B114)*('Comp.'!$B$5:$B$484&gt;=G$4)*('Comp.'!$B$5:$B$484&lt;=EOMONTH(G$4,0))*('Comp.'!$E$5:$E$484))</f>
        <v>0</v>
      </c>
      <c r="H114" s="11">
        <f>SUMPRODUCT((Diário!$E$4:$E$5003='Analítico Cp.'!$B114)*(Diário!$C$4:$C$5003&gt;=H$4)*(Diário!$C$4:$C$5003&lt;=EOMONTH(H$4,0))*(Diário!$F$4:$F$5003))
+SUMPRODUCT(('Comp.'!$D$5:$D$484=$B114)*('Comp.'!$B$5:$B$484&gt;=H$4)*('Comp.'!$B$5:$B$484&lt;=EOMONTH(H$4,0))*('Comp.'!$E$5:$E$484))</f>
        <v>0</v>
      </c>
      <c r="I114" s="11">
        <f>SUMPRODUCT((Diário!$E$4:$E$5003='Analítico Cp.'!$B114)*(Diário!$C$4:$C$5003&gt;=I$4)*(Diário!$C$4:$C$5003&lt;=EOMONTH(I$4,0))*(Diário!$F$4:$F$5003))
+SUMPRODUCT(('Comp.'!$D$5:$D$484=$B114)*('Comp.'!$B$5:$B$484&gt;=I$4)*('Comp.'!$B$5:$B$484&lt;=EOMONTH(I$4,0))*('Comp.'!$E$5:$E$484))</f>
        <v>0</v>
      </c>
      <c r="J114" s="11">
        <f>SUMPRODUCT((Diário!$E$4:$E$5003='Analítico Cp.'!$B114)*(Diário!$C$4:$C$5003&gt;=J$4)*(Diário!$C$4:$C$5003&lt;=EOMONTH(J$4,0))*(Diário!$F$4:$F$5003))
+SUMPRODUCT(('Comp.'!$D$5:$D$484=$B114)*('Comp.'!$B$5:$B$484&gt;=J$4)*('Comp.'!$B$5:$B$484&lt;=EOMONTH(J$4,0))*('Comp.'!$E$5:$E$484))</f>
        <v>0</v>
      </c>
      <c r="K114" s="11">
        <f>SUMPRODUCT((Diário!$E$4:$E$5003='Analítico Cp.'!$B114)*(Diário!$C$4:$C$5003&gt;=K$4)*(Diário!$C$4:$C$5003&lt;=EOMONTH(K$4,0))*(Diário!$F$4:$F$5003))
+SUMPRODUCT(('Comp.'!$D$5:$D$484=$B114)*('Comp.'!$B$5:$B$484&gt;=K$4)*('Comp.'!$B$5:$B$484&lt;=EOMONTH(K$4,0))*('Comp.'!$E$5:$E$484))</f>
        <v>0</v>
      </c>
      <c r="L114" s="11">
        <f>SUMPRODUCT((Diário!$E$4:$E$5003='Analítico Cp.'!$B114)*(Diário!$C$4:$C$5003&gt;=L$4)*(Diário!$C$4:$C$5003&lt;=EOMONTH(L$4,0))*(Diário!$F$4:$F$5003))
+SUMPRODUCT(('Comp.'!$D$5:$D$484=$B114)*('Comp.'!$B$5:$B$484&gt;=L$4)*('Comp.'!$B$5:$B$484&lt;=EOMONTH(L$4,0))*('Comp.'!$E$5:$E$484))</f>
        <v>0</v>
      </c>
      <c r="M114" s="11">
        <f>SUMPRODUCT((Diário!$E$4:$E$5003='Analítico Cp.'!$B114)*(Diário!$C$4:$C$5003&gt;=M$4)*(Diário!$C$4:$C$5003&lt;=EOMONTH(M$4,0))*(Diário!$F$4:$F$5003))
+SUMPRODUCT(('Comp.'!$D$5:$D$484=$B114)*('Comp.'!$B$5:$B$484&gt;=M$4)*('Comp.'!$B$5:$B$484&lt;=EOMONTH(M$4,0))*('Comp.'!$E$5:$E$484))</f>
        <v>0</v>
      </c>
      <c r="N114" s="11">
        <f>SUMPRODUCT((Diário!$E$4:$E$5003='Analítico Cp.'!$B114)*(Diário!$C$4:$C$5003&gt;=N$4)*(Diário!$C$4:$C$5003&lt;=EOMONTH(N$4,0))*(Diário!$F$4:$F$5003))
+SUMPRODUCT(('Comp.'!$D$5:$D$484=$B114)*('Comp.'!$B$5:$B$484&gt;=N$4)*('Comp.'!$B$5:$B$484&lt;=EOMONTH(N$4,0))*('Comp.'!$E$5:$E$484))</f>
        <v>0</v>
      </c>
      <c r="O114" s="12">
        <f t="shared" si="14"/>
        <v>0</v>
      </c>
      <c r="P114" s="95">
        <f t="shared" si="15"/>
        <v>0</v>
      </c>
    </row>
    <row r="115" spans="1:16" ht="23.45" customHeight="1" x14ac:dyDescent="0.2">
      <c r="A115" s="40" t="s">
        <v>201</v>
      </c>
      <c r="B115" s="60" t="s">
        <v>268</v>
      </c>
      <c r="C115" s="11">
        <f>SUMPRODUCT((Diário!$E$4:$E$5003='Analítico Cp.'!$B115)*(Diário!$C$4:$C$5003&gt;=C$4)*(Diário!$C$4:$C$5003&lt;=EOMONTH(C$4,0))*(Diário!$F$4:$F$5003))
+SUMPRODUCT(('Comp.'!$D$5:$D$484=$B115)*('Comp.'!$B$5:$B$484&gt;=C$4)*('Comp.'!$B$5:$B$484&lt;=EOMONTH(C$4,0))*('Comp.'!$E$5:$E$484))</f>
        <v>150</v>
      </c>
      <c r="D115" s="11">
        <f>SUMPRODUCT((Diário!$E$4:$E$5003='Analítico Cp.'!$B115)*(Diário!$C$4:$C$5003&gt;=D$4)*(Diário!$C$4:$C$5003&lt;=EOMONTH(D$4,0))*(Diário!$F$4:$F$5003))
+SUMPRODUCT(('Comp.'!$D$5:$D$484=$B115)*('Comp.'!$B$5:$B$484&gt;=D$4)*('Comp.'!$B$5:$B$484&lt;=EOMONTH(D$4,0))*('Comp.'!$E$5:$E$484))</f>
        <v>543.52</v>
      </c>
      <c r="E115" s="11">
        <f>SUMPRODUCT((Diário!$E$4:$E$5003='Analítico Cp.'!$B115)*(Diário!$C$4:$C$5003&gt;=E$4)*(Diário!$C$4:$C$5003&lt;=EOMONTH(E$4,0))*(Diário!$F$4:$F$5003))
+SUMPRODUCT(('Comp.'!$D$5:$D$484=$B115)*('Comp.'!$B$5:$B$484&gt;=E$4)*('Comp.'!$B$5:$B$484&lt;=EOMONTH(E$4,0))*('Comp.'!$E$5:$E$484))</f>
        <v>1322</v>
      </c>
      <c r="F115" s="11">
        <f>SUMPRODUCT((Diário!$E$4:$E$5003='Analítico Cp.'!$B115)*(Diário!$C$4:$C$5003&gt;=F$4)*(Diário!$C$4:$C$5003&lt;=EOMONTH(F$4,0))*(Diário!$F$4:$F$5003))
+SUMPRODUCT(('Comp.'!$D$5:$D$484=$B115)*('Comp.'!$B$5:$B$484&gt;=F$4)*('Comp.'!$B$5:$B$484&lt;=EOMONTH(F$4,0))*('Comp.'!$E$5:$E$484))</f>
        <v>825</v>
      </c>
      <c r="G115" s="11">
        <f>SUMPRODUCT((Diário!$E$4:$E$5003='Analítico Cp.'!$B115)*(Diário!$C$4:$C$5003&gt;=G$4)*(Diário!$C$4:$C$5003&lt;=EOMONTH(G$4,0))*(Diário!$F$4:$F$5003))
+SUMPRODUCT(('Comp.'!$D$5:$D$484=$B115)*('Comp.'!$B$5:$B$484&gt;=G$4)*('Comp.'!$B$5:$B$484&lt;=EOMONTH(G$4,0))*('Comp.'!$E$5:$E$484))</f>
        <v>375</v>
      </c>
      <c r="H115" s="11">
        <f>SUMPRODUCT((Diário!$E$4:$E$5003='Analítico Cp.'!$B115)*(Diário!$C$4:$C$5003&gt;=H$4)*(Diário!$C$4:$C$5003&lt;=EOMONTH(H$4,0))*(Diário!$F$4:$F$5003))
+SUMPRODUCT(('Comp.'!$D$5:$D$484=$B115)*('Comp.'!$B$5:$B$484&gt;=H$4)*('Comp.'!$B$5:$B$484&lt;=EOMONTH(H$4,0))*('Comp.'!$E$5:$E$484))</f>
        <v>1211</v>
      </c>
      <c r="I115" s="11">
        <f>SUMPRODUCT((Diário!$E$4:$E$5003='Analítico Cp.'!$B115)*(Diário!$C$4:$C$5003&gt;=I$4)*(Diário!$C$4:$C$5003&lt;=EOMONTH(I$4,0))*(Diário!$F$4:$F$5003))
+SUMPRODUCT(('Comp.'!$D$5:$D$484=$B115)*('Comp.'!$B$5:$B$484&gt;=I$4)*('Comp.'!$B$5:$B$484&lt;=EOMONTH(I$4,0))*('Comp.'!$E$5:$E$484))</f>
        <v>0</v>
      </c>
      <c r="J115" s="11">
        <f>SUMPRODUCT((Diário!$E$4:$E$5003='Analítico Cp.'!$B115)*(Diário!$C$4:$C$5003&gt;=J$4)*(Diário!$C$4:$C$5003&lt;=EOMONTH(J$4,0))*(Diário!$F$4:$F$5003))
+SUMPRODUCT(('Comp.'!$D$5:$D$484=$B115)*('Comp.'!$B$5:$B$484&gt;=J$4)*('Comp.'!$B$5:$B$484&lt;=EOMONTH(J$4,0))*('Comp.'!$E$5:$E$484))</f>
        <v>0</v>
      </c>
      <c r="K115" s="11">
        <f>SUMPRODUCT((Diário!$E$4:$E$5003='Analítico Cp.'!$B115)*(Diário!$C$4:$C$5003&gt;=K$4)*(Diário!$C$4:$C$5003&lt;=EOMONTH(K$4,0))*(Diário!$F$4:$F$5003))
+SUMPRODUCT(('Comp.'!$D$5:$D$484=$B115)*('Comp.'!$B$5:$B$484&gt;=K$4)*('Comp.'!$B$5:$B$484&lt;=EOMONTH(K$4,0))*('Comp.'!$E$5:$E$484))</f>
        <v>0</v>
      </c>
      <c r="L115" s="11">
        <f>SUMPRODUCT((Diário!$E$4:$E$5003='Analítico Cp.'!$B115)*(Diário!$C$4:$C$5003&gt;=L$4)*(Diário!$C$4:$C$5003&lt;=EOMONTH(L$4,0))*(Diário!$F$4:$F$5003))
+SUMPRODUCT(('Comp.'!$D$5:$D$484=$B115)*('Comp.'!$B$5:$B$484&gt;=L$4)*('Comp.'!$B$5:$B$484&lt;=EOMONTH(L$4,0))*('Comp.'!$E$5:$E$484))</f>
        <v>0</v>
      </c>
      <c r="M115" s="11">
        <f>SUMPRODUCT((Diário!$E$4:$E$5003='Analítico Cp.'!$B115)*(Diário!$C$4:$C$5003&gt;=M$4)*(Diário!$C$4:$C$5003&lt;=EOMONTH(M$4,0))*(Diário!$F$4:$F$5003))
+SUMPRODUCT(('Comp.'!$D$5:$D$484=$B115)*('Comp.'!$B$5:$B$484&gt;=M$4)*('Comp.'!$B$5:$B$484&lt;=EOMONTH(M$4,0))*('Comp.'!$E$5:$E$484))</f>
        <v>0</v>
      </c>
      <c r="N115" s="11">
        <f>SUMPRODUCT((Diário!$E$4:$E$5003='Analítico Cp.'!$B115)*(Diário!$C$4:$C$5003&gt;=N$4)*(Diário!$C$4:$C$5003&lt;=EOMONTH(N$4,0))*(Diário!$F$4:$F$5003))
+SUMPRODUCT(('Comp.'!$D$5:$D$484=$B115)*('Comp.'!$B$5:$B$484&gt;=N$4)*('Comp.'!$B$5:$B$484&lt;=EOMONTH(N$4,0))*('Comp.'!$E$5:$E$484))</f>
        <v>0</v>
      </c>
      <c r="O115" s="12">
        <f t="shared" si="14"/>
        <v>4426.5200000000004</v>
      </c>
      <c r="P115" s="95">
        <f t="shared" si="15"/>
        <v>1.6153841275292479E-3</v>
      </c>
    </row>
    <row r="116" spans="1:16" ht="23.45" customHeight="1" x14ac:dyDescent="0.2">
      <c r="A116" s="40" t="s">
        <v>202</v>
      </c>
      <c r="B116" s="60" t="s">
        <v>265</v>
      </c>
      <c r="C116" s="11">
        <f>SUMPRODUCT((Diário!$E$4:$E$5003='Analítico Cp.'!$B116)*(Diário!$C$4:$C$5003&gt;=C$4)*(Diário!$C$4:$C$5003&lt;=EOMONTH(C$4,0))*(Diário!$F$4:$F$5003))
+SUMPRODUCT(('Comp.'!$D$5:$D$484=$B116)*('Comp.'!$B$5:$B$484&gt;=C$4)*('Comp.'!$B$5:$B$484&lt;=EOMONTH(C$4,0))*('Comp.'!$E$5:$E$484))</f>
        <v>66481.41</v>
      </c>
      <c r="D116" s="11">
        <f>SUMPRODUCT((Diário!$E$4:$E$5003='Analítico Cp.'!$B116)*(Diário!$C$4:$C$5003&gt;=D$4)*(Diário!$C$4:$C$5003&lt;=EOMONTH(D$4,0))*(Diário!$F$4:$F$5003))
+SUMPRODUCT(('Comp.'!$D$5:$D$484=$B116)*('Comp.'!$B$5:$B$484&gt;=D$4)*('Comp.'!$B$5:$B$484&lt;=EOMONTH(D$4,0))*('Comp.'!$E$5:$E$484))</f>
        <v>88318.49</v>
      </c>
      <c r="E116" s="11">
        <f>SUMPRODUCT((Diário!$E$4:$E$5003='Analítico Cp.'!$B116)*(Diário!$C$4:$C$5003&gt;=E$4)*(Diário!$C$4:$C$5003&lt;=EOMONTH(E$4,0))*(Diário!$F$4:$F$5003))
+SUMPRODUCT(('Comp.'!$D$5:$D$484=$B116)*('Comp.'!$B$5:$B$484&gt;=E$4)*('Comp.'!$B$5:$B$484&lt;=EOMONTH(E$4,0))*('Comp.'!$E$5:$E$484))</f>
        <v>26663.629999999997</v>
      </c>
      <c r="F116" s="11">
        <f>SUMPRODUCT((Diário!$E$4:$E$5003='Analítico Cp.'!$B116)*(Diário!$C$4:$C$5003&gt;=F$4)*(Diário!$C$4:$C$5003&lt;=EOMONTH(F$4,0))*(Diário!$F$4:$F$5003))
+SUMPRODUCT(('Comp.'!$D$5:$D$484=$B116)*('Comp.'!$B$5:$B$484&gt;=F$4)*('Comp.'!$B$5:$B$484&lt;=EOMONTH(F$4,0))*('Comp.'!$E$5:$E$484))</f>
        <v>60197.780000000006</v>
      </c>
      <c r="G116" s="11">
        <f>SUMPRODUCT((Diário!$E$4:$E$5003='Analítico Cp.'!$B116)*(Diário!$C$4:$C$5003&gt;=G$4)*(Diário!$C$4:$C$5003&lt;=EOMONTH(G$4,0))*(Diário!$F$4:$F$5003))
+SUMPRODUCT(('Comp.'!$D$5:$D$484=$B116)*('Comp.'!$B$5:$B$484&gt;=G$4)*('Comp.'!$B$5:$B$484&lt;=EOMONTH(G$4,0))*('Comp.'!$E$5:$E$484))</f>
        <v>34450.33</v>
      </c>
      <c r="H116" s="11">
        <f>SUMPRODUCT((Diário!$E$4:$E$5003='Analítico Cp.'!$B116)*(Diário!$C$4:$C$5003&gt;=H$4)*(Diário!$C$4:$C$5003&lt;=EOMONTH(H$4,0))*(Diário!$F$4:$F$5003))
+SUMPRODUCT(('Comp.'!$D$5:$D$484=$B116)*('Comp.'!$B$5:$B$484&gt;=H$4)*('Comp.'!$B$5:$B$484&lt;=EOMONTH(H$4,0))*('Comp.'!$E$5:$E$484))</f>
        <v>21712.22</v>
      </c>
      <c r="I116" s="11">
        <f>SUMPRODUCT((Diário!$E$4:$E$5003='Analítico Cp.'!$B116)*(Diário!$C$4:$C$5003&gt;=I$4)*(Diário!$C$4:$C$5003&lt;=EOMONTH(I$4,0))*(Diário!$F$4:$F$5003))
+SUMPRODUCT(('Comp.'!$D$5:$D$484=$B116)*('Comp.'!$B$5:$B$484&gt;=I$4)*('Comp.'!$B$5:$B$484&lt;=EOMONTH(I$4,0))*('Comp.'!$E$5:$E$484))</f>
        <v>0</v>
      </c>
      <c r="J116" s="11">
        <f>SUMPRODUCT((Diário!$E$4:$E$5003='Analítico Cp.'!$B116)*(Diário!$C$4:$C$5003&gt;=J$4)*(Diário!$C$4:$C$5003&lt;=EOMONTH(J$4,0))*(Diário!$F$4:$F$5003))
+SUMPRODUCT(('Comp.'!$D$5:$D$484=$B116)*('Comp.'!$B$5:$B$484&gt;=J$4)*('Comp.'!$B$5:$B$484&lt;=EOMONTH(J$4,0))*('Comp.'!$E$5:$E$484))</f>
        <v>0</v>
      </c>
      <c r="K116" s="11">
        <f>SUMPRODUCT((Diário!$E$4:$E$5003='Analítico Cp.'!$B116)*(Diário!$C$4:$C$5003&gt;=K$4)*(Diário!$C$4:$C$5003&lt;=EOMONTH(K$4,0))*(Diário!$F$4:$F$5003))
+SUMPRODUCT(('Comp.'!$D$5:$D$484=$B116)*('Comp.'!$B$5:$B$484&gt;=K$4)*('Comp.'!$B$5:$B$484&lt;=EOMONTH(K$4,0))*('Comp.'!$E$5:$E$484))</f>
        <v>0</v>
      </c>
      <c r="L116" s="11">
        <f>SUMPRODUCT((Diário!$E$4:$E$5003='Analítico Cp.'!$B116)*(Diário!$C$4:$C$5003&gt;=L$4)*(Diário!$C$4:$C$5003&lt;=EOMONTH(L$4,0))*(Diário!$F$4:$F$5003))
+SUMPRODUCT(('Comp.'!$D$5:$D$484=$B116)*('Comp.'!$B$5:$B$484&gt;=L$4)*('Comp.'!$B$5:$B$484&lt;=EOMONTH(L$4,0))*('Comp.'!$E$5:$E$484))</f>
        <v>0</v>
      </c>
      <c r="M116" s="11">
        <f>SUMPRODUCT((Diário!$E$4:$E$5003='Analítico Cp.'!$B116)*(Diário!$C$4:$C$5003&gt;=M$4)*(Diário!$C$4:$C$5003&lt;=EOMONTH(M$4,0))*(Diário!$F$4:$F$5003))
+SUMPRODUCT(('Comp.'!$D$5:$D$484=$B116)*('Comp.'!$B$5:$B$484&gt;=M$4)*('Comp.'!$B$5:$B$484&lt;=EOMONTH(M$4,0))*('Comp.'!$E$5:$E$484))</f>
        <v>0</v>
      </c>
      <c r="N116" s="11">
        <f>SUMPRODUCT((Diário!$E$4:$E$5003='Analítico Cp.'!$B116)*(Diário!$C$4:$C$5003&gt;=N$4)*(Diário!$C$4:$C$5003&lt;=EOMONTH(N$4,0))*(Diário!$F$4:$F$5003))
+SUMPRODUCT(('Comp.'!$D$5:$D$484=$B116)*('Comp.'!$B$5:$B$484&gt;=N$4)*('Comp.'!$B$5:$B$484&lt;=EOMONTH(N$4,0))*('Comp.'!$E$5:$E$484))</f>
        <v>0</v>
      </c>
      <c r="O116" s="12">
        <f>SUM(C116:N116)</f>
        <v>297823.86</v>
      </c>
      <c r="P116" s="95">
        <f t="shared" si="15"/>
        <v>0.10868581554889457</v>
      </c>
    </row>
    <row r="117" spans="1:16" ht="23.45" customHeight="1" thickBot="1" x14ac:dyDescent="0.25">
      <c r="A117" s="229"/>
      <c r="B117" s="230" t="s">
        <v>344</v>
      </c>
      <c r="C117" s="247">
        <f t="shared" ref="C117:O117" si="16">SUBTOTAL(109,C57:C116)</f>
        <v>105643.27</v>
      </c>
      <c r="D117" s="247">
        <f t="shared" si="16"/>
        <v>118633.34000000001</v>
      </c>
      <c r="E117" s="247">
        <f t="shared" si="16"/>
        <v>167532.26</v>
      </c>
      <c r="F117" s="247">
        <f t="shared" si="16"/>
        <v>90459.41</v>
      </c>
      <c r="G117" s="247">
        <f t="shared" si="16"/>
        <v>328463.54999999993</v>
      </c>
      <c r="H117" s="247">
        <f t="shared" si="16"/>
        <v>269678.76</v>
      </c>
      <c r="I117" s="247">
        <f t="shared" si="16"/>
        <v>1015</v>
      </c>
      <c r="J117" s="247">
        <f t="shared" si="16"/>
        <v>0</v>
      </c>
      <c r="K117" s="247">
        <f t="shared" si="16"/>
        <v>0</v>
      </c>
      <c r="L117" s="247">
        <f t="shared" si="16"/>
        <v>0</v>
      </c>
      <c r="M117" s="247">
        <f t="shared" si="16"/>
        <v>0</v>
      </c>
      <c r="N117" s="247">
        <f t="shared" si="16"/>
        <v>0</v>
      </c>
      <c r="O117" s="247">
        <f t="shared" si="16"/>
        <v>1081425.5899999999</v>
      </c>
      <c r="P117" s="231">
        <f t="shared" si="15"/>
        <v>0.39464810577834319</v>
      </c>
    </row>
    <row r="118" spans="1:16" ht="23.45" customHeight="1" thickBot="1" x14ac:dyDescent="0.25">
      <c r="A118" s="225" t="s">
        <v>38</v>
      </c>
      <c r="B118" s="210" t="s">
        <v>130</v>
      </c>
      <c r="C118" s="246"/>
      <c r="D118" s="246"/>
      <c r="E118" s="246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192"/>
    </row>
    <row r="119" spans="1:16" ht="23.45" customHeight="1" x14ac:dyDescent="0.2">
      <c r="A119" s="40" t="s">
        <v>29</v>
      </c>
      <c r="B119" s="38" t="s">
        <v>212</v>
      </c>
      <c r="C119" s="11">
        <f>SUMPRODUCT((Diário!$E$4:$E$5003='Analítico Cp.'!$B119)*(Diário!$C$4:$C$5003&gt;=C$4)*(Diário!$C$4:$C$5003&lt;=EOMONTH(C$4,0))*(Diário!$F$4:$F$5003))
+SUMPRODUCT(('Comp.'!$D$5:$D$484=$B119)*('Comp.'!$B$5:$B$484&gt;=C$4)*('Comp.'!$B$5:$B$484&lt;=EOMONTH(C$4,0))*('Comp.'!$E$5:$E$484))</f>
        <v>0</v>
      </c>
      <c r="D119" s="11">
        <f>SUMPRODUCT((Diário!$E$4:$E$5003='Analítico Cp.'!$B119)*(Diário!$C$4:$C$5003&gt;=D$4)*(Diário!$C$4:$C$5003&lt;=EOMONTH(D$4,0))*(Diário!$F$4:$F$5003))
+SUMPRODUCT(('Comp.'!$D$5:$D$484=$B119)*('Comp.'!$B$5:$B$484&gt;=D$4)*('Comp.'!$B$5:$B$484&lt;=EOMONTH(D$4,0))*('Comp.'!$E$5:$E$484))</f>
        <v>0</v>
      </c>
      <c r="E119" s="11">
        <f>SUMPRODUCT((Diário!$E$4:$E$5003='Analítico Cp.'!$B119)*(Diário!$C$4:$C$5003&gt;=E$4)*(Diário!$C$4:$C$5003&lt;=EOMONTH(E$4,0))*(Diário!$F$4:$F$5003))
+SUMPRODUCT(('Comp.'!$D$5:$D$484=$B119)*('Comp.'!$B$5:$B$484&gt;=E$4)*('Comp.'!$B$5:$B$484&lt;=EOMONTH(E$4,0))*('Comp.'!$E$5:$E$484))</f>
        <v>0</v>
      </c>
      <c r="F119" s="11">
        <f>SUMPRODUCT((Diário!$E$4:$E$5003='Analítico Cp.'!$B119)*(Diário!$C$4:$C$5003&gt;=F$4)*(Diário!$C$4:$C$5003&lt;=EOMONTH(F$4,0))*(Diário!$F$4:$F$5003))
+SUMPRODUCT(('Comp.'!$D$5:$D$484=$B119)*('Comp.'!$B$5:$B$484&gt;=F$4)*('Comp.'!$B$5:$B$484&lt;=EOMONTH(F$4,0))*('Comp.'!$E$5:$E$484))</f>
        <v>0</v>
      </c>
      <c r="G119" s="11">
        <f>SUMPRODUCT((Diário!$E$4:$E$5003='Analítico Cp.'!$B119)*(Diário!$C$4:$C$5003&gt;=G$4)*(Diário!$C$4:$C$5003&lt;=EOMONTH(G$4,0))*(Diário!$F$4:$F$5003))
+SUMPRODUCT(('Comp.'!$D$5:$D$484=$B119)*('Comp.'!$B$5:$B$484&gt;=G$4)*('Comp.'!$B$5:$B$484&lt;=EOMONTH(G$4,0))*('Comp.'!$E$5:$E$484))</f>
        <v>0</v>
      </c>
      <c r="H119" s="11">
        <f>SUMPRODUCT((Diário!$E$4:$E$5003='Analítico Cp.'!$B119)*(Diário!$C$4:$C$5003&gt;=H$4)*(Diário!$C$4:$C$5003&lt;=EOMONTH(H$4,0))*(Diário!$F$4:$F$5003))
+SUMPRODUCT(('Comp.'!$D$5:$D$484=$B119)*('Comp.'!$B$5:$B$484&gt;=H$4)*('Comp.'!$B$5:$B$484&lt;=EOMONTH(H$4,0))*('Comp.'!$E$5:$E$484))</f>
        <v>0</v>
      </c>
      <c r="I119" s="11">
        <f>SUMPRODUCT((Diário!$E$4:$E$5003='Analítico Cp.'!$B119)*(Diário!$C$4:$C$5003&gt;=I$4)*(Diário!$C$4:$C$5003&lt;=EOMONTH(I$4,0))*(Diário!$F$4:$F$5003))
+SUMPRODUCT(('Comp.'!$D$5:$D$484=$B119)*('Comp.'!$B$5:$B$484&gt;=I$4)*('Comp.'!$B$5:$B$484&lt;=EOMONTH(I$4,0))*('Comp.'!$E$5:$E$484))</f>
        <v>0</v>
      </c>
      <c r="J119" s="11">
        <f>SUMPRODUCT((Diário!$E$4:$E$5003='Analítico Cp.'!$B119)*(Diário!$C$4:$C$5003&gt;=J$4)*(Diário!$C$4:$C$5003&lt;=EOMONTH(J$4,0))*(Diário!$F$4:$F$5003))
+SUMPRODUCT(('Comp.'!$D$5:$D$484=$B119)*('Comp.'!$B$5:$B$484&gt;=J$4)*('Comp.'!$B$5:$B$484&lt;=EOMONTH(J$4,0))*('Comp.'!$E$5:$E$484))</f>
        <v>0</v>
      </c>
      <c r="K119" s="11">
        <f>SUMPRODUCT((Diário!$E$4:$E$5003='Analítico Cp.'!$B119)*(Diário!$C$4:$C$5003&gt;=K$4)*(Diário!$C$4:$C$5003&lt;=EOMONTH(K$4,0))*(Diário!$F$4:$F$5003))
+SUMPRODUCT(('Comp.'!$D$5:$D$484=$B119)*('Comp.'!$B$5:$B$484&gt;=K$4)*('Comp.'!$B$5:$B$484&lt;=EOMONTH(K$4,0))*('Comp.'!$E$5:$E$484))</f>
        <v>0</v>
      </c>
      <c r="L119" s="11">
        <f>SUMPRODUCT((Diário!$E$4:$E$5003='Analítico Cp.'!$B119)*(Diário!$C$4:$C$5003&gt;=L$4)*(Diário!$C$4:$C$5003&lt;=EOMONTH(L$4,0))*(Diário!$F$4:$F$5003))
+SUMPRODUCT(('Comp.'!$D$5:$D$484=$B119)*('Comp.'!$B$5:$B$484&gt;=L$4)*('Comp.'!$B$5:$B$484&lt;=EOMONTH(L$4,0))*('Comp.'!$E$5:$E$484))</f>
        <v>0</v>
      </c>
      <c r="M119" s="11">
        <f>SUMPRODUCT((Diário!$E$4:$E$5003='Analítico Cp.'!$B119)*(Diário!$C$4:$C$5003&gt;=M$4)*(Diário!$C$4:$C$5003&lt;=EOMONTH(M$4,0))*(Diário!$F$4:$F$5003))
+SUMPRODUCT(('Comp.'!$D$5:$D$484=$B119)*('Comp.'!$B$5:$B$484&gt;=M$4)*('Comp.'!$B$5:$B$484&lt;=EOMONTH(M$4,0))*('Comp.'!$E$5:$E$484))</f>
        <v>0</v>
      </c>
      <c r="N119" s="11">
        <f>SUMPRODUCT((Diário!$E$4:$E$5003='Analítico Cp.'!$B119)*(Diário!$C$4:$C$5003&gt;=N$4)*(Diário!$C$4:$C$5003&lt;=EOMONTH(N$4,0))*(Diário!$F$4:$F$5003))
+SUMPRODUCT(('Comp.'!$D$5:$D$484=$B119)*('Comp.'!$B$5:$B$484&gt;=N$4)*('Comp.'!$B$5:$B$484&lt;=EOMONTH(N$4,0))*('Comp.'!$E$5:$E$484))</f>
        <v>0</v>
      </c>
      <c r="O119" s="12">
        <f t="shared" ref="O119:O134" si="17">SUM(C119:N119)</f>
        <v>0</v>
      </c>
      <c r="P119" s="95">
        <f t="shared" ref="P119:P135" si="18">IF($O$135=0,0,O119/$O$135)</f>
        <v>0</v>
      </c>
    </row>
    <row r="120" spans="1:16" ht="23.45" customHeight="1" x14ac:dyDescent="0.2">
      <c r="A120" s="40" t="s">
        <v>23</v>
      </c>
      <c r="B120" s="38" t="s">
        <v>206</v>
      </c>
      <c r="C120" s="11">
        <f>SUMPRODUCT((Diário!$E$4:$E$5003='Analítico Cp.'!$B120)*(Diário!$C$4:$C$5003&gt;=C$4)*(Diário!$C$4:$C$5003&lt;=EOMONTH(C$4,0))*(Diário!$F$4:$F$5003))
+SUMPRODUCT(('Comp.'!$D$5:$D$484=$B120)*('Comp.'!$B$5:$B$484&gt;=C$4)*('Comp.'!$B$5:$B$484&lt;=EOMONTH(C$4,0))*('Comp.'!$E$5:$E$484))</f>
        <v>0</v>
      </c>
      <c r="D120" s="11">
        <f>SUMPRODUCT((Diário!$E$4:$E$5003='Analítico Cp.'!$B120)*(Diário!$C$4:$C$5003&gt;=D$4)*(Diário!$C$4:$C$5003&lt;=EOMONTH(D$4,0))*(Diário!$F$4:$F$5003))
+SUMPRODUCT(('Comp.'!$D$5:$D$484=$B120)*('Comp.'!$B$5:$B$484&gt;=D$4)*('Comp.'!$B$5:$B$484&lt;=EOMONTH(D$4,0))*('Comp.'!$E$5:$E$484))</f>
        <v>0</v>
      </c>
      <c r="E120" s="11">
        <f>SUMPRODUCT((Diário!$E$4:$E$5003='Analítico Cp.'!$B120)*(Diário!$C$4:$C$5003&gt;=E$4)*(Diário!$C$4:$C$5003&lt;=EOMONTH(E$4,0))*(Diário!$F$4:$F$5003))
+SUMPRODUCT(('Comp.'!$D$5:$D$484=$B120)*('Comp.'!$B$5:$B$484&gt;=E$4)*('Comp.'!$B$5:$B$484&lt;=EOMONTH(E$4,0))*('Comp.'!$E$5:$E$484))</f>
        <v>0</v>
      </c>
      <c r="F120" s="11">
        <f>SUMPRODUCT((Diário!$E$4:$E$5003='Analítico Cp.'!$B120)*(Diário!$C$4:$C$5003&gt;=F$4)*(Diário!$C$4:$C$5003&lt;=EOMONTH(F$4,0))*(Diário!$F$4:$F$5003))
+SUMPRODUCT(('Comp.'!$D$5:$D$484=$B120)*('Comp.'!$B$5:$B$484&gt;=F$4)*('Comp.'!$B$5:$B$484&lt;=EOMONTH(F$4,0))*('Comp.'!$E$5:$E$484))</f>
        <v>0</v>
      </c>
      <c r="G120" s="11">
        <f>SUMPRODUCT((Diário!$E$4:$E$5003='Analítico Cp.'!$B120)*(Diário!$C$4:$C$5003&gt;=G$4)*(Diário!$C$4:$C$5003&lt;=EOMONTH(G$4,0))*(Diário!$F$4:$F$5003))
+SUMPRODUCT(('Comp.'!$D$5:$D$484=$B120)*('Comp.'!$B$5:$B$484&gt;=G$4)*('Comp.'!$B$5:$B$484&lt;=EOMONTH(G$4,0))*('Comp.'!$E$5:$E$484))</f>
        <v>0</v>
      </c>
      <c r="H120" s="11">
        <f>SUMPRODUCT((Diário!$E$4:$E$5003='Analítico Cp.'!$B120)*(Diário!$C$4:$C$5003&gt;=H$4)*(Diário!$C$4:$C$5003&lt;=EOMONTH(H$4,0))*(Diário!$F$4:$F$5003))
+SUMPRODUCT(('Comp.'!$D$5:$D$484=$B120)*('Comp.'!$B$5:$B$484&gt;=H$4)*('Comp.'!$B$5:$B$484&lt;=EOMONTH(H$4,0))*('Comp.'!$E$5:$E$484))</f>
        <v>0</v>
      </c>
      <c r="I120" s="11">
        <f>SUMPRODUCT((Diário!$E$4:$E$5003='Analítico Cp.'!$B120)*(Diário!$C$4:$C$5003&gt;=I$4)*(Diário!$C$4:$C$5003&lt;=EOMONTH(I$4,0))*(Diário!$F$4:$F$5003))
+SUMPRODUCT(('Comp.'!$D$5:$D$484=$B120)*('Comp.'!$B$5:$B$484&gt;=I$4)*('Comp.'!$B$5:$B$484&lt;=EOMONTH(I$4,0))*('Comp.'!$E$5:$E$484))</f>
        <v>0</v>
      </c>
      <c r="J120" s="11">
        <f>SUMPRODUCT((Diário!$E$4:$E$5003='Analítico Cp.'!$B120)*(Diário!$C$4:$C$5003&gt;=J$4)*(Diário!$C$4:$C$5003&lt;=EOMONTH(J$4,0))*(Diário!$F$4:$F$5003))
+SUMPRODUCT(('Comp.'!$D$5:$D$484=$B120)*('Comp.'!$B$5:$B$484&gt;=J$4)*('Comp.'!$B$5:$B$484&lt;=EOMONTH(J$4,0))*('Comp.'!$E$5:$E$484))</f>
        <v>0</v>
      </c>
      <c r="K120" s="11">
        <f>SUMPRODUCT((Diário!$E$4:$E$5003='Analítico Cp.'!$B120)*(Diário!$C$4:$C$5003&gt;=K$4)*(Diário!$C$4:$C$5003&lt;=EOMONTH(K$4,0))*(Diário!$F$4:$F$5003))
+SUMPRODUCT(('Comp.'!$D$5:$D$484=$B120)*('Comp.'!$B$5:$B$484&gt;=K$4)*('Comp.'!$B$5:$B$484&lt;=EOMONTH(K$4,0))*('Comp.'!$E$5:$E$484))</f>
        <v>0</v>
      </c>
      <c r="L120" s="11">
        <f>SUMPRODUCT((Diário!$E$4:$E$5003='Analítico Cp.'!$B120)*(Diário!$C$4:$C$5003&gt;=L$4)*(Diário!$C$4:$C$5003&lt;=EOMONTH(L$4,0))*(Diário!$F$4:$F$5003))
+SUMPRODUCT(('Comp.'!$D$5:$D$484=$B120)*('Comp.'!$B$5:$B$484&gt;=L$4)*('Comp.'!$B$5:$B$484&lt;=EOMONTH(L$4,0))*('Comp.'!$E$5:$E$484))</f>
        <v>0</v>
      </c>
      <c r="M120" s="11">
        <f>SUMPRODUCT((Diário!$E$4:$E$5003='Analítico Cp.'!$B120)*(Diário!$C$4:$C$5003&gt;=M$4)*(Diário!$C$4:$C$5003&lt;=EOMONTH(M$4,0))*(Diário!$F$4:$F$5003))
+SUMPRODUCT(('Comp.'!$D$5:$D$484=$B120)*('Comp.'!$B$5:$B$484&gt;=M$4)*('Comp.'!$B$5:$B$484&lt;=EOMONTH(M$4,0))*('Comp.'!$E$5:$E$484))</f>
        <v>0</v>
      </c>
      <c r="N120" s="11">
        <f>SUMPRODUCT((Diário!$E$4:$E$5003='Analítico Cp.'!$B120)*(Diário!$C$4:$C$5003&gt;=N$4)*(Diário!$C$4:$C$5003&lt;=EOMONTH(N$4,0))*(Diário!$F$4:$F$5003))
+SUMPRODUCT(('Comp.'!$D$5:$D$484=$B120)*('Comp.'!$B$5:$B$484&gt;=N$4)*('Comp.'!$B$5:$B$484&lt;=EOMONTH(N$4,0))*('Comp.'!$E$5:$E$484))</f>
        <v>0</v>
      </c>
      <c r="O120" s="12">
        <f t="shared" si="17"/>
        <v>0</v>
      </c>
      <c r="P120" s="95">
        <f t="shared" si="18"/>
        <v>0</v>
      </c>
    </row>
    <row r="121" spans="1:16" ht="23.45" customHeight="1" x14ac:dyDescent="0.2">
      <c r="A121" s="40" t="s">
        <v>24</v>
      </c>
      <c r="B121" s="38" t="s">
        <v>207</v>
      </c>
      <c r="C121" s="11">
        <f>SUMPRODUCT((Diário!$E$4:$E$5003='Analítico Cp.'!$B121)*(Diário!$C$4:$C$5003&gt;=C$4)*(Diário!$C$4:$C$5003&lt;=EOMONTH(C$4,0))*(Diário!$F$4:$F$5003))
+SUMPRODUCT(('Comp.'!$D$5:$D$484=$B121)*('Comp.'!$B$5:$B$484&gt;=C$4)*('Comp.'!$B$5:$B$484&lt;=EOMONTH(C$4,0))*('Comp.'!$E$5:$E$484))</f>
        <v>0</v>
      </c>
      <c r="D121" s="11">
        <f>SUMPRODUCT((Diário!$E$4:$E$5003='Analítico Cp.'!$B121)*(Diário!$C$4:$C$5003&gt;=D$4)*(Diário!$C$4:$C$5003&lt;=EOMONTH(D$4,0))*(Diário!$F$4:$F$5003))
+SUMPRODUCT(('Comp.'!$D$5:$D$484=$B121)*('Comp.'!$B$5:$B$484&gt;=D$4)*('Comp.'!$B$5:$B$484&lt;=EOMONTH(D$4,0))*('Comp.'!$E$5:$E$484))</f>
        <v>0</v>
      </c>
      <c r="E121" s="11">
        <f>SUMPRODUCT((Diário!$E$4:$E$5003='Analítico Cp.'!$B121)*(Diário!$C$4:$C$5003&gt;=E$4)*(Diário!$C$4:$C$5003&lt;=EOMONTH(E$4,0))*(Diário!$F$4:$F$5003))
+SUMPRODUCT(('Comp.'!$D$5:$D$484=$B121)*('Comp.'!$B$5:$B$484&gt;=E$4)*('Comp.'!$B$5:$B$484&lt;=EOMONTH(E$4,0))*('Comp.'!$E$5:$E$484))</f>
        <v>0</v>
      </c>
      <c r="F121" s="11">
        <f>SUMPRODUCT((Diário!$E$4:$E$5003='Analítico Cp.'!$B121)*(Diário!$C$4:$C$5003&gt;=F$4)*(Diário!$C$4:$C$5003&lt;=EOMONTH(F$4,0))*(Diário!$F$4:$F$5003))
+SUMPRODUCT(('Comp.'!$D$5:$D$484=$B121)*('Comp.'!$B$5:$B$484&gt;=F$4)*('Comp.'!$B$5:$B$484&lt;=EOMONTH(F$4,0))*('Comp.'!$E$5:$E$484))</f>
        <v>0</v>
      </c>
      <c r="G121" s="11">
        <f>SUMPRODUCT((Diário!$E$4:$E$5003='Analítico Cp.'!$B121)*(Diário!$C$4:$C$5003&gt;=G$4)*(Diário!$C$4:$C$5003&lt;=EOMONTH(G$4,0))*(Diário!$F$4:$F$5003))
+SUMPRODUCT(('Comp.'!$D$5:$D$484=$B121)*('Comp.'!$B$5:$B$484&gt;=G$4)*('Comp.'!$B$5:$B$484&lt;=EOMONTH(G$4,0))*('Comp.'!$E$5:$E$484))</f>
        <v>0</v>
      </c>
      <c r="H121" s="11">
        <f>SUMPRODUCT((Diário!$E$4:$E$5003='Analítico Cp.'!$B121)*(Diário!$C$4:$C$5003&gt;=H$4)*(Diário!$C$4:$C$5003&lt;=EOMONTH(H$4,0))*(Diário!$F$4:$F$5003))
+SUMPRODUCT(('Comp.'!$D$5:$D$484=$B121)*('Comp.'!$B$5:$B$484&gt;=H$4)*('Comp.'!$B$5:$B$484&lt;=EOMONTH(H$4,0))*('Comp.'!$E$5:$E$484))</f>
        <v>15694.26</v>
      </c>
      <c r="I121" s="11">
        <f>SUMPRODUCT((Diário!$E$4:$E$5003='Analítico Cp.'!$B121)*(Diário!$C$4:$C$5003&gt;=I$4)*(Diário!$C$4:$C$5003&lt;=EOMONTH(I$4,0))*(Diário!$F$4:$F$5003))
+SUMPRODUCT(('Comp.'!$D$5:$D$484=$B121)*('Comp.'!$B$5:$B$484&gt;=I$4)*('Comp.'!$B$5:$B$484&lt;=EOMONTH(I$4,0))*('Comp.'!$E$5:$E$484))</f>
        <v>0</v>
      </c>
      <c r="J121" s="11">
        <f>SUMPRODUCT((Diário!$E$4:$E$5003='Analítico Cp.'!$B121)*(Diário!$C$4:$C$5003&gt;=J$4)*(Diário!$C$4:$C$5003&lt;=EOMONTH(J$4,0))*(Diário!$F$4:$F$5003))
+SUMPRODUCT(('Comp.'!$D$5:$D$484=$B121)*('Comp.'!$B$5:$B$484&gt;=J$4)*('Comp.'!$B$5:$B$484&lt;=EOMONTH(J$4,0))*('Comp.'!$E$5:$E$484))</f>
        <v>0</v>
      </c>
      <c r="K121" s="11">
        <f>SUMPRODUCT((Diário!$E$4:$E$5003='Analítico Cp.'!$B121)*(Diário!$C$4:$C$5003&gt;=K$4)*(Diário!$C$4:$C$5003&lt;=EOMONTH(K$4,0))*(Diário!$F$4:$F$5003))
+SUMPRODUCT(('Comp.'!$D$5:$D$484=$B121)*('Comp.'!$B$5:$B$484&gt;=K$4)*('Comp.'!$B$5:$B$484&lt;=EOMONTH(K$4,0))*('Comp.'!$E$5:$E$484))</f>
        <v>0</v>
      </c>
      <c r="L121" s="11">
        <f>SUMPRODUCT((Diário!$E$4:$E$5003='Analítico Cp.'!$B121)*(Diário!$C$4:$C$5003&gt;=L$4)*(Diário!$C$4:$C$5003&lt;=EOMONTH(L$4,0))*(Diário!$F$4:$F$5003))
+SUMPRODUCT(('Comp.'!$D$5:$D$484=$B121)*('Comp.'!$B$5:$B$484&gt;=L$4)*('Comp.'!$B$5:$B$484&lt;=EOMONTH(L$4,0))*('Comp.'!$E$5:$E$484))</f>
        <v>0</v>
      </c>
      <c r="M121" s="11">
        <f>SUMPRODUCT((Diário!$E$4:$E$5003='Analítico Cp.'!$B121)*(Diário!$C$4:$C$5003&gt;=M$4)*(Diário!$C$4:$C$5003&lt;=EOMONTH(M$4,0))*(Diário!$F$4:$F$5003))
+SUMPRODUCT(('Comp.'!$D$5:$D$484=$B121)*('Comp.'!$B$5:$B$484&gt;=M$4)*('Comp.'!$B$5:$B$484&lt;=EOMONTH(M$4,0))*('Comp.'!$E$5:$E$484))</f>
        <v>0</v>
      </c>
      <c r="N121" s="11">
        <f>SUMPRODUCT((Diário!$E$4:$E$5003='Analítico Cp.'!$B121)*(Diário!$C$4:$C$5003&gt;=N$4)*(Diário!$C$4:$C$5003&lt;=EOMONTH(N$4,0))*(Diário!$F$4:$F$5003))
+SUMPRODUCT(('Comp.'!$D$5:$D$484=$B121)*('Comp.'!$B$5:$B$484&gt;=N$4)*('Comp.'!$B$5:$B$484&lt;=EOMONTH(N$4,0))*('Comp.'!$E$5:$E$484))</f>
        <v>0</v>
      </c>
      <c r="O121" s="12">
        <f t="shared" si="17"/>
        <v>15694.26</v>
      </c>
      <c r="P121" s="95">
        <f t="shared" si="18"/>
        <v>5.7273565910279794E-3</v>
      </c>
    </row>
    <row r="122" spans="1:16" ht="23.45" customHeight="1" x14ac:dyDescent="0.2">
      <c r="A122" s="40" t="s">
        <v>25</v>
      </c>
      <c r="B122" s="38" t="s">
        <v>209</v>
      </c>
      <c r="C122" s="11">
        <f>SUMPRODUCT((Diário!$E$4:$E$5003='Analítico Cp.'!$B122)*(Diário!$C$4:$C$5003&gt;=C$4)*(Diário!$C$4:$C$5003&lt;=EOMONTH(C$4,0))*(Diário!$F$4:$F$5003))
+SUMPRODUCT(('Comp.'!$D$5:$D$484=$B122)*('Comp.'!$B$5:$B$484&gt;=C$4)*('Comp.'!$B$5:$B$484&lt;=EOMONTH(C$4,0))*('Comp.'!$E$5:$E$484))</f>
        <v>0</v>
      </c>
      <c r="D122" s="11">
        <f>SUMPRODUCT((Diário!$E$4:$E$5003='Analítico Cp.'!$B122)*(Diário!$C$4:$C$5003&gt;=D$4)*(Diário!$C$4:$C$5003&lt;=EOMONTH(D$4,0))*(Diário!$F$4:$F$5003))
+SUMPRODUCT(('Comp.'!$D$5:$D$484=$B122)*('Comp.'!$B$5:$B$484&gt;=D$4)*('Comp.'!$B$5:$B$484&lt;=EOMONTH(D$4,0))*('Comp.'!$E$5:$E$484))</f>
        <v>0</v>
      </c>
      <c r="E122" s="11">
        <f>SUMPRODUCT((Diário!$E$4:$E$5003='Analítico Cp.'!$B122)*(Diário!$C$4:$C$5003&gt;=E$4)*(Diário!$C$4:$C$5003&lt;=EOMONTH(E$4,0))*(Diário!$F$4:$F$5003))
+SUMPRODUCT(('Comp.'!$D$5:$D$484=$B122)*('Comp.'!$B$5:$B$484&gt;=E$4)*('Comp.'!$B$5:$B$484&lt;=EOMONTH(E$4,0))*('Comp.'!$E$5:$E$484))</f>
        <v>0</v>
      </c>
      <c r="F122" s="11">
        <f>SUMPRODUCT((Diário!$E$4:$E$5003='Analítico Cp.'!$B122)*(Diário!$C$4:$C$5003&gt;=F$4)*(Diário!$C$4:$C$5003&lt;=EOMONTH(F$4,0))*(Diário!$F$4:$F$5003))
+SUMPRODUCT(('Comp.'!$D$5:$D$484=$B122)*('Comp.'!$B$5:$B$484&gt;=F$4)*('Comp.'!$B$5:$B$484&lt;=EOMONTH(F$4,0))*('Comp.'!$E$5:$E$484))</f>
        <v>0</v>
      </c>
      <c r="G122" s="11">
        <f>SUMPRODUCT((Diário!$E$4:$E$5003='Analítico Cp.'!$B122)*(Diário!$C$4:$C$5003&gt;=G$4)*(Diário!$C$4:$C$5003&lt;=EOMONTH(G$4,0))*(Diário!$F$4:$F$5003))
+SUMPRODUCT(('Comp.'!$D$5:$D$484=$B122)*('Comp.'!$B$5:$B$484&gt;=G$4)*('Comp.'!$B$5:$B$484&lt;=EOMONTH(G$4,0))*('Comp.'!$E$5:$E$484))</f>
        <v>0</v>
      </c>
      <c r="H122" s="11">
        <f>SUMPRODUCT((Diário!$E$4:$E$5003='Analítico Cp.'!$B122)*(Diário!$C$4:$C$5003&gt;=H$4)*(Diário!$C$4:$C$5003&lt;=EOMONTH(H$4,0))*(Diário!$F$4:$F$5003))
+SUMPRODUCT(('Comp.'!$D$5:$D$484=$B122)*('Comp.'!$B$5:$B$484&gt;=H$4)*('Comp.'!$B$5:$B$484&lt;=EOMONTH(H$4,0))*('Comp.'!$E$5:$E$484))</f>
        <v>0</v>
      </c>
      <c r="I122" s="11">
        <f>SUMPRODUCT((Diário!$E$4:$E$5003='Analítico Cp.'!$B122)*(Diário!$C$4:$C$5003&gt;=I$4)*(Diário!$C$4:$C$5003&lt;=EOMONTH(I$4,0))*(Diário!$F$4:$F$5003))
+SUMPRODUCT(('Comp.'!$D$5:$D$484=$B122)*('Comp.'!$B$5:$B$484&gt;=I$4)*('Comp.'!$B$5:$B$484&lt;=EOMONTH(I$4,0))*('Comp.'!$E$5:$E$484))</f>
        <v>0</v>
      </c>
      <c r="J122" s="11">
        <f>SUMPRODUCT((Diário!$E$4:$E$5003='Analítico Cp.'!$B122)*(Diário!$C$4:$C$5003&gt;=J$4)*(Diário!$C$4:$C$5003&lt;=EOMONTH(J$4,0))*(Diário!$F$4:$F$5003))
+SUMPRODUCT(('Comp.'!$D$5:$D$484=$B122)*('Comp.'!$B$5:$B$484&gt;=J$4)*('Comp.'!$B$5:$B$484&lt;=EOMONTH(J$4,0))*('Comp.'!$E$5:$E$484))</f>
        <v>0</v>
      </c>
      <c r="K122" s="11">
        <f>SUMPRODUCT((Diário!$E$4:$E$5003='Analítico Cp.'!$B122)*(Diário!$C$4:$C$5003&gt;=K$4)*(Diário!$C$4:$C$5003&lt;=EOMONTH(K$4,0))*(Diário!$F$4:$F$5003))
+SUMPRODUCT(('Comp.'!$D$5:$D$484=$B122)*('Comp.'!$B$5:$B$484&gt;=K$4)*('Comp.'!$B$5:$B$484&lt;=EOMONTH(K$4,0))*('Comp.'!$E$5:$E$484))</f>
        <v>0</v>
      </c>
      <c r="L122" s="11">
        <f>SUMPRODUCT((Diário!$E$4:$E$5003='Analítico Cp.'!$B122)*(Diário!$C$4:$C$5003&gt;=L$4)*(Diário!$C$4:$C$5003&lt;=EOMONTH(L$4,0))*(Diário!$F$4:$F$5003))
+SUMPRODUCT(('Comp.'!$D$5:$D$484=$B122)*('Comp.'!$B$5:$B$484&gt;=L$4)*('Comp.'!$B$5:$B$484&lt;=EOMONTH(L$4,0))*('Comp.'!$E$5:$E$484))</f>
        <v>0</v>
      </c>
      <c r="M122" s="11">
        <f>SUMPRODUCT((Diário!$E$4:$E$5003='Analítico Cp.'!$B122)*(Diário!$C$4:$C$5003&gt;=M$4)*(Diário!$C$4:$C$5003&lt;=EOMONTH(M$4,0))*(Diário!$F$4:$F$5003))
+SUMPRODUCT(('Comp.'!$D$5:$D$484=$B122)*('Comp.'!$B$5:$B$484&gt;=M$4)*('Comp.'!$B$5:$B$484&lt;=EOMONTH(M$4,0))*('Comp.'!$E$5:$E$484))</f>
        <v>0</v>
      </c>
      <c r="N122" s="11">
        <f>SUMPRODUCT((Diário!$E$4:$E$5003='Analítico Cp.'!$B122)*(Diário!$C$4:$C$5003&gt;=N$4)*(Diário!$C$4:$C$5003&lt;=EOMONTH(N$4,0))*(Diário!$F$4:$F$5003))
+SUMPRODUCT(('Comp.'!$D$5:$D$484=$B122)*('Comp.'!$B$5:$B$484&gt;=N$4)*('Comp.'!$B$5:$B$484&lt;=EOMONTH(N$4,0))*('Comp.'!$E$5:$E$484))</f>
        <v>0</v>
      </c>
      <c r="O122" s="12">
        <f t="shared" si="17"/>
        <v>0</v>
      </c>
      <c r="P122" s="95">
        <f t="shared" si="18"/>
        <v>0</v>
      </c>
    </row>
    <row r="123" spans="1:16" ht="23.45" customHeight="1" x14ac:dyDescent="0.2">
      <c r="A123" s="40" t="s">
        <v>26</v>
      </c>
      <c r="B123" s="38" t="s">
        <v>211</v>
      </c>
      <c r="C123" s="11">
        <f>SUMPRODUCT((Diário!$E$4:$E$5003='Analítico Cp.'!$B123)*(Diário!$C$4:$C$5003&gt;=C$4)*(Diário!$C$4:$C$5003&lt;=EOMONTH(C$4,0))*(Diário!$F$4:$F$5003))
+SUMPRODUCT(('Comp.'!$D$5:$D$484=$B123)*('Comp.'!$B$5:$B$484&gt;=C$4)*('Comp.'!$B$5:$B$484&lt;=EOMONTH(C$4,0))*('Comp.'!$E$5:$E$484))</f>
        <v>0</v>
      </c>
      <c r="D123" s="11">
        <f>SUMPRODUCT((Diário!$E$4:$E$5003='Analítico Cp.'!$B123)*(Diário!$C$4:$C$5003&gt;=D$4)*(Diário!$C$4:$C$5003&lt;=EOMONTH(D$4,0))*(Diário!$F$4:$F$5003))
+SUMPRODUCT(('Comp.'!$D$5:$D$484=$B123)*('Comp.'!$B$5:$B$484&gt;=D$4)*('Comp.'!$B$5:$B$484&lt;=EOMONTH(D$4,0))*('Comp.'!$E$5:$E$484))</f>
        <v>0</v>
      </c>
      <c r="E123" s="11">
        <f>SUMPRODUCT((Diário!$E$4:$E$5003='Analítico Cp.'!$B123)*(Diário!$C$4:$C$5003&gt;=E$4)*(Diário!$C$4:$C$5003&lt;=EOMONTH(E$4,0))*(Diário!$F$4:$F$5003))
+SUMPRODUCT(('Comp.'!$D$5:$D$484=$B123)*('Comp.'!$B$5:$B$484&gt;=E$4)*('Comp.'!$B$5:$B$484&lt;=EOMONTH(E$4,0))*('Comp.'!$E$5:$E$484))</f>
        <v>0</v>
      </c>
      <c r="F123" s="11">
        <f>SUMPRODUCT((Diário!$E$4:$E$5003='Analítico Cp.'!$B123)*(Diário!$C$4:$C$5003&gt;=F$4)*(Diário!$C$4:$C$5003&lt;=EOMONTH(F$4,0))*(Diário!$F$4:$F$5003))
+SUMPRODUCT(('Comp.'!$D$5:$D$484=$B123)*('Comp.'!$B$5:$B$484&gt;=F$4)*('Comp.'!$B$5:$B$484&lt;=EOMONTH(F$4,0))*('Comp.'!$E$5:$E$484))</f>
        <v>0</v>
      </c>
      <c r="G123" s="11">
        <f>SUMPRODUCT((Diário!$E$4:$E$5003='Analítico Cp.'!$B123)*(Diário!$C$4:$C$5003&gt;=G$4)*(Diário!$C$4:$C$5003&lt;=EOMONTH(G$4,0))*(Diário!$F$4:$F$5003))
+SUMPRODUCT(('Comp.'!$D$5:$D$484=$B123)*('Comp.'!$B$5:$B$484&gt;=G$4)*('Comp.'!$B$5:$B$484&lt;=EOMONTH(G$4,0))*('Comp.'!$E$5:$E$484))</f>
        <v>0</v>
      </c>
      <c r="H123" s="11">
        <f>SUMPRODUCT((Diário!$E$4:$E$5003='Analítico Cp.'!$B123)*(Diário!$C$4:$C$5003&gt;=H$4)*(Diário!$C$4:$C$5003&lt;=EOMONTH(H$4,0))*(Diário!$F$4:$F$5003))
+SUMPRODUCT(('Comp.'!$D$5:$D$484=$B123)*('Comp.'!$B$5:$B$484&gt;=H$4)*('Comp.'!$B$5:$B$484&lt;=EOMONTH(H$4,0))*('Comp.'!$E$5:$E$484))</f>
        <v>0</v>
      </c>
      <c r="I123" s="11">
        <f>SUMPRODUCT((Diário!$E$4:$E$5003='Analítico Cp.'!$B123)*(Diário!$C$4:$C$5003&gt;=I$4)*(Diário!$C$4:$C$5003&lt;=EOMONTH(I$4,0))*(Diário!$F$4:$F$5003))
+SUMPRODUCT(('Comp.'!$D$5:$D$484=$B123)*('Comp.'!$B$5:$B$484&gt;=I$4)*('Comp.'!$B$5:$B$484&lt;=EOMONTH(I$4,0))*('Comp.'!$E$5:$E$484))</f>
        <v>0</v>
      </c>
      <c r="J123" s="11">
        <f>SUMPRODUCT((Diário!$E$4:$E$5003='Analítico Cp.'!$B123)*(Diário!$C$4:$C$5003&gt;=J$4)*(Diário!$C$4:$C$5003&lt;=EOMONTH(J$4,0))*(Diário!$F$4:$F$5003))
+SUMPRODUCT(('Comp.'!$D$5:$D$484=$B123)*('Comp.'!$B$5:$B$484&gt;=J$4)*('Comp.'!$B$5:$B$484&lt;=EOMONTH(J$4,0))*('Comp.'!$E$5:$E$484))</f>
        <v>0</v>
      </c>
      <c r="K123" s="11">
        <f>SUMPRODUCT((Diário!$E$4:$E$5003='Analítico Cp.'!$B123)*(Diário!$C$4:$C$5003&gt;=K$4)*(Diário!$C$4:$C$5003&lt;=EOMONTH(K$4,0))*(Diário!$F$4:$F$5003))
+SUMPRODUCT(('Comp.'!$D$5:$D$484=$B123)*('Comp.'!$B$5:$B$484&gt;=K$4)*('Comp.'!$B$5:$B$484&lt;=EOMONTH(K$4,0))*('Comp.'!$E$5:$E$484))</f>
        <v>0</v>
      </c>
      <c r="L123" s="11">
        <f>SUMPRODUCT((Diário!$E$4:$E$5003='Analítico Cp.'!$B123)*(Diário!$C$4:$C$5003&gt;=L$4)*(Diário!$C$4:$C$5003&lt;=EOMONTH(L$4,0))*(Diário!$F$4:$F$5003))
+SUMPRODUCT(('Comp.'!$D$5:$D$484=$B123)*('Comp.'!$B$5:$B$484&gt;=L$4)*('Comp.'!$B$5:$B$484&lt;=EOMONTH(L$4,0))*('Comp.'!$E$5:$E$484))</f>
        <v>0</v>
      </c>
      <c r="M123" s="11">
        <f>SUMPRODUCT((Diário!$E$4:$E$5003='Analítico Cp.'!$B123)*(Diário!$C$4:$C$5003&gt;=M$4)*(Diário!$C$4:$C$5003&lt;=EOMONTH(M$4,0))*(Diário!$F$4:$F$5003))
+SUMPRODUCT(('Comp.'!$D$5:$D$484=$B123)*('Comp.'!$B$5:$B$484&gt;=M$4)*('Comp.'!$B$5:$B$484&lt;=EOMONTH(M$4,0))*('Comp.'!$E$5:$E$484))</f>
        <v>0</v>
      </c>
      <c r="N123" s="11">
        <f>SUMPRODUCT((Diário!$E$4:$E$5003='Analítico Cp.'!$B123)*(Diário!$C$4:$C$5003&gt;=N$4)*(Diário!$C$4:$C$5003&lt;=EOMONTH(N$4,0))*(Diário!$F$4:$F$5003))
+SUMPRODUCT(('Comp.'!$D$5:$D$484=$B123)*('Comp.'!$B$5:$B$484&gt;=N$4)*('Comp.'!$B$5:$B$484&lt;=EOMONTH(N$4,0))*('Comp.'!$E$5:$E$484))</f>
        <v>0</v>
      </c>
      <c r="O123" s="12">
        <f t="shared" si="17"/>
        <v>0</v>
      </c>
      <c r="P123" s="95">
        <f t="shared" si="18"/>
        <v>0</v>
      </c>
    </row>
    <row r="124" spans="1:16" ht="23.45" customHeight="1" x14ac:dyDescent="0.2">
      <c r="A124" s="40" t="s">
        <v>27</v>
      </c>
      <c r="B124" s="38" t="s">
        <v>214</v>
      </c>
      <c r="C124" s="11">
        <f>SUMPRODUCT((Diário!$E$4:$E$5003='Analítico Cp.'!$B124)*(Diário!$C$4:$C$5003&gt;=C$4)*(Diário!$C$4:$C$5003&lt;=EOMONTH(C$4,0))*(Diário!$F$4:$F$5003))
+SUMPRODUCT(('Comp.'!$D$5:$D$484=$B124)*('Comp.'!$B$5:$B$484&gt;=C$4)*('Comp.'!$B$5:$B$484&lt;=EOMONTH(C$4,0))*('Comp.'!$E$5:$E$484))</f>
        <v>0</v>
      </c>
      <c r="D124" s="11">
        <f>SUMPRODUCT((Diário!$E$4:$E$5003='Analítico Cp.'!$B124)*(Diário!$C$4:$C$5003&gt;=D$4)*(Diário!$C$4:$C$5003&lt;=EOMONTH(D$4,0))*(Diário!$F$4:$F$5003))
+SUMPRODUCT(('Comp.'!$D$5:$D$484=$B124)*('Comp.'!$B$5:$B$484&gt;=D$4)*('Comp.'!$B$5:$B$484&lt;=EOMONTH(D$4,0))*('Comp.'!$E$5:$E$484))</f>
        <v>0</v>
      </c>
      <c r="E124" s="11">
        <f>SUMPRODUCT((Diário!$E$4:$E$5003='Analítico Cp.'!$B124)*(Diário!$C$4:$C$5003&gt;=E$4)*(Diário!$C$4:$C$5003&lt;=EOMONTH(E$4,0))*(Diário!$F$4:$F$5003))
+SUMPRODUCT(('Comp.'!$D$5:$D$484=$B124)*('Comp.'!$B$5:$B$484&gt;=E$4)*('Comp.'!$B$5:$B$484&lt;=EOMONTH(E$4,0))*('Comp.'!$E$5:$E$484))</f>
        <v>0</v>
      </c>
      <c r="F124" s="11">
        <f>SUMPRODUCT((Diário!$E$4:$E$5003='Analítico Cp.'!$B124)*(Diário!$C$4:$C$5003&gt;=F$4)*(Diário!$C$4:$C$5003&lt;=EOMONTH(F$4,0))*(Diário!$F$4:$F$5003))
+SUMPRODUCT(('Comp.'!$D$5:$D$484=$B124)*('Comp.'!$B$5:$B$484&gt;=F$4)*('Comp.'!$B$5:$B$484&lt;=EOMONTH(F$4,0))*('Comp.'!$E$5:$E$484))</f>
        <v>0</v>
      </c>
      <c r="G124" s="11">
        <f>SUMPRODUCT((Diário!$E$4:$E$5003='Analítico Cp.'!$B124)*(Diário!$C$4:$C$5003&gt;=G$4)*(Diário!$C$4:$C$5003&lt;=EOMONTH(G$4,0))*(Diário!$F$4:$F$5003))
+SUMPRODUCT(('Comp.'!$D$5:$D$484=$B124)*('Comp.'!$B$5:$B$484&gt;=G$4)*('Comp.'!$B$5:$B$484&lt;=EOMONTH(G$4,0))*('Comp.'!$E$5:$E$484))</f>
        <v>0</v>
      </c>
      <c r="H124" s="11">
        <f>SUMPRODUCT((Diário!$E$4:$E$5003='Analítico Cp.'!$B124)*(Diário!$C$4:$C$5003&gt;=H$4)*(Diário!$C$4:$C$5003&lt;=EOMONTH(H$4,0))*(Diário!$F$4:$F$5003))
+SUMPRODUCT(('Comp.'!$D$5:$D$484=$B124)*('Comp.'!$B$5:$B$484&gt;=H$4)*('Comp.'!$B$5:$B$484&lt;=EOMONTH(H$4,0))*('Comp.'!$E$5:$E$484))</f>
        <v>0</v>
      </c>
      <c r="I124" s="11">
        <f>SUMPRODUCT((Diário!$E$4:$E$5003='Analítico Cp.'!$B124)*(Diário!$C$4:$C$5003&gt;=I$4)*(Diário!$C$4:$C$5003&lt;=EOMONTH(I$4,0))*(Diário!$F$4:$F$5003))
+SUMPRODUCT(('Comp.'!$D$5:$D$484=$B124)*('Comp.'!$B$5:$B$484&gt;=I$4)*('Comp.'!$B$5:$B$484&lt;=EOMONTH(I$4,0))*('Comp.'!$E$5:$E$484))</f>
        <v>0</v>
      </c>
      <c r="J124" s="11">
        <f>SUMPRODUCT((Diário!$E$4:$E$5003='Analítico Cp.'!$B124)*(Diário!$C$4:$C$5003&gt;=J$4)*(Diário!$C$4:$C$5003&lt;=EOMONTH(J$4,0))*(Diário!$F$4:$F$5003))
+SUMPRODUCT(('Comp.'!$D$5:$D$484=$B124)*('Comp.'!$B$5:$B$484&gt;=J$4)*('Comp.'!$B$5:$B$484&lt;=EOMONTH(J$4,0))*('Comp.'!$E$5:$E$484))</f>
        <v>0</v>
      </c>
      <c r="K124" s="11">
        <f>SUMPRODUCT((Diário!$E$4:$E$5003='Analítico Cp.'!$B124)*(Diário!$C$4:$C$5003&gt;=K$4)*(Diário!$C$4:$C$5003&lt;=EOMONTH(K$4,0))*(Diário!$F$4:$F$5003))
+SUMPRODUCT(('Comp.'!$D$5:$D$484=$B124)*('Comp.'!$B$5:$B$484&gt;=K$4)*('Comp.'!$B$5:$B$484&lt;=EOMONTH(K$4,0))*('Comp.'!$E$5:$E$484))</f>
        <v>0</v>
      </c>
      <c r="L124" s="11">
        <f>SUMPRODUCT((Diário!$E$4:$E$5003='Analítico Cp.'!$B124)*(Diário!$C$4:$C$5003&gt;=L$4)*(Diário!$C$4:$C$5003&lt;=EOMONTH(L$4,0))*(Diário!$F$4:$F$5003))
+SUMPRODUCT(('Comp.'!$D$5:$D$484=$B124)*('Comp.'!$B$5:$B$484&gt;=L$4)*('Comp.'!$B$5:$B$484&lt;=EOMONTH(L$4,0))*('Comp.'!$E$5:$E$484))</f>
        <v>0</v>
      </c>
      <c r="M124" s="11">
        <f>SUMPRODUCT((Diário!$E$4:$E$5003='Analítico Cp.'!$B124)*(Diário!$C$4:$C$5003&gt;=M$4)*(Diário!$C$4:$C$5003&lt;=EOMONTH(M$4,0))*(Diário!$F$4:$F$5003))
+SUMPRODUCT(('Comp.'!$D$5:$D$484=$B124)*('Comp.'!$B$5:$B$484&gt;=M$4)*('Comp.'!$B$5:$B$484&lt;=EOMONTH(M$4,0))*('Comp.'!$E$5:$E$484))</f>
        <v>0</v>
      </c>
      <c r="N124" s="11">
        <f>SUMPRODUCT((Diário!$E$4:$E$5003='Analítico Cp.'!$B124)*(Diário!$C$4:$C$5003&gt;=N$4)*(Diário!$C$4:$C$5003&lt;=EOMONTH(N$4,0))*(Diário!$F$4:$F$5003))
+SUMPRODUCT(('Comp.'!$D$5:$D$484=$B124)*('Comp.'!$B$5:$B$484&gt;=N$4)*('Comp.'!$B$5:$B$484&lt;=EOMONTH(N$4,0))*('Comp.'!$E$5:$E$484))</f>
        <v>0</v>
      </c>
      <c r="O124" s="12">
        <f t="shared" si="17"/>
        <v>0</v>
      </c>
      <c r="P124" s="95">
        <f t="shared" si="18"/>
        <v>0</v>
      </c>
    </row>
    <row r="125" spans="1:16" ht="23.45" customHeight="1" x14ac:dyDescent="0.2">
      <c r="A125" s="40" t="s">
        <v>28</v>
      </c>
      <c r="B125" s="38" t="s">
        <v>215</v>
      </c>
      <c r="C125" s="11">
        <f>SUMPRODUCT((Diário!$E$4:$E$5003='Analítico Cp.'!$B125)*(Diário!$C$4:$C$5003&gt;=C$4)*(Diário!$C$4:$C$5003&lt;=EOMONTH(C$4,0))*(Diário!$F$4:$F$5003))
+SUMPRODUCT(('Comp.'!$D$5:$D$484=$B125)*('Comp.'!$B$5:$B$484&gt;=C$4)*('Comp.'!$B$5:$B$484&lt;=EOMONTH(C$4,0))*('Comp.'!$E$5:$E$484))</f>
        <v>0</v>
      </c>
      <c r="D125" s="11">
        <f>SUMPRODUCT((Diário!$E$4:$E$5003='Analítico Cp.'!$B125)*(Diário!$C$4:$C$5003&gt;=D$4)*(Diário!$C$4:$C$5003&lt;=EOMONTH(D$4,0))*(Diário!$F$4:$F$5003))
+SUMPRODUCT(('Comp.'!$D$5:$D$484=$B125)*('Comp.'!$B$5:$B$484&gt;=D$4)*('Comp.'!$B$5:$B$484&lt;=EOMONTH(D$4,0))*('Comp.'!$E$5:$E$484))</f>
        <v>0</v>
      </c>
      <c r="E125" s="11">
        <f>SUMPRODUCT((Diário!$E$4:$E$5003='Analítico Cp.'!$B125)*(Diário!$C$4:$C$5003&gt;=E$4)*(Diário!$C$4:$C$5003&lt;=EOMONTH(E$4,0))*(Diário!$F$4:$F$5003))
+SUMPRODUCT(('Comp.'!$D$5:$D$484=$B125)*('Comp.'!$B$5:$B$484&gt;=E$4)*('Comp.'!$B$5:$B$484&lt;=EOMONTH(E$4,0))*('Comp.'!$E$5:$E$484))</f>
        <v>0</v>
      </c>
      <c r="F125" s="11">
        <f>SUMPRODUCT((Diário!$E$4:$E$5003='Analítico Cp.'!$B125)*(Diário!$C$4:$C$5003&gt;=F$4)*(Diário!$C$4:$C$5003&lt;=EOMONTH(F$4,0))*(Diário!$F$4:$F$5003))
+SUMPRODUCT(('Comp.'!$D$5:$D$484=$B125)*('Comp.'!$B$5:$B$484&gt;=F$4)*('Comp.'!$B$5:$B$484&lt;=EOMONTH(F$4,0))*('Comp.'!$E$5:$E$484))</f>
        <v>0</v>
      </c>
      <c r="G125" s="11">
        <f>SUMPRODUCT((Diário!$E$4:$E$5003='Analítico Cp.'!$B125)*(Diário!$C$4:$C$5003&gt;=G$4)*(Diário!$C$4:$C$5003&lt;=EOMONTH(G$4,0))*(Diário!$F$4:$F$5003))
+SUMPRODUCT(('Comp.'!$D$5:$D$484=$B125)*('Comp.'!$B$5:$B$484&gt;=G$4)*('Comp.'!$B$5:$B$484&lt;=EOMONTH(G$4,0))*('Comp.'!$E$5:$E$484))</f>
        <v>0</v>
      </c>
      <c r="H125" s="11">
        <f>SUMPRODUCT((Diário!$E$4:$E$5003='Analítico Cp.'!$B125)*(Diário!$C$4:$C$5003&gt;=H$4)*(Diário!$C$4:$C$5003&lt;=EOMONTH(H$4,0))*(Diário!$F$4:$F$5003))
+SUMPRODUCT(('Comp.'!$D$5:$D$484=$B125)*('Comp.'!$B$5:$B$484&gt;=H$4)*('Comp.'!$B$5:$B$484&lt;=EOMONTH(H$4,0))*('Comp.'!$E$5:$E$484))</f>
        <v>0</v>
      </c>
      <c r="I125" s="11">
        <f>SUMPRODUCT((Diário!$E$4:$E$5003='Analítico Cp.'!$B125)*(Diário!$C$4:$C$5003&gt;=I$4)*(Diário!$C$4:$C$5003&lt;=EOMONTH(I$4,0))*(Diário!$F$4:$F$5003))
+SUMPRODUCT(('Comp.'!$D$5:$D$484=$B125)*('Comp.'!$B$5:$B$484&gt;=I$4)*('Comp.'!$B$5:$B$484&lt;=EOMONTH(I$4,0))*('Comp.'!$E$5:$E$484))</f>
        <v>0</v>
      </c>
      <c r="J125" s="11">
        <f>SUMPRODUCT((Diário!$E$4:$E$5003='Analítico Cp.'!$B125)*(Diário!$C$4:$C$5003&gt;=J$4)*(Diário!$C$4:$C$5003&lt;=EOMONTH(J$4,0))*(Diário!$F$4:$F$5003))
+SUMPRODUCT(('Comp.'!$D$5:$D$484=$B125)*('Comp.'!$B$5:$B$484&gt;=J$4)*('Comp.'!$B$5:$B$484&lt;=EOMONTH(J$4,0))*('Comp.'!$E$5:$E$484))</f>
        <v>0</v>
      </c>
      <c r="K125" s="11">
        <f>SUMPRODUCT((Diário!$E$4:$E$5003='Analítico Cp.'!$B125)*(Diário!$C$4:$C$5003&gt;=K$4)*(Diário!$C$4:$C$5003&lt;=EOMONTH(K$4,0))*(Diário!$F$4:$F$5003))
+SUMPRODUCT(('Comp.'!$D$5:$D$484=$B125)*('Comp.'!$B$5:$B$484&gt;=K$4)*('Comp.'!$B$5:$B$484&lt;=EOMONTH(K$4,0))*('Comp.'!$E$5:$E$484))</f>
        <v>0</v>
      </c>
      <c r="L125" s="11">
        <f>SUMPRODUCT((Diário!$E$4:$E$5003='Analítico Cp.'!$B125)*(Diário!$C$4:$C$5003&gt;=L$4)*(Diário!$C$4:$C$5003&lt;=EOMONTH(L$4,0))*(Diário!$F$4:$F$5003))
+SUMPRODUCT(('Comp.'!$D$5:$D$484=$B125)*('Comp.'!$B$5:$B$484&gt;=L$4)*('Comp.'!$B$5:$B$484&lt;=EOMONTH(L$4,0))*('Comp.'!$E$5:$E$484))</f>
        <v>0</v>
      </c>
      <c r="M125" s="11">
        <f>SUMPRODUCT((Diário!$E$4:$E$5003='Analítico Cp.'!$B125)*(Diário!$C$4:$C$5003&gt;=M$4)*(Diário!$C$4:$C$5003&lt;=EOMONTH(M$4,0))*(Diário!$F$4:$F$5003))
+SUMPRODUCT(('Comp.'!$D$5:$D$484=$B125)*('Comp.'!$B$5:$B$484&gt;=M$4)*('Comp.'!$B$5:$B$484&lt;=EOMONTH(M$4,0))*('Comp.'!$E$5:$E$484))</f>
        <v>0</v>
      </c>
      <c r="N125" s="11">
        <f>SUMPRODUCT((Diário!$E$4:$E$5003='Analítico Cp.'!$B125)*(Diário!$C$4:$C$5003&gt;=N$4)*(Diário!$C$4:$C$5003&lt;=EOMONTH(N$4,0))*(Diário!$F$4:$F$5003))
+SUMPRODUCT(('Comp.'!$D$5:$D$484=$B125)*('Comp.'!$B$5:$B$484&gt;=N$4)*('Comp.'!$B$5:$B$484&lt;=EOMONTH(N$4,0))*('Comp.'!$E$5:$E$484))</f>
        <v>0</v>
      </c>
      <c r="O125" s="12">
        <f t="shared" si="17"/>
        <v>0</v>
      </c>
      <c r="P125" s="95">
        <f t="shared" si="18"/>
        <v>0</v>
      </c>
    </row>
    <row r="126" spans="1:16" ht="23.45" customHeight="1" x14ac:dyDescent="0.2">
      <c r="A126" s="40" t="s">
        <v>122</v>
      </c>
      <c r="B126" s="38" t="s">
        <v>62</v>
      </c>
      <c r="C126" s="11">
        <f>SUMPRODUCT((Diário!$E$4:$E$5003='Analítico Cp.'!$B126)*(Diário!$C$4:$C$5003&gt;=C$4)*(Diário!$C$4:$C$5003&lt;=EOMONTH(C$4,0))*(Diário!$F$4:$F$5003))
+SUMPRODUCT(('Comp.'!$D$5:$D$484=$B126)*('Comp.'!$B$5:$B$484&gt;=C$4)*('Comp.'!$B$5:$B$484&lt;=EOMONTH(C$4,0))*('Comp.'!$E$5:$E$484))</f>
        <v>0</v>
      </c>
      <c r="D126" s="11">
        <f>SUMPRODUCT((Diário!$E$4:$E$5003='Analítico Cp.'!$B126)*(Diário!$C$4:$C$5003&gt;=D$4)*(Diário!$C$4:$C$5003&lt;=EOMONTH(D$4,0))*(Diário!$F$4:$F$5003))
+SUMPRODUCT(('Comp.'!$D$5:$D$484=$B126)*('Comp.'!$B$5:$B$484&gt;=D$4)*('Comp.'!$B$5:$B$484&lt;=EOMONTH(D$4,0))*('Comp.'!$E$5:$E$484))</f>
        <v>0</v>
      </c>
      <c r="E126" s="11">
        <f>SUMPRODUCT((Diário!$E$4:$E$5003='Analítico Cp.'!$B126)*(Diário!$C$4:$C$5003&gt;=E$4)*(Diário!$C$4:$C$5003&lt;=EOMONTH(E$4,0))*(Diário!$F$4:$F$5003))
+SUMPRODUCT(('Comp.'!$D$5:$D$484=$B126)*('Comp.'!$B$5:$B$484&gt;=E$4)*('Comp.'!$B$5:$B$484&lt;=EOMONTH(E$4,0))*('Comp.'!$E$5:$E$484))</f>
        <v>93000</v>
      </c>
      <c r="F126" s="11">
        <f>SUMPRODUCT((Diário!$E$4:$E$5003='Analítico Cp.'!$B126)*(Diário!$C$4:$C$5003&gt;=F$4)*(Diário!$C$4:$C$5003&lt;=EOMONTH(F$4,0))*(Diário!$F$4:$F$5003))
+SUMPRODUCT(('Comp.'!$D$5:$D$484=$B126)*('Comp.'!$B$5:$B$484&gt;=F$4)*('Comp.'!$B$5:$B$484&lt;=EOMONTH(F$4,0))*('Comp.'!$E$5:$E$484))</f>
        <v>0</v>
      </c>
      <c r="G126" s="11">
        <f>SUMPRODUCT((Diário!$E$4:$E$5003='Analítico Cp.'!$B126)*(Diário!$C$4:$C$5003&gt;=G$4)*(Diário!$C$4:$C$5003&lt;=EOMONTH(G$4,0))*(Diário!$F$4:$F$5003))
+SUMPRODUCT(('Comp.'!$D$5:$D$484=$B126)*('Comp.'!$B$5:$B$484&gt;=G$4)*('Comp.'!$B$5:$B$484&lt;=EOMONTH(G$4,0))*('Comp.'!$E$5:$E$484))</f>
        <v>0</v>
      </c>
      <c r="H126" s="11">
        <f>SUMPRODUCT((Diário!$E$4:$E$5003='Analítico Cp.'!$B126)*(Diário!$C$4:$C$5003&gt;=H$4)*(Diário!$C$4:$C$5003&lt;=EOMONTH(H$4,0))*(Diário!$F$4:$F$5003))
+SUMPRODUCT(('Comp.'!$D$5:$D$484=$B126)*('Comp.'!$B$5:$B$484&gt;=H$4)*('Comp.'!$B$5:$B$484&lt;=EOMONTH(H$4,0))*('Comp.'!$E$5:$E$484))</f>
        <v>0</v>
      </c>
      <c r="I126" s="11">
        <f>SUMPRODUCT((Diário!$E$4:$E$5003='Analítico Cp.'!$B126)*(Diário!$C$4:$C$5003&gt;=I$4)*(Diário!$C$4:$C$5003&lt;=EOMONTH(I$4,0))*(Diário!$F$4:$F$5003))
+SUMPRODUCT(('Comp.'!$D$5:$D$484=$B126)*('Comp.'!$B$5:$B$484&gt;=I$4)*('Comp.'!$B$5:$B$484&lt;=EOMONTH(I$4,0))*('Comp.'!$E$5:$E$484))</f>
        <v>0</v>
      </c>
      <c r="J126" s="11">
        <f>SUMPRODUCT((Diário!$E$4:$E$5003='Analítico Cp.'!$B126)*(Diário!$C$4:$C$5003&gt;=J$4)*(Diário!$C$4:$C$5003&lt;=EOMONTH(J$4,0))*(Diário!$F$4:$F$5003))
+SUMPRODUCT(('Comp.'!$D$5:$D$484=$B126)*('Comp.'!$B$5:$B$484&gt;=J$4)*('Comp.'!$B$5:$B$484&lt;=EOMONTH(J$4,0))*('Comp.'!$E$5:$E$484))</f>
        <v>0</v>
      </c>
      <c r="K126" s="11">
        <f>SUMPRODUCT((Diário!$E$4:$E$5003='Analítico Cp.'!$B126)*(Diário!$C$4:$C$5003&gt;=K$4)*(Diário!$C$4:$C$5003&lt;=EOMONTH(K$4,0))*(Diário!$F$4:$F$5003))
+SUMPRODUCT(('Comp.'!$D$5:$D$484=$B126)*('Comp.'!$B$5:$B$484&gt;=K$4)*('Comp.'!$B$5:$B$484&lt;=EOMONTH(K$4,0))*('Comp.'!$E$5:$E$484))</f>
        <v>0</v>
      </c>
      <c r="L126" s="11">
        <f>SUMPRODUCT((Diário!$E$4:$E$5003='Analítico Cp.'!$B126)*(Diário!$C$4:$C$5003&gt;=L$4)*(Diário!$C$4:$C$5003&lt;=EOMONTH(L$4,0))*(Diário!$F$4:$F$5003))
+SUMPRODUCT(('Comp.'!$D$5:$D$484=$B126)*('Comp.'!$B$5:$B$484&gt;=L$4)*('Comp.'!$B$5:$B$484&lt;=EOMONTH(L$4,0))*('Comp.'!$E$5:$E$484))</f>
        <v>0</v>
      </c>
      <c r="M126" s="11">
        <f>SUMPRODUCT((Diário!$E$4:$E$5003='Analítico Cp.'!$B126)*(Diário!$C$4:$C$5003&gt;=M$4)*(Diário!$C$4:$C$5003&lt;=EOMONTH(M$4,0))*(Diário!$F$4:$F$5003))
+SUMPRODUCT(('Comp.'!$D$5:$D$484=$B126)*('Comp.'!$B$5:$B$484&gt;=M$4)*('Comp.'!$B$5:$B$484&lt;=EOMONTH(M$4,0))*('Comp.'!$E$5:$E$484))</f>
        <v>0</v>
      </c>
      <c r="N126" s="11">
        <f>SUMPRODUCT((Diário!$E$4:$E$5003='Analítico Cp.'!$B126)*(Diário!$C$4:$C$5003&gt;=N$4)*(Diário!$C$4:$C$5003&lt;=EOMONTH(N$4,0))*(Diário!$F$4:$F$5003))
+SUMPRODUCT(('Comp.'!$D$5:$D$484=$B126)*('Comp.'!$B$5:$B$484&gt;=N$4)*('Comp.'!$B$5:$B$484&lt;=EOMONTH(N$4,0))*('Comp.'!$E$5:$E$484))</f>
        <v>0</v>
      </c>
      <c r="O126" s="12">
        <f t="shared" si="17"/>
        <v>93000</v>
      </c>
      <c r="P126" s="95">
        <f t="shared" si="18"/>
        <v>3.3938788000555747E-2</v>
      </c>
    </row>
    <row r="127" spans="1:16" ht="23.45" customHeight="1" x14ac:dyDescent="0.2">
      <c r="A127" s="40" t="s">
        <v>123</v>
      </c>
      <c r="B127" s="38" t="s">
        <v>205</v>
      </c>
      <c r="C127" s="11">
        <f>SUMPRODUCT((Diário!$E$4:$E$5003='Analítico Cp.'!$B127)*(Diário!$C$4:$C$5003&gt;=C$4)*(Diário!$C$4:$C$5003&lt;=EOMONTH(C$4,0))*(Diário!$F$4:$F$5003))
+SUMPRODUCT(('Comp.'!$D$5:$D$484=$B127)*('Comp.'!$B$5:$B$484&gt;=C$4)*('Comp.'!$B$5:$B$484&lt;=EOMONTH(C$4,0))*('Comp.'!$E$5:$E$484))</f>
        <v>0</v>
      </c>
      <c r="D127" s="11">
        <f>SUMPRODUCT((Diário!$E$4:$E$5003='Analítico Cp.'!$B127)*(Diário!$C$4:$C$5003&gt;=D$4)*(Diário!$C$4:$C$5003&lt;=EOMONTH(D$4,0))*(Diário!$F$4:$F$5003))
+SUMPRODUCT(('Comp.'!$D$5:$D$484=$B127)*('Comp.'!$B$5:$B$484&gt;=D$4)*('Comp.'!$B$5:$B$484&lt;=EOMONTH(D$4,0))*('Comp.'!$E$5:$E$484))</f>
        <v>0</v>
      </c>
      <c r="E127" s="11">
        <f>SUMPRODUCT((Diário!$E$4:$E$5003='Analítico Cp.'!$B127)*(Diário!$C$4:$C$5003&gt;=E$4)*(Diário!$C$4:$C$5003&lt;=EOMONTH(E$4,0))*(Diário!$F$4:$F$5003))
+SUMPRODUCT(('Comp.'!$D$5:$D$484=$B127)*('Comp.'!$B$5:$B$484&gt;=E$4)*('Comp.'!$B$5:$B$484&lt;=EOMONTH(E$4,0))*('Comp.'!$E$5:$E$484))</f>
        <v>0</v>
      </c>
      <c r="F127" s="11">
        <f>SUMPRODUCT((Diário!$E$4:$E$5003='Analítico Cp.'!$B127)*(Diário!$C$4:$C$5003&gt;=F$4)*(Diário!$C$4:$C$5003&lt;=EOMONTH(F$4,0))*(Diário!$F$4:$F$5003))
+SUMPRODUCT(('Comp.'!$D$5:$D$484=$B127)*('Comp.'!$B$5:$B$484&gt;=F$4)*('Comp.'!$B$5:$B$484&lt;=EOMONTH(F$4,0))*('Comp.'!$E$5:$E$484))</f>
        <v>0</v>
      </c>
      <c r="G127" s="11">
        <f>SUMPRODUCT((Diário!$E$4:$E$5003='Analítico Cp.'!$B127)*(Diário!$C$4:$C$5003&gt;=G$4)*(Diário!$C$4:$C$5003&lt;=EOMONTH(G$4,0))*(Diário!$F$4:$F$5003))
+SUMPRODUCT(('Comp.'!$D$5:$D$484=$B127)*('Comp.'!$B$5:$B$484&gt;=G$4)*('Comp.'!$B$5:$B$484&lt;=EOMONTH(G$4,0))*('Comp.'!$E$5:$E$484))</f>
        <v>0</v>
      </c>
      <c r="H127" s="11">
        <f>SUMPRODUCT((Diário!$E$4:$E$5003='Analítico Cp.'!$B127)*(Diário!$C$4:$C$5003&gt;=H$4)*(Diário!$C$4:$C$5003&lt;=EOMONTH(H$4,0))*(Diário!$F$4:$F$5003))
+SUMPRODUCT(('Comp.'!$D$5:$D$484=$B127)*('Comp.'!$B$5:$B$484&gt;=H$4)*('Comp.'!$B$5:$B$484&lt;=EOMONTH(H$4,0))*('Comp.'!$E$5:$E$484))</f>
        <v>0</v>
      </c>
      <c r="I127" s="11">
        <f>SUMPRODUCT((Diário!$E$4:$E$5003='Analítico Cp.'!$B127)*(Diário!$C$4:$C$5003&gt;=I$4)*(Diário!$C$4:$C$5003&lt;=EOMONTH(I$4,0))*(Diário!$F$4:$F$5003))
+SUMPRODUCT(('Comp.'!$D$5:$D$484=$B127)*('Comp.'!$B$5:$B$484&gt;=I$4)*('Comp.'!$B$5:$B$484&lt;=EOMONTH(I$4,0))*('Comp.'!$E$5:$E$484))</f>
        <v>0</v>
      </c>
      <c r="J127" s="11">
        <f>SUMPRODUCT((Diário!$E$4:$E$5003='Analítico Cp.'!$B127)*(Diário!$C$4:$C$5003&gt;=J$4)*(Diário!$C$4:$C$5003&lt;=EOMONTH(J$4,0))*(Diário!$F$4:$F$5003))
+SUMPRODUCT(('Comp.'!$D$5:$D$484=$B127)*('Comp.'!$B$5:$B$484&gt;=J$4)*('Comp.'!$B$5:$B$484&lt;=EOMONTH(J$4,0))*('Comp.'!$E$5:$E$484))</f>
        <v>0</v>
      </c>
      <c r="K127" s="11">
        <f>SUMPRODUCT((Diário!$E$4:$E$5003='Analítico Cp.'!$B127)*(Diário!$C$4:$C$5003&gt;=K$4)*(Diário!$C$4:$C$5003&lt;=EOMONTH(K$4,0))*(Diário!$F$4:$F$5003))
+SUMPRODUCT(('Comp.'!$D$5:$D$484=$B127)*('Comp.'!$B$5:$B$484&gt;=K$4)*('Comp.'!$B$5:$B$484&lt;=EOMONTH(K$4,0))*('Comp.'!$E$5:$E$484))</f>
        <v>0</v>
      </c>
      <c r="L127" s="11">
        <f>SUMPRODUCT((Diário!$E$4:$E$5003='Analítico Cp.'!$B127)*(Diário!$C$4:$C$5003&gt;=L$4)*(Diário!$C$4:$C$5003&lt;=EOMONTH(L$4,0))*(Diário!$F$4:$F$5003))
+SUMPRODUCT(('Comp.'!$D$5:$D$484=$B127)*('Comp.'!$B$5:$B$484&gt;=L$4)*('Comp.'!$B$5:$B$484&lt;=EOMONTH(L$4,0))*('Comp.'!$E$5:$E$484))</f>
        <v>0</v>
      </c>
      <c r="M127" s="11">
        <f>SUMPRODUCT((Diário!$E$4:$E$5003='Analítico Cp.'!$B127)*(Diário!$C$4:$C$5003&gt;=M$4)*(Diário!$C$4:$C$5003&lt;=EOMONTH(M$4,0))*(Diário!$F$4:$F$5003))
+SUMPRODUCT(('Comp.'!$D$5:$D$484=$B127)*('Comp.'!$B$5:$B$484&gt;=M$4)*('Comp.'!$B$5:$B$484&lt;=EOMONTH(M$4,0))*('Comp.'!$E$5:$E$484))</f>
        <v>0</v>
      </c>
      <c r="N127" s="11">
        <f>SUMPRODUCT((Diário!$E$4:$E$5003='Analítico Cp.'!$B127)*(Diário!$C$4:$C$5003&gt;=N$4)*(Diário!$C$4:$C$5003&lt;=EOMONTH(N$4,0))*(Diário!$F$4:$F$5003))
+SUMPRODUCT(('Comp.'!$D$5:$D$484=$B127)*('Comp.'!$B$5:$B$484&gt;=N$4)*('Comp.'!$B$5:$B$484&lt;=EOMONTH(N$4,0))*('Comp.'!$E$5:$E$484))</f>
        <v>0</v>
      </c>
      <c r="O127" s="12">
        <f t="shared" si="17"/>
        <v>0</v>
      </c>
      <c r="P127" s="95">
        <f t="shared" si="18"/>
        <v>0</v>
      </c>
    </row>
    <row r="128" spans="1:16" ht="23.45" customHeight="1" x14ac:dyDescent="0.2">
      <c r="A128" s="40" t="s">
        <v>124</v>
      </c>
      <c r="B128" s="38" t="s">
        <v>210</v>
      </c>
      <c r="C128" s="11">
        <f>SUMPRODUCT((Diário!$E$4:$E$5003='Analítico Cp.'!$B128)*(Diário!$C$4:$C$5003&gt;=C$4)*(Diário!$C$4:$C$5003&lt;=EOMONTH(C$4,0))*(Diário!$F$4:$F$5003))
+SUMPRODUCT(('Comp.'!$D$5:$D$484=$B128)*('Comp.'!$B$5:$B$484&gt;=C$4)*('Comp.'!$B$5:$B$484&lt;=EOMONTH(C$4,0))*('Comp.'!$E$5:$E$484))</f>
        <v>0</v>
      </c>
      <c r="D128" s="11">
        <f>SUMPRODUCT((Diário!$E$4:$E$5003='Analítico Cp.'!$B128)*(Diário!$C$4:$C$5003&gt;=D$4)*(Diário!$C$4:$C$5003&lt;=EOMONTH(D$4,0))*(Diário!$F$4:$F$5003))
+SUMPRODUCT(('Comp.'!$D$5:$D$484=$B128)*('Comp.'!$B$5:$B$484&gt;=D$4)*('Comp.'!$B$5:$B$484&lt;=EOMONTH(D$4,0))*('Comp.'!$E$5:$E$484))</f>
        <v>0</v>
      </c>
      <c r="E128" s="11">
        <f>SUMPRODUCT((Diário!$E$4:$E$5003='Analítico Cp.'!$B128)*(Diário!$C$4:$C$5003&gt;=E$4)*(Diário!$C$4:$C$5003&lt;=EOMONTH(E$4,0))*(Diário!$F$4:$F$5003))
+SUMPRODUCT(('Comp.'!$D$5:$D$484=$B128)*('Comp.'!$B$5:$B$484&gt;=E$4)*('Comp.'!$B$5:$B$484&lt;=EOMONTH(E$4,0))*('Comp.'!$E$5:$E$484))</f>
        <v>0</v>
      </c>
      <c r="F128" s="11">
        <f>SUMPRODUCT((Diário!$E$4:$E$5003='Analítico Cp.'!$B128)*(Diário!$C$4:$C$5003&gt;=F$4)*(Diário!$C$4:$C$5003&lt;=EOMONTH(F$4,0))*(Diário!$F$4:$F$5003))
+SUMPRODUCT(('Comp.'!$D$5:$D$484=$B128)*('Comp.'!$B$5:$B$484&gt;=F$4)*('Comp.'!$B$5:$B$484&lt;=EOMONTH(F$4,0))*('Comp.'!$E$5:$E$484))</f>
        <v>0</v>
      </c>
      <c r="G128" s="11">
        <f>SUMPRODUCT((Diário!$E$4:$E$5003='Analítico Cp.'!$B128)*(Diário!$C$4:$C$5003&gt;=G$4)*(Diário!$C$4:$C$5003&lt;=EOMONTH(G$4,0))*(Diário!$F$4:$F$5003))
+SUMPRODUCT(('Comp.'!$D$5:$D$484=$B128)*('Comp.'!$B$5:$B$484&gt;=G$4)*('Comp.'!$B$5:$B$484&lt;=EOMONTH(G$4,0))*('Comp.'!$E$5:$E$484))</f>
        <v>0</v>
      </c>
      <c r="H128" s="11">
        <f>SUMPRODUCT((Diário!$E$4:$E$5003='Analítico Cp.'!$B128)*(Diário!$C$4:$C$5003&gt;=H$4)*(Diário!$C$4:$C$5003&lt;=EOMONTH(H$4,0))*(Diário!$F$4:$F$5003))
+SUMPRODUCT(('Comp.'!$D$5:$D$484=$B128)*('Comp.'!$B$5:$B$484&gt;=H$4)*('Comp.'!$B$5:$B$484&lt;=EOMONTH(H$4,0))*('Comp.'!$E$5:$E$484))</f>
        <v>0</v>
      </c>
      <c r="I128" s="11">
        <f>SUMPRODUCT((Diário!$E$4:$E$5003='Analítico Cp.'!$B128)*(Diário!$C$4:$C$5003&gt;=I$4)*(Diário!$C$4:$C$5003&lt;=EOMONTH(I$4,0))*(Diário!$F$4:$F$5003))
+SUMPRODUCT(('Comp.'!$D$5:$D$484=$B128)*('Comp.'!$B$5:$B$484&gt;=I$4)*('Comp.'!$B$5:$B$484&lt;=EOMONTH(I$4,0))*('Comp.'!$E$5:$E$484))</f>
        <v>0</v>
      </c>
      <c r="J128" s="11">
        <f>SUMPRODUCT((Diário!$E$4:$E$5003='Analítico Cp.'!$B128)*(Diário!$C$4:$C$5003&gt;=J$4)*(Diário!$C$4:$C$5003&lt;=EOMONTH(J$4,0))*(Diário!$F$4:$F$5003))
+SUMPRODUCT(('Comp.'!$D$5:$D$484=$B128)*('Comp.'!$B$5:$B$484&gt;=J$4)*('Comp.'!$B$5:$B$484&lt;=EOMONTH(J$4,0))*('Comp.'!$E$5:$E$484))</f>
        <v>0</v>
      </c>
      <c r="K128" s="11">
        <f>SUMPRODUCT((Diário!$E$4:$E$5003='Analítico Cp.'!$B128)*(Diário!$C$4:$C$5003&gt;=K$4)*(Diário!$C$4:$C$5003&lt;=EOMONTH(K$4,0))*(Diário!$F$4:$F$5003))
+SUMPRODUCT(('Comp.'!$D$5:$D$484=$B128)*('Comp.'!$B$5:$B$484&gt;=K$4)*('Comp.'!$B$5:$B$484&lt;=EOMONTH(K$4,0))*('Comp.'!$E$5:$E$484))</f>
        <v>0</v>
      </c>
      <c r="L128" s="11">
        <f>SUMPRODUCT((Diário!$E$4:$E$5003='Analítico Cp.'!$B128)*(Diário!$C$4:$C$5003&gt;=L$4)*(Diário!$C$4:$C$5003&lt;=EOMONTH(L$4,0))*(Diário!$F$4:$F$5003))
+SUMPRODUCT(('Comp.'!$D$5:$D$484=$B128)*('Comp.'!$B$5:$B$484&gt;=L$4)*('Comp.'!$B$5:$B$484&lt;=EOMONTH(L$4,0))*('Comp.'!$E$5:$E$484))</f>
        <v>0</v>
      </c>
      <c r="M128" s="11">
        <f>SUMPRODUCT((Diário!$E$4:$E$5003='Analítico Cp.'!$B128)*(Diário!$C$4:$C$5003&gt;=M$4)*(Diário!$C$4:$C$5003&lt;=EOMONTH(M$4,0))*(Diário!$F$4:$F$5003))
+SUMPRODUCT(('Comp.'!$D$5:$D$484=$B128)*('Comp.'!$B$5:$B$484&gt;=M$4)*('Comp.'!$B$5:$B$484&lt;=EOMONTH(M$4,0))*('Comp.'!$E$5:$E$484))</f>
        <v>0</v>
      </c>
      <c r="N128" s="11">
        <f>SUMPRODUCT((Diário!$E$4:$E$5003='Analítico Cp.'!$B128)*(Diário!$C$4:$C$5003&gt;=N$4)*(Diário!$C$4:$C$5003&lt;=EOMONTH(N$4,0))*(Diário!$F$4:$F$5003))
+SUMPRODUCT(('Comp.'!$D$5:$D$484=$B128)*('Comp.'!$B$5:$B$484&gt;=N$4)*('Comp.'!$B$5:$B$484&lt;=EOMONTH(N$4,0))*('Comp.'!$E$5:$E$484))</f>
        <v>0</v>
      </c>
      <c r="O128" s="12">
        <f t="shared" si="17"/>
        <v>0</v>
      </c>
      <c r="P128" s="95">
        <f t="shared" si="18"/>
        <v>0</v>
      </c>
    </row>
    <row r="129" spans="1:16" ht="23.45" customHeight="1" x14ac:dyDescent="0.2">
      <c r="A129" s="40" t="s">
        <v>126</v>
      </c>
      <c r="B129" s="38" t="s">
        <v>208</v>
      </c>
      <c r="C129" s="11">
        <f>SUMPRODUCT((Diário!$E$4:$E$5003='Analítico Cp.'!$B129)*(Diário!$C$4:$C$5003&gt;=C$4)*(Diário!$C$4:$C$5003&lt;=EOMONTH(C$4,0))*(Diário!$F$4:$F$5003))
+SUMPRODUCT(('Comp.'!$D$5:$D$484=$B129)*('Comp.'!$B$5:$B$484&gt;=C$4)*('Comp.'!$B$5:$B$484&lt;=EOMONTH(C$4,0))*('Comp.'!$E$5:$E$484))</f>
        <v>0</v>
      </c>
      <c r="D129" s="11">
        <f>SUMPRODUCT((Diário!$E$4:$E$5003='Analítico Cp.'!$B129)*(Diário!$C$4:$C$5003&gt;=D$4)*(Diário!$C$4:$C$5003&lt;=EOMONTH(D$4,0))*(Diário!$F$4:$F$5003))
+SUMPRODUCT(('Comp.'!$D$5:$D$484=$B129)*('Comp.'!$B$5:$B$484&gt;=D$4)*('Comp.'!$B$5:$B$484&lt;=EOMONTH(D$4,0))*('Comp.'!$E$5:$E$484))</f>
        <v>0</v>
      </c>
      <c r="E129" s="11">
        <f>SUMPRODUCT((Diário!$E$4:$E$5003='Analítico Cp.'!$B129)*(Diário!$C$4:$C$5003&gt;=E$4)*(Diário!$C$4:$C$5003&lt;=EOMONTH(E$4,0))*(Diário!$F$4:$F$5003))
+SUMPRODUCT(('Comp.'!$D$5:$D$484=$B129)*('Comp.'!$B$5:$B$484&gt;=E$4)*('Comp.'!$B$5:$B$484&lt;=EOMONTH(E$4,0))*('Comp.'!$E$5:$E$484))</f>
        <v>0</v>
      </c>
      <c r="F129" s="11">
        <f>SUMPRODUCT((Diário!$E$4:$E$5003='Analítico Cp.'!$B129)*(Diário!$C$4:$C$5003&gt;=F$4)*(Diário!$C$4:$C$5003&lt;=EOMONTH(F$4,0))*(Diário!$F$4:$F$5003))
+SUMPRODUCT(('Comp.'!$D$5:$D$484=$B129)*('Comp.'!$B$5:$B$484&gt;=F$4)*('Comp.'!$B$5:$B$484&lt;=EOMONTH(F$4,0))*('Comp.'!$E$5:$E$484))</f>
        <v>0</v>
      </c>
      <c r="G129" s="11">
        <f>SUMPRODUCT((Diário!$E$4:$E$5003='Analítico Cp.'!$B129)*(Diário!$C$4:$C$5003&gt;=G$4)*(Diário!$C$4:$C$5003&lt;=EOMONTH(G$4,0))*(Diário!$F$4:$F$5003))
+SUMPRODUCT(('Comp.'!$D$5:$D$484=$B129)*('Comp.'!$B$5:$B$484&gt;=G$4)*('Comp.'!$B$5:$B$484&lt;=EOMONTH(G$4,0))*('Comp.'!$E$5:$E$484))</f>
        <v>0</v>
      </c>
      <c r="H129" s="11">
        <f>SUMPRODUCT((Diário!$E$4:$E$5003='Analítico Cp.'!$B129)*(Diário!$C$4:$C$5003&gt;=H$4)*(Diário!$C$4:$C$5003&lt;=EOMONTH(H$4,0))*(Diário!$F$4:$F$5003))
+SUMPRODUCT(('Comp.'!$D$5:$D$484=$B129)*('Comp.'!$B$5:$B$484&gt;=H$4)*('Comp.'!$B$5:$B$484&lt;=EOMONTH(H$4,0))*('Comp.'!$E$5:$E$484))</f>
        <v>0</v>
      </c>
      <c r="I129" s="11">
        <f>SUMPRODUCT((Diário!$E$4:$E$5003='Analítico Cp.'!$B129)*(Diário!$C$4:$C$5003&gt;=I$4)*(Diário!$C$4:$C$5003&lt;=EOMONTH(I$4,0))*(Diário!$F$4:$F$5003))
+SUMPRODUCT(('Comp.'!$D$5:$D$484=$B129)*('Comp.'!$B$5:$B$484&gt;=I$4)*('Comp.'!$B$5:$B$484&lt;=EOMONTH(I$4,0))*('Comp.'!$E$5:$E$484))</f>
        <v>0</v>
      </c>
      <c r="J129" s="11">
        <f>SUMPRODUCT((Diário!$E$4:$E$5003='Analítico Cp.'!$B129)*(Diário!$C$4:$C$5003&gt;=J$4)*(Diário!$C$4:$C$5003&lt;=EOMONTH(J$4,0))*(Diário!$F$4:$F$5003))
+SUMPRODUCT(('Comp.'!$D$5:$D$484=$B129)*('Comp.'!$B$5:$B$484&gt;=J$4)*('Comp.'!$B$5:$B$484&lt;=EOMONTH(J$4,0))*('Comp.'!$E$5:$E$484))</f>
        <v>0</v>
      </c>
      <c r="K129" s="11">
        <f>SUMPRODUCT((Diário!$E$4:$E$5003='Analítico Cp.'!$B129)*(Diário!$C$4:$C$5003&gt;=K$4)*(Diário!$C$4:$C$5003&lt;=EOMONTH(K$4,0))*(Diário!$F$4:$F$5003))
+SUMPRODUCT(('Comp.'!$D$5:$D$484=$B129)*('Comp.'!$B$5:$B$484&gt;=K$4)*('Comp.'!$B$5:$B$484&lt;=EOMONTH(K$4,0))*('Comp.'!$E$5:$E$484))</f>
        <v>0</v>
      </c>
      <c r="L129" s="11">
        <f>SUMPRODUCT((Diário!$E$4:$E$5003='Analítico Cp.'!$B129)*(Diário!$C$4:$C$5003&gt;=L$4)*(Diário!$C$4:$C$5003&lt;=EOMONTH(L$4,0))*(Diário!$F$4:$F$5003))
+SUMPRODUCT(('Comp.'!$D$5:$D$484=$B129)*('Comp.'!$B$5:$B$484&gt;=L$4)*('Comp.'!$B$5:$B$484&lt;=EOMONTH(L$4,0))*('Comp.'!$E$5:$E$484))</f>
        <v>0</v>
      </c>
      <c r="M129" s="11">
        <f>SUMPRODUCT((Diário!$E$4:$E$5003='Analítico Cp.'!$B129)*(Diário!$C$4:$C$5003&gt;=M$4)*(Diário!$C$4:$C$5003&lt;=EOMONTH(M$4,0))*(Diário!$F$4:$F$5003))
+SUMPRODUCT(('Comp.'!$D$5:$D$484=$B129)*('Comp.'!$B$5:$B$484&gt;=M$4)*('Comp.'!$B$5:$B$484&lt;=EOMONTH(M$4,0))*('Comp.'!$E$5:$E$484))</f>
        <v>0</v>
      </c>
      <c r="N129" s="11">
        <f>SUMPRODUCT((Diário!$E$4:$E$5003='Analítico Cp.'!$B129)*(Diário!$C$4:$C$5003&gt;=N$4)*(Diário!$C$4:$C$5003&lt;=EOMONTH(N$4,0))*(Diário!$F$4:$F$5003))
+SUMPRODUCT(('Comp.'!$D$5:$D$484=$B129)*('Comp.'!$B$5:$B$484&gt;=N$4)*('Comp.'!$B$5:$B$484&lt;=EOMONTH(N$4,0))*('Comp.'!$E$5:$E$484))</f>
        <v>0</v>
      </c>
      <c r="O129" s="12">
        <f t="shared" si="17"/>
        <v>0</v>
      </c>
      <c r="P129" s="95">
        <f t="shared" si="18"/>
        <v>0</v>
      </c>
    </row>
    <row r="130" spans="1:16" ht="23.45" customHeight="1" x14ac:dyDescent="0.2">
      <c r="A130" s="40" t="s">
        <v>128</v>
      </c>
      <c r="B130" s="38" t="s">
        <v>213</v>
      </c>
      <c r="C130" s="11">
        <f>SUMPRODUCT((Diário!$E$4:$E$5003='Analítico Cp.'!$B130)*(Diário!$C$4:$C$5003&gt;=C$4)*(Diário!$C$4:$C$5003&lt;=EOMONTH(C$4,0))*(Diário!$F$4:$F$5003))
+SUMPRODUCT(('Comp.'!$D$5:$D$484=$B130)*('Comp.'!$B$5:$B$484&gt;=C$4)*('Comp.'!$B$5:$B$484&lt;=EOMONTH(C$4,0))*('Comp.'!$E$5:$E$484))</f>
        <v>0</v>
      </c>
      <c r="D130" s="11">
        <f>SUMPRODUCT((Diário!$E$4:$E$5003='Analítico Cp.'!$B130)*(Diário!$C$4:$C$5003&gt;=D$4)*(Diário!$C$4:$C$5003&lt;=EOMONTH(D$4,0))*(Diário!$F$4:$F$5003))
+SUMPRODUCT(('Comp.'!$D$5:$D$484=$B130)*('Comp.'!$B$5:$B$484&gt;=D$4)*('Comp.'!$B$5:$B$484&lt;=EOMONTH(D$4,0))*('Comp.'!$E$5:$E$484))</f>
        <v>0</v>
      </c>
      <c r="E130" s="11">
        <f>SUMPRODUCT((Diário!$E$4:$E$5003='Analítico Cp.'!$B130)*(Diário!$C$4:$C$5003&gt;=E$4)*(Diário!$C$4:$C$5003&lt;=EOMONTH(E$4,0))*(Diário!$F$4:$F$5003))
+SUMPRODUCT(('Comp.'!$D$5:$D$484=$B130)*('Comp.'!$B$5:$B$484&gt;=E$4)*('Comp.'!$B$5:$B$484&lt;=EOMONTH(E$4,0))*('Comp.'!$E$5:$E$484))</f>
        <v>0</v>
      </c>
      <c r="F130" s="11">
        <f>SUMPRODUCT((Diário!$E$4:$E$5003='Analítico Cp.'!$B130)*(Diário!$C$4:$C$5003&gt;=F$4)*(Diário!$C$4:$C$5003&lt;=EOMONTH(F$4,0))*(Diário!$F$4:$F$5003))
+SUMPRODUCT(('Comp.'!$D$5:$D$484=$B130)*('Comp.'!$B$5:$B$484&gt;=F$4)*('Comp.'!$B$5:$B$484&lt;=EOMONTH(F$4,0))*('Comp.'!$E$5:$E$484))</f>
        <v>0</v>
      </c>
      <c r="G130" s="11">
        <f>SUMPRODUCT((Diário!$E$4:$E$5003='Analítico Cp.'!$B130)*(Diário!$C$4:$C$5003&gt;=G$4)*(Diário!$C$4:$C$5003&lt;=EOMONTH(G$4,0))*(Diário!$F$4:$F$5003))
+SUMPRODUCT(('Comp.'!$D$5:$D$484=$B130)*('Comp.'!$B$5:$B$484&gt;=G$4)*('Comp.'!$B$5:$B$484&lt;=EOMONTH(G$4,0))*('Comp.'!$E$5:$E$484))</f>
        <v>0</v>
      </c>
      <c r="H130" s="11">
        <f>SUMPRODUCT((Diário!$E$4:$E$5003='Analítico Cp.'!$B130)*(Diário!$C$4:$C$5003&gt;=H$4)*(Diário!$C$4:$C$5003&lt;=EOMONTH(H$4,0))*(Diário!$F$4:$F$5003))
+SUMPRODUCT(('Comp.'!$D$5:$D$484=$B130)*('Comp.'!$B$5:$B$484&gt;=H$4)*('Comp.'!$B$5:$B$484&lt;=EOMONTH(H$4,0))*('Comp.'!$E$5:$E$484))</f>
        <v>0</v>
      </c>
      <c r="I130" s="11">
        <f>SUMPRODUCT((Diário!$E$4:$E$5003='Analítico Cp.'!$B130)*(Diário!$C$4:$C$5003&gt;=I$4)*(Diário!$C$4:$C$5003&lt;=EOMONTH(I$4,0))*(Diário!$F$4:$F$5003))
+SUMPRODUCT(('Comp.'!$D$5:$D$484=$B130)*('Comp.'!$B$5:$B$484&gt;=I$4)*('Comp.'!$B$5:$B$484&lt;=EOMONTH(I$4,0))*('Comp.'!$E$5:$E$484))</f>
        <v>0</v>
      </c>
      <c r="J130" s="11">
        <f>SUMPRODUCT((Diário!$E$4:$E$5003='Analítico Cp.'!$B130)*(Diário!$C$4:$C$5003&gt;=J$4)*(Diário!$C$4:$C$5003&lt;=EOMONTH(J$4,0))*(Diário!$F$4:$F$5003))
+SUMPRODUCT(('Comp.'!$D$5:$D$484=$B130)*('Comp.'!$B$5:$B$484&gt;=J$4)*('Comp.'!$B$5:$B$484&lt;=EOMONTH(J$4,0))*('Comp.'!$E$5:$E$484))</f>
        <v>0</v>
      </c>
      <c r="K130" s="11">
        <f>SUMPRODUCT((Diário!$E$4:$E$5003='Analítico Cp.'!$B130)*(Diário!$C$4:$C$5003&gt;=K$4)*(Diário!$C$4:$C$5003&lt;=EOMONTH(K$4,0))*(Diário!$F$4:$F$5003))
+SUMPRODUCT(('Comp.'!$D$5:$D$484=$B130)*('Comp.'!$B$5:$B$484&gt;=K$4)*('Comp.'!$B$5:$B$484&lt;=EOMONTH(K$4,0))*('Comp.'!$E$5:$E$484))</f>
        <v>0</v>
      </c>
      <c r="L130" s="11">
        <f>SUMPRODUCT((Diário!$E$4:$E$5003='Analítico Cp.'!$B130)*(Diário!$C$4:$C$5003&gt;=L$4)*(Diário!$C$4:$C$5003&lt;=EOMONTH(L$4,0))*(Diário!$F$4:$F$5003))
+SUMPRODUCT(('Comp.'!$D$5:$D$484=$B130)*('Comp.'!$B$5:$B$484&gt;=L$4)*('Comp.'!$B$5:$B$484&lt;=EOMONTH(L$4,0))*('Comp.'!$E$5:$E$484))</f>
        <v>0</v>
      </c>
      <c r="M130" s="11">
        <f>SUMPRODUCT((Diário!$E$4:$E$5003='Analítico Cp.'!$B130)*(Diário!$C$4:$C$5003&gt;=M$4)*(Diário!$C$4:$C$5003&lt;=EOMONTH(M$4,0))*(Diário!$F$4:$F$5003))
+SUMPRODUCT(('Comp.'!$D$5:$D$484=$B130)*('Comp.'!$B$5:$B$484&gt;=M$4)*('Comp.'!$B$5:$B$484&lt;=EOMONTH(M$4,0))*('Comp.'!$E$5:$E$484))</f>
        <v>0</v>
      </c>
      <c r="N130" s="11">
        <f>SUMPRODUCT((Diário!$E$4:$E$5003='Analítico Cp.'!$B130)*(Diário!$C$4:$C$5003&gt;=N$4)*(Diário!$C$4:$C$5003&lt;=EOMONTH(N$4,0))*(Diário!$F$4:$F$5003))
+SUMPRODUCT(('Comp.'!$D$5:$D$484=$B130)*('Comp.'!$B$5:$B$484&gt;=N$4)*('Comp.'!$B$5:$B$484&lt;=EOMONTH(N$4,0))*('Comp.'!$E$5:$E$484))</f>
        <v>0</v>
      </c>
      <c r="O130" s="12">
        <f t="shared" si="17"/>
        <v>0</v>
      </c>
      <c r="P130" s="95">
        <f t="shared" si="18"/>
        <v>0</v>
      </c>
    </row>
    <row r="131" spans="1:16" ht="23.45" customHeight="1" x14ac:dyDescent="0.2">
      <c r="A131" s="40" t="s">
        <v>129</v>
      </c>
      <c r="B131" s="38" t="s">
        <v>337</v>
      </c>
      <c r="C131" s="11">
        <f>SUMPRODUCT((Diário!$E$4:$E$5003='Analítico Cp.'!$B131)*(Diário!$C$4:$C$5003&gt;=C$4)*(Diário!$C$4:$C$5003&lt;=EOMONTH(C$4,0))*(Diário!$F$4:$F$5003))
+SUMPRODUCT(('Comp.'!$D$5:$D$484=$B131)*('Comp.'!$B$5:$B$484&gt;=C$4)*('Comp.'!$B$5:$B$484&lt;=EOMONTH(C$4,0))*('Comp.'!$E$5:$E$484))</f>
        <v>0</v>
      </c>
      <c r="D131" s="11">
        <f>SUMPRODUCT((Diário!$E$4:$E$5003='Analítico Cp.'!$B131)*(Diário!$C$4:$C$5003&gt;=D$4)*(Diário!$C$4:$C$5003&lt;=EOMONTH(D$4,0))*(Diário!$F$4:$F$5003))
+SUMPRODUCT(('Comp.'!$D$5:$D$484=$B131)*('Comp.'!$B$5:$B$484&gt;=D$4)*('Comp.'!$B$5:$B$484&lt;=EOMONTH(D$4,0))*('Comp.'!$E$5:$E$484))</f>
        <v>0</v>
      </c>
      <c r="E131" s="11">
        <f>SUMPRODUCT((Diário!$E$4:$E$5003='Analítico Cp.'!$B131)*(Diário!$C$4:$C$5003&gt;=E$4)*(Diário!$C$4:$C$5003&lt;=EOMONTH(E$4,0))*(Diário!$F$4:$F$5003))
+SUMPRODUCT(('Comp.'!$D$5:$D$484=$B131)*('Comp.'!$B$5:$B$484&gt;=E$4)*('Comp.'!$B$5:$B$484&lt;=EOMONTH(E$4,0))*('Comp.'!$E$5:$E$484))</f>
        <v>0</v>
      </c>
      <c r="F131" s="11">
        <f>SUMPRODUCT((Diário!$E$4:$E$5003='Analítico Cp.'!$B131)*(Diário!$C$4:$C$5003&gt;=F$4)*(Diário!$C$4:$C$5003&lt;=EOMONTH(F$4,0))*(Diário!$F$4:$F$5003))
+SUMPRODUCT(('Comp.'!$D$5:$D$484=$B131)*('Comp.'!$B$5:$B$484&gt;=F$4)*('Comp.'!$B$5:$B$484&lt;=EOMONTH(F$4,0))*('Comp.'!$E$5:$E$484))</f>
        <v>0</v>
      </c>
      <c r="G131" s="11">
        <f>SUMPRODUCT((Diário!$E$4:$E$5003='Analítico Cp.'!$B131)*(Diário!$C$4:$C$5003&gt;=G$4)*(Diário!$C$4:$C$5003&lt;=EOMONTH(G$4,0))*(Diário!$F$4:$F$5003))
+SUMPRODUCT(('Comp.'!$D$5:$D$484=$B131)*('Comp.'!$B$5:$B$484&gt;=G$4)*('Comp.'!$B$5:$B$484&lt;=EOMONTH(G$4,0))*('Comp.'!$E$5:$E$484))</f>
        <v>0</v>
      </c>
      <c r="H131" s="11">
        <f>SUMPRODUCT((Diário!$E$4:$E$5003='Analítico Cp.'!$B131)*(Diário!$C$4:$C$5003&gt;=H$4)*(Diário!$C$4:$C$5003&lt;=EOMONTH(H$4,0))*(Diário!$F$4:$F$5003))
+SUMPRODUCT(('Comp.'!$D$5:$D$484=$B131)*('Comp.'!$B$5:$B$484&gt;=H$4)*('Comp.'!$B$5:$B$484&lt;=EOMONTH(H$4,0))*('Comp.'!$E$5:$E$484))</f>
        <v>0</v>
      </c>
      <c r="I131" s="11">
        <f>SUMPRODUCT((Diário!$E$4:$E$5003='Analítico Cp.'!$B131)*(Diário!$C$4:$C$5003&gt;=I$4)*(Diário!$C$4:$C$5003&lt;=EOMONTH(I$4,0))*(Diário!$F$4:$F$5003))
+SUMPRODUCT(('Comp.'!$D$5:$D$484=$B131)*('Comp.'!$B$5:$B$484&gt;=I$4)*('Comp.'!$B$5:$B$484&lt;=EOMONTH(I$4,0))*('Comp.'!$E$5:$E$484))</f>
        <v>0</v>
      </c>
      <c r="J131" s="11">
        <f>SUMPRODUCT((Diário!$E$4:$E$5003='Analítico Cp.'!$B131)*(Diário!$C$4:$C$5003&gt;=J$4)*(Diário!$C$4:$C$5003&lt;=EOMONTH(J$4,0))*(Diário!$F$4:$F$5003))
+SUMPRODUCT(('Comp.'!$D$5:$D$484=$B131)*('Comp.'!$B$5:$B$484&gt;=J$4)*('Comp.'!$B$5:$B$484&lt;=EOMONTH(J$4,0))*('Comp.'!$E$5:$E$484))</f>
        <v>0</v>
      </c>
      <c r="K131" s="11">
        <f>SUMPRODUCT((Diário!$E$4:$E$5003='Analítico Cp.'!$B131)*(Diário!$C$4:$C$5003&gt;=K$4)*(Diário!$C$4:$C$5003&lt;=EOMONTH(K$4,0))*(Diário!$F$4:$F$5003))
+SUMPRODUCT(('Comp.'!$D$5:$D$484=$B131)*('Comp.'!$B$5:$B$484&gt;=K$4)*('Comp.'!$B$5:$B$484&lt;=EOMONTH(K$4,0))*('Comp.'!$E$5:$E$484))</f>
        <v>0</v>
      </c>
      <c r="L131" s="11">
        <f>SUMPRODUCT((Diário!$E$4:$E$5003='Analítico Cp.'!$B131)*(Diário!$C$4:$C$5003&gt;=L$4)*(Diário!$C$4:$C$5003&lt;=EOMONTH(L$4,0))*(Diário!$F$4:$F$5003))
+SUMPRODUCT(('Comp.'!$D$5:$D$484=$B131)*('Comp.'!$B$5:$B$484&gt;=L$4)*('Comp.'!$B$5:$B$484&lt;=EOMONTH(L$4,0))*('Comp.'!$E$5:$E$484))</f>
        <v>0</v>
      </c>
      <c r="M131" s="11">
        <f>SUMPRODUCT((Diário!$E$4:$E$5003='Analítico Cp.'!$B131)*(Diário!$C$4:$C$5003&gt;=M$4)*(Diário!$C$4:$C$5003&lt;=EOMONTH(M$4,0))*(Diário!$F$4:$F$5003))
+SUMPRODUCT(('Comp.'!$D$5:$D$484=$B131)*('Comp.'!$B$5:$B$484&gt;=M$4)*('Comp.'!$B$5:$B$484&lt;=EOMONTH(M$4,0))*('Comp.'!$E$5:$E$484))</f>
        <v>0</v>
      </c>
      <c r="N131" s="11">
        <f>SUMPRODUCT((Diário!$E$4:$E$5003='Analítico Cp.'!$B131)*(Diário!$C$4:$C$5003&gt;=N$4)*(Diário!$C$4:$C$5003&lt;=EOMONTH(N$4,0))*(Diário!$F$4:$F$5003))
+SUMPRODUCT(('Comp.'!$D$5:$D$484=$B131)*('Comp.'!$B$5:$B$484&gt;=N$4)*('Comp.'!$B$5:$B$484&lt;=EOMONTH(N$4,0))*('Comp.'!$E$5:$E$484))</f>
        <v>0</v>
      </c>
      <c r="O131" s="12">
        <f>SUM(C131:N131)</f>
        <v>0</v>
      </c>
      <c r="P131" s="95">
        <f t="shared" si="18"/>
        <v>0</v>
      </c>
    </row>
    <row r="132" spans="1:16" ht="23.45" customHeight="1" x14ac:dyDescent="0.2">
      <c r="A132" s="40" t="s">
        <v>338</v>
      </c>
      <c r="B132" s="41" t="s">
        <v>216</v>
      </c>
      <c r="C132" s="11">
        <f>SUMPRODUCT((Diário!$E$4:$E$5003='Analítico Cp.'!$B132)*(Diário!$C$4:$C$5003&gt;=C$4)*(Diário!$C$4:$C$5003&lt;=EOMONTH(C$4,0))*(Diário!$F$4:$F$5003))
+SUMPRODUCT(('Comp.'!$D$5:$D$484=$B132)*('Comp.'!$B$5:$B$484&gt;=C$4)*('Comp.'!$B$5:$B$484&lt;=EOMONTH(C$4,0))*('Comp.'!$E$5:$E$484))</f>
        <v>2515</v>
      </c>
      <c r="D132" s="11">
        <f>SUMPRODUCT((Diário!$E$4:$E$5003='Analítico Cp.'!$B132)*(Diário!$C$4:$C$5003&gt;=D$4)*(Diário!$C$4:$C$5003&lt;=EOMONTH(D$4,0))*(Diário!$F$4:$F$5003))
+SUMPRODUCT(('Comp.'!$D$5:$D$484=$B132)*('Comp.'!$B$5:$B$484&gt;=D$4)*('Comp.'!$B$5:$B$484&lt;=EOMONTH(D$4,0))*('Comp.'!$E$5:$E$484))</f>
        <v>0</v>
      </c>
      <c r="E132" s="11">
        <f>SUMPRODUCT((Diário!$E$4:$E$5003='Analítico Cp.'!$B132)*(Diário!$C$4:$C$5003&gt;=E$4)*(Diário!$C$4:$C$5003&lt;=EOMONTH(E$4,0))*(Diário!$F$4:$F$5003))
+SUMPRODUCT(('Comp.'!$D$5:$D$484=$B132)*('Comp.'!$B$5:$B$484&gt;=E$4)*('Comp.'!$B$5:$B$484&lt;=EOMONTH(E$4,0))*('Comp.'!$E$5:$E$484))</f>
        <v>0</v>
      </c>
      <c r="F132" s="11">
        <f>SUMPRODUCT((Diário!$E$4:$E$5003='Analítico Cp.'!$B132)*(Diário!$C$4:$C$5003&gt;=F$4)*(Diário!$C$4:$C$5003&lt;=EOMONTH(F$4,0))*(Diário!$F$4:$F$5003))
+SUMPRODUCT(('Comp.'!$D$5:$D$484=$B132)*('Comp.'!$B$5:$B$484&gt;=F$4)*('Comp.'!$B$5:$B$484&lt;=EOMONTH(F$4,0))*('Comp.'!$E$5:$E$484))</f>
        <v>0</v>
      </c>
      <c r="G132" s="11">
        <f>SUMPRODUCT((Diário!$E$4:$E$5003='Analítico Cp.'!$B132)*(Diário!$C$4:$C$5003&gt;=G$4)*(Diário!$C$4:$C$5003&lt;=EOMONTH(G$4,0))*(Diário!$F$4:$F$5003))
+SUMPRODUCT(('Comp.'!$D$5:$D$484=$B132)*('Comp.'!$B$5:$B$484&gt;=G$4)*('Comp.'!$B$5:$B$484&lt;=EOMONTH(G$4,0))*('Comp.'!$E$5:$E$484))</f>
        <v>0</v>
      </c>
      <c r="H132" s="11">
        <f>SUMPRODUCT((Diário!$E$4:$E$5003='Analítico Cp.'!$B132)*(Diário!$C$4:$C$5003&gt;=H$4)*(Diário!$C$4:$C$5003&lt;=EOMONTH(H$4,0))*(Diário!$F$4:$F$5003))
+SUMPRODUCT(('Comp.'!$D$5:$D$484=$B132)*('Comp.'!$B$5:$B$484&gt;=H$4)*('Comp.'!$B$5:$B$484&lt;=EOMONTH(H$4,0))*('Comp.'!$E$5:$E$484))</f>
        <v>10549.1</v>
      </c>
      <c r="I132" s="11">
        <f>SUMPRODUCT((Diário!$E$4:$E$5003='Analítico Cp.'!$B132)*(Diário!$C$4:$C$5003&gt;=I$4)*(Diário!$C$4:$C$5003&lt;=EOMONTH(I$4,0))*(Diário!$F$4:$F$5003))
+SUMPRODUCT(('Comp.'!$D$5:$D$484=$B132)*('Comp.'!$B$5:$B$484&gt;=I$4)*('Comp.'!$B$5:$B$484&lt;=EOMONTH(I$4,0))*('Comp.'!$E$5:$E$484))</f>
        <v>0</v>
      </c>
      <c r="J132" s="11">
        <f>SUMPRODUCT((Diário!$E$4:$E$5003='Analítico Cp.'!$B132)*(Diário!$C$4:$C$5003&gt;=J$4)*(Diário!$C$4:$C$5003&lt;=EOMONTH(J$4,0))*(Diário!$F$4:$F$5003))
+SUMPRODUCT(('Comp.'!$D$5:$D$484=$B132)*('Comp.'!$B$5:$B$484&gt;=J$4)*('Comp.'!$B$5:$B$484&lt;=EOMONTH(J$4,0))*('Comp.'!$E$5:$E$484))</f>
        <v>0</v>
      </c>
      <c r="K132" s="11">
        <f>SUMPRODUCT((Diário!$E$4:$E$5003='Analítico Cp.'!$B132)*(Diário!$C$4:$C$5003&gt;=K$4)*(Diário!$C$4:$C$5003&lt;=EOMONTH(K$4,0))*(Diário!$F$4:$F$5003))
+SUMPRODUCT(('Comp.'!$D$5:$D$484=$B132)*('Comp.'!$B$5:$B$484&gt;=K$4)*('Comp.'!$B$5:$B$484&lt;=EOMONTH(K$4,0))*('Comp.'!$E$5:$E$484))</f>
        <v>0</v>
      </c>
      <c r="L132" s="11">
        <f>SUMPRODUCT((Diário!$E$4:$E$5003='Analítico Cp.'!$B132)*(Diário!$C$4:$C$5003&gt;=L$4)*(Diário!$C$4:$C$5003&lt;=EOMONTH(L$4,0))*(Diário!$F$4:$F$5003))
+SUMPRODUCT(('Comp.'!$D$5:$D$484=$B132)*('Comp.'!$B$5:$B$484&gt;=L$4)*('Comp.'!$B$5:$B$484&lt;=EOMONTH(L$4,0))*('Comp.'!$E$5:$E$484))</f>
        <v>0</v>
      </c>
      <c r="M132" s="11">
        <f>SUMPRODUCT((Diário!$E$4:$E$5003='Analítico Cp.'!$B132)*(Diário!$C$4:$C$5003&gt;=M$4)*(Diário!$C$4:$C$5003&lt;=EOMONTH(M$4,0))*(Diário!$F$4:$F$5003))
+SUMPRODUCT(('Comp.'!$D$5:$D$484=$B132)*('Comp.'!$B$5:$B$484&gt;=M$4)*('Comp.'!$B$5:$B$484&lt;=EOMONTH(M$4,0))*('Comp.'!$E$5:$E$484))</f>
        <v>0</v>
      </c>
      <c r="N132" s="11">
        <f>SUMPRODUCT((Diário!$E$4:$E$5003='Analítico Cp.'!$B132)*(Diário!$C$4:$C$5003&gt;=N$4)*(Diário!$C$4:$C$5003&lt;=EOMONTH(N$4,0))*(Diário!$F$4:$F$5003))
+SUMPRODUCT(('Comp.'!$D$5:$D$484=$B132)*('Comp.'!$B$5:$B$484&gt;=N$4)*('Comp.'!$B$5:$B$484&lt;=EOMONTH(N$4,0))*('Comp.'!$E$5:$E$484))</f>
        <v>0</v>
      </c>
      <c r="O132" s="12">
        <f t="shared" si="17"/>
        <v>13064.1</v>
      </c>
      <c r="P132" s="95">
        <f t="shared" si="18"/>
        <v>4.7675238743877463E-3</v>
      </c>
    </row>
    <row r="133" spans="1:16" ht="23.45" customHeight="1" thickBot="1" x14ac:dyDescent="0.25">
      <c r="A133" s="229"/>
      <c r="B133" s="230" t="s">
        <v>336</v>
      </c>
      <c r="C133" s="247">
        <f>SUBTOTAL(109,C119:C132)</f>
        <v>2515</v>
      </c>
      <c r="D133" s="247">
        <f>SUBTOTAL(109,D119:D132)</f>
        <v>0</v>
      </c>
      <c r="E133" s="247">
        <f>SUBTOTAL(109,E119:E132)</f>
        <v>93000</v>
      </c>
      <c r="F133" s="247">
        <f t="shared" ref="F133:N133" si="19">SUBTOTAL(109,F119:F132)</f>
        <v>0</v>
      </c>
      <c r="G133" s="247">
        <f t="shared" si="19"/>
        <v>0</v>
      </c>
      <c r="H133" s="247">
        <f t="shared" si="19"/>
        <v>26243.360000000001</v>
      </c>
      <c r="I133" s="247">
        <f t="shared" si="19"/>
        <v>0</v>
      </c>
      <c r="J133" s="247">
        <f t="shared" si="19"/>
        <v>0</v>
      </c>
      <c r="K133" s="247">
        <f t="shared" si="19"/>
        <v>0</v>
      </c>
      <c r="L133" s="247">
        <f t="shared" si="19"/>
        <v>0</v>
      </c>
      <c r="M133" s="247">
        <f t="shared" si="19"/>
        <v>0</v>
      </c>
      <c r="N133" s="247">
        <f t="shared" si="19"/>
        <v>0</v>
      </c>
      <c r="O133" s="247">
        <f>SUBTOTAL(109,O119:O132)</f>
        <v>121758.36</v>
      </c>
      <c r="P133" s="231">
        <f t="shared" si="18"/>
        <v>4.4433668465971472E-2</v>
      </c>
    </row>
    <row r="134" spans="1:16" ht="23.45" customHeight="1" thickBot="1" x14ac:dyDescent="0.25">
      <c r="A134" s="225" t="s">
        <v>282</v>
      </c>
      <c r="B134" s="210" t="s">
        <v>348</v>
      </c>
      <c r="C134" s="241">
        <f>SUMPRODUCT((Diário!$E$4:$E$5003='Analítico Cp.'!$B134)*(Diário!$C$4:$C$5003&gt;=C$4)*(Diário!$C$4:$C$5003&lt;=EOMONTH(C$4,0))*(Diário!$F$4:$F$5003))
+SUMPRODUCT(('Comp.'!$D$5:$D$484=$B134)*('Comp.'!$B$5:$B$484&gt;=C$4)*('Comp.'!$B$5:$B$484&lt;=EOMONTH(C$4,0))*('Comp.'!$E$5:$E$484))</f>
        <v>35830.480000000003</v>
      </c>
      <c r="D134" s="241">
        <f>SUMPRODUCT((Diário!$E$4:$E$5003='Analítico Cp.'!$B134)*(Diário!$C$4:$C$5003&gt;=D$4)*(Diário!$C$4:$C$5003&lt;=EOMONTH(D$4,0))*(Diário!$F$4:$F$5003))
+SUMPRODUCT(('Comp.'!$D$5:$D$484=$B134)*('Comp.'!$B$5:$B$484&gt;=D$4)*('Comp.'!$B$5:$B$484&lt;=EOMONTH(D$4,0))*('Comp.'!$E$5:$E$484))</f>
        <v>31922.51</v>
      </c>
      <c r="E134" s="241">
        <f>SUMPRODUCT((Diário!$E$4:$E$5003='Analítico Cp.'!$B134)*(Diário!$C$4:$C$5003&gt;=E$4)*(Diário!$C$4:$C$5003&lt;=EOMONTH(E$4,0))*(Diário!$F$4:$F$5003))
+SUMPRODUCT(('Comp.'!$D$5:$D$484=$B134)*('Comp.'!$B$5:$B$484&gt;=E$4)*('Comp.'!$B$5:$B$484&lt;=EOMONTH(E$4,0))*('Comp.'!$E$5:$E$484))</f>
        <v>27911.279999999999</v>
      </c>
      <c r="F134" s="241">
        <f>SUMPRODUCT((Diário!$E$4:$E$5003='Analítico Cp.'!$B134)*(Diário!$C$4:$C$5003&gt;=F$4)*(Diário!$C$4:$C$5003&lt;=EOMONTH(F$4,0))*(Diário!$F$4:$F$5003))
+SUMPRODUCT(('Comp.'!$D$5:$D$484=$B134)*('Comp.'!$B$5:$B$484&gt;=F$4)*('Comp.'!$B$5:$B$484&lt;=EOMONTH(F$4,0))*('Comp.'!$E$5:$E$484))</f>
        <v>26301.87</v>
      </c>
      <c r="G134" s="241">
        <f>SUMPRODUCT((Diário!$E$4:$E$5003='Analítico Cp.'!$B134)*(Diário!$C$4:$C$5003&gt;=G$4)*(Diário!$C$4:$C$5003&lt;=EOMONTH(G$4,0))*(Diário!$F$4:$F$5003))
+SUMPRODUCT(('Comp.'!$D$5:$D$484=$B134)*('Comp.'!$B$5:$B$484&gt;=G$4)*('Comp.'!$B$5:$B$484&lt;=EOMONTH(G$4,0))*('Comp.'!$E$5:$E$484))</f>
        <v>24073.53</v>
      </c>
      <c r="H134" s="241">
        <f>SUMPRODUCT((Diário!$E$4:$E$5003='Analítico Cp.'!$B134)*(Diário!$C$4:$C$5003&gt;=H$4)*(Diário!$C$4:$C$5003&lt;=EOMONTH(H$4,0))*(Diário!$F$4:$F$5003))
+SUMPRODUCT(('Comp.'!$D$5:$D$484=$B134)*('Comp.'!$B$5:$B$484&gt;=H$4)*('Comp.'!$B$5:$B$484&lt;=EOMONTH(H$4,0))*('Comp.'!$E$5:$E$484))</f>
        <v>23928.51</v>
      </c>
      <c r="I134" s="241">
        <f>SUMPRODUCT((Diário!$E$4:$E$5003='Analítico Cp.'!$B134)*(Diário!$C$4:$C$5003&gt;=I$4)*(Diário!$C$4:$C$5003&lt;=EOMONTH(I$4,0))*(Diário!$F$4:$F$5003))
+SUMPRODUCT(('Comp.'!$D$5:$D$484=$B134)*('Comp.'!$B$5:$B$484&gt;=I$4)*('Comp.'!$B$5:$B$484&lt;=EOMONTH(I$4,0))*('Comp.'!$E$5:$E$484))</f>
        <v>0</v>
      </c>
      <c r="J134" s="241">
        <f>SUMPRODUCT((Diário!$E$4:$E$5003='Analítico Cp.'!$B134)*(Diário!$C$4:$C$5003&gt;=J$4)*(Diário!$C$4:$C$5003&lt;=EOMONTH(J$4,0))*(Diário!$F$4:$F$5003))
+SUMPRODUCT(('Comp.'!$D$5:$D$484=$B134)*('Comp.'!$B$5:$B$484&gt;=J$4)*('Comp.'!$B$5:$B$484&lt;=EOMONTH(J$4,0))*('Comp.'!$E$5:$E$484))</f>
        <v>0</v>
      </c>
      <c r="K134" s="241">
        <f>SUMPRODUCT((Diário!$E$4:$E$5003='Analítico Cp.'!$B134)*(Diário!$C$4:$C$5003&gt;=K$4)*(Diário!$C$4:$C$5003&lt;=EOMONTH(K$4,0))*(Diário!$F$4:$F$5003))
+SUMPRODUCT(('Comp.'!$D$5:$D$484=$B134)*('Comp.'!$B$5:$B$484&gt;=K$4)*('Comp.'!$B$5:$B$484&lt;=EOMONTH(K$4,0))*('Comp.'!$E$5:$E$484))</f>
        <v>0</v>
      </c>
      <c r="L134" s="241">
        <f>SUMPRODUCT((Diário!$E$4:$E$5003='Analítico Cp.'!$B134)*(Diário!$C$4:$C$5003&gt;=L$4)*(Diário!$C$4:$C$5003&lt;=EOMONTH(L$4,0))*(Diário!$F$4:$F$5003))
+SUMPRODUCT(('Comp.'!$D$5:$D$484=$B134)*('Comp.'!$B$5:$B$484&gt;=L$4)*('Comp.'!$B$5:$B$484&lt;=EOMONTH(L$4,0))*('Comp.'!$E$5:$E$484))</f>
        <v>0</v>
      </c>
      <c r="M134" s="241">
        <f>SUMPRODUCT((Diário!$E$4:$E$5003='Analítico Cp.'!$B134)*(Diário!$C$4:$C$5003&gt;=M$4)*(Diário!$C$4:$C$5003&lt;=EOMONTH(M$4,0))*(Diário!$F$4:$F$5003))
+SUMPRODUCT(('Comp.'!$D$5:$D$484=$B134)*('Comp.'!$B$5:$B$484&gt;=M$4)*('Comp.'!$B$5:$B$484&lt;=EOMONTH(M$4,0))*('Comp.'!$E$5:$E$484))</f>
        <v>0</v>
      </c>
      <c r="N134" s="241">
        <f>SUMPRODUCT((Diário!$E$4:$E$5003='Analítico Cp.'!$B134)*(Diário!$C$4:$C$5003&gt;=N$4)*(Diário!$C$4:$C$5003&lt;=EOMONTH(N$4,0))*(Diário!$F$4:$F$5003))
+SUMPRODUCT(('Comp.'!$D$5:$D$484=$B134)*('Comp.'!$B$5:$B$484&gt;=N$4)*('Comp.'!$B$5:$B$484&lt;=EOMONTH(N$4,0))*('Comp.'!$E$5:$E$484))</f>
        <v>0</v>
      </c>
      <c r="O134" s="242">
        <f t="shared" si="17"/>
        <v>169968.18</v>
      </c>
      <c r="P134" s="224">
        <f t="shared" si="18"/>
        <v>6.2027032557637626E-2</v>
      </c>
    </row>
    <row r="135" spans="1:16" ht="23.45" customHeight="1" thickBot="1" x14ac:dyDescent="0.25">
      <c r="A135" s="211" t="s">
        <v>238</v>
      </c>
      <c r="B135" s="212"/>
      <c r="C135" s="248">
        <f>SUBTOTAL(109,C18:C133)</f>
        <v>297520.06386900001</v>
      </c>
      <c r="D135" s="248">
        <f>SUBTOTAL(109,D18:D133)</f>
        <v>344803.98411600001</v>
      </c>
      <c r="E135" s="248">
        <f>SUBTOTAL(109,E18:E133)</f>
        <v>486465.21624599997</v>
      </c>
      <c r="F135" s="248">
        <f t="shared" ref="F135:N135" si="20">SUBTOTAL(109,F18:F133)</f>
        <v>345914.86000000004</v>
      </c>
      <c r="G135" s="248">
        <f t="shared" si="20"/>
        <v>545164.27799999993</v>
      </c>
      <c r="H135" s="248">
        <f t="shared" si="20"/>
        <v>513608.41199999989</v>
      </c>
      <c r="I135" s="248">
        <f t="shared" si="20"/>
        <v>36782.5</v>
      </c>
      <c r="J135" s="248">
        <f t="shared" si="20"/>
        <v>0</v>
      </c>
      <c r="K135" s="248">
        <f t="shared" si="20"/>
        <v>0</v>
      </c>
      <c r="L135" s="248">
        <f t="shared" si="20"/>
        <v>0</v>
      </c>
      <c r="M135" s="248">
        <f t="shared" si="20"/>
        <v>0</v>
      </c>
      <c r="N135" s="248">
        <f t="shared" si="20"/>
        <v>0</v>
      </c>
      <c r="O135" s="248">
        <f>SUBTOTAL(109,O18:O134)</f>
        <v>2740227.4942309996</v>
      </c>
      <c r="P135" s="228">
        <f t="shared" si="18"/>
        <v>1</v>
      </c>
    </row>
  </sheetData>
  <sheetProtection algorithmName="SHA-512" hashValue="gFjwaJqIA+LH92F8gAo+sdkjk56CxkhLOCy8h+sJneyryUynEYM9J+e/o9SjsUHqxWJE1I9s0J9pofw/B1BY4A==" saltValue="YFQB6DWlVxVbPnbcfSDwJw==" spinCount="100000" sheet="1" formatColumns="0"/>
  <dataConsolidate link="1"/>
  <mergeCells count="3">
    <mergeCell ref="A1:P1"/>
    <mergeCell ref="A2:P2"/>
    <mergeCell ref="A3:P3"/>
  </mergeCells>
  <phoneticPr fontId="32" type="noConversion"/>
  <printOptions horizontalCentered="1"/>
  <pageMargins left="0.19685039370078741" right="0.19685039370078741" top="0.59055118110236227" bottom="0.59055118110236227" header="0" footer="0"/>
  <pageSetup paperSize="9" scale="71" fitToHeight="0" pageOrder="overThenDown" orientation="landscape" r:id="rId1"/>
  <headerFooter>
    <oddFooter>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tabColor theme="2" tint="-0.749992370372631"/>
    <pageSetUpPr fitToPage="1"/>
  </sheetPr>
  <dimension ref="A1:U40"/>
  <sheetViews>
    <sheetView showGridLines="0" workbookViewId="0">
      <selection activeCell="A36" sqref="A36:B36"/>
    </sheetView>
  </sheetViews>
  <sheetFormatPr defaultColWidth="9.140625" defaultRowHeight="12.75" x14ac:dyDescent="0.2"/>
  <cols>
    <col min="1" max="1" width="6.42578125" style="27" customWidth="1"/>
    <col min="2" max="2" width="42.140625" style="28" customWidth="1"/>
    <col min="3" max="5" width="12.42578125" style="28" bestFit="1" customWidth="1"/>
    <col min="6" max="8" width="12.42578125" style="28" customWidth="1"/>
    <col min="9" max="14" width="12.42578125" style="28" hidden="1" customWidth="1"/>
    <col min="15" max="15" width="12.42578125" style="29" bestFit="1" customWidth="1"/>
    <col min="16" max="16384" width="9.140625" style="1"/>
  </cols>
  <sheetData>
    <row r="1" spans="1:21" ht="32.25" customHeight="1" x14ac:dyDescent="0.25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30"/>
      <c r="Q1" s="30"/>
      <c r="R1" s="30"/>
      <c r="S1" s="30"/>
      <c r="T1" s="30"/>
      <c r="U1" s="30"/>
    </row>
    <row r="2" spans="1:21" ht="19.7" customHeight="1" x14ac:dyDescent="0.25">
      <c r="A2" s="451" t="str">
        <f>Capa!A5</f>
        <v>14º Relatório Financeiro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0"/>
      <c r="Q2" s="30"/>
      <c r="R2" s="30"/>
      <c r="S2" s="30"/>
      <c r="T2" s="30"/>
      <c r="U2" s="30"/>
    </row>
    <row r="3" spans="1:21" ht="19.7" customHeight="1" thickBot="1" x14ac:dyDescent="0.3">
      <c r="A3" s="445" t="s">
        <v>291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31"/>
      <c r="Q3" s="31"/>
      <c r="R3" s="31"/>
      <c r="S3" s="31"/>
      <c r="T3" s="31"/>
      <c r="U3" s="31"/>
    </row>
    <row r="4" spans="1:21" ht="24.75" customHeight="1" thickBot="1" x14ac:dyDescent="0.25">
      <c r="A4" s="255"/>
      <c r="B4" s="256"/>
      <c r="C4" s="311">
        <f>Resumo!C4</f>
        <v>45658</v>
      </c>
      <c r="D4" s="311">
        <f>Resumo!D4</f>
        <v>45689</v>
      </c>
      <c r="E4" s="311">
        <f>Resumo!E4</f>
        <v>45717</v>
      </c>
      <c r="F4" s="311">
        <f>Resumo!F4</f>
        <v>45748</v>
      </c>
      <c r="G4" s="311">
        <f>Resumo!G4</f>
        <v>45778</v>
      </c>
      <c r="H4" s="311">
        <f>Resumo!H4</f>
        <v>45809</v>
      </c>
      <c r="I4" s="311">
        <f>Resumo!I4</f>
        <v>45839</v>
      </c>
      <c r="J4" s="311">
        <f>Resumo!J4</f>
        <v>45870</v>
      </c>
      <c r="K4" s="311">
        <f>Resumo!K4</f>
        <v>45901</v>
      </c>
      <c r="L4" s="311">
        <f>Resumo!L4</f>
        <v>45931</v>
      </c>
      <c r="M4" s="311">
        <f>Resumo!M4</f>
        <v>45962</v>
      </c>
      <c r="N4" s="311">
        <f>Resumo!N4</f>
        <v>45992</v>
      </c>
      <c r="O4" s="257" t="s">
        <v>247</v>
      </c>
    </row>
    <row r="5" spans="1:21" ht="24.75" customHeight="1" thickBot="1" x14ac:dyDescent="0.25">
      <c r="A5" s="263" t="s">
        <v>250</v>
      </c>
      <c r="B5" s="264"/>
      <c r="C5" s="265">
        <v>639533.38442966668</v>
      </c>
      <c r="D5" s="258">
        <f>C36</f>
        <v>646233.00881566666</v>
      </c>
      <c r="E5" s="258">
        <f>D36</f>
        <v>652723.51268466667</v>
      </c>
      <c r="F5" s="258">
        <f t="shared" ref="F5:N5" si="0">E36</f>
        <v>659106.12880066654</v>
      </c>
      <c r="G5" s="258">
        <f t="shared" si="0"/>
        <v>666100.00904666667</v>
      </c>
      <c r="H5" s="258">
        <f t="shared" si="0"/>
        <v>667856.97704666667</v>
      </c>
      <c r="I5" s="258">
        <f t="shared" si="0"/>
        <v>675345.93904666661</v>
      </c>
      <c r="J5" s="258">
        <f t="shared" si="0"/>
        <v>675345.93904666661</v>
      </c>
      <c r="K5" s="258">
        <f t="shared" si="0"/>
        <v>675345.93904666661</v>
      </c>
      <c r="L5" s="258">
        <f t="shared" si="0"/>
        <v>675345.93904666661</v>
      </c>
      <c r="M5" s="258">
        <f t="shared" si="0"/>
        <v>675345.93904666661</v>
      </c>
      <c r="N5" s="258">
        <f t="shared" si="0"/>
        <v>675345.93904666661</v>
      </c>
      <c r="O5" s="266"/>
    </row>
    <row r="6" spans="1:21" ht="21" customHeight="1" x14ac:dyDescent="0.2">
      <c r="A6" s="85" t="s">
        <v>248</v>
      </c>
      <c r="B6" s="8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21" ht="13.5" customHeight="1" x14ac:dyDescent="0.2">
      <c r="A7" s="82" t="s">
        <v>94</v>
      </c>
      <c r="B7" s="83" t="s">
        <v>231</v>
      </c>
      <c r="C7" s="84">
        <f>34509.73+10381.16+797.48</f>
        <v>45688.37</v>
      </c>
      <c r="D7" s="84">
        <f>32301.27+9764.14+3407.23+1703.61</f>
        <v>47176.250000000007</v>
      </c>
      <c r="E7" s="84">
        <f>42201.47+1782.33+3564.65</f>
        <v>47548.450000000004</v>
      </c>
      <c r="F7" s="84">
        <f>42295.16+5449.95</f>
        <v>47745.11</v>
      </c>
      <c r="G7" s="84">
        <f>43319.48+5930.4</f>
        <v>49249.880000000005</v>
      </c>
      <c r="H7" s="84">
        <f>42966.28+5930.4</f>
        <v>48896.68</v>
      </c>
      <c r="I7" s="84">
        <v>0</v>
      </c>
      <c r="J7" s="84">
        <v>0</v>
      </c>
      <c r="K7" s="84">
        <v>0</v>
      </c>
      <c r="L7" s="84">
        <v>0</v>
      </c>
      <c r="M7" s="84">
        <v>0</v>
      </c>
      <c r="N7" s="84">
        <v>0</v>
      </c>
      <c r="O7" s="91">
        <f>SUM(C7:N7)</f>
        <v>286304.74</v>
      </c>
    </row>
    <row r="8" spans="1:21" ht="13.5" customHeight="1" x14ac:dyDescent="0.2">
      <c r="A8" s="82" t="s">
        <v>155</v>
      </c>
      <c r="B8" s="83" t="s">
        <v>242</v>
      </c>
      <c r="C8" s="84">
        <v>1241.3499999999999</v>
      </c>
      <c r="D8" s="84">
        <f>1161.91+54.69+109.38</f>
        <v>1325.98</v>
      </c>
      <c r="E8" s="84">
        <f>1168.43+57.63+115.25</f>
        <v>1341.3100000000002</v>
      </c>
      <c r="F8" s="84">
        <f>1172.88+176.73</f>
        <v>1349.6100000000001</v>
      </c>
      <c r="G8" s="84">
        <f>1203.05+194.65</f>
        <v>1397.7</v>
      </c>
      <c r="H8" s="84">
        <f>1194.11+194.65</f>
        <v>1388.76</v>
      </c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91">
        <f t="shared" ref="O8:O15" si="1">SUM(C8:N8)</f>
        <v>8044.71</v>
      </c>
    </row>
    <row r="9" spans="1:21" ht="13.5" customHeight="1" x14ac:dyDescent="0.2">
      <c r="A9" s="82" t="s">
        <v>219</v>
      </c>
      <c r="B9" s="83" t="s">
        <v>4</v>
      </c>
      <c r="C9" s="84">
        <v>9930.81</v>
      </c>
      <c r="D9" s="84">
        <f>9295.29+437.52+875.05</f>
        <v>10607.86</v>
      </c>
      <c r="E9" s="84">
        <f>9347.43+461.02+921.04</f>
        <v>10729.490000000002</v>
      </c>
      <c r="F9" s="84">
        <v>10796.8</v>
      </c>
      <c r="G9" s="84">
        <v>11181.57</v>
      </c>
      <c r="H9" s="84">
        <f>9552.86+1557.22</f>
        <v>11110.08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91">
        <f t="shared" si="1"/>
        <v>64356.61</v>
      </c>
    </row>
    <row r="10" spans="1:21" ht="13.5" customHeight="1" x14ac:dyDescent="0.2">
      <c r="A10" s="82" t="s">
        <v>220</v>
      </c>
      <c r="B10" s="83" t="s">
        <v>10</v>
      </c>
      <c r="C10" s="84">
        <f>C9*40%</f>
        <v>3972.3240000000001</v>
      </c>
      <c r="D10" s="84">
        <f>D9*40%</f>
        <v>4243.1440000000002</v>
      </c>
      <c r="E10" s="84">
        <f>E9*40%</f>
        <v>4291.7960000000012</v>
      </c>
      <c r="F10" s="84">
        <f>F9*40%</f>
        <v>4318.72</v>
      </c>
      <c r="G10" s="84">
        <f t="shared" ref="G10:H10" si="2">G9*40%</f>
        <v>4472.6279999999997</v>
      </c>
      <c r="H10" s="84">
        <f t="shared" si="2"/>
        <v>4444.0320000000002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91">
        <f>SUM(C10:N10)</f>
        <v>25742.644000000004</v>
      </c>
    </row>
    <row r="11" spans="1:21" ht="13.5" customHeight="1" x14ac:dyDescent="0.2">
      <c r="A11" s="82" t="s">
        <v>221</v>
      </c>
      <c r="B11" s="83" t="s">
        <v>243</v>
      </c>
      <c r="C11" s="84">
        <v>13098.56</v>
      </c>
      <c r="D11" s="84">
        <v>13208.99</v>
      </c>
      <c r="E11" s="84">
        <v>13208.99</v>
      </c>
      <c r="F11" s="84">
        <v>13035.72</v>
      </c>
      <c r="G11" s="84">
        <v>13208.78</v>
      </c>
      <c r="H11" s="84">
        <v>13208.78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91">
        <f>SUM(C11:N11)</f>
        <v>78969.820000000007</v>
      </c>
    </row>
    <row r="12" spans="1:21" ht="13.5" customHeight="1" x14ac:dyDescent="0.2">
      <c r="A12" s="82" t="s">
        <v>222</v>
      </c>
      <c r="B12" s="83" t="s">
        <v>258</v>
      </c>
      <c r="C12" s="84">
        <f>C11-C13</f>
        <v>8732.373333333333</v>
      </c>
      <c r="D12" s="84">
        <f>D11-D13</f>
        <v>8805.993333333332</v>
      </c>
      <c r="E12" s="84">
        <f>E11-E13</f>
        <v>8805.993333333332</v>
      </c>
      <c r="F12" s="84">
        <f t="shared" ref="F12:H12" si="3">F11-F13</f>
        <v>8690.48</v>
      </c>
      <c r="G12" s="84">
        <f t="shared" si="3"/>
        <v>8805.8533333333326</v>
      </c>
      <c r="H12" s="84">
        <f t="shared" si="3"/>
        <v>8805.8533333333326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91">
        <f t="shared" si="1"/>
        <v>52646.546666666662</v>
      </c>
    </row>
    <row r="13" spans="1:21" x14ac:dyDescent="0.2">
      <c r="A13" s="82" t="s">
        <v>223</v>
      </c>
      <c r="B13" s="83" t="s">
        <v>244</v>
      </c>
      <c r="C13" s="84">
        <f>C11/3</f>
        <v>4366.1866666666665</v>
      </c>
      <c r="D13" s="84">
        <f>D11/3</f>
        <v>4402.9966666666669</v>
      </c>
      <c r="E13" s="84">
        <f>E11/3</f>
        <v>4402.9966666666669</v>
      </c>
      <c r="F13" s="84">
        <f>F11/3</f>
        <v>4345.24</v>
      </c>
      <c r="G13" s="84">
        <f t="shared" ref="G13:H13" si="4">G11/3</f>
        <v>4402.9266666666672</v>
      </c>
      <c r="H13" s="84">
        <f t="shared" si="4"/>
        <v>4402.9266666666672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91">
        <f t="shared" si="1"/>
        <v>26323.273333333331</v>
      </c>
    </row>
    <row r="14" spans="1:21" ht="24" x14ac:dyDescent="0.2">
      <c r="A14" s="82" t="s">
        <v>224</v>
      </c>
      <c r="B14" s="83" t="s">
        <v>156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91">
        <f t="shared" si="1"/>
        <v>0</v>
      </c>
    </row>
    <row r="15" spans="1:21" ht="24.75" customHeight="1" thickBot="1" x14ac:dyDescent="0.25">
      <c r="A15" s="260" t="s">
        <v>249</v>
      </c>
      <c r="B15" s="261"/>
      <c r="C15" s="262">
        <f>SUBTOTAL(109,C7:C14)</f>
        <v>87029.974000000002</v>
      </c>
      <c r="D15" s="262">
        <f>SUBTOTAL(109,D7:D14)</f>
        <v>89771.214000000022</v>
      </c>
      <c r="E15" s="262">
        <f>SUBTOTAL(109,E7:E14)</f>
        <v>90329.026000000013</v>
      </c>
      <c r="F15" s="262">
        <f t="shared" ref="F15:N15" si="5">SUBTOTAL(109,F7:F14)</f>
        <v>90281.680000000008</v>
      </c>
      <c r="G15" s="262">
        <f t="shared" si="5"/>
        <v>92719.338000000003</v>
      </c>
      <c r="H15" s="262">
        <f t="shared" si="5"/>
        <v>92257.112000000008</v>
      </c>
      <c r="I15" s="262">
        <f t="shared" si="5"/>
        <v>0</v>
      </c>
      <c r="J15" s="262">
        <f t="shared" si="5"/>
        <v>0</v>
      </c>
      <c r="K15" s="262">
        <f t="shared" si="5"/>
        <v>0</v>
      </c>
      <c r="L15" s="262">
        <f t="shared" si="5"/>
        <v>0</v>
      </c>
      <c r="M15" s="262">
        <f t="shared" si="5"/>
        <v>0</v>
      </c>
      <c r="N15" s="262">
        <f t="shared" si="5"/>
        <v>0</v>
      </c>
      <c r="O15" s="262">
        <f t="shared" si="1"/>
        <v>542388.34400000004</v>
      </c>
    </row>
    <row r="16" spans="1:21" ht="21" customHeight="1" x14ac:dyDescent="0.2">
      <c r="A16" s="459" t="s">
        <v>271</v>
      </c>
      <c r="B16" s="459"/>
      <c r="C16" s="8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91"/>
    </row>
    <row r="17" spans="1:15" ht="13.5" customHeight="1" x14ac:dyDescent="0.2">
      <c r="A17" s="82" t="s">
        <v>94</v>
      </c>
      <c r="B17" s="83" t="s">
        <v>231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4">
        <v>0</v>
      </c>
      <c r="O17" s="91">
        <f>SUM(C17:N17)</f>
        <v>0</v>
      </c>
    </row>
    <row r="18" spans="1:15" ht="13.5" customHeight="1" x14ac:dyDescent="0.2">
      <c r="A18" s="82" t="s">
        <v>155</v>
      </c>
      <c r="B18" s="83" t="s">
        <v>242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91">
        <f t="shared" ref="O18:O24" si="6">SUM(C18:N18)</f>
        <v>0</v>
      </c>
    </row>
    <row r="19" spans="1:15" ht="13.5" customHeight="1" x14ac:dyDescent="0.2">
      <c r="A19" s="82" t="s">
        <v>219</v>
      </c>
      <c r="B19" s="83" t="s">
        <v>4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91">
        <f t="shared" si="6"/>
        <v>0</v>
      </c>
    </row>
    <row r="20" spans="1:15" ht="13.5" customHeight="1" x14ac:dyDescent="0.2">
      <c r="A20" s="82" t="s">
        <v>220</v>
      </c>
      <c r="B20" s="83" t="s">
        <v>10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91">
        <f>SUM(C20:N20)</f>
        <v>0</v>
      </c>
    </row>
    <row r="21" spans="1:15" ht="13.5" customHeight="1" x14ac:dyDescent="0.2">
      <c r="A21" s="82" t="s">
        <v>221</v>
      </c>
      <c r="B21" s="83" t="s">
        <v>243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91">
        <f>SUM(C21:N21)</f>
        <v>0</v>
      </c>
    </row>
    <row r="22" spans="1:15" ht="13.5" customHeight="1" x14ac:dyDescent="0.2">
      <c r="A22" s="82" t="s">
        <v>222</v>
      </c>
      <c r="B22" s="83" t="s">
        <v>258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91">
        <f t="shared" si="6"/>
        <v>0</v>
      </c>
    </row>
    <row r="23" spans="1:15" ht="13.5" customHeight="1" x14ac:dyDescent="0.2">
      <c r="A23" s="82" t="s">
        <v>223</v>
      </c>
      <c r="B23" s="83" t="s">
        <v>244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0</v>
      </c>
      <c r="N23" s="84">
        <v>0</v>
      </c>
      <c r="O23" s="91">
        <f t="shared" si="6"/>
        <v>0</v>
      </c>
    </row>
    <row r="24" spans="1:15" ht="24" x14ac:dyDescent="0.2">
      <c r="A24" s="82" t="s">
        <v>224</v>
      </c>
      <c r="B24" s="83" t="s">
        <v>156</v>
      </c>
      <c r="C24" s="84">
        <v>0</v>
      </c>
      <c r="D24" s="84">
        <v>20825.169999999998</v>
      </c>
      <c r="E24" s="84">
        <v>21244.18</v>
      </c>
      <c r="F24" s="84">
        <v>-10677.81</v>
      </c>
      <c r="G24" s="84">
        <v>16589.34</v>
      </c>
      <c r="H24" s="84">
        <v>9689.09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91">
        <f t="shared" si="6"/>
        <v>57669.97</v>
      </c>
    </row>
    <row r="25" spans="1:15" ht="24.75" customHeight="1" thickBot="1" x14ac:dyDescent="0.25">
      <c r="A25" s="260" t="s">
        <v>272</v>
      </c>
      <c r="B25" s="261"/>
      <c r="C25" s="262">
        <f>SUBTOTAL(109,C17:C24)</f>
        <v>0</v>
      </c>
      <c r="D25" s="262">
        <f>SUBTOTAL(109,D17:D24)</f>
        <v>20825.169999999998</v>
      </c>
      <c r="E25" s="262">
        <f>SUBTOTAL(109,E17:E24)</f>
        <v>21244.18</v>
      </c>
      <c r="F25" s="262">
        <f t="shared" ref="F25:N25" si="7">SUBTOTAL(109,F17:F24)</f>
        <v>-10677.81</v>
      </c>
      <c r="G25" s="262">
        <f t="shared" si="7"/>
        <v>16589.34</v>
      </c>
      <c r="H25" s="262">
        <f t="shared" si="7"/>
        <v>9689.09</v>
      </c>
      <c r="I25" s="262">
        <f t="shared" si="7"/>
        <v>0</v>
      </c>
      <c r="J25" s="262">
        <f t="shared" si="7"/>
        <v>0</v>
      </c>
      <c r="K25" s="262">
        <f t="shared" si="7"/>
        <v>0</v>
      </c>
      <c r="L25" s="262">
        <f t="shared" si="7"/>
        <v>0</v>
      </c>
      <c r="M25" s="262">
        <f t="shared" si="7"/>
        <v>0</v>
      </c>
      <c r="N25" s="262">
        <f t="shared" si="7"/>
        <v>0</v>
      </c>
      <c r="O25" s="262">
        <f>SUM(C25:N25)</f>
        <v>57669.97</v>
      </c>
    </row>
    <row r="26" spans="1:15" ht="21" customHeight="1" x14ac:dyDescent="0.2">
      <c r="A26" s="459" t="s">
        <v>269</v>
      </c>
      <c r="B26" s="459"/>
      <c r="C26" s="86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91"/>
    </row>
    <row r="27" spans="1:15" ht="13.5" customHeight="1" x14ac:dyDescent="0.2">
      <c r="A27" s="82" t="s">
        <v>94</v>
      </c>
      <c r="B27" s="83" t="s">
        <v>231</v>
      </c>
      <c r="C27" s="91">
        <f>'Analítico Cx.'!C34</f>
        <v>47240.659821999994</v>
      </c>
      <c r="D27" s="91">
        <f>'Analítico Cx.'!D34</f>
        <v>49806.740147999997</v>
      </c>
      <c r="E27" s="91">
        <f>'Analítico Cx.'!E34</f>
        <v>47176.249788000001</v>
      </c>
      <c r="F27" s="91">
        <f>'Analítico Cx.'!F34</f>
        <v>47548.449775000001</v>
      </c>
      <c r="G27" s="91">
        <f>'Analítico Cx.'!G34</f>
        <v>47745.110000000008</v>
      </c>
      <c r="H27" s="91">
        <f>'Analítico Cx.'!H34</f>
        <v>49249.58</v>
      </c>
      <c r="I27" s="91">
        <f>'Analítico Cx.'!I34</f>
        <v>0</v>
      </c>
      <c r="J27" s="91">
        <f>'Analítico Cx.'!J34</f>
        <v>0</v>
      </c>
      <c r="K27" s="91">
        <f>'Analítico Cx.'!K34</f>
        <v>0</v>
      </c>
      <c r="L27" s="91">
        <f>'Analítico Cx.'!L34</f>
        <v>0</v>
      </c>
      <c r="M27" s="91">
        <f>'Analítico Cx.'!M34</f>
        <v>0</v>
      </c>
      <c r="N27" s="91">
        <f>'Analítico Cx.'!N34</f>
        <v>0</v>
      </c>
      <c r="O27" s="91">
        <f t="shared" ref="O27:O35" si="8">SUM(C27:N27)</f>
        <v>288766.78953299997</v>
      </c>
    </row>
    <row r="28" spans="1:15" ht="13.5" customHeight="1" x14ac:dyDescent="0.2">
      <c r="A28" s="82" t="s">
        <v>155</v>
      </c>
      <c r="B28" s="83" t="s">
        <v>242</v>
      </c>
      <c r="C28" s="91">
        <f>'Analítico Cx.'!C35</f>
        <v>1329.7497920000001</v>
      </c>
      <c r="D28" s="91">
        <f>'Analítico Cx.'!D35</f>
        <v>1405.4199830000002</v>
      </c>
      <c r="E28" s="91">
        <f>'Analítico Cx.'!E35</f>
        <v>1325.9800960000002</v>
      </c>
      <c r="F28" s="91">
        <f>'Analítico Cx.'!F35</f>
        <v>1341.3199790000001</v>
      </c>
      <c r="G28" s="91">
        <f>'Analítico Cx.'!G35</f>
        <v>1349.6100000000001</v>
      </c>
      <c r="H28" s="91">
        <f>'Analítico Cx.'!H35</f>
        <v>1397.7</v>
      </c>
      <c r="I28" s="91">
        <f>'Analítico Cx.'!I35</f>
        <v>0</v>
      </c>
      <c r="J28" s="91">
        <f>'Analítico Cx.'!J35</f>
        <v>0</v>
      </c>
      <c r="K28" s="91">
        <f>'Analítico Cx.'!K35</f>
        <v>0</v>
      </c>
      <c r="L28" s="91">
        <f>'Analítico Cx.'!L35</f>
        <v>0</v>
      </c>
      <c r="M28" s="91">
        <f>'Analítico Cx.'!M35</f>
        <v>0</v>
      </c>
      <c r="N28" s="91">
        <f>'Analítico Cx.'!N35</f>
        <v>0</v>
      </c>
      <c r="O28" s="91">
        <f t="shared" si="8"/>
        <v>8149.7798499999999</v>
      </c>
    </row>
    <row r="29" spans="1:15" ht="13.5" customHeight="1" x14ac:dyDescent="0.2">
      <c r="A29" s="82" t="s">
        <v>219</v>
      </c>
      <c r="B29" s="83" t="s">
        <v>4</v>
      </c>
      <c r="C29" s="91">
        <f>'Analítico Cx.'!C36</f>
        <v>15570.260000000002</v>
      </c>
      <c r="D29" s="91">
        <f>'Analítico Cx.'!D36</f>
        <v>11243.38</v>
      </c>
      <c r="E29" s="91">
        <f>'Analítico Cx.'!E36</f>
        <v>10607.86</v>
      </c>
      <c r="F29" s="91">
        <f>'Analítico Cx.'!F36</f>
        <v>10730.490000000002</v>
      </c>
      <c r="G29" s="91">
        <f>'Analítico Cx.'!G36</f>
        <v>10796.800000000001</v>
      </c>
      <c r="H29" s="91">
        <f>'Analítico Cx.'!H36</f>
        <v>11181.570000000002</v>
      </c>
      <c r="I29" s="91">
        <f>'Analítico Cx.'!I36</f>
        <v>0</v>
      </c>
      <c r="J29" s="91">
        <f>'Analítico Cx.'!J36</f>
        <v>0</v>
      </c>
      <c r="K29" s="91">
        <f>'Analítico Cx.'!K36</f>
        <v>0</v>
      </c>
      <c r="L29" s="91">
        <f>'Analítico Cx.'!L36</f>
        <v>0</v>
      </c>
      <c r="M29" s="91">
        <f>'Analítico Cx.'!M36</f>
        <v>0</v>
      </c>
      <c r="N29" s="91">
        <f>'Analítico Cx.'!N36</f>
        <v>0</v>
      </c>
      <c r="O29" s="91">
        <f t="shared" si="8"/>
        <v>70130.360000000015</v>
      </c>
    </row>
    <row r="30" spans="1:15" ht="13.5" customHeight="1" x14ac:dyDescent="0.2">
      <c r="A30" s="82" t="s">
        <v>220</v>
      </c>
      <c r="B30" s="83" t="s">
        <v>10</v>
      </c>
      <c r="C30" s="91">
        <f>'Analítico Cx.'!C37</f>
        <v>0</v>
      </c>
      <c r="D30" s="91">
        <f>'Analítico Cx.'!D37</f>
        <v>0</v>
      </c>
      <c r="E30" s="91">
        <f>'Analítico Cx.'!E37</f>
        <v>0</v>
      </c>
      <c r="F30" s="91">
        <f>'Analítico Cx.'!F37</f>
        <v>0</v>
      </c>
      <c r="G30" s="91">
        <f>'Analítico Cx.'!G37</f>
        <v>0</v>
      </c>
      <c r="H30" s="91">
        <f>'Analítico Cx.'!H37</f>
        <v>0</v>
      </c>
      <c r="I30" s="91">
        <f>'Analítico Cx.'!I37</f>
        <v>0</v>
      </c>
      <c r="J30" s="91">
        <f>'Analítico Cx.'!J37</f>
        <v>0</v>
      </c>
      <c r="K30" s="91">
        <f>'Analítico Cx.'!K37</f>
        <v>0</v>
      </c>
      <c r="L30" s="91">
        <f>'Analítico Cx.'!L37</f>
        <v>0</v>
      </c>
      <c r="M30" s="91">
        <f>'Analítico Cx.'!M37</f>
        <v>0</v>
      </c>
      <c r="N30" s="91">
        <f>'Analítico Cx.'!N37</f>
        <v>0</v>
      </c>
      <c r="O30" s="91">
        <f t="shared" si="8"/>
        <v>0</v>
      </c>
    </row>
    <row r="31" spans="1:15" ht="13.5" customHeight="1" x14ac:dyDescent="0.2">
      <c r="A31" s="82" t="s">
        <v>221</v>
      </c>
      <c r="B31" s="83" t="s">
        <v>243</v>
      </c>
      <c r="C31" s="91">
        <f>'Analítico Cx.'!C38</f>
        <v>0</v>
      </c>
      <c r="D31" s="91">
        <f>'Analítico Cx.'!D38</f>
        <v>0</v>
      </c>
      <c r="E31" s="91">
        <f>'Analítico Cx.'!E38</f>
        <v>0</v>
      </c>
      <c r="F31" s="91">
        <f>'Analítico Cx.'!F38</f>
        <v>0</v>
      </c>
      <c r="G31" s="91">
        <f>'Analítico Cx.'!G38</f>
        <v>0</v>
      </c>
      <c r="H31" s="91">
        <f>'Analítico Cx.'!H38</f>
        <v>0</v>
      </c>
      <c r="I31" s="91">
        <f>'Analítico Cx.'!I38</f>
        <v>0</v>
      </c>
      <c r="J31" s="91">
        <f>'Analítico Cx.'!J38</f>
        <v>0</v>
      </c>
      <c r="K31" s="91">
        <f>'Analítico Cx.'!K38</f>
        <v>0</v>
      </c>
      <c r="L31" s="91">
        <f>'Analítico Cx.'!L38</f>
        <v>0</v>
      </c>
      <c r="M31" s="91">
        <f>'Analítico Cx.'!M38</f>
        <v>0</v>
      </c>
      <c r="N31" s="91">
        <f>'Analítico Cx.'!N38</f>
        <v>0</v>
      </c>
      <c r="O31" s="91">
        <f t="shared" si="8"/>
        <v>0</v>
      </c>
    </row>
    <row r="32" spans="1:15" ht="13.5" customHeight="1" x14ac:dyDescent="0.2">
      <c r="A32" s="82" t="s">
        <v>222</v>
      </c>
      <c r="B32" s="83" t="s">
        <v>258</v>
      </c>
      <c r="C32" s="91">
        <f>'Analítico Cx.'!C39</f>
        <v>16189.68</v>
      </c>
      <c r="D32" s="91">
        <f>'Analítico Cx.'!D39</f>
        <v>0</v>
      </c>
      <c r="E32" s="91">
        <f>'Analítico Cx.'!E39</f>
        <v>3592.14</v>
      </c>
      <c r="F32" s="91">
        <f>'Analítico Cx.'!F39</f>
        <v>34345.35</v>
      </c>
      <c r="G32" s="91">
        <f>'Analítico Cx.'!G39</f>
        <v>14481.51</v>
      </c>
      <c r="H32" s="91">
        <f>'Analítico Cx.'!H39</f>
        <v>13250.21</v>
      </c>
      <c r="I32" s="91">
        <f>'Analítico Cx.'!I39</f>
        <v>0</v>
      </c>
      <c r="J32" s="91">
        <f>'Analítico Cx.'!J39</f>
        <v>0</v>
      </c>
      <c r="K32" s="91">
        <f>'Analítico Cx.'!K39</f>
        <v>0</v>
      </c>
      <c r="L32" s="91">
        <f>'Analítico Cx.'!L39</f>
        <v>0</v>
      </c>
      <c r="M32" s="91">
        <f>'Analítico Cx.'!M39</f>
        <v>0</v>
      </c>
      <c r="N32" s="91">
        <f>'Analítico Cx.'!N39</f>
        <v>0</v>
      </c>
      <c r="O32" s="91">
        <f t="shared" si="8"/>
        <v>81858.889999999985</v>
      </c>
    </row>
    <row r="33" spans="1:15" ht="13.5" customHeight="1" x14ac:dyDescent="0.2">
      <c r="A33" s="82" t="s">
        <v>223</v>
      </c>
      <c r="B33" s="83" t="s">
        <v>244</v>
      </c>
      <c r="C33" s="91">
        <f>'Analítico Cx.'!C40</f>
        <v>0</v>
      </c>
      <c r="D33" s="91">
        <f>'Analítico Cx.'!D40</f>
        <v>0</v>
      </c>
      <c r="E33" s="91">
        <f>'Analítico Cx.'!E40</f>
        <v>0</v>
      </c>
      <c r="F33" s="91">
        <f>'Analítico Cx.'!F40</f>
        <v>0</v>
      </c>
      <c r="G33" s="91">
        <f>'Analítico Cx.'!G40</f>
        <v>0</v>
      </c>
      <c r="H33" s="91">
        <f>'Analítico Cx.'!H40</f>
        <v>0</v>
      </c>
      <c r="I33" s="91">
        <f>'Analítico Cx.'!I40</f>
        <v>0</v>
      </c>
      <c r="J33" s="91">
        <f>'Analítico Cx.'!J40</f>
        <v>0</v>
      </c>
      <c r="K33" s="91">
        <f>'Analítico Cx.'!K40</f>
        <v>0</v>
      </c>
      <c r="L33" s="91">
        <f>'Analítico Cx.'!L40</f>
        <v>0</v>
      </c>
      <c r="M33" s="91">
        <f>'Analítico Cx.'!M40</f>
        <v>0</v>
      </c>
      <c r="N33" s="91">
        <f>'Analítico Cx.'!N40</f>
        <v>0</v>
      </c>
      <c r="O33" s="91">
        <f t="shared" si="8"/>
        <v>0</v>
      </c>
    </row>
    <row r="34" spans="1:15" ht="24" x14ac:dyDescent="0.2">
      <c r="A34" s="82" t="s">
        <v>224</v>
      </c>
      <c r="B34" s="83" t="s">
        <v>156</v>
      </c>
      <c r="C34" s="91">
        <f>'Analítico Cx.'!C41</f>
        <v>0</v>
      </c>
      <c r="D34" s="91">
        <f>'Analítico Cx.'!D41</f>
        <v>0</v>
      </c>
      <c r="E34" s="91">
        <f>'Analítico Cx.'!E41</f>
        <v>0</v>
      </c>
      <c r="F34" s="91">
        <f>'Analítico Cx.'!F41</f>
        <v>0</v>
      </c>
      <c r="G34" s="91">
        <f>'Analítico Cx.'!G41</f>
        <v>0</v>
      </c>
      <c r="H34" s="91">
        <f>'Analítico Cx.'!H41</f>
        <v>0</v>
      </c>
      <c r="I34" s="91">
        <f>'Analítico Cx.'!I41</f>
        <v>0</v>
      </c>
      <c r="J34" s="91">
        <f>'Analítico Cx.'!J41</f>
        <v>0</v>
      </c>
      <c r="K34" s="91">
        <f>'Analítico Cx.'!K41</f>
        <v>0</v>
      </c>
      <c r="L34" s="91">
        <f>'Analítico Cx.'!L41</f>
        <v>0</v>
      </c>
      <c r="M34" s="91">
        <f>'Analítico Cx.'!M41</f>
        <v>0</v>
      </c>
      <c r="N34" s="91">
        <f>'Analítico Cx.'!N41</f>
        <v>0</v>
      </c>
      <c r="O34" s="91">
        <f t="shared" si="8"/>
        <v>0</v>
      </c>
    </row>
    <row r="35" spans="1:15" ht="24.75" customHeight="1" thickBot="1" x14ac:dyDescent="0.25">
      <c r="A35" s="260" t="s">
        <v>270</v>
      </c>
      <c r="B35" s="261"/>
      <c r="C35" s="262">
        <f>SUBTOTAL(109,C27:C34)</f>
        <v>80330.349614000006</v>
      </c>
      <c r="D35" s="262">
        <f>SUBTOTAL(109,D27:D34)</f>
        <v>62455.540130999994</v>
      </c>
      <c r="E35" s="262">
        <f>SUBTOTAL(109,E27:E34)</f>
        <v>62702.229884</v>
      </c>
      <c r="F35" s="262">
        <f t="shared" ref="F35:N35" si="9">SUBTOTAL(109,F27:F34)</f>
        <v>93965.609754000005</v>
      </c>
      <c r="G35" s="262">
        <f t="shared" si="9"/>
        <v>74373.030000000013</v>
      </c>
      <c r="H35" s="262">
        <f t="shared" si="9"/>
        <v>75079.06</v>
      </c>
      <c r="I35" s="262">
        <f t="shared" si="9"/>
        <v>0</v>
      </c>
      <c r="J35" s="262">
        <f t="shared" si="9"/>
        <v>0</v>
      </c>
      <c r="K35" s="262">
        <f t="shared" si="9"/>
        <v>0</v>
      </c>
      <c r="L35" s="262">
        <f t="shared" si="9"/>
        <v>0</v>
      </c>
      <c r="M35" s="262">
        <f t="shared" si="9"/>
        <v>0</v>
      </c>
      <c r="N35" s="262">
        <f t="shared" si="9"/>
        <v>0</v>
      </c>
      <c r="O35" s="262">
        <f t="shared" si="8"/>
        <v>448905.81938300002</v>
      </c>
    </row>
    <row r="36" spans="1:15" ht="24.75" customHeight="1" thickBot="1" x14ac:dyDescent="0.25">
      <c r="A36" s="460" t="s">
        <v>251</v>
      </c>
      <c r="B36" s="460"/>
      <c r="C36" s="258">
        <f>C5+C15-C35-C25</f>
        <v>646233.00881566666</v>
      </c>
      <c r="D36" s="258">
        <f>D5+D15-D35-D25</f>
        <v>652723.51268466667</v>
      </c>
      <c r="E36" s="258">
        <f>E5+E15-E35-E25</f>
        <v>659106.12880066654</v>
      </c>
      <c r="F36" s="258">
        <f t="shared" ref="F36:N36" si="10">F5+F15-F35-F25</f>
        <v>666100.00904666667</v>
      </c>
      <c r="G36" s="258">
        <f t="shared" si="10"/>
        <v>667856.97704666667</v>
      </c>
      <c r="H36" s="258">
        <f t="shared" si="10"/>
        <v>675345.93904666661</v>
      </c>
      <c r="I36" s="258">
        <f t="shared" si="10"/>
        <v>675345.93904666661</v>
      </c>
      <c r="J36" s="258">
        <f t="shared" si="10"/>
        <v>675345.93904666661</v>
      </c>
      <c r="K36" s="258">
        <f t="shared" si="10"/>
        <v>675345.93904666661</v>
      </c>
      <c r="L36" s="258">
        <f t="shared" si="10"/>
        <v>675345.93904666661</v>
      </c>
      <c r="M36" s="258">
        <f t="shared" si="10"/>
        <v>675345.93904666661</v>
      </c>
      <c r="N36" s="258">
        <f t="shared" si="10"/>
        <v>675345.93904666661</v>
      </c>
      <c r="O36" s="259"/>
    </row>
    <row r="37" spans="1:15" x14ac:dyDescent="0.2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</row>
    <row r="38" spans="1:15" x14ac:dyDescent="0.2">
      <c r="A38" s="24"/>
      <c r="B38" s="25"/>
      <c r="C38" s="25"/>
      <c r="D38" s="25"/>
      <c r="E38" s="25"/>
      <c r="F38" s="25"/>
      <c r="G38" s="25"/>
      <c r="H38" s="25"/>
      <c r="J38" s="25"/>
      <c r="K38" s="25"/>
      <c r="L38" s="25"/>
      <c r="M38" s="25"/>
      <c r="N38" s="25"/>
      <c r="O38" s="26"/>
    </row>
    <row r="40" spans="1:15" x14ac:dyDescent="0.2">
      <c r="D40" s="442"/>
      <c r="F40" s="442"/>
    </row>
  </sheetData>
  <sheetProtection algorithmName="SHA-512" hashValue="Q0SOm3Mk/NUxNEAM1YqxALN0m+U8lWkvUzpj2hDyzPSKxqUxj6RHnNmXrhwxH9s7M4NkdnEn6jLXXVBH5+ExYw==" saltValue="p7ufSiP9nHW5Zv/+jgjMqA==" spinCount="100000" sheet="1" objects="1" scenarios="1" formatColumns="0" formatRows="0" insertRows="0"/>
  <mergeCells count="6">
    <mergeCell ref="A16:B16"/>
    <mergeCell ref="A36:B36"/>
    <mergeCell ref="A3:O3"/>
    <mergeCell ref="A1:O1"/>
    <mergeCell ref="A2:O2"/>
    <mergeCell ref="A26:B26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75" pageOrder="overThenDown" orientation="portrait" r:id="rId1"/>
  <headerFooter>
    <oddFooter>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0">
    <tabColor theme="6" tint="-0.249977111117893"/>
    <pageSetUpPr fitToPage="1"/>
  </sheetPr>
  <dimension ref="A1:I524"/>
  <sheetViews>
    <sheetView showGridLines="0" workbookViewId="0">
      <pane ySplit="4" topLeftCell="A5" activePane="bottomLeft" state="frozen"/>
      <selection pane="bottomLeft" activeCell="K6" sqref="K6"/>
    </sheetView>
  </sheetViews>
  <sheetFormatPr defaultColWidth="9.140625" defaultRowHeight="12.75" x14ac:dyDescent="0.2"/>
  <cols>
    <col min="1" max="1" width="11.5703125" style="123" customWidth="1"/>
    <col min="2" max="2" width="18.42578125" style="123" customWidth="1"/>
    <col min="3" max="3" width="21.5703125" style="123" customWidth="1"/>
    <col min="4" max="4" width="12.42578125" style="124" customWidth="1"/>
    <col min="5" max="5" width="12.5703125" style="124" bestFit="1" customWidth="1"/>
    <col min="6" max="6" width="23.42578125" style="123" customWidth="1"/>
    <col min="7" max="7" width="20.42578125" style="123" customWidth="1"/>
    <col min="8" max="8" width="15.140625" style="123" customWidth="1"/>
    <col min="9" max="9" width="22.42578125" style="123" customWidth="1"/>
    <col min="10" max="16384" width="9.140625" style="113"/>
  </cols>
  <sheetData>
    <row r="1" spans="1:9" ht="27.2" customHeight="1" x14ac:dyDescent="0.2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</row>
    <row r="2" spans="1:9" ht="20.25" customHeight="1" x14ac:dyDescent="0.2">
      <c r="A2" s="451" t="str">
        <f>Capa!A5</f>
        <v>14º Relatório Financeiro</v>
      </c>
      <c r="B2" s="451"/>
      <c r="C2" s="451"/>
      <c r="D2" s="451"/>
      <c r="E2" s="451"/>
      <c r="F2" s="451"/>
      <c r="G2" s="451"/>
      <c r="H2" s="451"/>
      <c r="I2" s="451"/>
    </row>
    <row r="3" spans="1:9" ht="20.25" customHeight="1" thickBot="1" x14ac:dyDescent="0.25">
      <c r="A3" s="461" t="s">
        <v>369</v>
      </c>
      <c r="B3" s="461"/>
      <c r="C3" s="461"/>
      <c r="D3" s="461"/>
      <c r="E3" s="461"/>
      <c r="F3" s="461"/>
      <c r="G3" s="461"/>
      <c r="H3" s="461"/>
      <c r="I3" s="461"/>
    </row>
    <row r="4" spans="1:9" s="122" customFormat="1" ht="43.5" customHeight="1" thickBot="1" x14ac:dyDescent="0.25">
      <c r="A4" s="249" t="s">
        <v>63</v>
      </c>
      <c r="B4" s="249" t="s">
        <v>64</v>
      </c>
      <c r="C4" s="249" t="s">
        <v>39</v>
      </c>
      <c r="D4" s="250" t="s">
        <v>259</v>
      </c>
      <c r="E4" s="249" t="s">
        <v>30</v>
      </c>
      <c r="F4" s="249" t="s">
        <v>31</v>
      </c>
      <c r="G4" s="249" t="s">
        <v>32</v>
      </c>
      <c r="H4" s="249" t="s">
        <v>81</v>
      </c>
      <c r="I4" s="249" t="s">
        <v>162</v>
      </c>
    </row>
    <row r="5" spans="1:9" s="120" customFormat="1" ht="409.5" x14ac:dyDescent="0.2">
      <c r="A5" s="329"/>
      <c r="B5" s="416" t="s">
        <v>1561</v>
      </c>
      <c r="C5" s="330" t="s">
        <v>62</v>
      </c>
      <c r="D5" s="331">
        <v>93000</v>
      </c>
      <c r="E5" s="332">
        <v>45740</v>
      </c>
      <c r="F5" s="420" t="s">
        <v>1562</v>
      </c>
      <c r="G5" s="336">
        <v>1464</v>
      </c>
      <c r="H5" s="330" t="s">
        <v>1563</v>
      </c>
      <c r="I5" s="333" t="s">
        <v>1564</v>
      </c>
    </row>
    <row r="6" spans="1:9" s="120" customFormat="1" ht="114.75" x14ac:dyDescent="0.2">
      <c r="A6" s="334"/>
      <c r="B6" s="416" t="s">
        <v>1565</v>
      </c>
      <c r="C6" s="336" t="s">
        <v>216</v>
      </c>
      <c r="D6" s="421">
        <v>2900</v>
      </c>
      <c r="E6" s="338">
        <v>45817</v>
      </c>
      <c r="F6" s="420" t="s">
        <v>1377</v>
      </c>
      <c r="G6" s="336">
        <v>33996</v>
      </c>
      <c r="H6" s="335" t="s">
        <v>1563</v>
      </c>
      <c r="I6" s="343" t="s">
        <v>1566</v>
      </c>
    </row>
    <row r="7" spans="1:9" s="120" customFormat="1" ht="153" x14ac:dyDescent="0.2">
      <c r="A7" s="334"/>
      <c r="B7" s="335" t="s">
        <v>1567</v>
      </c>
      <c r="C7" s="336" t="s">
        <v>207</v>
      </c>
      <c r="D7" s="337">
        <v>10766.26</v>
      </c>
      <c r="E7" s="338">
        <v>45828</v>
      </c>
      <c r="F7" s="335" t="s">
        <v>1385</v>
      </c>
      <c r="G7" s="336">
        <v>612028</v>
      </c>
      <c r="H7" s="335" t="s">
        <v>1563</v>
      </c>
      <c r="I7" s="343" t="s">
        <v>1568</v>
      </c>
    </row>
    <row r="8" spans="1:9" s="120" customFormat="1" hidden="1" x14ac:dyDescent="0.2">
      <c r="A8" s="334"/>
      <c r="B8" s="335"/>
      <c r="C8" s="336"/>
      <c r="D8" s="337"/>
      <c r="E8" s="338"/>
      <c r="F8" s="335"/>
      <c r="G8" s="336"/>
      <c r="H8" s="335"/>
      <c r="I8" s="339"/>
    </row>
    <row r="9" spans="1:9" s="120" customFormat="1" hidden="1" x14ac:dyDescent="0.2">
      <c r="A9" s="334"/>
      <c r="B9" s="335"/>
      <c r="C9" s="336"/>
      <c r="D9" s="337"/>
      <c r="E9" s="338"/>
      <c r="F9" s="335"/>
      <c r="G9" s="336"/>
      <c r="H9" s="335"/>
      <c r="I9" s="339"/>
    </row>
    <row r="10" spans="1:9" s="120" customFormat="1" hidden="1" x14ac:dyDescent="0.2">
      <c r="A10" s="334"/>
      <c r="B10" s="335"/>
      <c r="C10" s="336"/>
      <c r="D10" s="337"/>
      <c r="E10" s="338"/>
      <c r="F10" s="335"/>
      <c r="G10" s="336"/>
      <c r="H10" s="335"/>
      <c r="I10" s="339"/>
    </row>
    <row r="11" spans="1:9" s="120" customFormat="1" hidden="1" x14ac:dyDescent="0.2">
      <c r="A11" s="334"/>
      <c r="B11" s="335"/>
      <c r="C11" s="336"/>
      <c r="D11" s="337"/>
      <c r="E11" s="338"/>
      <c r="F11" s="335"/>
      <c r="G11" s="336"/>
      <c r="H11" s="335"/>
      <c r="I11" s="339"/>
    </row>
    <row r="12" spans="1:9" s="120" customFormat="1" hidden="1" x14ac:dyDescent="0.2">
      <c r="A12" s="334"/>
      <c r="B12" s="335"/>
      <c r="C12" s="336"/>
      <c r="D12" s="337"/>
      <c r="E12" s="338"/>
      <c r="F12" s="335"/>
      <c r="G12" s="336"/>
      <c r="H12" s="335"/>
      <c r="I12" s="339"/>
    </row>
    <row r="13" spans="1:9" s="120" customFormat="1" hidden="1" x14ac:dyDescent="0.2">
      <c r="A13" s="334"/>
      <c r="B13" s="335"/>
      <c r="C13" s="336"/>
      <c r="D13" s="337"/>
      <c r="E13" s="338"/>
      <c r="F13" s="335"/>
      <c r="G13" s="336"/>
      <c r="H13" s="335"/>
      <c r="I13" s="339"/>
    </row>
    <row r="14" spans="1:9" s="120" customFormat="1" hidden="1" x14ac:dyDescent="0.2">
      <c r="A14" s="334"/>
      <c r="B14" s="335"/>
      <c r="C14" s="336"/>
      <c r="D14" s="337"/>
      <c r="E14" s="338"/>
      <c r="F14" s="335"/>
      <c r="G14" s="336"/>
      <c r="H14" s="335"/>
      <c r="I14" s="339"/>
    </row>
    <row r="15" spans="1:9" s="120" customFormat="1" hidden="1" x14ac:dyDescent="0.2">
      <c r="A15" s="334"/>
      <c r="B15" s="335"/>
      <c r="C15" s="336"/>
      <c r="D15" s="337"/>
      <c r="E15" s="338"/>
      <c r="F15" s="335"/>
      <c r="G15" s="336"/>
      <c r="H15" s="335"/>
      <c r="I15" s="339"/>
    </row>
    <row r="16" spans="1:9" s="120" customFormat="1" hidden="1" x14ac:dyDescent="0.2">
      <c r="A16" s="334"/>
      <c r="B16" s="335"/>
      <c r="C16" s="336"/>
      <c r="D16" s="337"/>
      <c r="E16" s="338"/>
      <c r="F16" s="335"/>
      <c r="G16" s="336"/>
      <c r="H16" s="335"/>
      <c r="I16" s="339"/>
    </row>
    <row r="17" spans="1:9" s="120" customFormat="1" hidden="1" x14ac:dyDescent="0.2">
      <c r="A17" s="334"/>
      <c r="B17" s="335"/>
      <c r="C17" s="336"/>
      <c r="D17" s="337"/>
      <c r="E17" s="338"/>
      <c r="F17" s="335"/>
      <c r="G17" s="336"/>
      <c r="H17" s="335"/>
      <c r="I17" s="339"/>
    </row>
    <row r="18" spans="1:9" s="120" customFormat="1" hidden="1" x14ac:dyDescent="0.2">
      <c r="A18" s="340"/>
      <c r="B18" s="336"/>
      <c r="C18" s="336"/>
      <c r="D18" s="337"/>
      <c r="E18" s="338"/>
      <c r="F18" s="336"/>
      <c r="G18" s="336"/>
      <c r="H18" s="336"/>
      <c r="I18" s="339"/>
    </row>
    <row r="19" spans="1:9" s="120" customFormat="1" hidden="1" x14ac:dyDescent="0.2">
      <c r="A19" s="334"/>
      <c r="B19" s="335"/>
      <c r="C19" s="335"/>
      <c r="D19" s="341"/>
      <c r="E19" s="342"/>
      <c r="F19" s="335"/>
      <c r="G19" s="335"/>
      <c r="H19" s="335"/>
      <c r="I19" s="343"/>
    </row>
    <row r="20" spans="1:9" s="120" customFormat="1" hidden="1" x14ac:dyDescent="0.2">
      <c r="A20" s="340"/>
      <c r="B20" s="336"/>
      <c r="C20" s="336"/>
      <c r="D20" s="337"/>
      <c r="E20" s="338"/>
      <c r="F20" s="336"/>
      <c r="G20" s="336"/>
      <c r="H20" s="336"/>
      <c r="I20" s="339"/>
    </row>
    <row r="21" spans="1:9" s="120" customFormat="1" hidden="1" x14ac:dyDescent="0.2">
      <c r="A21" s="340"/>
      <c r="B21" s="336"/>
      <c r="C21" s="336"/>
      <c r="D21" s="337"/>
      <c r="E21" s="338"/>
      <c r="F21" s="336"/>
      <c r="G21" s="336"/>
      <c r="H21" s="336"/>
      <c r="I21" s="339"/>
    </row>
    <row r="22" spans="1:9" s="120" customFormat="1" hidden="1" x14ac:dyDescent="0.2">
      <c r="A22" s="340"/>
      <c r="B22" s="336"/>
      <c r="C22" s="336"/>
      <c r="D22" s="337"/>
      <c r="E22" s="338"/>
      <c r="F22" s="336"/>
      <c r="G22" s="336"/>
      <c r="H22" s="336"/>
      <c r="I22" s="339"/>
    </row>
    <row r="23" spans="1:9" s="120" customFormat="1" hidden="1" x14ac:dyDescent="0.2">
      <c r="A23" s="340"/>
      <c r="B23" s="336"/>
      <c r="C23" s="336"/>
      <c r="D23" s="337"/>
      <c r="E23" s="338"/>
      <c r="F23" s="336"/>
      <c r="G23" s="336"/>
      <c r="H23" s="336"/>
      <c r="I23" s="339"/>
    </row>
    <row r="24" spans="1:9" s="120" customFormat="1" hidden="1" x14ac:dyDescent="0.2">
      <c r="A24" s="340"/>
      <c r="B24" s="336"/>
      <c r="C24" s="336"/>
      <c r="D24" s="337"/>
      <c r="E24" s="338"/>
      <c r="F24" s="336"/>
      <c r="G24" s="336"/>
      <c r="H24" s="336"/>
      <c r="I24" s="339"/>
    </row>
    <row r="25" spans="1:9" s="120" customFormat="1" hidden="1" x14ac:dyDescent="0.2">
      <c r="A25" s="340"/>
      <c r="B25" s="336"/>
      <c r="C25" s="336"/>
      <c r="D25" s="337"/>
      <c r="E25" s="338"/>
      <c r="F25" s="336"/>
      <c r="G25" s="336"/>
      <c r="H25" s="336"/>
      <c r="I25" s="339"/>
    </row>
    <row r="26" spans="1:9" s="120" customFormat="1" hidden="1" x14ac:dyDescent="0.2">
      <c r="A26" s="340"/>
      <c r="B26" s="336"/>
      <c r="C26" s="336"/>
      <c r="D26" s="337"/>
      <c r="E26" s="338"/>
      <c r="F26" s="336"/>
      <c r="G26" s="336"/>
      <c r="H26" s="336"/>
      <c r="I26" s="339"/>
    </row>
    <row r="27" spans="1:9" s="120" customFormat="1" hidden="1" x14ac:dyDescent="0.2">
      <c r="A27" s="340"/>
      <c r="B27" s="336"/>
      <c r="C27" s="336"/>
      <c r="D27" s="337"/>
      <c r="E27" s="338"/>
      <c r="F27" s="336"/>
      <c r="G27" s="336"/>
      <c r="H27" s="336"/>
      <c r="I27" s="339"/>
    </row>
    <row r="28" spans="1:9" s="120" customFormat="1" hidden="1" x14ac:dyDescent="0.2">
      <c r="A28" s="340"/>
      <c r="B28" s="336"/>
      <c r="C28" s="336"/>
      <c r="D28" s="337"/>
      <c r="E28" s="338"/>
      <c r="F28" s="336"/>
      <c r="G28" s="336"/>
      <c r="H28" s="336"/>
      <c r="I28" s="339"/>
    </row>
    <row r="29" spans="1:9" s="120" customFormat="1" hidden="1" x14ac:dyDescent="0.2">
      <c r="A29" s="340"/>
      <c r="B29" s="336"/>
      <c r="C29" s="336"/>
      <c r="D29" s="337"/>
      <c r="E29" s="338"/>
      <c r="F29" s="336"/>
      <c r="G29" s="336"/>
      <c r="H29" s="336"/>
      <c r="I29" s="339"/>
    </row>
    <row r="30" spans="1:9" s="120" customFormat="1" hidden="1" x14ac:dyDescent="0.2">
      <c r="A30" s="340"/>
      <c r="B30" s="336"/>
      <c r="C30" s="336"/>
      <c r="D30" s="337"/>
      <c r="E30" s="338"/>
      <c r="F30" s="336"/>
      <c r="G30" s="336"/>
      <c r="H30" s="336"/>
      <c r="I30" s="339"/>
    </row>
    <row r="31" spans="1:9" s="120" customFormat="1" hidden="1" x14ac:dyDescent="0.2">
      <c r="A31" s="340"/>
      <c r="B31" s="336"/>
      <c r="C31" s="336"/>
      <c r="D31" s="337"/>
      <c r="E31" s="338"/>
      <c r="F31" s="336"/>
      <c r="G31" s="336"/>
      <c r="H31" s="336"/>
      <c r="I31" s="339"/>
    </row>
    <row r="32" spans="1:9" s="120" customFormat="1" hidden="1" x14ac:dyDescent="0.2">
      <c r="A32" s="340"/>
      <c r="B32" s="336"/>
      <c r="C32" s="336"/>
      <c r="D32" s="337"/>
      <c r="E32" s="338"/>
      <c r="F32" s="336"/>
      <c r="G32" s="336"/>
      <c r="H32" s="336"/>
      <c r="I32" s="339"/>
    </row>
    <row r="33" spans="1:9" s="120" customFormat="1" hidden="1" x14ac:dyDescent="0.2">
      <c r="A33" s="340"/>
      <c r="B33" s="336"/>
      <c r="C33" s="336"/>
      <c r="D33" s="337"/>
      <c r="E33" s="338"/>
      <c r="F33" s="336"/>
      <c r="G33" s="336"/>
      <c r="H33" s="336"/>
      <c r="I33" s="339"/>
    </row>
    <row r="34" spans="1:9" s="120" customFormat="1" hidden="1" x14ac:dyDescent="0.2">
      <c r="A34" s="340"/>
      <c r="B34" s="336"/>
      <c r="C34" s="336"/>
      <c r="D34" s="337"/>
      <c r="E34" s="338"/>
      <c r="F34" s="336"/>
      <c r="G34" s="336"/>
      <c r="H34" s="336"/>
      <c r="I34" s="339"/>
    </row>
    <row r="35" spans="1:9" s="120" customFormat="1" hidden="1" x14ac:dyDescent="0.2">
      <c r="A35" s="340"/>
      <c r="B35" s="336"/>
      <c r="C35" s="336"/>
      <c r="D35" s="337"/>
      <c r="E35" s="338"/>
      <c r="F35" s="336"/>
      <c r="G35" s="336"/>
      <c r="H35" s="336"/>
      <c r="I35" s="339"/>
    </row>
    <row r="36" spans="1:9" s="120" customFormat="1" hidden="1" x14ac:dyDescent="0.2">
      <c r="A36" s="340"/>
      <c r="B36" s="336"/>
      <c r="C36" s="336"/>
      <c r="D36" s="337"/>
      <c r="E36" s="338"/>
      <c r="F36" s="336"/>
      <c r="G36" s="336"/>
      <c r="H36" s="336"/>
      <c r="I36" s="339"/>
    </row>
    <row r="37" spans="1:9" s="120" customFormat="1" hidden="1" x14ac:dyDescent="0.2">
      <c r="A37" s="340"/>
      <c r="B37" s="336"/>
      <c r="C37" s="336"/>
      <c r="D37" s="337"/>
      <c r="E37" s="338"/>
      <c r="F37" s="336"/>
      <c r="G37" s="336"/>
      <c r="H37" s="336"/>
      <c r="I37" s="339"/>
    </row>
    <row r="38" spans="1:9" s="120" customFormat="1" hidden="1" x14ac:dyDescent="0.2">
      <c r="A38" s="340"/>
      <c r="B38" s="336"/>
      <c r="C38" s="336"/>
      <c r="D38" s="337"/>
      <c r="E38" s="338"/>
      <c r="F38" s="336"/>
      <c r="G38" s="336"/>
      <c r="H38" s="336"/>
      <c r="I38" s="339"/>
    </row>
    <row r="39" spans="1:9" s="120" customFormat="1" hidden="1" x14ac:dyDescent="0.2">
      <c r="A39" s="340"/>
      <c r="B39" s="336"/>
      <c r="C39" s="336"/>
      <c r="D39" s="337"/>
      <c r="E39" s="338"/>
      <c r="F39" s="336"/>
      <c r="G39" s="336"/>
      <c r="H39" s="336"/>
      <c r="I39" s="339"/>
    </row>
    <row r="40" spans="1:9" s="120" customFormat="1" hidden="1" x14ac:dyDescent="0.2">
      <c r="A40" s="340"/>
      <c r="B40" s="336"/>
      <c r="C40" s="336"/>
      <c r="D40" s="337"/>
      <c r="E40" s="338"/>
      <c r="F40" s="336"/>
      <c r="G40" s="336"/>
      <c r="H40" s="336"/>
      <c r="I40" s="339"/>
    </row>
    <row r="41" spans="1:9" s="120" customFormat="1" hidden="1" x14ac:dyDescent="0.2">
      <c r="A41" s="340"/>
      <c r="B41" s="336"/>
      <c r="C41" s="336"/>
      <c r="D41" s="337"/>
      <c r="E41" s="338"/>
      <c r="F41" s="336"/>
      <c r="G41" s="336"/>
      <c r="H41" s="336"/>
      <c r="I41" s="339"/>
    </row>
    <row r="42" spans="1:9" s="120" customFormat="1" hidden="1" x14ac:dyDescent="0.2">
      <c r="A42" s="340"/>
      <c r="B42" s="336"/>
      <c r="C42" s="336"/>
      <c r="D42" s="337"/>
      <c r="E42" s="338"/>
      <c r="F42" s="336"/>
      <c r="G42" s="336"/>
      <c r="H42" s="336"/>
      <c r="I42" s="339"/>
    </row>
    <row r="43" spans="1:9" s="120" customFormat="1" hidden="1" x14ac:dyDescent="0.2">
      <c r="A43" s="340"/>
      <c r="B43" s="336"/>
      <c r="C43" s="336"/>
      <c r="D43" s="337"/>
      <c r="E43" s="338"/>
      <c r="F43" s="336"/>
      <c r="G43" s="336"/>
      <c r="H43" s="336"/>
      <c r="I43" s="339"/>
    </row>
    <row r="44" spans="1:9" s="120" customFormat="1" hidden="1" x14ac:dyDescent="0.2">
      <c r="A44" s="340"/>
      <c r="B44" s="336"/>
      <c r="C44" s="336"/>
      <c r="D44" s="337"/>
      <c r="E44" s="338"/>
      <c r="F44" s="336"/>
      <c r="G44" s="336"/>
      <c r="H44" s="336"/>
      <c r="I44" s="339"/>
    </row>
    <row r="45" spans="1:9" s="120" customFormat="1" hidden="1" x14ac:dyDescent="0.2">
      <c r="A45" s="340"/>
      <c r="B45" s="336"/>
      <c r="C45" s="336"/>
      <c r="D45" s="337"/>
      <c r="E45" s="338"/>
      <c r="F45" s="336"/>
      <c r="G45" s="336"/>
      <c r="H45" s="336"/>
      <c r="I45" s="339"/>
    </row>
    <row r="46" spans="1:9" s="120" customFormat="1" hidden="1" x14ac:dyDescent="0.2">
      <c r="A46" s="340"/>
      <c r="B46" s="336"/>
      <c r="C46" s="336"/>
      <c r="D46" s="337"/>
      <c r="E46" s="338"/>
      <c r="F46" s="336"/>
      <c r="G46" s="336"/>
      <c r="H46" s="336"/>
      <c r="I46" s="339"/>
    </row>
    <row r="47" spans="1:9" s="120" customFormat="1" hidden="1" x14ac:dyDescent="0.2">
      <c r="A47" s="340"/>
      <c r="B47" s="336"/>
      <c r="C47" s="336"/>
      <c r="D47" s="337"/>
      <c r="E47" s="338"/>
      <c r="F47" s="336"/>
      <c r="G47" s="336"/>
      <c r="H47" s="336"/>
      <c r="I47" s="339"/>
    </row>
    <row r="48" spans="1:9" s="120" customFormat="1" hidden="1" x14ac:dyDescent="0.2">
      <c r="A48" s="340"/>
      <c r="B48" s="336"/>
      <c r="C48" s="336"/>
      <c r="D48" s="337"/>
      <c r="E48" s="338"/>
      <c r="F48" s="336"/>
      <c r="G48" s="336"/>
      <c r="H48" s="336"/>
      <c r="I48" s="339"/>
    </row>
    <row r="49" spans="1:9" s="120" customFormat="1" hidden="1" x14ac:dyDescent="0.2">
      <c r="A49" s="340"/>
      <c r="B49" s="336"/>
      <c r="C49" s="336"/>
      <c r="D49" s="337"/>
      <c r="E49" s="338"/>
      <c r="F49" s="336"/>
      <c r="G49" s="336"/>
      <c r="H49" s="336"/>
      <c r="I49" s="339"/>
    </row>
    <row r="50" spans="1:9" s="120" customFormat="1" hidden="1" x14ac:dyDescent="0.2">
      <c r="A50" s="340"/>
      <c r="B50" s="336"/>
      <c r="C50" s="336"/>
      <c r="D50" s="337"/>
      <c r="E50" s="338"/>
      <c r="F50" s="336"/>
      <c r="G50" s="336"/>
      <c r="H50" s="336"/>
      <c r="I50" s="339"/>
    </row>
    <row r="51" spans="1:9" s="120" customFormat="1" hidden="1" x14ac:dyDescent="0.2">
      <c r="A51" s="340"/>
      <c r="B51" s="336"/>
      <c r="C51" s="336"/>
      <c r="D51" s="337"/>
      <c r="E51" s="338"/>
      <c r="F51" s="336"/>
      <c r="G51" s="336"/>
      <c r="H51" s="336"/>
      <c r="I51" s="339"/>
    </row>
    <row r="52" spans="1:9" s="120" customFormat="1" hidden="1" x14ac:dyDescent="0.2">
      <c r="A52" s="340"/>
      <c r="B52" s="336"/>
      <c r="C52" s="336"/>
      <c r="D52" s="337"/>
      <c r="E52" s="338"/>
      <c r="F52" s="336"/>
      <c r="G52" s="336"/>
      <c r="H52" s="336"/>
      <c r="I52" s="339"/>
    </row>
    <row r="53" spans="1:9" s="120" customFormat="1" hidden="1" x14ac:dyDescent="0.2">
      <c r="A53" s="340"/>
      <c r="B53" s="336"/>
      <c r="C53" s="336"/>
      <c r="D53" s="337"/>
      <c r="E53" s="338"/>
      <c r="F53" s="336"/>
      <c r="G53" s="336"/>
      <c r="H53" s="336"/>
      <c r="I53" s="339"/>
    </row>
    <row r="54" spans="1:9" s="120" customFormat="1" hidden="1" x14ac:dyDescent="0.2">
      <c r="A54" s="340"/>
      <c r="B54" s="336"/>
      <c r="C54" s="336"/>
      <c r="D54" s="337"/>
      <c r="E54" s="338"/>
      <c r="F54" s="336"/>
      <c r="G54" s="336"/>
      <c r="H54" s="336"/>
      <c r="I54" s="339"/>
    </row>
    <row r="55" spans="1:9" s="120" customFormat="1" hidden="1" x14ac:dyDescent="0.2">
      <c r="A55" s="340"/>
      <c r="B55" s="336"/>
      <c r="C55" s="336"/>
      <c r="D55" s="337"/>
      <c r="E55" s="338"/>
      <c r="F55" s="336"/>
      <c r="G55" s="336"/>
      <c r="H55" s="336"/>
      <c r="I55" s="339"/>
    </row>
    <row r="56" spans="1:9" s="120" customFormat="1" hidden="1" x14ac:dyDescent="0.2">
      <c r="A56" s="340"/>
      <c r="B56" s="336"/>
      <c r="C56" s="336"/>
      <c r="D56" s="337"/>
      <c r="E56" s="338"/>
      <c r="F56" s="336"/>
      <c r="G56" s="336"/>
      <c r="H56" s="336"/>
      <c r="I56" s="339"/>
    </row>
    <row r="57" spans="1:9" s="120" customFormat="1" hidden="1" x14ac:dyDescent="0.2">
      <c r="A57" s="340"/>
      <c r="B57" s="336"/>
      <c r="C57" s="336"/>
      <c r="D57" s="337"/>
      <c r="E57" s="338"/>
      <c r="F57" s="336"/>
      <c r="G57" s="336"/>
      <c r="H57" s="336"/>
      <c r="I57" s="339"/>
    </row>
    <row r="58" spans="1:9" s="120" customFormat="1" hidden="1" x14ac:dyDescent="0.2">
      <c r="A58" s="340"/>
      <c r="B58" s="336"/>
      <c r="C58" s="336"/>
      <c r="D58" s="337"/>
      <c r="E58" s="338"/>
      <c r="F58" s="336"/>
      <c r="G58" s="336"/>
      <c r="H58" s="336"/>
      <c r="I58" s="339"/>
    </row>
    <row r="59" spans="1:9" s="120" customFormat="1" hidden="1" x14ac:dyDescent="0.2">
      <c r="A59" s="340"/>
      <c r="B59" s="336"/>
      <c r="C59" s="336"/>
      <c r="D59" s="337"/>
      <c r="E59" s="338"/>
      <c r="F59" s="336"/>
      <c r="G59" s="336"/>
      <c r="H59" s="336"/>
      <c r="I59" s="339"/>
    </row>
    <row r="60" spans="1:9" s="120" customFormat="1" hidden="1" x14ac:dyDescent="0.2">
      <c r="A60" s="340"/>
      <c r="B60" s="336"/>
      <c r="C60" s="336"/>
      <c r="D60" s="337"/>
      <c r="E60" s="338"/>
      <c r="F60" s="336"/>
      <c r="G60" s="336"/>
      <c r="H60" s="336"/>
      <c r="I60" s="339"/>
    </row>
    <row r="61" spans="1:9" s="120" customFormat="1" hidden="1" x14ac:dyDescent="0.2">
      <c r="A61" s="340"/>
      <c r="B61" s="336"/>
      <c r="C61" s="336"/>
      <c r="D61" s="337"/>
      <c r="E61" s="338"/>
      <c r="F61" s="336"/>
      <c r="G61" s="336"/>
      <c r="H61" s="336"/>
      <c r="I61" s="339"/>
    </row>
    <row r="62" spans="1:9" s="120" customFormat="1" hidden="1" x14ac:dyDescent="0.2">
      <c r="A62" s="340"/>
      <c r="B62" s="336"/>
      <c r="C62" s="336"/>
      <c r="D62" s="337"/>
      <c r="E62" s="338"/>
      <c r="F62" s="336"/>
      <c r="G62" s="336"/>
      <c r="H62" s="336"/>
      <c r="I62" s="339"/>
    </row>
    <row r="63" spans="1:9" s="120" customFormat="1" hidden="1" x14ac:dyDescent="0.2">
      <c r="A63" s="340"/>
      <c r="B63" s="336"/>
      <c r="C63" s="336"/>
      <c r="D63" s="337"/>
      <c r="E63" s="338"/>
      <c r="F63" s="336"/>
      <c r="G63" s="336"/>
      <c r="H63" s="336"/>
      <c r="I63" s="339"/>
    </row>
    <row r="64" spans="1:9" s="120" customFormat="1" hidden="1" x14ac:dyDescent="0.2">
      <c r="A64" s="340"/>
      <c r="B64" s="336"/>
      <c r="C64" s="336"/>
      <c r="D64" s="337"/>
      <c r="E64" s="338"/>
      <c r="F64" s="336"/>
      <c r="G64" s="336"/>
      <c r="H64" s="336"/>
      <c r="I64" s="339"/>
    </row>
    <row r="65" spans="1:9" s="120" customFormat="1" hidden="1" x14ac:dyDescent="0.2">
      <c r="A65" s="340"/>
      <c r="B65" s="336"/>
      <c r="C65" s="336"/>
      <c r="D65" s="337"/>
      <c r="E65" s="338"/>
      <c r="F65" s="336"/>
      <c r="G65" s="336"/>
      <c r="H65" s="336"/>
      <c r="I65" s="339"/>
    </row>
    <row r="66" spans="1:9" s="120" customFormat="1" hidden="1" x14ac:dyDescent="0.2">
      <c r="A66" s="340"/>
      <c r="B66" s="336"/>
      <c r="C66" s="336"/>
      <c r="D66" s="337"/>
      <c r="E66" s="338"/>
      <c r="F66" s="336"/>
      <c r="G66" s="336"/>
      <c r="H66" s="336"/>
      <c r="I66" s="339"/>
    </row>
    <row r="67" spans="1:9" s="120" customFormat="1" hidden="1" x14ac:dyDescent="0.2">
      <c r="A67" s="340"/>
      <c r="B67" s="336"/>
      <c r="C67" s="336"/>
      <c r="D67" s="337"/>
      <c r="E67" s="338"/>
      <c r="F67" s="336"/>
      <c r="G67" s="336"/>
      <c r="H67" s="336"/>
      <c r="I67" s="339"/>
    </row>
    <row r="68" spans="1:9" s="120" customFormat="1" hidden="1" x14ac:dyDescent="0.2">
      <c r="A68" s="340"/>
      <c r="B68" s="336"/>
      <c r="C68" s="336"/>
      <c r="D68" s="337"/>
      <c r="E68" s="338"/>
      <c r="F68" s="336"/>
      <c r="G68" s="336"/>
      <c r="H68" s="336"/>
      <c r="I68" s="339"/>
    </row>
    <row r="69" spans="1:9" s="120" customFormat="1" hidden="1" x14ac:dyDescent="0.2">
      <c r="A69" s="340"/>
      <c r="B69" s="336"/>
      <c r="C69" s="336"/>
      <c r="D69" s="337"/>
      <c r="E69" s="338"/>
      <c r="F69" s="336"/>
      <c r="G69" s="336"/>
      <c r="H69" s="336"/>
      <c r="I69" s="339"/>
    </row>
    <row r="70" spans="1:9" s="120" customFormat="1" hidden="1" x14ac:dyDescent="0.2">
      <c r="A70" s="340"/>
      <c r="B70" s="336"/>
      <c r="C70" s="336"/>
      <c r="D70" s="337"/>
      <c r="E70" s="338"/>
      <c r="F70" s="336"/>
      <c r="G70" s="336"/>
      <c r="H70" s="336"/>
      <c r="I70" s="339"/>
    </row>
    <row r="71" spans="1:9" s="120" customFormat="1" hidden="1" x14ac:dyDescent="0.2">
      <c r="A71" s="340"/>
      <c r="B71" s="336"/>
      <c r="C71" s="336"/>
      <c r="D71" s="337"/>
      <c r="E71" s="338"/>
      <c r="F71" s="336"/>
      <c r="G71" s="336"/>
      <c r="H71" s="336"/>
      <c r="I71" s="339"/>
    </row>
    <row r="72" spans="1:9" s="120" customFormat="1" hidden="1" x14ac:dyDescent="0.2">
      <c r="A72" s="340"/>
      <c r="B72" s="336"/>
      <c r="C72" s="336"/>
      <c r="D72" s="337"/>
      <c r="E72" s="338"/>
      <c r="F72" s="336"/>
      <c r="G72" s="336"/>
      <c r="H72" s="336"/>
      <c r="I72" s="339"/>
    </row>
    <row r="73" spans="1:9" s="120" customFormat="1" hidden="1" x14ac:dyDescent="0.2">
      <c r="A73" s="340"/>
      <c r="B73" s="336"/>
      <c r="C73" s="336"/>
      <c r="D73" s="337"/>
      <c r="E73" s="338"/>
      <c r="F73" s="336"/>
      <c r="G73" s="336"/>
      <c r="H73" s="336"/>
      <c r="I73" s="339"/>
    </row>
    <row r="74" spans="1:9" s="120" customFormat="1" hidden="1" x14ac:dyDescent="0.2">
      <c r="A74" s="340"/>
      <c r="B74" s="336"/>
      <c r="C74" s="336"/>
      <c r="D74" s="337"/>
      <c r="E74" s="338"/>
      <c r="F74" s="336"/>
      <c r="G74" s="336"/>
      <c r="H74" s="336"/>
      <c r="I74" s="339"/>
    </row>
    <row r="75" spans="1:9" s="120" customFormat="1" hidden="1" x14ac:dyDescent="0.2">
      <c r="A75" s="340"/>
      <c r="B75" s="336"/>
      <c r="C75" s="336"/>
      <c r="D75" s="337"/>
      <c r="E75" s="338"/>
      <c r="F75" s="336"/>
      <c r="G75" s="336"/>
      <c r="H75" s="336"/>
      <c r="I75" s="339"/>
    </row>
    <row r="76" spans="1:9" s="120" customFormat="1" hidden="1" x14ac:dyDescent="0.2">
      <c r="A76" s="340"/>
      <c r="B76" s="336"/>
      <c r="C76" s="336"/>
      <c r="D76" s="337"/>
      <c r="E76" s="338"/>
      <c r="F76" s="336"/>
      <c r="G76" s="336"/>
      <c r="H76" s="336"/>
      <c r="I76" s="339"/>
    </row>
    <row r="77" spans="1:9" s="120" customFormat="1" hidden="1" x14ac:dyDescent="0.2">
      <c r="A77" s="340"/>
      <c r="B77" s="336"/>
      <c r="C77" s="336"/>
      <c r="D77" s="337"/>
      <c r="E77" s="338"/>
      <c r="F77" s="336"/>
      <c r="G77" s="336"/>
      <c r="H77" s="336"/>
      <c r="I77" s="339"/>
    </row>
    <row r="78" spans="1:9" s="120" customFormat="1" hidden="1" x14ac:dyDescent="0.2">
      <c r="A78" s="340"/>
      <c r="B78" s="336"/>
      <c r="C78" s="336"/>
      <c r="D78" s="337"/>
      <c r="E78" s="338"/>
      <c r="F78" s="336"/>
      <c r="G78" s="336"/>
      <c r="H78" s="336"/>
      <c r="I78" s="339"/>
    </row>
    <row r="79" spans="1:9" s="120" customFormat="1" hidden="1" x14ac:dyDescent="0.2">
      <c r="A79" s="340"/>
      <c r="B79" s="336"/>
      <c r="C79" s="336"/>
      <c r="D79" s="337"/>
      <c r="E79" s="338"/>
      <c r="F79" s="336"/>
      <c r="G79" s="336"/>
      <c r="H79" s="336"/>
      <c r="I79" s="339"/>
    </row>
    <row r="80" spans="1:9" s="120" customFormat="1" hidden="1" x14ac:dyDescent="0.2">
      <c r="A80" s="340"/>
      <c r="B80" s="336"/>
      <c r="C80" s="336"/>
      <c r="D80" s="337"/>
      <c r="E80" s="338"/>
      <c r="F80" s="336"/>
      <c r="G80" s="336"/>
      <c r="H80" s="336"/>
      <c r="I80" s="339"/>
    </row>
    <row r="81" spans="1:9" s="120" customFormat="1" hidden="1" x14ac:dyDescent="0.2">
      <c r="A81" s="340"/>
      <c r="B81" s="336"/>
      <c r="C81" s="336"/>
      <c r="D81" s="337"/>
      <c r="E81" s="338"/>
      <c r="F81" s="336"/>
      <c r="G81" s="336"/>
      <c r="H81" s="336"/>
      <c r="I81" s="339"/>
    </row>
    <row r="82" spans="1:9" s="120" customFormat="1" hidden="1" x14ac:dyDescent="0.2">
      <c r="A82" s="340"/>
      <c r="B82" s="336"/>
      <c r="C82" s="336"/>
      <c r="D82" s="337"/>
      <c r="E82" s="338"/>
      <c r="F82" s="336"/>
      <c r="G82" s="336"/>
      <c r="H82" s="336"/>
      <c r="I82" s="339"/>
    </row>
    <row r="83" spans="1:9" s="120" customFormat="1" hidden="1" x14ac:dyDescent="0.2">
      <c r="A83" s="340"/>
      <c r="B83" s="336"/>
      <c r="C83" s="336"/>
      <c r="D83" s="337"/>
      <c r="E83" s="338"/>
      <c r="F83" s="336"/>
      <c r="G83" s="336"/>
      <c r="H83" s="336"/>
      <c r="I83" s="339"/>
    </row>
    <row r="84" spans="1:9" s="120" customFormat="1" hidden="1" x14ac:dyDescent="0.2">
      <c r="A84" s="340"/>
      <c r="B84" s="336"/>
      <c r="C84" s="336"/>
      <c r="D84" s="337"/>
      <c r="E84" s="338"/>
      <c r="F84" s="336"/>
      <c r="G84" s="336"/>
      <c r="H84" s="336"/>
      <c r="I84" s="339"/>
    </row>
    <row r="85" spans="1:9" s="120" customFormat="1" hidden="1" x14ac:dyDescent="0.2">
      <c r="A85" s="340"/>
      <c r="B85" s="336"/>
      <c r="C85" s="336"/>
      <c r="D85" s="337"/>
      <c r="E85" s="338"/>
      <c r="F85" s="336"/>
      <c r="G85" s="336"/>
      <c r="H85" s="336"/>
      <c r="I85" s="339"/>
    </row>
    <row r="86" spans="1:9" s="120" customFormat="1" hidden="1" x14ac:dyDescent="0.2">
      <c r="A86" s="340"/>
      <c r="B86" s="336"/>
      <c r="C86" s="336"/>
      <c r="D86" s="337"/>
      <c r="E86" s="338"/>
      <c r="F86" s="336"/>
      <c r="G86" s="336"/>
      <c r="H86" s="336"/>
      <c r="I86" s="339"/>
    </row>
    <row r="87" spans="1:9" s="120" customFormat="1" hidden="1" x14ac:dyDescent="0.2">
      <c r="A87" s="340"/>
      <c r="B87" s="336"/>
      <c r="C87" s="336"/>
      <c r="D87" s="337"/>
      <c r="E87" s="338"/>
      <c r="F87" s="336"/>
      <c r="G87" s="336"/>
      <c r="H87" s="336"/>
      <c r="I87" s="339"/>
    </row>
    <row r="88" spans="1:9" s="120" customFormat="1" hidden="1" x14ac:dyDescent="0.2">
      <c r="A88" s="340"/>
      <c r="B88" s="336"/>
      <c r="C88" s="336"/>
      <c r="D88" s="337"/>
      <c r="E88" s="338"/>
      <c r="F88" s="336"/>
      <c r="G88" s="336"/>
      <c r="H88" s="336"/>
      <c r="I88" s="339"/>
    </row>
    <row r="89" spans="1:9" s="120" customFormat="1" hidden="1" x14ac:dyDescent="0.2">
      <c r="A89" s="340"/>
      <c r="B89" s="336"/>
      <c r="C89" s="336"/>
      <c r="D89" s="337"/>
      <c r="E89" s="338"/>
      <c r="F89" s="336"/>
      <c r="G89" s="336"/>
      <c r="H89" s="336"/>
      <c r="I89" s="339"/>
    </row>
    <row r="90" spans="1:9" s="120" customFormat="1" hidden="1" x14ac:dyDescent="0.2">
      <c r="A90" s="340"/>
      <c r="B90" s="336"/>
      <c r="C90" s="336"/>
      <c r="D90" s="337"/>
      <c r="E90" s="338"/>
      <c r="F90" s="336"/>
      <c r="G90" s="336"/>
      <c r="H90" s="336"/>
      <c r="I90" s="339"/>
    </row>
    <row r="91" spans="1:9" s="120" customFormat="1" hidden="1" x14ac:dyDescent="0.2">
      <c r="A91" s="340"/>
      <c r="B91" s="336"/>
      <c r="C91" s="336"/>
      <c r="D91" s="337"/>
      <c r="E91" s="338"/>
      <c r="F91" s="336"/>
      <c r="G91" s="336"/>
      <c r="H91" s="336"/>
      <c r="I91" s="339"/>
    </row>
    <row r="92" spans="1:9" s="120" customFormat="1" hidden="1" x14ac:dyDescent="0.2">
      <c r="A92" s="340"/>
      <c r="B92" s="336"/>
      <c r="C92" s="336"/>
      <c r="D92" s="337"/>
      <c r="E92" s="338"/>
      <c r="F92" s="336"/>
      <c r="G92" s="336"/>
      <c r="H92" s="336"/>
      <c r="I92" s="339"/>
    </row>
    <row r="93" spans="1:9" s="120" customFormat="1" hidden="1" x14ac:dyDescent="0.2">
      <c r="A93" s="340"/>
      <c r="B93" s="336"/>
      <c r="C93" s="336"/>
      <c r="D93" s="337"/>
      <c r="E93" s="338"/>
      <c r="F93" s="336"/>
      <c r="G93" s="336"/>
      <c r="H93" s="336"/>
      <c r="I93" s="339"/>
    </row>
    <row r="94" spans="1:9" s="120" customFormat="1" ht="13.5" hidden="1" thickBot="1" x14ac:dyDescent="0.25">
      <c r="A94" s="344"/>
      <c r="B94" s="345"/>
      <c r="C94" s="345"/>
      <c r="D94" s="346"/>
      <c r="E94" s="347"/>
      <c r="F94" s="345"/>
      <c r="G94" s="345"/>
      <c r="H94" s="345"/>
      <c r="I94" s="348"/>
    </row>
    <row r="95" spans="1:9" ht="22.5" hidden="1" customHeight="1" thickBot="1" x14ac:dyDescent="0.25">
      <c r="A95" s="251"/>
      <c r="B95" s="251"/>
      <c r="C95" s="252" t="s">
        <v>247</v>
      </c>
      <c r="D95" s="253">
        <f>SUM(D5:D94)</f>
        <v>106666.26</v>
      </c>
      <c r="E95" s="251"/>
      <c r="F95" s="251"/>
      <c r="G95" s="251"/>
      <c r="H95" s="254"/>
      <c r="I95" s="254"/>
    </row>
    <row r="96" spans="1:9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510" spans="6:6" ht="25.5" hidden="1" x14ac:dyDescent="0.2">
      <c r="F510" s="112" t="s">
        <v>205</v>
      </c>
    </row>
    <row r="511" spans="6:6" ht="25.5" hidden="1" x14ac:dyDescent="0.2">
      <c r="F511" s="112" t="s">
        <v>206</v>
      </c>
    </row>
    <row r="512" spans="6:6" ht="25.5" hidden="1" x14ac:dyDescent="0.2">
      <c r="F512" s="112" t="s">
        <v>207</v>
      </c>
    </row>
    <row r="513" spans="6:6" ht="25.5" hidden="1" x14ac:dyDescent="0.2">
      <c r="F513" s="112" t="s">
        <v>208</v>
      </c>
    </row>
    <row r="514" spans="6:6" ht="38.25" hidden="1" x14ac:dyDescent="0.2">
      <c r="F514" s="112" t="s">
        <v>209</v>
      </c>
    </row>
    <row r="515" spans="6:6" ht="25.5" hidden="1" x14ac:dyDescent="0.2">
      <c r="F515" s="112" t="s">
        <v>210</v>
      </c>
    </row>
    <row r="516" spans="6:6" ht="38.25" hidden="1" x14ac:dyDescent="0.2">
      <c r="F516" s="112" t="s">
        <v>211</v>
      </c>
    </row>
    <row r="517" spans="6:6" ht="51" hidden="1" x14ac:dyDescent="0.2">
      <c r="F517" s="112" t="s">
        <v>212</v>
      </c>
    </row>
    <row r="518" spans="6:6" hidden="1" x14ac:dyDescent="0.2">
      <c r="F518" s="112" t="s">
        <v>213</v>
      </c>
    </row>
    <row r="519" spans="6:6" ht="25.5" hidden="1" x14ac:dyDescent="0.2">
      <c r="F519" s="112" t="s">
        <v>214</v>
      </c>
    </row>
    <row r="520" spans="6:6" hidden="1" x14ac:dyDescent="0.2">
      <c r="F520" s="112" t="s">
        <v>215</v>
      </c>
    </row>
    <row r="521" spans="6:6" ht="25.5" hidden="1" x14ac:dyDescent="0.2">
      <c r="F521" s="112" t="s">
        <v>216</v>
      </c>
    </row>
    <row r="522" spans="6:6" hidden="1" x14ac:dyDescent="0.2">
      <c r="F522" s="112" t="s">
        <v>62</v>
      </c>
    </row>
    <row r="523" spans="6:6" hidden="1" x14ac:dyDescent="0.2"/>
    <row r="524" spans="6:6" hidden="1" x14ac:dyDescent="0.2"/>
  </sheetData>
  <sheetProtection formatRows="0" insertRows="0"/>
  <mergeCells count="3">
    <mergeCell ref="A3:I3"/>
    <mergeCell ref="A1:I1"/>
    <mergeCell ref="A2:I2"/>
  </mergeCells>
  <phoneticPr fontId="0" type="noConversion"/>
  <dataValidations count="1">
    <dataValidation type="list" allowBlank="1" showInputMessage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scale="64" fitToHeight="0" pageOrder="overThenDown" orientation="portrait" r:id="rId1"/>
  <headerFooter>
    <oddFooter>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749992370372631"/>
    <pageSetUpPr fitToPage="1"/>
  </sheetPr>
  <dimension ref="A1:J506"/>
  <sheetViews>
    <sheetView showGridLines="0" workbookViewId="0">
      <pane xSplit="5" ySplit="4" topLeftCell="F32" activePane="bottomRight" state="frozen"/>
      <selection pane="topRight" activeCell="F1" sqref="F1"/>
      <selection pane="bottomLeft" activeCell="A5" sqref="A5"/>
      <selection pane="bottomRight" activeCell="A34" sqref="A1:J34"/>
    </sheetView>
  </sheetViews>
  <sheetFormatPr defaultColWidth="9.140625" defaultRowHeight="12.75" x14ac:dyDescent="0.2"/>
  <cols>
    <col min="1" max="1" width="4" style="125" customWidth="1"/>
    <col min="2" max="2" width="7.5703125" style="37" customWidth="1"/>
    <col min="3" max="3" width="15.42578125" style="125" customWidth="1"/>
    <col min="4" max="4" width="23.5703125" style="37" customWidth="1"/>
    <col min="5" max="5" width="14.5703125" style="126" customWidth="1"/>
    <col min="6" max="6" width="44.140625" style="37" customWidth="1"/>
    <col min="7" max="7" width="25.42578125" style="126" customWidth="1"/>
    <col min="8" max="8" width="23.85546875" style="37" customWidth="1"/>
    <col min="9" max="10" width="23.85546875" style="37" hidden="1" customWidth="1"/>
    <col min="11" max="16384" width="9.140625" style="125"/>
  </cols>
  <sheetData>
    <row r="1" spans="1:10" ht="15.95" customHeight="1" x14ac:dyDescent="0.2">
      <c r="A1" s="451" t="str">
        <f>Capa!A70</f>
        <v>Termo de Parceria nº51/2021 - celebrado entre o Instituto Ekos Brasil  e IEF - Instituto Estadual de Florestas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0" ht="15.75" x14ac:dyDescent="0.2">
      <c r="A2" s="451" t="str">
        <f>Capa!A5</f>
        <v>14º Relatório Financeiro</v>
      </c>
      <c r="B2" s="451"/>
      <c r="C2" s="451"/>
      <c r="D2" s="451"/>
      <c r="E2" s="451"/>
      <c r="F2" s="451"/>
      <c r="G2" s="451"/>
      <c r="H2" s="451"/>
      <c r="I2" s="366"/>
      <c r="J2" s="366"/>
    </row>
    <row r="3" spans="1:10" ht="15" x14ac:dyDescent="0.2">
      <c r="A3" s="462" t="s">
        <v>292</v>
      </c>
      <c r="B3" s="462"/>
      <c r="C3" s="462"/>
      <c r="D3" s="462"/>
      <c r="E3" s="462"/>
      <c r="F3" s="462"/>
      <c r="G3" s="462"/>
      <c r="H3" s="462"/>
      <c r="I3" s="367"/>
      <c r="J3" s="367"/>
    </row>
    <row r="4" spans="1:10" ht="36" customHeight="1" x14ac:dyDescent="0.2">
      <c r="A4" s="384" t="s">
        <v>256</v>
      </c>
      <c r="B4" s="385" t="s">
        <v>257</v>
      </c>
      <c r="C4" s="385" t="s">
        <v>33</v>
      </c>
      <c r="D4" s="385" t="s">
        <v>39</v>
      </c>
      <c r="E4" s="386" t="s">
        <v>147</v>
      </c>
      <c r="F4" s="387" t="s">
        <v>46</v>
      </c>
      <c r="G4" s="388" t="s">
        <v>273</v>
      </c>
      <c r="H4" s="388" t="s">
        <v>367</v>
      </c>
      <c r="I4" s="382" t="s">
        <v>47</v>
      </c>
      <c r="J4" s="381" t="s">
        <v>47</v>
      </c>
    </row>
    <row r="5" spans="1:10" ht="24" x14ac:dyDescent="0.2">
      <c r="A5" s="377">
        <v>1</v>
      </c>
      <c r="B5" s="383">
        <v>45809</v>
      </c>
      <c r="C5" s="416" t="s">
        <v>245</v>
      </c>
      <c r="D5" s="420" t="s">
        <v>149</v>
      </c>
      <c r="E5" s="421">
        <v>204.84</v>
      </c>
      <c r="F5" s="416" t="s">
        <v>1569</v>
      </c>
      <c r="G5" s="416" t="s">
        <v>454</v>
      </c>
      <c r="H5" s="420" t="s">
        <v>482</v>
      </c>
      <c r="I5" s="422" t="s">
        <v>508</v>
      </c>
      <c r="J5" s="390" t="str">
        <f>IF(I5="","",IF(LEN(I5)&gt;14,IF(ISBLANK(I5),"",I5),REPLACE(REPLACE(I5,1,3,"XXX"),13,2,"XX")))</f>
        <v>02.558.157/0001-62</v>
      </c>
    </row>
    <row r="6" spans="1:10" ht="24" x14ac:dyDescent="0.2">
      <c r="A6" s="375">
        <v>2</v>
      </c>
      <c r="B6" s="383">
        <v>45809</v>
      </c>
      <c r="C6" s="416" t="s">
        <v>245</v>
      </c>
      <c r="D6" s="420" t="s">
        <v>76</v>
      </c>
      <c r="E6" s="421">
        <v>80.849999999999994</v>
      </c>
      <c r="F6" s="416" t="s">
        <v>1570</v>
      </c>
      <c r="G6" s="416" t="s">
        <v>275</v>
      </c>
      <c r="H6" s="420" t="s">
        <v>679</v>
      </c>
      <c r="I6" s="422" t="s">
        <v>683</v>
      </c>
      <c r="J6" s="390" t="str">
        <f t="shared" ref="J6:J69" si="0">IF(I6="","",IF(LEN(I6)&gt;14,IF(ISBLANK(I6),"",I6),REPLACE(REPLACE(I6,1,3,"XXX"),13,2,"XX")))</f>
        <v>62.173.620/0093-06</v>
      </c>
    </row>
    <row r="7" spans="1:10" ht="36" x14ac:dyDescent="0.2">
      <c r="A7" s="375">
        <v>3</v>
      </c>
      <c r="B7" s="383">
        <v>45809</v>
      </c>
      <c r="C7" s="430" t="s">
        <v>245</v>
      </c>
      <c r="D7" s="420" t="s">
        <v>167</v>
      </c>
      <c r="E7" s="421">
        <v>253.78</v>
      </c>
      <c r="F7" s="416" t="s">
        <v>1571</v>
      </c>
      <c r="G7" s="416" t="s">
        <v>275</v>
      </c>
      <c r="H7" s="420" t="s">
        <v>484</v>
      </c>
      <c r="I7" s="422" t="s">
        <v>510</v>
      </c>
      <c r="J7" s="390" t="str">
        <f t="shared" si="0"/>
        <v>02.101.894/0004-84</v>
      </c>
    </row>
    <row r="8" spans="1:10" ht="24" x14ac:dyDescent="0.2">
      <c r="A8" s="375">
        <v>4</v>
      </c>
      <c r="B8" s="383">
        <v>45809</v>
      </c>
      <c r="C8" s="416" t="s">
        <v>245</v>
      </c>
      <c r="D8" s="420" t="s">
        <v>50</v>
      </c>
      <c r="E8" s="421">
        <v>2700</v>
      </c>
      <c r="F8" s="416" t="s">
        <v>1572</v>
      </c>
      <c r="G8" s="416" t="s">
        <v>275</v>
      </c>
      <c r="H8" s="420" t="s">
        <v>480</v>
      </c>
      <c r="I8" s="422" t="s">
        <v>506</v>
      </c>
      <c r="J8" s="390" t="str">
        <f t="shared" si="0"/>
        <v>50.671.254/0001-00</v>
      </c>
    </row>
    <row r="9" spans="1:10" x14ac:dyDescent="0.2">
      <c r="A9" s="375">
        <v>5</v>
      </c>
      <c r="B9" s="383">
        <v>45809</v>
      </c>
      <c r="C9" s="416" t="s">
        <v>245</v>
      </c>
      <c r="D9" s="420" t="s">
        <v>50</v>
      </c>
      <c r="E9" s="421">
        <v>1900</v>
      </c>
      <c r="F9" s="416" t="s">
        <v>1573</v>
      </c>
      <c r="G9" s="416" t="s">
        <v>275</v>
      </c>
      <c r="H9" s="420" t="s">
        <v>478</v>
      </c>
      <c r="I9" s="422" t="s">
        <v>504</v>
      </c>
      <c r="J9" s="390" t="str">
        <f t="shared" si="0"/>
        <v>04.954.252/0001-00</v>
      </c>
    </row>
    <row r="10" spans="1:10" ht="24" x14ac:dyDescent="0.2">
      <c r="A10" s="375">
        <v>6</v>
      </c>
      <c r="B10" s="383">
        <v>45809</v>
      </c>
      <c r="C10" s="416" t="s">
        <v>245</v>
      </c>
      <c r="D10" s="420" t="s">
        <v>167</v>
      </c>
      <c r="E10" s="421">
        <v>201.55</v>
      </c>
      <c r="F10" s="416" t="s">
        <v>1574</v>
      </c>
      <c r="G10" s="416" t="s">
        <v>275</v>
      </c>
      <c r="H10" s="420" t="s">
        <v>483</v>
      </c>
      <c r="I10" s="422" t="s">
        <v>509</v>
      </c>
      <c r="J10" s="390" t="str">
        <f t="shared" si="0"/>
        <v>18.511.742/0001-47</v>
      </c>
    </row>
    <row r="11" spans="1:10" ht="24" x14ac:dyDescent="0.2">
      <c r="A11" s="375">
        <v>7</v>
      </c>
      <c r="B11" s="383">
        <v>45809</v>
      </c>
      <c r="C11" s="416" t="s">
        <v>245</v>
      </c>
      <c r="D11" s="420" t="s">
        <v>140</v>
      </c>
      <c r="E11" s="421">
        <v>1320</v>
      </c>
      <c r="F11" s="416" t="s">
        <v>1575</v>
      </c>
      <c r="G11" s="416" t="s">
        <v>275</v>
      </c>
      <c r="H11" s="420" t="s">
        <v>478</v>
      </c>
      <c r="I11" s="422" t="s">
        <v>504</v>
      </c>
      <c r="J11" s="390" t="str">
        <f t="shared" si="0"/>
        <v>04.954.252/0001-00</v>
      </c>
    </row>
    <row r="12" spans="1:10" ht="36" x14ac:dyDescent="0.2">
      <c r="A12" s="375">
        <v>8</v>
      </c>
      <c r="B12" s="383">
        <v>45809</v>
      </c>
      <c r="C12" s="420" t="s">
        <v>348</v>
      </c>
      <c r="D12" s="420" t="s">
        <v>348</v>
      </c>
      <c r="E12" s="421">
        <v>23928.51</v>
      </c>
      <c r="F12" s="420" t="s">
        <v>1438</v>
      </c>
      <c r="G12" s="416" t="s">
        <v>277</v>
      </c>
      <c r="H12" s="420" t="s">
        <v>478</v>
      </c>
      <c r="I12" s="422" t="s">
        <v>567</v>
      </c>
      <c r="J12" s="390" t="str">
        <f t="shared" si="0"/>
        <v>04.954.252/0002-91</v>
      </c>
    </row>
    <row r="13" spans="1:10" ht="24" x14ac:dyDescent="0.2">
      <c r="A13" s="375">
        <v>9</v>
      </c>
      <c r="B13" s="383">
        <v>45809</v>
      </c>
      <c r="C13" s="416" t="s">
        <v>245</v>
      </c>
      <c r="D13" s="420" t="s">
        <v>3</v>
      </c>
      <c r="E13" s="421">
        <v>713.94</v>
      </c>
      <c r="F13" s="416" t="s">
        <v>1576</v>
      </c>
      <c r="G13" s="416" t="s">
        <v>275</v>
      </c>
      <c r="H13" s="420" t="s">
        <v>478</v>
      </c>
      <c r="I13" s="422" t="s">
        <v>504</v>
      </c>
      <c r="J13" s="390" t="str">
        <f t="shared" si="0"/>
        <v>04.954.252/0001-00</v>
      </c>
    </row>
    <row r="14" spans="1:10" ht="24" x14ac:dyDescent="0.2">
      <c r="A14" s="377">
        <v>10</v>
      </c>
      <c r="B14" s="383">
        <v>45809</v>
      </c>
      <c r="C14" s="416" t="s">
        <v>245</v>
      </c>
      <c r="D14" s="420" t="s">
        <v>2</v>
      </c>
      <c r="E14" s="421">
        <v>3990</v>
      </c>
      <c r="F14" s="416" t="s">
        <v>1577</v>
      </c>
      <c r="G14" s="420" t="s">
        <v>275</v>
      </c>
      <c r="H14" s="420" t="s">
        <v>478</v>
      </c>
      <c r="I14" s="422" t="s">
        <v>504</v>
      </c>
      <c r="J14" s="390" t="str">
        <f t="shared" si="0"/>
        <v>04.954.252/0001-00</v>
      </c>
    </row>
    <row r="15" spans="1:10" x14ac:dyDescent="0.2">
      <c r="A15" s="375">
        <v>11</v>
      </c>
      <c r="B15" s="383">
        <v>45809</v>
      </c>
      <c r="C15" s="416" t="s">
        <v>245</v>
      </c>
      <c r="D15" s="420" t="s">
        <v>2</v>
      </c>
      <c r="E15" s="421">
        <v>141.29</v>
      </c>
      <c r="F15" s="416" t="s">
        <v>1463</v>
      </c>
      <c r="G15" s="416" t="s">
        <v>275</v>
      </c>
      <c r="H15" s="420" t="s">
        <v>489</v>
      </c>
      <c r="I15" s="422" t="s">
        <v>504</v>
      </c>
      <c r="J15" s="390" t="str">
        <f t="shared" si="0"/>
        <v>04.954.252/0001-00</v>
      </c>
    </row>
    <row r="16" spans="1:10" ht="24" x14ac:dyDescent="0.2">
      <c r="A16" s="375">
        <v>12</v>
      </c>
      <c r="B16" s="383">
        <v>45809</v>
      </c>
      <c r="C16" s="416" t="s">
        <v>245</v>
      </c>
      <c r="D16" s="420" t="s">
        <v>164</v>
      </c>
      <c r="E16" s="421">
        <v>2500</v>
      </c>
      <c r="F16" s="416" t="s">
        <v>1578</v>
      </c>
      <c r="G16" s="416" t="s">
        <v>461</v>
      </c>
      <c r="H16" s="420" t="s">
        <v>492</v>
      </c>
      <c r="I16" s="422" t="s">
        <v>515</v>
      </c>
      <c r="J16" s="390" t="str">
        <f t="shared" si="0"/>
        <v>16.573.278/0001-98</v>
      </c>
    </row>
    <row r="17" spans="1:10" ht="36" x14ac:dyDescent="0.2">
      <c r="A17" s="375">
        <v>13</v>
      </c>
      <c r="B17" s="383">
        <v>45809</v>
      </c>
      <c r="C17" s="416" t="s">
        <v>163</v>
      </c>
      <c r="D17" s="420" t="s">
        <v>8</v>
      </c>
      <c r="E17" s="421">
        <v>253.82</v>
      </c>
      <c r="F17" s="416" t="s">
        <v>1579</v>
      </c>
      <c r="G17" s="416" t="s">
        <v>277</v>
      </c>
      <c r="H17" s="420" t="s">
        <v>490</v>
      </c>
      <c r="I17" s="422" t="s">
        <v>518</v>
      </c>
      <c r="J17" s="390" t="str">
        <f t="shared" si="0"/>
        <v>09.460.884/0001-31</v>
      </c>
    </row>
    <row r="18" spans="1:10" ht="24" x14ac:dyDescent="0.2">
      <c r="A18" s="375">
        <v>14</v>
      </c>
      <c r="B18" s="383">
        <v>45809</v>
      </c>
      <c r="C18" s="416" t="s">
        <v>245</v>
      </c>
      <c r="D18" s="420" t="s">
        <v>9</v>
      </c>
      <c r="E18" s="421">
        <v>5206</v>
      </c>
      <c r="F18" s="416" t="s">
        <v>1580</v>
      </c>
      <c r="G18" s="416" t="s">
        <v>275</v>
      </c>
      <c r="H18" s="429" t="s">
        <v>494</v>
      </c>
      <c r="I18" s="422" t="s">
        <v>516</v>
      </c>
      <c r="J18" s="390" t="str">
        <f t="shared" si="0"/>
        <v>02.102.498/0001-29</v>
      </c>
    </row>
    <row r="19" spans="1:10" ht="24" x14ac:dyDescent="0.2">
      <c r="A19" s="375">
        <v>15</v>
      </c>
      <c r="B19" s="383">
        <v>45809</v>
      </c>
      <c r="C19" s="430" t="s">
        <v>245</v>
      </c>
      <c r="D19" s="420" t="s">
        <v>164</v>
      </c>
      <c r="E19" s="428">
        <v>59.99</v>
      </c>
      <c r="F19" s="416" t="s">
        <v>1517</v>
      </c>
      <c r="G19" s="416" t="s">
        <v>275</v>
      </c>
      <c r="H19" s="420" t="s">
        <v>478</v>
      </c>
      <c r="I19" s="422" t="s">
        <v>520</v>
      </c>
      <c r="J19" s="390" t="str">
        <f t="shared" si="0"/>
        <v>08.215.660/0001-00</v>
      </c>
    </row>
    <row r="20" spans="1:10" x14ac:dyDescent="0.2">
      <c r="A20" s="375">
        <v>16</v>
      </c>
      <c r="B20" s="383">
        <v>45809</v>
      </c>
      <c r="C20" s="430" t="s">
        <v>245</v>
      </c>
      <c r="D20" s="420" t="s">
        <v>71</v>
      </c>
      <c r="E20" s="428">
        <v>131.94999999999999</v>
      </c>
      <c r="F20" s="416" t="s">
        <v>1520</v>
      </c>
      <c r="G20" s="416" t="s">
        <v>275</v>
      </c>
      <c r="H20" s="429" t="s">
        <v>478</v>
      </c>
      <c r="I20" s="422" t="s">
        <v>504</v>
      </c>
      <c r="J20" s="390" t="str">
        <f t="shared" si="0"/>
        <v>04.954.252/0001-00</v>
      </c>
    </row>
    <row r="21" spans="1:10" x14ac:dyDescent="0.2">
      <c r="A21" s="375">
        <v>17</v>
      </c>
      <c r="B21" s="383">
        <v>45809</v>
      </c>
      <c r="C21" s="430" t="s">
        <v>245</v>
      </c>
      <c r="D21" s="420" t="s">
        <v>149</v>
      </c>
      <c r="E21" s="428">
        <v>21.71</v>
      </c>
      <c r="F21" s="416" t="s">
        <v>1518</v>
      </c>
      <c r="G21" s="416" t="s">
        <v>275</v>
      </c>
      <c r="H21" s="429" t="s">
        <v>478</v>
      </c>
      <c r="I21" s="422" t="s">
        <v>504</v>
      </c>
      <c r="J21" s="390" t="str">
        <f t="shared" si="0"/>
        <v>04.954.252/0001-00</v>
      </c>
    </row>
    <row r="22" spans="1:10" ht="24" x14ac:dyDescent="0.2">
      <c r="A22" s="375">
        <v>18</v>
      </c>
      <c r="B22" s="383">
        <v>45809</v>
      </c>
      <c r="C22" s="416" t="s">
        <v>245</v>
      </c>
      <c r="D22" s="420" t="s">
        <v>265</v>
      </c>
      <c r="E22" s="428">
        <v>680</v>
      </c>
      <c r="F22" s="433" t="s">
        <v>620</v>
      </c>
      <c r="G22" s="416" t="s">
        <v>454</v>
      </c>
      <c r="H22" s="429" t="s">
        <v>496</v>
      </c>
      <c r="I22" s="422" t="s">
        <v>504</v>
      </c>
      <c r="J22" s="390" t="str">
        <f t="shared" si="0"/>
        <v>04.954.252/0001-00</v>
      </c>
    </row>
    <row r="23" spans="1:10" x14ac:dyDescent="0.2">
      <c r="A23" s="377">
        <v>19</v>
      </c>
      <c r="B23" s="383">
        <v>45809</v>
      </c>
      <c r="C23" s="430" t="s">
        <v>245</v>
      </c>
      <c r="D23" s="420" t="s">
        <v>148</v>
      </c>
      <c r="E23" s="428">
        <v>25.29</v>
      </c>
      <c r="F23" s="416" t="s">
        <v>1581</v>
      </c>
      <c r="G23" s="416" t="s">
        <v>275</v>
      </c>
      <c r="H23" s="429" t="s">
        <v>478</v>
      </c>
      <c r="I23" s="422" t="s">
        <v>522</v>
      </c>
      <c r="J23" s="390" t="str">
        <f t="shared" si="0"/>
        <v>37.213.628/0001-85</v>
      </c>
    </row>
    <row r="24" spans="1:10" x14ac:dyDescent="0.2">
      <c r="A24" s="375">
        <v>20</v>
      </c>
      <c r="B24" s="383">
        <v>45809</v>
      </c>
      <c r="C24" s="430" t="s">
        <v>245</v>
      </c>
      <c r="D24" s="420" t="s">
        <v>148</v>
      </c>
      <c r="E24" s="428">
        <v>25.29</v>
      </c>
      <c r="F24" s="416" t="s">
        <v>1581</v>
      </c>
      <c r="G24" s="416" t="s">
        <v>275</v>
      </c>
      <c r="H24" s="429" t="s">
        <v>478</v>
      </c>
      <c r="I24" s="422" t="s">
        <v>504</v>
      </c>
      <c r="J24" s="390" t="str">
        <f t="shared" si="0"/>
        <v>04.954.252/0001-00</v>
      </c>
    </row>
    <row r="25" spans="1:10" ht="24" x14ac:dyDescent="0.2">
      <c r="A25" s="375">
        <v>21</v>
      </c>
      <c r="B25" s="383">
        <v>45809</v>
      </c>
      <c r="C25" s="416" t="s">
        <v>245</v>
      </c>
      <c r="D25" s="420" t="s">
        <v>285</v>
      </c>
      <c r="E25" s="428">
        <v>776.3</v>
      </c>
      <c r="F25" s="416" t="s">
        <v>1582</v>
      </c>
      <c r="G25" s="416" t="s">
        <v>275</v>
      </c>
      <c r="H25" s="429" t="s">
        <v>500</v>
      </c>
      <c r="I25" s="422" t="s">
        <v>504</v>
      </c>
      <c r="J25" s="390" t="str">
        <f t="shared" si="0"/>
        <v>04.954.252/0001-00</v>
      </c>
    </row>
    <row r="26" spans="1:10" ht="36" x14ac:dyDescent="0.2">
      <c r="A26" s="375">
        <v>22</v>
      </c>
      <c r="B26" s="383">
        <v>45809</v>
      </c>
      <c r="C26" s="416" t="s">
        <v>245</v>
      </c>
      <c r="D26" s="420" t="s">
        <v>161</v>
      </c>
      <c r="E26" s="421">
        <v>1080</v>
      </c>
      <c r="F26" s="416" t="s">
        <v>1583</v>
      </c>
      <c r="G26" s="416" t="s">
        <v>275</v>
      </c>
      <c r="H26" s="420" t="s">
        <v>478</v>
      </c>
      <c r="I26" s="422" t="s">
        <v>526</v>
      </c>
      <c r="J26" s="390" t="str">
        <f t="shared" si="0"/>
        <v>08.654.123/0001-58</v>
      </c>
    </row>
    <row r="27" spans="1:10" ht="24" x14ac:dyDescent="0.2">
      <c r="A27" s="375">
        <v>23</v>
      </c>
      <c r="B27" s="383">
        <v>45809</v>
      </c>
      <c r="C27" s="416" t="s">
        <v>245</v>
      </c>
      <c r="D27" s="420" t="s">
        <v>76</v>
      </c>
      <c r="E27" s="421">
        <v>825.68</v>
      </c>
      <c r="F27" s="416" t="s">
        <v>1584</v>
      </c>
      <c r="G27" s="416" t="s">
        <v>275</v>
      </c>
      <c r="H27" s="420" t="s">
        <v>478</v>
      </c>
      <c r="I27" s="422" t="s">
        <v>504</v>
      </c>
      <c r="J27" s="390" t="str">
        <f t="shared" si="0"/>
        <v>04.954.252/0001-00</v>
      </c>
    </row>
    <row r="28" spans="1:10" ht="24" x14ac:dyDescent="0.2">
      <c r="A28" s="375">
        <v>24</v>
      </c>
      <c r="B28" s="383">
        <v>45809</v>
      </c>
      <c r="C28" s="416" t="s">
        <v>245</v>
      </c>
      <c r="D28" s="420" t="s">
        <v>167</v>
      </c>
      <c r="E28" s="421">
        <v>295.08999999999997</v>
      </c>
      <c r="F28" s="416" t="s">
        <v>1585</v>
      </c>
      <c r="G28" s="416" t="s">
        <v>275</v>
      </c>
      <c r="H28" s="420" t="s">
        <v>478</v>
      </c>
      <c r="I28" s="422" t="s">
        <v>504</v>
      </c>
      <c r="J28" s="390" t="str">
        <f t="shared" si="0"/>
        <v>04.954.252/0001-00</v>
      </c>
    </row>
    <row r="29" spans="1:10" ht="24" x14ac:dyDescent="0.2">
      <c r="A29" s="375">
        <v>25</v>
      </c>
      <c r="B29" s="383">
        <v>45809</v>
      </c>
      <c r="C29" s="416" t="s">
        <v>163</v>
      </c>
      <c r="D29" s="420" t="s">
        <v>160</v>
      </c>
      <c r="E29" s="421">
        <v>769.72</v>
      </c>
      <c r="F29" s="416" t="s">
        <v>1548</v>
      </c>
      <c r="G29" s="416" t="s">
        <v>277</v>
      </c>
      <c r="H29" s="420" t="s">
        <v>678</v>
      </c>
      <c r="I29" s="422" t="s">
        <v>504</v>
      </c>
      <c r="J29" s="390" t="str">
        <f t="shared" si="0"/>
        <v>04.954.252/0001-00</v>
      </c>
    </row>
    <row r="30" spans="1:10" ht="24" x14ac:dyDescent="0.2">
      <c r="A30" s="375">
        <v>26</v>
      </c>
      <c r="B30" s="383">
        <v>45809</v>
      </c>
      <c r="C30" s="416" t="s">
        <v>245</v>
      </c>
      <c r="D30" s="420" t="s">
        <v>285</v>
      </c>
      <c r="E30" s="421">
        <v>444.29</v>
      </c>
      <c r="F30" s="416" t="s">
        <v>1586</v>
      </c>
      <c r="G30" s="416" t="s">
        <v>275</v>
      </c>
      <c r="H30" s="420" t="s">
        <v>478</v>
      </c>
      <c r="I30" s="422" t="s">
        <v>682</v>
      </c>
      <c r="J30" s="390" t="str">
        <f t="shared" si="0"/>
        <v>19.596.170/0013-42</v>
      </c>
    </row>
    <row r="31" spans="1:10" ht="36" x14ac:dyDescent="0.2">
      <c r="A31" s="375">
        <v>27</v>
      </c>
      <c r="B31" s="383">
        <v>45809</v>
      </c>
      <c r="C31" s="416" t="s">
        <v>245</v>
      </c>
      <c r="D31" s="420" t="s">
        <v>265</v>
      </c>
      <c r="E31" s="421">
        <v>6435</v>
      </c>
      <c r="F31" s="416" t="s">
        <v>1587</v>
      </c>
      <c r="G31" s="416" t="s">
        <v>459</v>
      </c>
      <c r="H31" s="420" t="s">
        <v>1588</v>
      </c>
      <c r="I31" s="422" t="s">
        <v>504</v>
      </c>
      <c r="J31" s="390" t="str">
        <f t="shared" si="0"/>
        <v>04.954.252/0001-00</v>
      </c>
    </row>
    <row r="32" spans="1:10" ht="36" x14ac:dyDescent="0.2">
      <c r="A32" s="377">
        <v>28</v>
      </c>
      <c r="B32" s="383">
        <v>45809</v>
      </c>
      <c r="C32" s="416" t="s">
        <v>130</v>
      </c>
      <c r="D32" s="178" t="s">
        <v>207</v>
      </c>
      <c r="E32" s="179">
        <v>4928</v>
      </c>
      <c r="F32" s="354" t="s">
        <v>1589</v>
      </c>
      <c r="G32" s="354" t="s">
        <v>463</v>
      </c>
      <c r="H32" s="178" t="s">
        <v>1590</v>
      </c>
      <c r="I32" s="365" t="s">
        <v>1066</v>
      </c>
      <c r="J32" s="390" t="str">
        <f t="shared" si="0"/>
        <v>12.442.381/0001-48</v>
      </c>
    </row>
    <row r="33" spans="1:10" ht="36" x14ac:dyDescent="0.2">
      <c r="A33" s="375">
        <v>29</v>
      </c>
      <c r="B33" s="383">
        <v>45809</v>
      </c>
      <c r="C33" s="416" t="s">
        <v>130</v>
      </c>
      <c r="D33" s="178" t="s">
        <v>216</v>
      </c>
      <c r="E33" s="179">
        <v>7649.1</v>
      </c>
      <c r="F33" s="354" t="s">
        <v>1591</v>
      </c>
      <c r="G33" s="354" t="s">
        <v>277</v>
      </c>
      <c r="H33" s="178" t="s">
        <v>1592</v>
      </c>
      <c r="I33" s="365" t="s">
        <v>1066</v>
      </c>
      <c r="J33" s="390" t="str">
        <f t="shared" si="0"/>
        <v>12.442.381/0001-48</v>
      </c>
    </row>
    <row r="34" spans="1:10" ht="24" x14ac:dyDescent="0.2">
      <c r="A34" s="375">
        <v>30</v>
      </c>
      <c r="B34" s="383">
        <v>45809</v>
      </c>
      <c r="C34" s="416" t="s">
        <v>245</v>
      </c>
      <c r="D34" s="178" t="s">
        <v>195</v>
      </c>
      <c r="E34" s="179">
        <v>57492.52</v>
      </c>
      <c r="F34" s="361" t="s">
        <v>1625</v>
      </c>
      <c r="G34" s="354" t="s">
        <v>457</v>
      </c>
      <c r="H34" s="178" t="s">
        <v>1593</v>
      </c>
      <c r="I34" s="365" t="s">
        <v>1067</v>
      </c>
      <c r="J34" s="390" t="str">
        <f t="shared" si="0"/>
        <v>07.956.465/0001-60</v>
      </c>
    </row>
    <row r="35" spans="1:10" hidden="1" x14ac:dyDescent="0.2">
      <c r="A35" s="375"/>
      <c r="B35" s="383"/>
      <c r="C35" s="178"/>
      <c r="D35" s="178"/>
      <c r="E35" s="179"/>
      <c r="F35" s="361"/>
      <c r="G35" s="354"/>
      <c r="H35" s="178"/>
      <c r="I35" s="365" t="s">
        <v>1069</v>
      </c>
      <c r="J35" s="390" t="str">
        <f t="shared" si="0"/>
        <v>43.854.777/0005-50</v>
      </c>
    </row>
    <row r="36" spans="1:10" hidden="1" x14ac:dyDescent="0.2">
      <c r="A36" s="375">
        <v>32</v>
      </c>
      <c r="B36" s="383"/>
      <c r="C36" s="178"/>
      <c r="D36" s="178"/>
      <c r="E36" s="179"/>
      <c r="F36" s="361"/>
      <c r="G36" s="354"/>
      <c r="H36" s="178"/>
      <c r="I36" s="365"/>
      <c r="J36" s="390" t="str">
        <f t="shared" si="0"/>
        <v/>
      </c>
    </row>
    <row r="37" spans="1:10" hidden="1" x14ac:dyDescent="0.2">
      <c r="A37" s="375">
        <v>33</v>
      </c>
      <c r="B37" s="177"/>
      <c r="C37" s="178"/>
      <c r="D37" s="178"/>
      <c r="E37" s="179"/>
      <c r="F37" s="361"/>
      <c r="G37" s="354"/>
      <c r="H37" s="178"/>
      <c r="I37" s="365"/>
      <c r="J37" s="390" t="str">
        <f t="shared" si="0"/>
        <v/>
      </c>
    </row>
    <row r="38" spans="1:10" hidden="1" x14ac:dyDescent="0.2">
      <c r="A38" s="375">
        <v>34</v>
      </c>
      <c r="B38" s="177"/>
      <c r="C38" s="178"/>
      <c r="D38" s="178"/>
      <c r="E38" s="180"/>
      <c r="F38" s="361"/>
      <c r="G38" s="354"/>
      <c r="H38" s="178"/>
      <c r="I38" s="365"/>
      <c r="J38" s="390" t="str">
        <f t="shared" si="0"/>
        <v/>
      </c>
    </row>
    <row r="39" spans="1:10" hidden="1" x14ac:dyDescent="0.2">
      <c r="A39" s="375">
        <v>35</v>
      </c>
      <c r="B39" s="177"/>
      <c r="C39" s="178"/>
      <c r="D39" s="178"/>
      <c r="E39" s="180"/>
      <c r="F39" s="361"/>
      <c r="G39" s="362"/>
      <c r="H39" s="178"/>
      <c r="I39" s="365"/>
      <c r="J39" s="390" t="str">
        <f t="shared" si="0"/>
        <v/>
      </c>
    </row>
    <row r="40" spans="1:10" hidden="1" x14ac:dyDescent="0.2">
      <c r="A40" s="375">
        <v>36</v>
      </c>
      <c r="B40" s="177"/>
      <c r="C40" s="178"/>
      <c r="D40" s="178"/>
      <c r="E40" s="180"/>
      <c r="F40" s="361"/>
      <c r="G40" s="362"/>
      <c r="H40" s="178"/>
      <c r="I40" s="365"/>
      <c r="J40" s="390" t="str">
        <f t="shared" si="0"/>
        <v/>
      </c>
    </row>
    <row r="41" spans="1:10" hidden="1" x14ac:dyDescent="0.2">
      <c r="A41" s="377">
        <v>37</v>
      </c>
      <c r="B41" s="177"/>
      <c r="C41" s="178"/>
      <c r="D41" s="178"/>
      <c r="E41" s="180"/>
      <c r="F41" s="178"/>
      <c r="G41" s="362"/>
      <c r="H41" s="178"/>
      <c r="I41" s="365"/>
      <c r="J41" s="390" t="str">
        <f t="shared" si="0"/>
        <v/>
      </c>
    </row>
    <row r="42" spans="1:10" hidden="1" x14ac:dyDescent="0.2">
      <c r="A42" s="375">
        <v>38</v>
      </c>
      <c r="B42" s="177"/>
      <c r="C42" s="178"/>
      <c r="D42" s="178"/>
      <c r="E42" s="182"/>
      <c r="F42" s="378"/>
      <c r="G42" s="379"/>
      <c r="H42" s="178"/>
      <c r="I42" s="365"/>
      <c r="J42" s="390" t="str">
        <f t="shared" si="0"/>
        <v/>
      </c>
    </row>
    <row r="43" spans="1:10" hidden="1" x14ac:dyDescent="0.2">
      <c r="A43" s="375">
        <v>39</v>
      </c>
      <c r="B43" s="177"/>
      <c r="C43" s="178"/>
      <c r="D43" s="178"/>
      <c r="E43" s="182"/>
      <c r="F43" s="378"/>
      <c r="G43" s="379"/>
      <c r="H43" s="178"/>
      <c r="I43" s="365"/>
      <c r="J43" s="390" t="str">
        <f t="shared" si="0"/>
        <v/>
      </c>
    </row>
    <row r="44" spans="1:10" hidden="1" x14ac:dyDescent="0.2">
      <c r="A44" s="375">
        <v>40</v>
      </c>
      <c r="B44" s="177"/>
      <c r="C44" s="178"/>
      <c r="D44" s="178"/>
      <c r="E44" s="182"/>
      <c r="F44" s="378"/>
      <c r="G44" s="379"/>
      <c r="H44" s="178"/>
      <c r="I44" s="365"/>
      <c r="J44" s="390" t="str">
        <f t="shared" si="0"/>
        <v/>
      </c>
    </row>
    <row r="45" spans="1:10" hidden="1" x14ac:dyDescent="0.2">
      <c r="A45" s="375">
        <v>41</v>
      </c>
      <c r="B45" s="177"/>
      <c r="C45" s="178"/>
      <c r="D45" s="178"/>
      <c r="E45" s="182"/>
      <c r="F45" s="378"/>
      <c r="G45" s="379"/>
      <c r="H45" s="178"/>
      <c r="I45" s="365"/>
      <c r="J45" s="390" t="str">
        <f t="shared" si="0"/>
        <v/>
      </c>
    </row>
    <row r="46" spans="1:10" hidden="1" x14ac:dyDescent="0.2">
      <c r="A46" s="375">
        <v>42</v>
      </c>
      <c r="B46" s="177"/>
      <c r="C46" s="178"/>
      <c r="D46" s="178"/>
      <c r="E46" s="182"/>
      <c r="F46" s="378"/>
      <c r="G46" s="379"/>
      <c r="H46" s="178"/>
      <c r="I46" s="365"/>
      <c r="J46" s="390" t="str">
        <f t="shared" si="0"/>
        <v/>
      </c>
    </row>
    <row r="47" spans="1:10" hidden="1" x14ac:dyDescent="0.2">
      <c r="A47" s="375">
        <v>43</v>
      </c>
      <c r="B47" s="177"/>
      <c r="C47" s="178"/>
      <c r="D47" s="178"/>
      <c r="E47" s="179"/>
      <c r="F47" s="178"/>
      <c r="G47" s="354"/>
      <c r="H47" s="178"/>
      <c r="I47" s="365"/>
      <c r="J47" s="390" t="str">
        <f t="shared" si="0"/>
        <v/>
      </c>
    </row>
    <row r="48" spans="1:10" hidden="1" x14ac:dyDescent="0.2">
      <c r="A48" s="375">
        <v>44</v>
      </c>
      <c r="B48" s="177"/>
      <c r="C48" s="178"/>
      <c r="D48" s="178"/>
      <c r="E48" s="179"/>
      <c r="F48" s="178"/>
      <c r="G48" s="354"/>
      <c r="H48" s="178"/>
      <c r="I48" s="365"/>
      <c r="J48" s="390" t="str">
        <f t="shared" si="0"/>
        <v/>
      </c>
    </row>
    <row r="49" spans="1:10" hidden="1" x14ac:dyDescent="0.2">
      <c r="A49" s="375">
        <v>45</v>
      </c>
      <c r="B49" s="177"/>
      <c r="C49" s="178"/>
      <c r="D49" s="178"/>
      <c r="E49" s="182"/>
      <c r="F49" s="378"/>
      <c r="G49" s="379"/>
      <c r="H49" s="178"/>
      <c r="I49" s="365"/>
      <c r="J49" s="390" t="str">
        <f t="shared" si="0"/>
        <v/>
      </c>
    </row>
    <row r="50" spans="1:10" hidden="1" x14ac:dyDescent="0.2">
      <c r="A50" s="377">
        <v>46</v>
      </c>
      <c r="B50" s="177"/>
      <c r="C50" s="178"/>
      <c r="D50" s="178"/>
      <c r="E50" s="179"/>
      <c r="F50" s="178"/>
      <c r="G50" s="354"/>
      <c r="H50" s="178"/>
      <c r="I50" s="365"/>
      <c r="J50" s="390" t="str">
        <f t="shared" si="0"/>
        <v/>
      </c>
    </row>
    <row r="51" spans="1:10" hidden="1" x14ac:dyDescent="0.2">
      <c r="A51" s="375">
        <v>47</v>
      </c>
      <c r="B51" s="177"/>
      <c r="C51" s="178"/>
      <c r="D51" s="178"/>
      <c r="E51" s="179"/>
      <c r="F51" s="178"/>
      <c r="G51" s="354"/>
      <c r="H51" s="178"/>
      <c r="I51" s="365"/>
      <c r="J51" s="390" t="str">
        <f t="shared" si="0"/>
        <v/>
      </c>
    </row>
    <row r="52" spans="1:10" hidden="1" x14ac:dyDescent="0.2">
      <c r="A52" s="375">
        <v>48</v>
      </c>
      <c r="B52" s="177"/>
      <c r="C52" s="178"/>
      <c r="D52" s="178"/>
      <c r="E52" s="179"/>
      <c r="F52" s="178"/>
      <c r="G52" s="354"/>
      <c r="H52" s="178"/>
      <c r="I52" s="365"/>
      <c r="J52" s="390" t="str">
        <f t="shared" si="0"/>
        <v/>
      </c>
    </row>
    <row r="53" spans="1:10" hidden="1" x14ac:dyDescent="0.2">
      <c r="A53" s="375">
        <v>49</v>
      </c>
      <c r="B53" s="177"/>
      <c r="C53" s="178"/>
      <c r="D53" s="178"/>
      <c r="E53" s="179"/>
      <c r="F53" s="178"/>
      <c r="G53" s="354"/>
      <c r="H53" s="178"/>
      <c r="I53" s="365"/>
      <c r="J53" s="390" t="str">
        <f t="shared" si="0"/>
        <v/>
      </c>
    </row>
    <row r="54" spans="1:10" hidden="1" x14ac:dyDescent="0.2">
      <c r="A54" s="375">
        <v>50</v>
      </c>
      <c r="B54" s="177"/>
      <c r="C54" s="178"/>
      <c r="D54" s="178"/>
      <c r="E54" s="179"/>
      <c r="F54" s="178"/>
      <c r="G54" s="354"/>
      <c r="H54" s="178"/>
      <c r="I54" s="365"/>
      <c r="J54" s="390" t="str">
        <f t="shared" si="0"/>
        <v/>
      </c>
    </row>
    <row r="55" spans="1:10" hidden="1" x14ac:dyDescent="0.2">
      <c r="A55" s="375">
        <v>51</v>
      </c>
      <c r="B55" s="177"/>
      <c r="C55" s="178"/>
      <c r="D55" s="178"/>
      <c r="E55" s="179"/>
      <c r="F55" s="178"/>
      <c r="G55" s="354"/>
      <c r="H55" s="178"/>
      <c r="I55" s="365"/>
      <c r="J55" s="390" t="str">
        <f t="shared" si="0"/>
        <v/>
      </c>
    </row>
    <row r="56" spans="1:10" hidden="1" x14ac:dyDescent="0.2">
      <c r="A56" s="375">
        <v>52</v>
      </c>
      <c r="B56" s="177"/>
      <c r="C56" s="178"/>
      <c r="D56" s="178"/>
      <c r="E56" s="179"/>
      <c r="F56" s="178"/>
      <c r="G56" s="354"/>
      <c r="H56" s="178"/>
      <c r="I56" s="365"/>
      <c r="J56" s="390" t="str">
        <f t="shared" si="0"/>
        <v/>
      </c>
    </row>
    <row r="57" spans="1:10" hidden="1" x14ac:dyDescent="0.2">
      <c r="A57" s="375">
        <v>53</v>
      </c>
      <c r="B57" s="177"/>
      <c r="C57" s="178"/>
      <c r="D57" s="178"/>
      <c r="E57" s="179"/>
      <c r="F57" s="178"/>
      <c r="G57" s="354"/>
      <c r="H57" s="178"/>
      <c r="I57" s="365"/>
      <c r="J57" s="390" t="str">
        <f t="shared" si="0"/>
        <v/>
      </c>
    </row>
    <row r="58" spans="1:10" hidden="1" x14ac:dyDescent="0.2">
      <c r="A58" s="375">
        <v>54</v>
      </c>
      <c r="B58" s="177"/>
      <c r="C58" s="178"/>
      <c r="D58" s="178"/>
      <c r="E58" s="179"/>
      <c r="F58" s="178"/>
      <c r="G58" s="354"/>
      <c r="H58" s="178"/>
      <c r="I58" s="365"/>
      <c r="J58" s="390" t="str">
        <f t="shared" si="0"/>
        <v/>
      </c>
    </row>
    <row r="59" spans="1:10" hidden="1" x14ac:dyDescent="0.2">
      <c r="A59" s="377">
        <v>55</v>
      </c>
      <c r="B59" s="177"/>
      <c r="C59" s="178"/>
      <c r="D59" s="178"/>
      <c r="E59" s="179"/>
      <c r="F59" s="178"/>
      <c r="G59" s="354"/>
      <c r="H59" s="178"/>
      <c r="I59" s="365"/>
      <c r="J59" s="390" t="str">
        <f t="shared" si="0"/>
        <v/>
      </c>
    </row>
    <row r="60" spans="1:10" hidden="1" x14ac:dyDescent="0.2">
      <c r="A60" s="375">
        <v>56</v>
      </c>
      <c r="B60" s="177"/>
      <c r="C60" s="178"/>
      <c r="D60" s="178"/>
      <c r="E60" s="179"/>
      <c r="F60" s="178"/>
      <c r="G60" s="354"/>
      <c r="H60" s="178"/>
      <c r="I60" s="365"/>
      <c r="J60" s="390" t="str">
        <f t="shared" si="0"/>
        <v/>
      </c>
    </row>
    <row r="61" spans="1:10" hidden="1" x14ac:dyDescent="0.2">
      <c r="A61" s="375">
        <v>57</v>
      </c>
      <c r="B61" s="177"/>
      <c r="C61" s="178"/>
      <c r="D61" s="178"/>
      <c r="E61" s="179"/>
      <c r="F61" s="178"/>
      <c r="G61" s="354"/>
      <c r="H61" s="178"/>
      <c r="I61" s="365"/>
      <c r="J61" s="390" t="str">
        <f t="shared" si="0"/>
        <v/>
      </c>
    </row>
    <row r="62" spans="1:10" hidden="1" x14ac:dyDescent="0.2">
      <c r="A62" s="375">
        <v>58</v>
      </c>
      <c r="B62" s="177"/>
      <c r="C62" s="178"/>
      <c r="D62" s="178"/>
      <c r="E62" s="179"/>
      <c r="F62" s="178"/>
      <c r="G62" s="354"/>
      <c r="H62" s="178"/>
      <c r="I62" s="365"/>
      <c r="J62" s="390" t="str">
        <f t="shared" si="0"/>
        <v/>
      </c>
    </row>
    <row r="63" spans="1:10" hidden="1" x14ac:dyDescent="0.2">
      <c r="A63" s="375">
        <v>59</v>
      </c>
      <c r="B63" s="177"/>
      <c r="C63" s="178"/>
      <c r="D63" s="178"/>
      <c r="E63" s="179"/>
      <c r="F63" s="178"/>
      <c r="G63" s="354"/>
      <c r="H63" s="178"/>
      <c r="I63" s="365"/>
      <c r="J63" s="390" t="str">
        <f t="shared" si="0"/>
        <v/>
      </c>
    </row>
    <row r="64" spans="1:10" hidden="1" x14ac:dyDescent="0.2">
      <c r="A64" s="375">
        <v>60</v>
      </c>
      <c r="B64" s="177"/>
      <c r="C64" s="178"/>
      <c r="D64" s="178"/>
      <c r="E64" s="179"/>
      <c r="F64" s="178"/>
      <c r="G64" s="354"/>
      <c r="H64" s="178"/>
      <c r="I64" s="365"/>
      <c r="J64" s="390" t="str">
        <f t="shared" si="0"/>
        <v/>
      </c>
    </row>
    <row r="65" spans="1:10" hidden="1" x14ac:dyDescent="0.2">
      <c r="A65" s="375">
        <v>61</v>
      </c>
      <c r="B65" s="177"/>
      <c r="C65" s="178"/>
      <c r="D65" s="178"/>
      <c r="E65" s="179"/>
      <c r="F65" s="178"/>
      <c r="G65" s="354"/>
      <c r="H65" s="178"/>
      <c r="I65" s="365"/>
      <c r="J65" s="390" t="str">
        <f t="shared" si="0"/>
        <v/>
      </c>
    </row>
    <row r="66" spans="1:10" hidden="1" x14ac:dyDescent="0.2">
      <c r="A66" s="375">
        <v>62</v>
      </c>
      <c r="B66" s="177"/>
      <c r="C66" s="178"/>
      <c r="D66" s="178"/>
      <c r="E66" s="179"/>
      <c r="F66" s="178"/>
      <c r="G66" s="354"/>
      <c r="H66" s="178"/>
      <c r="I66" s="365"/>
      <c r="J66" s="390" t="str">
        <f t="shared" si="0"/>
        <v/>
      </c>
    </row>
    <row r="67" spans="1:10" hidden="1" x14ac:dyDescent="0.2">
      <c r="A67" s="375">
        <v>63</v>
      </c>
      <c r="B67" s="177"/>
      <c r="C67" s="178"/>
      <c r="D67" s="178"/>
      <c r="E67" s="179"/>
      <c r="F67" s="178"/>
      <c r="G67" s="354"/>
      <c r="H67" s="178"/>
      <c r="I67" s="365"/>
      <c r="J67" s="390" t="str">
        <f t="shared" si="0"/>
        <v/>
      </c>
    </row>
    <row r="68" spans="1:10" hidden="1" x14ac:dyDescent="0.2">
      <c r="A68" s="377">
        <v>64</v>
      </c>
      <c r="B68" s="177"/>
      <c r="C68" s="178"/>
      <c r="D68" s="178"/>
      <c r="E68" s="179"/>
      <c r="F68" s="178"/>
      <c r="G68" s="354"/>
      <c r="H68" s="178"/>
      <c r="I68" s="365"/>
      <c r="J68" s="390" t="str">
        <f t="shared" si="0"/>
        <v/>
      </c>
    </row>
    <row r="69" spans="1:10" hidden="1" x14ac:dyDescent="0.2">
      <c r="A69" s="375">
        <v>65</v>
      </c>
      <c r="B69" s="177"/>
      <c r="C69" s="178"/>
      <c r="D69" s="178"/>
      <c r="E69" s="179"/>
      <c r="F69" s="178"/>
      <c r="G69" s="354"/>
      <c r="H69" s="178"/>
      <c r="I69" s="365"/>
      <c r="J69" s="390" t="str">
        <f t="shared" si="0"/>
        <v/>
      </c>
    </row>
    <row r="70" spans="1:10" hidden="1" x14ac:dyDescent="0.2">
      <c r="A70" s="375">
        <v>66</v>
      </c>
      <c r="B70" s="177"/>
      <c r="C70" s="178"/>
      <c r="D70" s="178"/>
      <c r="E70" s="179"/>
      <c r="F70" s="178"/>
      <c r="G70" s="354"/>
      <c r="H70" s="178"/>
      <c r="I70" s="365"/>
      <c r="J70" s="390" t="str">
        <f t="shared" ref="J70:J133" si="1">IF(I70="","",IF(LEN(I70)&gt;14,IF(ISBLANK(I70),"",I70),REPLACE(REPLACE(I70,1,3,"XXX"),13,2,"XX")))</f>
        <v/>
      </c>
    </row>
    <row r="71" spans="1:10" hidden="1" x14ac:dyDescent="0.2">
      <c r="A71" s="375">
        <v>67</v>
      </c>
      <c r="B71" s="177"/>
      <c r="C71" s="178"/>
      <c r="D71" s="178"/>
      <c r="E71" s="179"/>
      <c r="F71" s="178"/>
      <c r="G71" s="354"/>
      <c r="H71" s="178"/>
      <c r="I71" s="365"/>
      <c r="J71" s="390" t="str">
        <f t="shared" si="1"/>
        <v/>
      </c>
    </row>
    <row r="72" spans="1:10" hidden="1" x14ac:dyDescent="0.2">
      <c r="A72" s="375">
        <v>68</v>
      </c>
      <c r="B72" s="177"/>
      <c r="C72" s="178"/>
      <c r="D72" s="178"/>
      <c r="E72" s="179"/>
      <c r="F72" s="178"/>
      <c r="G72" s="354"/>
      <c r="H72" s="178"/>
      <c r="I72" s="365"/>
      <c r="J72" s="390" t="str">
        <f t="shared" si="1"/>
        <v/>
      </c>
    </row>
    <row r="73" spans="1:10" hidden="1" x14ac:dyDescent="0.2">
      <c r="A73" s="375">
        <v>69</v>
      </c>
      <c r="B73" s="177"/>
      <c r="C73" s="178"/>
      <c r="D73" s="178"/>
      <c r="E73" s="179"/>
      <c r="F73" s="178"/>
      <c r="G73" s="354"/>
      <c r="H73" s="178"/>
      <c r="I73" s="365"/>
      <c r="J73" s="390" t="str">
        <f t="shared" si="1"/>
        <v/>
      </c>
    </row>
    <row r="74" spans="1:10" hidden="1" x14ac:dyDescent="0.2">
      <c r="A74" s="375">
        <v>70</v>
      </c>
      <c r="B74" s="177"/>
      <c r="C74" s="178"/>
      <c r="D74" s="178"/>
      <c r="E74" s="179"/>
      <c r="F74" s="178"/>
      <c r="G74" s="354"/>
      <c r="H74" s="178"/>
      <c r="I74" s="365"/>
      <c r="J74" s="390" t="str">
        <f t="shared" si="1"/>
        <v/>
      </c>
    </row>
    <row r="75" spans="1:10" hidden="1" x14ac:dyDescent="0.2">
      <c r="A75" s="375">
        <v>71</v>
      </c>
      <c r="B75" s="177"/>
      <c r="C75" s="178"/>
      <c r="D75" s="178"/>
      <c r="E75" s="179"/>
      <c r="F75" s="178"/>
      <c r="G75" s="354"/>
      <c r="H75" s="178"/>
      <c r="I75" s="365"/>
      <c r="J75" s="390" t="str">
        <f t="shared" si="1"/>
        <v/>
      </c>
    </row>
    <row r="76" spans="1:10" hidden="1" x14ac:dyDescent="0.2">
      <c r="A76" s="375">
        <v>72</v>
      </c>
      <c r="B76" s="177"/>
      <c r="C76" s="178"/>
      <c r="D76" s="178"/>
      <c r="E76" s="179"/>
      <c r="F76" s="178"/>
      <c r="G76" s="354"/>
      <c r="H76" s="178"/>
      <c r="I76" s="365"/>
      <c r="J76" s="390" t="str">
        <f t="shared" si="1"/>
        <v/>
      </c>
    </row>
    <row r="77" spans="1:10" hidden="1" x14ac:dyDescent="0.2">
      <c r="A77" s="377">
        <v>73</v>
      </c>
      <c r="B77" s="177"/>
      <c r="C77" s="178"/>
      <c r="D77" s="178"/>
      <c r="E77" s="179"/>
      <c r="F77" s="178"/>
      <c r="G77" s="354"/>
      <c r="H77" s="178"/>
      <c r="I77" s="365"/>
      <c r="J77" s="390" t="str">
        <f t="shared" si="1"/>
        <v/>
      </c>
    </row>
    <row r="78" spans="1:10" hidden="1" x14ac:dyDescent="0.2">
      <c r="A78" s="375">
        <v>74</v>
      </c>
      <c r="B78" s="177"/>
      <c r="C78" s="178"/>
      <c r="D78" s="178"/>
      <c r="E78" s="179"/>
      <c r="F78" s="178"/>
      <c r="G78" s="354"/>
      <c r="H78" s="178"/>
      <c r="I78" s="365"/>
      <c r="J78" s="390" t="str">
        <f t="shared" si="1"/>
        <v/>
      </c>
    </row>
    <row r="79" spans="1:10" hidden="1" x14ac:dyDescent="0.2">
      <c r="A79" s="375">
        <v>75</v>
      </c>
      <c r="B79" s="177"/>
      <c r="C79" s="178"/>
      <c r="D79" s="178"/>
      <c r="E79" s="179"/>
      <c r="F79" s="178"/>
      <c r="G79" s="354"/>
      <c r="H79" s="178"/>
      <c r="I79" s="365"/>
      <c r="J79" s="390" t="str">
        <f t="shared" si="1"/>
        <v/>
      </c>
    </row>
    <row r="80" spans="1:10" hidden="1" x14ac:dyDescent="0.2">
      <c r="A80" s="375">
        <v>76</v>
      </c>
      <c r="B80" s="177"/>
      <c r="C80" s="178"/>
      <c r="D80" s="178"/>
      <c r="E80" s="179"/>
      <c r="F80" s="178"/>
      <c r="G80" s="354"/>
      <c r="H80" s="178"/>
      <c r="I80" s="365"/>
      <c r="J80" s="390" t="str">
        <f t="shared" si="1"/>
        <v/>
      </c>
    </row>
    <row r="81" spans="1:10" hidden="1" x14ac:dyDescent="0.2">
      <c r="A81" s="375">
        <v>77</v>
      </c>
      <c r="B81" s="177"/>
      <c r="C81" s="178"/>
      <c r="D81" s="178"/>
      <c r="E81" s="179"/>
      <c r="F81" s="178"/>
      <c r="G81" s="354"/>
      <c r="H81" s="178"/>
      <c r="I81" s="365"/>
      <c r="J81" s="390" t="str">
        <f t="shared" si="1"/>
        <v/>
      </c>
    </row>
    <row r="82" spans="1:10" hidden="1" x14ac:dyDescent="0.2">
      <c r="A82" s="375">
        <v>78</v>
      </c>
      <c r="B82" s="177"/>
      <c r="C82" s="178"/>
      <c r="D82" s="178"/>
      <c r="E82" s="179"/>
      <c r="F82" s="178"/>
      <c r="G82" s="354"/>
      <c r="H82" s="178"/>
      <c r="I82" s="365"/>
      <c r="J82" s="390" t="str">
        <f t="shared" si="1"/>
        <v/>
      </c>
    </row>
    <row r="83" spans="1:10" hidden="1" x14ac:dyDescent="0.2">
      <c r="A83" s="375">
        <v>79</v>
      </c>
      <c r="B83" s="177"/>
      <c r="C83" s="178"/>
      <c r="D83" s="178"/>
      <c r="E83" s="179"/>
      <c r="F83" s="178"/>
      <c r="G83" s="354"/>
      <c r="H83" s="178"/>
      <c r="I83" s="365"/>
      <c r="J83" s="390" t="str">
        <f t="shared" si="1"/>
        <v/>
      </c>
    </row>
    <row r="84" spans="1:10" hidden="1" x14ac:dyDescent="0.2">
      <c r="A84" s="375">
        <v>80</v>
      </c>
      <c r="B84" s="177"/>
      <c r="C84" s="178"/>
      <c r="D84" s="178"/>
      <c r="E84" s="179"/>
      <c r="F84" s="178"/>
      <c r="G84" s="354"/>
      <c r="H84" s="178"/>
      <c r="I84" s="365"/>
      <c r="J84" s="390" t="str">
        <f t="shared" si="1"/>
        <v/>
      </c>
    </row>
    <row r="85" spans="1:10" hidden="1" x14ac:dyDescent="0.2">
      <c r="A85" s="375">
        <v>81</v>
      </c>
      <c r="B85" s="177"/>
      <c r="C85" s="178"/>
      <c r="D85" s="178"/>
      <c r="E85" s="179"/>
      <c r="F85" s="178"/>
      <c r="G85" s="354"/>
      <c r="H85" s="178"/>
      <c r="I85" s="365"/>
      <c r="J85" s="390" t="str">
        <f t="shared" si="1"/>
        <v/>
      </c>
    </row>
    <row r="86" spans="1:10" hidden="1" x14ac:dyDescent="0.2">
      <c r="A86" s="377">
        <v>82</v>
      </c>
      <c r="B86" s="177"/>
      <c r="C86" s="178"/>
      <c r="D86" s="178"/>
      <c r="E86" s="179"/>
      <c r="F86" s="178"/>
      <c r="G86" s="354"/>
      <c r="H86" s="178"/>
      <c r="I86" s="365"/>
      <c r="J86" s="390" t="str">
        <f t="shared" si="1"/>
        <v/>
      </c>
    </row>
    <row r="87" spans="1:10" hidden="1" x14ac:dyDescent="0.2">
      <c r="A87" s="375">
        <v>83</v>
      </c>
      <c r="B87" s="177"/>
      <c r="C87" s="178"/>
      <c r="D87" s="178"/>
      <c r="E87" s="179"/>
      <c r="F87" s="178"/>
      <c r="G87" s="354"/>
      <c r="H87" s="178"/>
      <c r="I87" s="365"/>
      <c r="J87" s="390" t="str">
        <f t="shared" si="1"/>
        <v/>
      </c>
    </row>
    <row r="88" spans="1:10" hidden="1" x14ac:dyDescent="0.2">
      <c r="A88" s="375">
        <v>84</v>
      </c>
      <c r="B88" s="177"/>
      <c r="C88" s="178"/>
      <c r="D88" s="178"/>
      <c r="E88" s="179"/>
      <c r="F88" s="178"/>
      <c r="G88" s="354"/>
      <c r="H88" s="178"/>
      <c r="I88" s="365"/>
      <c r="J88" s="390" t="str">
        <f t="shared" si="1"/>
        <v/>
      </c>
    </row>
    <row r="89" spans="1:10" hidden="1" x14ac:dyDescent="0.2">
      <c r="A89" s="375">
        <v>85</v>
      </c>
      <c r="B89" s="177"/>
      <c r="C89" s="178"/>
      <c r="D89" s="178"/>
      <c r="E89" s="179"/>
      <c r="F89" s="178"/>
      <c r="G89" s="354"/>
      <c r="H89" s="178"/>
      <c r="I89" s="365"/>
      <c r="J89" s="390" t="str">
        <f t="shared" si="1"/>
        <v/>
      </c>
    </row>
    <row r="90" spans="1:10" hidden="1" x14ac:dyDescent="0.2">
      <c r="A90" s="375">
        <v>86</v>
      </c>
      <c r="B90" s="177"/>
      <c r="C90" s="178"/>
      <c r="D90" s="178"/>
      <c r="E90" s="179"/>
      <c r="F90" s="178"/>
      <c r="G90" s="354"/>
      <c r="H90" s="178"/>
      <c r="I90" s="365"/>
      <c r="J90" s="390" t="str">
        <f t="shared" si="1"/>
        <v/>
      </c>
    </row>
    <row r="91" spans="1:10" hidden="1" x14ac:dyDescent="0.2">
      <c r="A91" s="375">
        <v>87</v>
      </c>
      <c r="B91" s="177"/>
      <c r="C91" s="178"/>
      <c r="D91" s="178"/>
      <c r="E91" s="179"/>
      <c r="F91" s="178"/>
      <c r="G91" s="354"/>
      <c r="H91" s="178"/>
      <c r="I91" s="365"/>
      <c r="J91" s="390" t="str">
        <f t="shared" si="1"/>
        <v/>
      </c>
    </row>
    <row r="92" spans="1:10" hidden="1" x14ac:dyDescent="0.2">
      <c r="A92" s="375">
        <v>88</v>
      </c>
      <c r="B92" s="177"/>
      <c r="C92" s="178"/>
      <c r="D92" s="178"/>
      <c r="E92" s="179"/>
      <c r="F92" s="178"/>
      <c r="G92" s="354"/>
      <c r="H92" s="178"/>
      <c r="I92" s="365"/>
      <c r="J92" s="390" t="str">
        <f t="shared" si="1"/>
        <v/>
      </c>
    </row>
    <row r="93" spans="1:10" hidden="1" x14ac:dyDescent="0.2">
      <c r="A93" s="375">
        <v>89</v>
      </c>
      <c r="B93" s="177"/>
      <c r="C93" s="178"/>
      <c r="D93" s="178"/>
      <c r="E93" s="179"/>
      <c r="F93" s="178"/>
      <c r="G93" s="354"/>
      <c r="H93" s="178"/>
      <c r="I93" s="365"/>
      <c r="J93" s="390" t="str">
        <f t="shared" si="1"/>
        <v/>
      </c>
    </row>
    <row r="94" spans="1:10" hidden="1" x14ac:dyDescent="0.2">
      <c r="A94" s="375">
        <v>90</v>
      </c>
      <c r="B94" s="177"/>
      <c r="C94" s="178"/>
      <c r="D94" s="178"/>
      <c r="E94" s="179"/>
      <c r="F94" s="178"/>
      <c r="G94" s="354"/>
      <c r="H94" s="178"/>
      <c r="I94" s="365"/>
      <c r="J94" s="390" t="str">
        <f t="shared" si="1"/>
        <v/>
      </c>
    </row>
    <row r="95" spans="1:10" hidden="1" x14ac:dyDescent="0.2">
      <c r="A95" s="377">
        <v>91</v>
      </c>
      <c r="B95" s="177"/>
      <c r="C95" s="178"/>
      <c r="D95" s="178"/>
      <c r="E95" s="179"/>
      <c r="F95" s="178"/>
      <c r="G95" s="354"/>
      <c r="H95" s="178"/>
      <c r="I95" s="365"/>
      <c r="J95" s="390" t="str">
        <f t="shared" si="1"/>
        <v/>
      </c>
    </row>
    <row r="96" spans="1:10" hidden="1" x14ac:dyDescent="0.2">
      <c r="A96" s="375">
        <v>92</v>
      </c>
      <c r="B96" s="177"/>
      <c r="C96" s="178"/>
      <c r="D96" s="178"/>
      <c r="E96" s="179"/>
      <c r="F96" s="178"/>
      <c r="G96" s="354"/>
      <c r="H96" s="178"/>
      <c r="I96" s="365"/>
      <c r="J96" s="390" t="str">
        <f t="shared" si="1"/>
        <v/>
      </c>
    </row>
    <row r="97" spans="1:10" hidden="1" x14ac:dyDescent="0.2">
      <c r="A97" s="375">
        <v>93</v>
      </c>
      <c r="B97" s="177"/>
      <c r="C97" s="178"/>
      <c r="D97" s="178"/>
      <c r="E97" s="179"/>
      <c r="F97" s="178"/>
      <c r="G97" s="354"/>
      <c r="H97" s="178"/>
      <c r="I97" s="365"/>
      <c r="J97" s="390" t="str">
        <f t="shared" si="1"/>
        <v/>
      </c>
    </row>
    <row r="98" spans="1:10" hidden="1" x14ac:dyDescent="0.2">
      <c r="A98" s="375">
        <v>94</v>
      </c>
      <c r="B98" s="177"/>
      <c r="C98" s="178"/>
      <c r="D98" s="178"/>
      <c r="E98" s="179"/>
      <c r="F98" s="178"/>
      <c r="G98" s="354"/>
      <c r="H98" s="178"/>
      <c r="I98" s="365"/>
      <c r="J98" s="390" t="str">
        <f t="shared" si="1"/>
        <v/>
      </c>
    </row>
    <row r="99" spans="1:10" hidden="1" x14ac:dyDescent="0.2">
      <c r="A99" s="375">
        <v>95</v>
      </c>
      <c r="B99" s="177"/>
      <c r="C99" s="178"/>
      <c r="D99" s="178"/>
      <c r="E99" s="179"/>
      <c r="F99" s="178"/>
      <c r="G99" s="354"/>
      <c r="H99" s="178"/>
      <c r="I99" s="365"/>
      <c r="J99" s="390" t="str">
        <f t="shared" si="1"/>
        <v/>
      </c>
    </row>
    <row r="100" spans="1:10" hidden="1" x14ac:dyDescent="0.2">
      <c r="A100" s="375">
        <v>96</v>
      </c>
      <c r="B100" s="177"/>
      <c r="C100" s="178"/>
      <c r="D100" s="178"/>
      <c r="E100" s="179"/>
      <c r="F100" s="178"/>
      <c r="G100" s="354"/>
      <c r="H100" s="178"/>
      <c r="I100" s="365"/>
      <c r="J100" s="390" t="str">
        <f t="shared" si="1"/>
        <v/>
      </c>
    </row>
    <row r="101" spans="1:10" hidden="1" x14ac:dyDescent="0.2">
      <c r="A101" s="375">
        <v>97</v>
      </c>
      <c r="B101" s="177"/>
      <c r="C101" s="178"/>
      <c r="D101" s="178"/>
      <c r="E101" s="179"/>
      <c r="F101" s="178"/>
      <c r="G101" s="354"/>
      <c r="H101" s="178"/>
      <c r="I101" s="365"/>
      <c r="J101" s="390" t="str">
        <f t="shared" si="1"/>
        <v/>
      </c>
    </row>
    <row r="102" spans="1:10" hidden="1" x14ac:dyDescent="0.2">
      <c r="A102" s="375">
        <v>98</v>
      </c>
      <c r="B102" s="177"/>
      <c r="C102" s="178"/>
      <c r="D102" s="178"/>
      <c r="E102" s="179"/>
      <c r="F102" s="178"/>
      <c r="G102" s="354"/>
      <c r="H102" s="178"/>
      <c r="I102" s="365"/>
      <c r="J102" s="390" t="str">
        <f t="shared" si="1"/>
        <v/>
      </c>
    </row>
    <row r="103" spans="1:10" hidden="1" x14ac:dyDescent="0.2">
      <c r="A103" s="375">
        <v>99</v>
      </c>
      <c r="B103" s="177"/>
      <c r="C103" s="178"/>
      <c r="D103" s="178"/>
      <c r="E103" s="179"/>
      <c r="F103" s="178"/>
      <c r="G103" s="354"/>
      <c r="H103" s="178"/>
      <c r="I103" s="365"/>
      <c r="J103" s="390" t="str">
        <f t="shared" si="1"/>
        <v/>
      </c>
    </row>
    <row r="104" spans="1:10" hidden="1" x14ac:dyDescent="0.2">
      <c r="A104" s="377">
        <v>100</v>
      </c>
      <c r="B104" s="177"/>
      <c r="C104" s="178"/>
      <c r="D104" s="178"/>
      <c r="E104" s="179"/>
      <c r="F104" s="178"/>
      <c r="G104" s="354"/>
      <c r="H104" s="178"/>
      <c r="I104" s="365"/>
      <c r="J104" s="390" t="str">
        <f t="shared" si="1"/>
        <v/>
      </c>
    </row>
    <row r="105" spans="1:10" hidden="1" x14ac:dyDescent="0.2">
      <c r="A105" s="375">
        <v>101</v>
      </c>
      <c r="B105" s="177"/>
      <c r="C105" s="178"/>
      <c r="D105" s="178"/>
      <c r="E105" s="179"/>
      <c r="F105" s="178"/>
      <c r="G105" s="354"/>
      <c r="H105" s="178"/>
      <c r="I105" s="365"/>
      <c r="J105" s="390" t="str">
        <f t="shared" si="1"/>
        <v/>
      </c>
    </row>
    <row r="106" spans="1:10" hidden="1" x14ac:dyDescent="0.2">
      <c r="A106" s="375">
        <v>102</v>
      </c>
      <c r="B106" s="177"/>
      <c r="C106" s="178"/>
      <c r="D106" s="178"/>
      <c r="E106" s="179"/>
      <c r="F106" s="178"/>
      <c r="G106" s="354"/>
      <c r="H106" s="178"/>
      <c r="I106" s="365"/>
      <c r="J106" s="390" t="str">
        <f t="shared" si="1"/>
        <v/>
      </c>
    </row>
    <row r="107" spans="1:10" hidden="1" x14ac:dyDescent="0.2">
      <c r="A107" s="375">
        <v>103</v>
      </c>
      <c r="B107" s="177"/>
      <c r="C107" s="178"/>
      <c r="D107" s="178"/>
      <c r="E107" s="179"/>
      <c r="F107" s="178"/>
      <c r="G107" s="354"/>
      <c r="H107" s="178"/>
      <c r="I107" s="365"/>
      <c r="J107" s="390" t="str">
        <f t="shared" si="1"/>
        <v/>
      </c>
    </row>
    <row r="108" spans="1:10" hidden="1" x14ac:dyDescent="0.2">
      <c r="A108" s="375">
        <v>104</v>
      </c>
      <c r="B108" s="177"/>
      <c r="C108" s="178"/>
      <c r="D108" s="178"/>
      <c r="E108" s="179"/>
      <c r="F108" s="178"/>
      <c r="G108" s="354"/>
      <c r="H108" s="178"/>
      <c r="I108" s="365"/>
      <c r="J108" s="390" t="str">
        <f t="shared" si="1"/>
        <v/>
      </c>
    </row>
    <row r="109" spans="1:10" hidden="1" x14ac:dyDescent="0.2">
      <c r="A109" s="375">
        <v>105</v>
      </c>
      <c r="B109" s="177"/>
      <c r="C109" s="178"/>
      <c r="D109" s="178"/>
      <c r="E109" s="179"/>
      <c r="F109" s="178"/>
      <c r="G109" s="354"/>
      <c r="H109" s="178"/>
      <c r="I109" s="365"/>
      <c r="J109" s="390" t="str">
        <f t="shared" si="1"/>
        <v/>
      </c>
    </row>
    <row r="110" spans="1:10" hidden="1" x14ac:dyDescent="0.2">
      <c r="A110" s="375">
        <v>106</v>
      </c>
      <c r="B110" s="177"/>
      <c r="C110" s="178"/>
      <c r="D110" s="178"/>
      <c r="E110" s="179"/>
      <c r="F110" s="178"/>
      <c r="G110" s="354"/>
      <c r="H110" s="178"/>
      <c r="I110" s="365"/>
      <c r="J110" s="390" t="str">
        <f t="shared" si="1"/>
        <v/>
      </c>
    </row>
    <row r="111" spans="1:10" hidden="1" x14ac:dyDescent="0.2">
      <c r="A111" s="375">
        <v>107</v>
      </c>
      <c r="B111" s="177"/>
      <c r="C111" s="178"/>
      <c r="D111" s="178"/>
      <c r="E111" s="179"/>
      <c r="F111" s="178"/>
      <c r="G111" s="354"/>
      <c r="H111" s="178"/>
      <c r="I111" s="365"/>
      <c r="J111" s="390" t="str">
        <f t="shared" si="1"/>
        <v/>
      </c>
    </row>
    <row r="112" spans="1:10" hidden="1" x14ac:dyDescent="0.2">
      <c r="A112" s="375">
        <v>108</v>
      </c>
      <c r="B112" s="177"/>
      <c r="C112" s="178"/>
      <c r="D112" s="178"/>
      <c r="E112" s="179"/>
      <c r="F112" s="178"/>
      <c r="G112" s="354"/>
      <c r="H112" s="178"/>
      <c r="I112" s="365"/>
      <c r="J112" s="390" t="str">
        <f t="shared" si="1"/>
        <v/>
      </c>
    </row>
    <row r="113" spans="1:10" hidden="1" x14ac:dyDescent="0.2">
      <c r="A113" s="377">
        <v>109</v>
      </c>
      <c r="B113" s="177"/>
      <c r="C113" s="178"/>
      <c r="D113" s="178"/>
      <c r="E113" s="179"/>
      <c r="F113" s="178"/>
      <c r="G113" s="354"/>
      <c r="H113" s="178"/>
      <c r="I113" s="365"/>
      <c r="J113" s="390" t="str">
        <f t="shared" si="1"/>
        <v/>
      </c>
    </row>
    <row r="114" spans="1:10" hidden="1" x14ac:dyDescent="0.2">
      <c r="A114" s="375">
        <v>110</v>
      </c>
      <c r="B114" s="177"/>
      <c r="C114" s="178"/>
      <c r="D114" s="178"/>
      <c r="E114" s="179"/>
      <c r="F114" s="178"/>
      <c r="G114" s="354"/>
      <c r="H114" s="178"/>
      <c r="I114" s="365"/>
      <c r="J114" s="390" t="str">
        <f t="shared" si="1"/>
        <v/>
      </c>
    </row>
    <row r="115" spans="1:10" hidden="1" x14ac:dyDescent="0.2">
      <c r="A115" s="375">
        <v>111</v>
      </c>
      <c r="B115" s="177"/>
      <c r="C115" s="178"/>
      <c r="D115" s="178"/>
      <c r="E115" s="179"/>
      <c r="F115" s="178"/>
      <c r="G115" s="354"/>
      <c r="H115" s="178"/>
      <c r="I115" s="365"/>
      <c r="J115" s="390" t="str">
        <f t="shared" si="1"/>
        <v/>
      </c>
    </row>
    <row r="116" spans="1:10" hidden="1" x14ac:dyDescent="0.2">
      <c r="A116" s="375">
        <v>112</v>
      </c>
      <c r="B116" s="177"/>
      <c r="C116" s="178"/>
      <c r="D116" s="178"/>
      <c r="E116" s="179"/>
      <c r="F116" s="178"/>
      <c r="G116" s="354"/>
      <c r="H116" s="178"/>
      <c r="I116" s="365"/>
      <c r="J116" s="390" t="str">
        <f t="shared" si="1"/>
        <v/>
      </c>
    </row>
    <row r="117" spans="1:10" hidden="1" x14ac:dyDescent="0.2">
      <c r="A117" s="375">
        <v>113</v>
      </c>
      <c r="B117" s="177"/>
      <c r="C117" s="178"/>
      <c r="D117" s="178"/>
      <c r="E117" s="179"/>
      <c r="F117" s="178"/>
      <c r="G117" s="354"/>
      <c r="H117" s="178"/>
      <c r="I117" s="365"/>
      <c r="J117" s="390" t="str">
        <f t="shared" si="1"/>
        <v/>
      </c>
    </row>
    <row r="118" spans="1:10" hidden="1" x14ac:dyDescent="0.2">
      <c r="A118" s="375">
        <v>114</v>
      </c>
      <c r="B118" s="177"/>
      <c r="C118" s="178"/>
      <c r="D118" s="178"/>
      <c r="E118" s="179"/>
      <c r="F118" s="178"/>
      <c r="G118" s="354"/>
      <c r="H118" s="178"/>
      <c r="I118" s="365"/>
      <c r="J118" s="390" t="str">
        <f t="shared" si="1"/>
        <v/>
      </c>
    </row>
    <row r="119" spans="1:10" hidden="1" x14ac:dyDescent="0.2">
      <c r="A119" s="375">
        <v>115</v>
      </c>
      <c r="B119" s="177"/>
      <c r="C119" s="178"/>
      <c r="D119" s="178"/>
      <c r="E119" s="179"/>
      <c r="F119" s="178"/>
      <c r="G119" s="354"/>
      <c r="H119" s="178"/>
      <c r="I119" s="365"/>
      <c r="J119" s="390" t="str">
        <f t="shared" si="1"/>
        <v/>
      </c>
    </row>
    <row r="120" spans="1:10" hidden="1" x14ac:dyDescent="0.2">
      <c r="A120" s="375">
        <v>116</v>
      </c>
      <c r="B120" s="177"/>
      <c r="C120" s="178"/>
      <c r="D120" s="178"/>
      <c r="E120" s="179"/>
      <c r="F120" s="178"/>
      <c r="G120" s="354"/>
      <c r="H120" s="178"/>
      <c r="I120" s="365"/>
      <c r="J120" s="390" t="str">
        <f t="shared" si="1"/>
        <v/>
      </c>
    </row>
    <row r="121" spans="1:10" hidden="1" x14ac:dyDescent="0.2">
      <c r="A121" s="375">
        <v>117</v>
      </c>
      <c r="B121" s="177"/>
      <c r="C121" s="178"/>
      <c r="D121" s="178"/>
      <c r="E121" s="179"/>
      <c r="F121" s="178"/>
      <c r="G121" s="354"/>
      <c r="H121" s="178"/>
      <c r="I121" s="365"/>
      <c r="J121" s="390" t="str">
        <f t="shared" si="1"/>
        <v/>
      </c>
    </row>
    <row r="122" spans="1:10" hidden="1" x14ac:dyDescent="0.2">
      <c r="A122" s="377">
        <v>118</v>
      </c>
      <c r="B122" s="177"/>
      <c r="C122" s="178"/>
      <c r="D122" s="178"/>
      <c r="E122" s="179"/>
      <c r="F122" s="178"/>
      <c r="G122" s="354"/>
      <c r="H122" s="178"/>
      <c r="I122" s="365"/>
      <c r="J122" s="390" t="str">
        <f t="shared" si="1"/>
        <v/>
      </c>
    </row>
    <row r="123" spans="1:10" hidden="1" x14ac:dyDescent="0.2">
      <c r="A123" s="375">
        <v>119</v>
      </c>
      <c r="B123" s="177"/>
      <c r="C123" s="178"/>
      <c r="D123" s="178"/>
      <c r="E123" s="179"/>
      <c r="F123" s="178"/>
      <c r="G123" s="354"/>
      <c r="H123" s="178"/>
      <c r="I123" s="365"/>
      <c r="J123" s="390" t="str">
        <f t="shared" si="1"/>
        <v/>
      </c>
    </row>
    <row r="124" spans="1:10" hidden="1" x14ac:dyDescent="0.2">
      <c r="A124" s="375">
        <v>120</v>
      </c>
      <c r="B124" s="177"/>
      <c r="C124" s="178"/>
      <c r="D124" s="178"/>
      <c r="E124" s="179"/>
      <c r="F124" s="178"/>
      <c r="G124" s="354"/>
      <c r="H124" s="178"/>
      <c r="I124" s="365"/>
      <c r="J124" s="390" t="str">
        <f t="shared" si="1"/>
        <v/>
      </c>
    </row>
    <row r="125" spans="1:10" hidden="1" x14ac:dyDescent="0.2">
      <c r="A125" s="375">
        <v>121</v>
      </c>
      <c r="B125" s="177"/>
      <c r="C125" s="178"/>
      <c r="D125" s="178"/>
      <c r="E125" s="179"/>
      <c r="F125" s="178"/>
      <c r="G125" s="354"/>
      <c r="H125" s="178"/>
      <c r="I125" s="365"/>
      <c r="J125" s="390" t="str">
        <f t="shared" si="1"/>
        <v/>
      </c>
    </row>
    <row r="126" spans="1:10" hidden="1" x14ac:dyDescent="0.2">
      <c r="A126" s="375">
        <v>122</v>
      </c>
      <c r="B126" s="177"/>
      <c r="C126" s="178"/>
      <c r="D126" s="178"/>
      <c r="E126" s="179"/>
      <c r="F126" s="178"/>
      <c r="G126" s="354"/>
      <c r="H126" s="178"/>
      <c r="I126" s="365"/>
      <c r="J126" s="390" t="str">
        <f t="shared" si="1"/>
        <v/>
      </c>
    </row>
    <row r="127" spans="1:10" hidden="1" x14ac:dyDescent="0.2">
      <c r="A127" s="375">
        <v>123</v>
      </c>
      <c r="B127" s="177"/>
      <c r="C127" s="178"/>
      <c r="D127" s="178"/>
      <c r="E127" s="179"/>
      <c r="F127" s="178"/>
      <c r="G127" s="354"/>
      <c r="H127" s="178"/>
      <c r="I127" s="365"/>
      <c r="J127" s="390" t="str">
        <f t="shared" si="1"/>
        <v/>
      </c>
    </row>
    <row r="128" spans="1:10" hidden="1" x14ac:dyDescent="0.2">
      <c r="A128" s="375">
        <v>124</v>
      </c>
      <c r="B128" s="177"/>
      <c r="C128" s="178"/>
      <c r="D128" s="178"/>
      <c r="E128" s="179"/>
      <c r="F128" s="178"/>
      <c r="G128" s="354"/>
      <c r="H128" s="178"/>
      <c r="I128" s="365"/>
      <c r="J128" s="390" t="str">
        <f t="shared" si="1"/>
        <v/>
      </c>
    </row>
    <row r="129" spans="1:10" hidden="1" x14ac:dyDescent="0.2">
      <c r="A129" s="375">
        <v>125</v>
      </c>
      <c r="B129" s="177"/>
      <c r="C129" s="178"/>
      <c r="D129" s="178"/>
      <c r="E129" s="179"/>
      <c r="F129" s="178"/>
      <c r="G129" s="354"/>
      <c r="H129" s="178"/>
      <c r="I129" s="365"/>
      <c r="J129" s="390" t="str">
        <f t="shared" si="1"/>
        <v/>
      </c>
    </row>
    <row r="130" spans="1:10" hidden="1" x14ac:dyDescent="0.2">
      <c r="A130" s="375">
        <v>126</v>
      </c>
      <c r="B130" s="177"/>
      <c r="C130" s="178"/>
      <c r="D130" s="178"/>
      <c r="E130" s="179"/>
      <c r="F130" s="178"/>
      <c r="G130" s="354"/>
      <c r="H130" s="178"/>
      <c r="I130" s="365"/>
      <c r="J130" s="390" t="str">
        <f t="shared" si="1"/>
        <v/>
      </c>
    </row>
    <row r="131" spans="1:10" hidden="1" x14ac:dyDescent="0.2">
      <c r="A131" s="377">
        <v>127</v>
      </c>
      <c r="B131" s="177"/>
      <c r="C131" s="178"/>
      <c r="D131" s="178"/>
      <c r="E131" s="179"/>
      <c r="F131" s="178"/>
      <c r="G131" s="354"/>
      <c r="H131" s="178"/>
      <c r="I131" s="365"/>
      <c r="J131" s="390" t="str">
        <f t="shared" si="1"/>
        <v/>
      </c>
    </row>
    <row r="132" spans="1:10" hidden="1" x14ac:dyDescent="0.2">
      <c r="A132" s="375">
        <v>128</v>
      </c>
      <c r="B132" s="177"/>
      <c r="C132" s="178"/>
      <c r="D132" s="178"/>
      <c r="E132" s="179"/>
      <c r="F132" s="178"/>
      <c r="G132" s="354"/>
      <c r="H132" s="178"/>
      <c r="I132" s="365"/>
      <c r="J132" s="390" t="str">
        <f t="shared" si="1"/>
        <v/>
      </c>
    </row>
    <row r="133" spans="1:10" hidden="1" x14ac:dyDescent="0.2">
      <c r="A133" s="375">
        <v>129</v>
      </c>
      <c r="B133" s="177"/>
      <c r="C133" s="178"/>
      <c r="D133" s="178"/>
      <c r="E133" s="179"/>
      <c r="F133" s="178"/>
      <c r="G133" s="354"/>
      <c r="H133" s="178"/>
      <c r="I133" s="365"/>
      <c r="J133" s="390" t="str">
        <f t="shared" si="1"/>
        <v/>
      </c>
    </row>
    <row r="134" spans="1:10" hidden="1" x14ac:dyDescent="0.2">
      <c r="A134" s="375">
        <v>130</v>
      </c>
      <c r="B134" s="177"/>
      <c r="C134" s="178"/>
      <c r="D134" s="178"/>
      <c r="E134" s="179"/>
      <c r="F134" s="178"/>
      <c r="G134" s="354"/>
      <c r="H134" s="178"/>
      <c r="I134" s="365"/>
      <c r="J134" s="390" t="str">
        <f t="shared" ref="J134:J197" si="2">IF(I134="","",IF(LEN(I134)&gt;14,IF(ISBLANK(I134),"",I134),REPLACE(REPLACE(I134,1,3,"XXX"),13,2,"XX")))</f>
        <v/>
      </c>
    </row>
    <row r="135" spans="1:10" hidden="1" x14ac:dyDescent="0.2">
      <c r="A135" s="375">
        <v>131</v>
      </c>
      <c r="B135" s="177"/>
      <c r="C135" s="178"/>
      <c r="D135" s="178"/>
      <c r="E135" s="179"/>
      <c r="F135" s="178"/>
      <c r="G135" s="354"/>
      <c r="H135" s="178"/>
      <c r="I135" s="365"/>
      <c r="J135" s="390" t="str">
        <f t="shared" si="2"/>
        <v/>
      </c>
    </row>
    <row r="136" spans="1:10" hidden="1" x14ac:dyDescent="0.2">
      <c r="A136" s="375">
        <v>132</v>
      </c>
      <c r="B136" s="177"/>
      <c r="C136" s="178"/>
      <c r="D136" s="178"/>
      <c r="E136" s="179"/>
      <c r="F136" s="178"/>
      <c r="G136" s="354"/>
      <c r="H136" s="178"/>
      <c r="I136" s="365"/>
      <c r="J136" s="390" t="str">
        <f t="shared" si="2"/>
        <v/>
      </c>
    </row>
    <row r="137" spans="1:10" hidden="1" x14ac:dyDescent="0.2">
      <c r="A137" s="375">
        <v>133</v>
      </c>
      <c r="B137" s="177"/>
      <c r="C137" s="178"/>
      <c r="D137" s="178"/>
      <c r="E137" s="179"/>
      <c r="F137" s="178"/>
      <c r="G137" s="354"/>
      <c r="H137" s="178"/>
      <c r="I137" s="365"/>
      <c r="J137" s="390" t="str">
        <f t="shared" si="2"/>
        <v/>
      </c>
    </row>
    <row r="138" spans="1:10" hidden="1" x14ac:dyDescent="0.2">
      <c r="A138" s="375">
        <v>134</v>
      </c>
      <c r="B138" s="177"/>
      <c r="C138" s="178"/>
      <c r="D138" s="178"/>
      <c r="E138" s="179"/>
      <c r="F138" s="178"/>
      <c r="G138" s="354"/>
      <c r="H138" s="178"/>
      <c r="I138" s="365"/>
      <c r="J138" s="390" t="str">
        <f t="shared" si="2"/>
        <v/>
      </c>
    </row>
    <row r="139" spans="1:10" hidden="1" x14ac:dyDescent="0.2">
      <c r="A139" s="375">
        <v>135</v>
      </c>
      <c r="B139" s="177"/>
      <c r="C139" s="178"/>
      <c r="D139" s="178"/>
      <c r="E139" s="179"/>
      <c r="F139" s="178"/>
      <c r="G139" s="354"/>
      <c r="H139" s="178"/>
      <c r="I139" s="365"/>
      <c r="J139" s="390" t="str">
        <f t="shared" si="2"/>
        <v/>
      </c>
    </row>
    <row r="140" spans="1:10" hidden="1" x14ac:dyDescent="0.2">
      <c r="A140" s="377">
        <v>136</v>
      </c>
      <c r="B140" s="177"/>
      <c r="C140" s="178"/>
      <c r="D140" s="178"/>
      <c r="E140" s="179"/>
      <c r="F140" s="178"/>
      <c r="G140" s="354"/>
      <c r="H140" s="178"/>
      <c r="I140" s="365"/>
      <c r="J140" s="390" t="str">
        <f t="shared" si="2"/>
        <v/>
      </c>
    </row>
    <row r="141" spans="1:10" hidden="1" x14ac:dyDescent="0.2">
      <c r="A141" s="375">
        <v>137</v>
      </c>
      <c r="B141" s="177"/>
      <c r="C141" s="178"/>
      <c r="D141" s="178"/>
      <c r="E141" s="179"/>
      <c r="F141" s="178"/>
      <c r="G141" s="354"/>
      <c r="H141" s="178"/>
      <c r="I141" s="365"/>
      <c r="J141" s="390" t="str">
        <f t="shared" si="2"/>
        <v/>
      </c>
    </row>
    <row r="142" spans="1:10" hidden="1" x14ac:dyDescent="0.2">
      <c r="A142" s="375">
        <v>138</v>
      </c>
      <c r="B142" s="177"/>
      <c r="C142" s="178"/>
      <c r="D142" s="178"/>
      <c r="E142" s="179"/>
      <c r="F142" s="178"/>
      <c r="G142" s="354"/>
      <c r="H142" s="178"/>
      <c r="I142" s="365"/>
      <c r="J142" s="390" t="str">
        <f t="shared" si="2"/>
        <v/>
      </c>
    </row>
    <row r="143" spans="1:10" hidden="1" x14ac:dyDescent="0.2">
      <c r="A143" s="375">
        <v>139</v>
      </c>
      <c r="B143" s="177"/>
      <c r="C143" s="178"/>
      <c r="D143" s="178"/>
      <c r="E143" s="179"/>
      <c r="F143" s="178"/>
      <c r="G143" s="354"/>
      <c r="H143" s="178"/>
      <c r="I143" s="365"/>
      <c r="J143" s="390" t="str">
        <f t="shared" si="2"/>
        <v/>
      </c>
    </row>
    <row r="144" spans="1:10" hidden="1" x14ac:dyDescent="0.2">
      <c r="A144" s="375">
        <v>140</v>
      </c>
      <c r="B144" s="177"/>
      <c r="C144" s="178"/>
      <c r="D144" s="178"/>
      <c r="E144" s="179"/>
      <c r="F144" s="178"/>
      <c r="G144" s="354"/>
      <c r="H144" s="178"/>
      <c r="I144" s="365"/>
      <c r="J144" s="390" t="str">
        <f t="shared" si="2"/>
        <v/>
      </c>
    </row>
    <row r="145" spans="1:10" hidden="1" x14ac:dyDescent="0.2">
      <c r="A145" s="375">
        <v>141</v>
      </c>
      <c r="B145" s="177"/>
      <c r="C145" s="178"/>
      <c r="D145" s="178"/>
      <c r="E145" s="179"/>
      <c r="F145" s="178"/>
      <c r="G145" s="354"/>
      <c r="H145" s="178"/>
      <c r="I145" s="365"/>
      <c r="J145" s="390" t="str">
        <f t="shared" si="2"/>
        <v/>
      </c>
    </row>
    <row r="146" spans="1:10" hidden="1" x14ac:dyDescent="0.2">
      <c r="A146" s="375">
        <v>142</v>
      </c>
      <c r="B146" s="177"/>
      <c r="C146" s="178"/>
      <c r="D146" s="178"/>
      <c r="E146" s="179"/>
      <c r="F146" s="178"/>
      <c r="G146" s="354"/>
      <c r="H146" s="178"/>
      <c r="I146" s="365"/>
      <c r="J146" s="390" t="str">
        <f t="shared" si="2"/>
        <v/>
      </c>
    </row>
    <row r="147" spans="1:10" hidden="1" x14ac:dyDescent="0.2">
      <c r="A147" s="375">
        <v>143</v>
      </c>
      <c r="B147" s="177"/>
      <c r="C147" s="178"/>
      <c r="D147" s="178"/>
      <c r="E147" s="179"/>
      <c r="F147" s="178"/>
      <c r="G147" s="354"/>
      <c r="H147" s="178"/>
      <c r="I147" s="365"/>
      <c r="J147" s="390" t="str">
        <f t="shared" si="2"/>
        <v/>
      </c>
    </row>
    <row r="148" spans="1:10" hidden="1" x14ac:dyDescent="0.2">
      <c r="A148" s="375">
        <v>144</v>
      </c>
      <c r="B148" s="177"/>
      <c r="C148" s="178"/>
      <c r="D148" s="178"/>
      <c r="E148" s="179"/>
      <c r="F148" s="178"/>
      <c r="G148" s="354"/>
      <c r="H148" s="178"/>
      <c r="I148" s="365"/>
      <c r="J148" s="390" t="str">
        <f t="shared" si="2"/>
        <v/>
      </c>
    </row>
    <row r="149" spans="1:10" hidden="1" x14ac:dyDescent="0.2">
      <c r="A149" s="377">
        <v>145</v>
      </c>
      <c r="B149" s="177"/>
      <c r="C149" s="178"/>
      <c r="D149" s="178"/>
      <c r="E149" s="179"/>
      <c r="F149" s="178"/>
      <c r="G149" s="354"/>
      <c r="H149" s="178"/>
      <c r="I149" s="365"/>
      <c r="J149" s="390" t="str">
        <f t="shared" si="2"/>
        <v/>
      </c>
    </row>
    <row r="150" spans="1:10" hidden="1" x14ac:dyDescent="0.2">
      <c r="A150" s="375">
        <v>146</v>
      </c>
      <c r="B150" s="177"/>
      <c r="C150" s="178"/>
      <c r="D150" s="178"/>
      <c r="E150" s="179"/>
      <c r="F150" s="178"/>
      <c r="G150" s="354"/>
      <c r="H150" s="178"/>
      <c r="I150" s="365"/>
      <c r="J150" s="390" t="str">
        <f t="shared" si="2"/>
        <v/>
      </c>
    </row>
    <row r="151" spans="1:10" hidden="1" x14ac:dyDescent="0.2">
      <c r="A151" s="375">
        <v>147</v>
      </c>
      <c r="B151" s="177"/>
      <c r="C151" s="178"/>
      <c r="D151" s="178"/>
      <c r="E151" s="179"/>
      <c r="F151" s="178"/>
      <c r="G151" s="354"/>
      <c r="H151" s="178"/>
      <c r="I151" s="365"/>
      <c r="J151" s="390" t="str">
        <f t="shared" si="2"/>
        <v/>
      </c>
    </row>
    <row r="152" spans="1:10" hidden="1" x14ac:dyDescent="0.2">
      <c r="A152" s="375">
        <v>148</v>
      </c>
      <c r="B152" s="177"/>
      <c r="C152" s="178"/>
      <c r="D152" s="178"/>
      <c r="E152" s="179"/>
      <c r="F152" s="178"/>
      <c r="G152" s="354"/>
      <c r="H152" s="178"/>
      <c r="I152" s="365"/>
      <c r="J152" s="390" t="str">
        <f t="shared" si="2"/>
        <v/>
      </c>
    </row>
    <row r="153" spans="1:10" hidden="1" x14ac:dyDescent="0.2">
      <c r="A153" s="375">
        <v>149</v>
      </c>
      <c r="B153" s="177"/>
      <c r="C153" s="178"/>
      <c r="D153" s="178"/>
      <c r="E153" s="179"/>
      <c r="F153" s="178"/>
      <c r="G153" s="354"/>
      <c r="H153" s="178"/>
      <c r="I153" s="365"/>
      <c r="J153" s="390" t="str">
        <f t="shared" si="2"/>
        <v/>
      </c>
    </row>
    <row r="154" spans="1:10" hidden="1" x14ac:dyDescent="0.2">
      <c r="A154" s="375">
        <v>150</v>
      </c>
      <c r="B154" s="177"/>
      <c r="C154" s="178"/>
      <c r="D154" s="178"/>
      <c r="E154" s="179"/>
      <c r="F154" s="178"/>
      <c r="G154" s="354"/>
      <c r="H154" s="178"/>
      <c r="I154" s="365"/>
      <c r="J154" s="390" t="str">
        <f t="shared" si="2"/>
        <v/>
      </c>
    </row>
    <row r="155" spans="1:10" hidden="1" x14ac:dyDescent="0.2">
      <c r="A155" s="375">
        <v>151</v>
      </c>
      <c r="B155" s="177"/>
      <c r="C155" s="178"/>
      <c r="D155" s="178"/>
      <c r="E155" s="179"/>
      <c r="F155" s="178"/>
      <c r="G155" s="354"/>
      <c r="H155" s="178"/>
      <c r="I155" s="365"/>
      <c r="J155" s="390" t="str">
        <f t="shared" si="2"/>
        <v/>
      </c>
    </row>
    <row r="156" spans="1:10" hidden="1" x14ac:dyDescent="0.2">
      <c r="A156" s="375">
        <v>152</v>
      </c>
      <c r="B156" s="177"/>
      <c r="C156" s="178"/>
      <c r="D156" s="178"/>
      <c r="E156" s="179"/>
      <c r="F156" s="178"/>
      <c r="G156" s="354"/>
      <c r="H156" s="178"/>
      <c r="I156" s="365"/>
      <c r="J156" s="390" t="str">
        <f t="shared" si="2"/>
        <v/>
      </c>
    </row>
    <row r="157" spans="1:10" hidden="1" x14ac:dyDescent="0.2">
      <c r="A157" s="375">
        <v>153</v>
      </c>
      <c r="B157" s="177"/>
      <c r="C157" s="178"/>
      <c r="D157" s="178"/>
      <c r="E157" s="179"/>
      <c r="F157" s="178"/>
      <c r="G157" s="354"/>
      <c r="H157" s="178"/>
      <c r="I157" s="365"/>
      <c r="J157" s="390" t="str">
        <f t="shared" si="2"/>
        <v/>
      </c>
    </row>
    <row r="158" spans="1:10" hidden="1" x14ac:dyDescent="0.2">
      <c r="A158" s="377">
        <v>154</v>
      </c>
      <c r="B158" s="177"/>
      <c r="C158" s="178"/>
      <c r="D158" s="178"/>
      <c r="E158" s="179"/>
      <c r="F158" s="178"/>
      <c r="G158" s="354"/>
      <c r="H158" s="178"/>
      <c r="I158" s="365"/>
      <c r="J158" s="390" t="str">
        <f t="shared" si="2"/>
        <v/>
      </c>
    </row>
    <row r="159" spans="1:10" hidden="1" x14ac:dyDescent="0.2">
      <c r="A159" s="375">
        <v>155</v>
      </c>
      <c r="B159" s="177"/>
      <c r="C159" s="178"/>
      <c r="D159" s="178"/>
      <c r="E159" s="179"/>
      <c r="F159" s="178"/>
      <c r="G159" s="354"/>
      <c r="H159" s="178"/>
      <c r="I159" s="365"/>
      <c r="J159" s="390" t="str">
        <f t="shared" si="2"/>
        <v/>
      </c>
    </row>
    <row r="160" spans="1:10" hidden="1" x14ac:dyDescent="0.2">
      <c r="A160" s="375">
        <v>156</v>
      </c>
      <c r="B160" s="177"/>
      <c r="C160" s="178"/>
      <c r="D160" s="178"/>
      <c r="E160" s="179"/>
      <c r="F160" s="178"/>
      <c r="G160" s="354"/>
      <c r="H160" s="178"/>
      <c r="I160" s="365"/>
      <c r="J160" s="390" t="str">
        <f t="shared" si="2"/>
        <v/>
      </c>
    </row>
    <row r="161" spans="1:10" hidden="1" x14ac:dyDescent="0.2">
      <c r="A161" s="375">
        <v>157</v>
      </c>
      <c r="B161" s="177"/>
      <c r="C161" s="178"/>
      <c r="D161" s="178"/>
      <c r="E161" s="179"/>
      <c r="F161" s="178"/>
      <c r="G161" s="354"/>
      <c r="H161" s="178"/>
      <c r="I161" s="365"/>
      <c r="J161" s="390" t="str">
        <f t="shared" si="2"/>
        <v/>
      </c>
    </row>
    <row r="162" spans="1:10" hidden="1" x14ac:dyDescent="0.2">
      <c r="A162" s="375">
        <v>158</v>
      </c>
      <c r="B162" s="177"/>
      <c r="C162" s="178"/>
      <c r="D162" s="178"/>
      <c r="E162" s="179"/>
      <c r="F162" s="178"/>
      <c r="G162" s="354"/>
      <c r="H162" s="178"/>
      <c r="I162" s="365"/>
      <c r="J162" s="390" t="str">
        <f t="shared" si="2"/>
        <v/>
      </c>
    </row>
    <row r="163" spans="1:10" hidden="1" x14ac:dyDescent="0.2">
      <c r="A163" s="375">
        <v>159</v>
      </c>
      <c r="B163" s="177"/>
      <c r="C163" s="178"/>
      <c r="D163" s="178"/>
      <c r="E163" s="179"/>
      <c r="F163" s="178"/>
      <c r="G163" s="354"/>
      <c r="H163" s="178"/>
      <c r="I163" s="365"/>
      <c r="J163" s="390" t="str">
        <f t="shared" si="2"/>
        <v/>
      </c>
    </row>
    <row r="164" spans="1:10" hidden="1" x14ac:dyDescent="0.2">
      <c r="A164" s="375">
        <v>160</v>
      </c>
      <c r="B164" s="177"/>
      <c r="C164" s="178"/>
      <c r="D164" s="178"/>
      <c r="E164" s="179"/>
      <c r="F164" s="178"/>
      <c r="G164" s="354"/>
      <c r="H164" s="178"/>
      <c r="I164" s="365"/>
      <c r="J164" s="390" t="str">
        <f t="shared" si="2"/>
        <v/>
      </c>
    </row>
    <row r="165" spans="1:10" hidden="1" x14ac:dyDescent="0.2">
      <c r="A165" s="375">
        <v>161</v>
      </c>
      <c r="B165" s="177"/>
      <c r="C165" s="178"/>
      <c r="D165" s="178"/>
      <c r="E165" s="179"/>
      <c r="F165" s="178"/>
      <c r="G165" s="354"/>
      <c r="H165" s="178"/>
      <c r="I165" s="365"/>
      <c r="J165" s="390" t="str">
        <f t="shared" si="2"/>
        <v/>
      </c>
    </row>
    <row r="166" spans="1:10" hidden="1" x14ac:dyDescent="0.2">
      <c r="A166" s="375">
        <v>162</v>
      </c>
      <c r="B166" s="177"/>
      <c r="C166" s="178"/>
      <c r="D166" s="178"/>
      <c r="E166" s="179"/>
      <c r="F166" s="178"/>
      <c r="G166" s="354"/>
      <c r="H166" s="178"/>
      <c r="I166" s="365"/>
      <c r="J166" s="390" t="str">
        <f t="shared" si="2"/>
        <v/>
      </c>
    </row>
    <row r="167" spans="1:10" hidden="1" x14ac:dyDescent="0.2">
      <c r="A167" s="377">
        <v>163</v>
      </c>
      <c r="B167" s="177"/>
      <c r="C167" s="178"/>
      <c r="D167" s="178"/>
      <c r="E167" s="179"/>
      <c r="F167" s="178"/>
      <c r="G167" s="354"/>
      <c r="H167" s="178"/>
      <c r="I167" s="365"/>
      <c r="J167" s="390" t="str">
        <f t="shared" si="2"/>
        <v/>
      </c>
    </row>
    <row r="168" spans="1:10" hidden="1" x14ac:dyDescent="0.2">
      <c r="A168" s="375">
        <v>164</v>
      </c>
      <c r="B168" s="177"/>
      <c r="C168" s="178"/>
      <c r="D168" s="178"/>
      <c r="E168" s="179"/>
      <c r="F168" s="178"/>
      <c r="G168" s="354"/>
      <c r="H168" s="178"/>
      <c r="I168" s="365"/>
      <c r="J168" s="390" t="str">
        <f t="shared" si="2"/>
        <v/>
      </c>
    </row>
    <row r="169" spans="1:10" hidden="1" x14ac:dyDescent="0.2">
      <c r="A169" s="375">
        <v>165</v>
      </c>
      <c r="B169" s="177"/>
      <c r="C169" s="178"/>
      <c r="D169" s="178"/>
      <c r="E169" s="179"/>
      <c r="F169" s="178"/>
      <c r="G169" s="354"/>
      <c r="H169" s="178"/>
      <c r="I169" s="365"/>
      <c r="J169" s="390" t="str">
        <f t="shared" si="2"/>
        <v/>
      </c>
    </row>
    <row r="170" spans="1:10" hidden="1" x14ac:dyDescent="0.2">
      <c r="A170" s="375">
        <v>166</v>
      </c>
      <c r="B170" s="177"/>
      <c r="C170" s="178"/>
      <c r="D170" s="178"/>
      <c r="E170" s="179"/>
      <c r="F170" s="178"/>
      <c r="G170" s="354"/>
      <c r="H170" s="178"/>
      <c r="I170" s="365"/>
      <c r="J170" s="390" t="str">
        <f t="shared" si="2"/>
        <v/>
      </c>
    </row>
    <row r="171" spans="1:10" hidden="1" x14ac:dyDescent="0.2">
      <c r="A171" s="375">
        <v>167</v>
      </c>
      <c r="B171" s="177"/>
      <c r="C171" s="178"/>
      <c r="D171" s="178"/>
      <c r="E171" s="179"/>
      <c r="F171" s="178"/>
      <c r="G171" s="354"/>
      <c r="H171" s="178"/>
      <c r="I171" s="365"/>
      <c r="J171" s="390" t="str">
        <f t="shared" si="2"/>
        <v/>
      </c>
    </row>
    <row r="172" spans="1:10" hidden="1" x14ac:dyDescent="0.2">
      <c r="A172" s="375">
        <v>168</v>
      </c>
      <c r="B172" s="177"/>
      <c r="C172" s="178"/>
      <c r="D172" s="178"/>
      <c r="E172" s="179"/>
      <c r="F172" s="178"/>
      <c r="G172" s="354"/>
      <c r="H172" s="178"/>
      <c r="I172" s="365"/>
      <c r="J172" s="390" t="str">
        <f t="shared" si="2"/>
        <v/>
      </c>
    </row>
    <row r="173" spans="1:10" hidden="1" x14ac:dyDescent="0.2">
      <c r="A173" s="375">
        <v>169</v>
      </c>
      <c r="B173" s="177"/>
      <c r="C173" s="178"/>
      <c r="D173" s="178"/>
      <c r="E173" s="179"/>
      <c r="F173" s="178"/>
      <c r="G173" s="354"/>
      <c r="H173" s="178"/>
      <c r="I173" s="365"/>
      <c r="J173" s="390" t="str">
        <f t="shared" si="2"/>
        <v/>
      </c>
    </row>
    <row r="174" spans="1:10" hidden="1" x14ac:dyDescent="0.2">
      <c r="A174" s="375">
        <v>170</v>
      </c>
      <c r="B174" s="177"/>
      <c r="C174" s="178"/>
      <c r="D174" s="178"/>
      <c r="E174" s="179"/>
      <c r="F174" s="178"/>
      <c r="G174" s="354"/>
      <c r="H174" s="178"/>
      <c r="I174" s="365"/>
      <c r="J174" s="390" t="str">
        <f t="shared" si="2"/>
        <v/>
      </c>
    </row>
    <row r="175" spans="1:10" hidden="1" x14ac:dyDescent="0.2">
      <c r="A175" s="375">
        <v>171</v>
      </c>
      <c r="B175" s="177"/>
      <c r="C175" s="178"/>
      <c r="D175" s="178"/>
      <c r="E175" s="179"/>
      <c r="F175" s="178"/>
      <c r="G175" s="354"/>
      <c r="H175" s="178"/>
      <c r="I175" s="365"/>
      <c r="J175" s="390" t="str">
        <f t="shared" si="2"/>
        <v/>
      </c>
    </row>
    <row r="176" spans="1:10" hidden="1" x14ac:dyDescent="0.2">
      <c r="A176" s="377">
        <v>172</v>
      </c>
      <c r="B176" s="177"/>
      <c r="C176" s="178"/>
      <c r="D176" s="178"/>
      <c r="E176" s="179"/>
      <c r="F176" s="178"/>
      <c r="G176" s="354"/>
      <c r="H176" s="178"/>
      <c r="I176" s="365"/>
      <c r="J176" s="390" t="str">
        <f t="shared" si="2"/>
        <v/>
      </c>
    </row>
    <row r="177" spans="1:10" hidden="1" x14ac:dyDescent="0.2">
      <c r="A177" s="375">
        <v>173</v>
      </c>
      <c r="B177" s="177"/>
      <c r="C177" s="178"/>
      <c r="D177" s="178"/>
      <c r="E177" s="179"/>
      <c r="F177" s="178"/>
      <c r="G177" s="354"/>
      <c r="H177" s="178"/>
      <c r="I177" s="365"/>
      <c r="J177" s="390" t="str">
        <f t="shared" si="2"/>
        <v/>
      </c>
    </row>
    <row r="178" spans="1:10" hidden="1" x14ac:dyDescent="0.2">
      <c r="A178" s="375">
        <v>174</v>
      </c>
      <c r="B178" s="177"/>
      <c r="C178" s="178"/>
      <c r="D178" s="178"/>
      <c r="E178" s="179"/>
      <c r="F178" s="178"/>
      <c r="G178" s="354"/>
      <c r="H178" s="178"/>
      <c r="I178" s="365"/>
      <c r="J178" s="390" t="str">
        <f t="shared" si="2"/>
        <v/>
      </c>
    </row>
    <row r="179" spans="1:10" hidden="1" x14ac:dyDescent="0.2">
      <c r="A179" s="375">
        <v>175</v>
      </c>
      <c r="B179" s="177"/>
      <c r="C179" s="178"/>
      <c r="D179" s="178"/>
      <c r="E179" s="179"/>
      <c r="F179" s="178"/>
      <c r="G179" s="354"/>
      <c r="H179" s="178"/>
      <c r="I179" s="365"/>
      <c r="J179" s="390" t="str">
        <f t="shared" si="2"/>
        <v/>
      </c>
    </row>
    <row r="180" spans="1:10" hidden="1" x14ac:dyDescent="0.2">
      <c r="A180" s="375">
        <v>176</v>
      </c>
      <c r="B180" s="177"/>
      <c r="C180" s="178"/>
      <c r="D180" s="178"/>
      <c r="E180" s="179"/>
      <c r="F180" s="178"/>
      <c r="G180" s="354"/>
      <c r="H180" s="178"/>
      <c r="I180" s="365"/>
      <c r="J180" s="390" t="str">
        <f t="shared" si="2"/>
        <v/>
      </c>
    </row>
    <row r="181" spans="1:10" hidden="1" x14ac:dyDescent="0.2">
      <c r="A181" s="375">
        <v>177</v>
      </c>
      <c r="B181" s="177"/>
      <c r="C181" s="178"/>
      <c r="D181" s="178"/>
      <c r="E181" s="179"/>
      <c r="F181" s="178"/>
      <c r="G181" s="354"/>
      <c r="H181" s="178"/>
      <c r="I181" s="365"/>
      <c r="J181" s="390" t="str">
        <f t="shared" si="2"/>
        <v/>
      </c>
    </row>
    <row r="182" spans="1:10" hidden="1" x14ac:dyDescent="0.2">
      <c r="A182" s="375">
        <v>178</v>
      </c>
      <c r="B182" s="177"/>
      <c r="C182" s="178"/>
      <c r="D182" s="178"/>
      <c r="E182" s="179"/>
      <c r="F182" s="178"/>
      <c r="G182" s="354"/>
      <c r="H182" s="178"/>
      <c r="I182" s="365"/>
      <c r="J182" s="390" t="str">
        <f t="shared" si="2"/>
        <v/>
      </c>
    </row>
    <row r="183" spans="1:10" hidden="1" x14ac:dyDescent="0.2">
      <c r="A183" s="375">
        <v>179</v>
      </c>
      <c r="B183" s="177"/>
      <c r="C183" s="178"/>
      <c r="D183" s="178"/>
      <c r="E183" s="179"/>
      <c r="F183" s="178"/>
      <c r="G183" s="354"/>
      <c r="H183" s="178"/>
      <c r="I183" s="365"/>
      <c r="J183" s="390" t="str">
        <f t="shared" si="2"/>
        <v/>
      </c>
    </row>
    <row r="184" spans="1:10" hidden="1" x14ac:dyDescent="0.2">
      <c r="A184" s="375">
        <v>180</v>
      </c>
      <c r="B184" s="177"/>
      <c r="C184" s="178"/>
      <c r="D184" s="178"/>
      <c r="E184" s="179"/>
      <c r="F184" s="178"/>
      <c r="G184" s="354"/>
      <c r="H184" s="178"/>
      <c r="I184" s="365"/>
      <c r="J184" s="390" t="str">
        <f t="shared" si="2"/>
        <v/>
      </c>
    </row>
    <row r="185" spans="1:10" hidden="1" x14ac:dyDescent="0.2">
      <c r="A185" s="377">
        <v>181</v>
      </c>
      <c r="B185" s="177"/>
      <c r="C185" s="178"/>
      <c r="D185" s="178"/>
      <c r="E185" s="179"/>
      <c r="F185" s="178"/>
      <c r="G185" s="354"/>
      <c r="H185" s="178"/>
      <c r="I185" s="365"/>
      <c r="J185" s="390" t="str">
        <f t="shared" si="2"/>
        <v/>
      </c>
    </row>
    <row r="186" spans="1:10" hidden="1" x14ac:dyDescent="0.2">
      <c r="A186" s="375">
        <v>182</v>
      </c>
      <c r="B186" s="177"/>
      <c r="C186" s="178"/>
      <c r="D186" s="178"/>
      <c r="E186" s="179"/>
      <c r="F186" s="178"/>
      <c r="G186" s="354"/>
      <c r="H186" s="178"/>
      <c r="I186" s="365"/>
      <c r="J186" s="390" t="str">
        <f t="shared" si="2"/>
        <v/>
      </c>
    </row>
    <row r="187" spans="1:10" hidden="1" x14ac:dyDescent="0.2">
      <c r="A187" s="375">
        <v>183</v>
      </c>
      <c r="B187" s="177"/>
      <c r="C187" s="178"/>
      <c r="D187" s="178"/>
      <c r="E187" s="179"/>
      <c r="F187" s="178"/>
      <c r="G187" s="354"/>
      <c r="H187" s="178"/>
      <c r="I187" s="365"/>
      <c r="J187" s="390" t="str">
        <f t="shared" si="2"/>
        <v/>
      </c>
    </row>
    <row r="188" spans="1:10" hidden="1" x14ac:dyDescent="0.2">
      <c r="A188" s="375">
        <v>184</v>
      </c>
      <c r="B188" s="177"/>
      <c r="C188" s="178"/>
      <c r="D188" s="178"/>
      <c r="E188" s="179"/>
      <c r="F188" s="178"/>
      <c r="G188" s="354"/>
      <c r="H188" s="178"/>
      <c r="I188" s="365"/>
      <c r="J188" s="390" t="str">
        <f t="shared" si="2"/>
        <v/>
      </c>
    </row>
    <row r="189" spans="1:10" hidden="1" x14ac:dyDescent="0.2">
      <c r="A189" s="375">
        <v>185</v>
      </c>
      <c r="B189" s="177"/>
      <c r="C189" s="178"/>
      <c r="D189" s="178"/>
      <c r="E189" s="179"/>
      <c r="F189" s="178"/>
      <c r="G189" s="354"/>
      <c r="H189" s="178"/>
      <c r="I189" s="365"/>
      <c r="J189" s="390" t="str">
        <f t="shared" si="2"/>
        <v/>
      </c>
    </row>
    <row r="190" spans="1:10" hidden="1" x14ac:dyDescent="0.2">
      <c r="A190" s="375">
        <v>186</v>
      </c>
      <c r="B190" s="177"/>
      <c r="C190" s="178"/>
      <c r="D190" s="178"/>
      <c r="E190" s="179"/>
      <c r="F190" s="178"/>
      <c r="G190" s="354"/>
      <c r="H190" s="178"/>
      <c r="I190" s="365"/>
      <c r="J190" s="390" t="str">
        <f t="shared" si="2"/>
        <v/>
      </c>
    </row>
    <row r="191" spans="1:10" hidden="1" x14ac:dyDescent="0.2">
      <c r="A191" s="375">
        <v>187</v>
      </c>
      <c r="B191" s="177"/>
      <c r="C191" s="178"/>
      <c r="D191" s="178"/>
      <c r="E191" s="179"/>
      <c r="F191" s="178"/>
      <c r="G191" s="354"/>
      <c r="H191" s="178"/>
      <c r="I191" s="365"/>
      <c r="J191" s="390" t="str">
        <f t="shared" si="2"/>
        <v/>
      </c>
    </row>
    <row r="192" spans="1:10" hidden="1" x14ac:dyDescent="0.2">
      <c r="A192" s="375">
        <v>188</v>
      </c>
      <c r="B192" s="177"/>
      <c r="C192" s="178"/>
      <c r="D192" s="178"/>
      <c r="E192" s="179"/>
      <c r="F192" s="178"/>
      <c r="G192" s="354"/>
      <c r="H192" s="178"/>
      <c r="I192" s="365"/>
      <c r="J192" s="390" t="str">
        <f t="shared" si="2"/>
        <v/>
      </c>
    </row>
    <row r="193" spans="1:10" hidden="1" x14ac:dyDescent="0.2">
      <c r="A193" s="375">
        <v>189</v>
      </c>
      <c r="B193" s="177"/>
      <c r="C193" s="178"/>
      <c r="D193" s="178"/>
      <c r="E193" s="179"/>
      <c r="F193" s="178"/>
      <c r="G193" s="354"/>
      <c r="H193" s="178"/>
      <c r="I193" s="365"/>
      <c r="J193" s="390" t="str">
        <f t="shared" si="2"/>
        <v/>
      </c>
    </row>
    <row r="194" spans="1:10" hidden="1" x14ac:dyDescent="0.2">
      <c r="A194" s="377">
        <v>190</v>
      </c>
      <c r="B194" s="177"/>
      <c r="C194" s="178"/>
      <c r="D194" s="178"/>
      <c r="E194" s="179"/>
      <c r="F194" s="178"/>
      <c r="G194" s="354"/>
      <c r="H194" s="178"/>
      <c r="I194" s="365"/>
      <c r="J194" s="390" t="str">
        <f t="shared" si="2"/>
        <v/>
      </c>
    </row>
    <row r="195" spans="1:10" hidden="1" x14ac:dyDescent="0.2">
      <c r="A195" s="375">
        <v>191</v>
      </c>
      <c r="B195" s="177"/>
      <c r="C195" s="178"/>
      <c r="D195" s="178"/>
      <c r="E195" s="179"/>
      <c r="F195" s="178"/>
      <c r="G195" s="354"/>
      <c r="H195" s="178"/>
      <c r="I195" s="365"/>
      <c r="J195" s="390" t="str">
        <f t="shared" si="2"/>
        <v/>
      </c>
    </row>
    <row r="196" spans="1:10" hidden="1" x14ac:dyDescent="0.2">
      <c r="A196" s="375">
        <v>192</v>
      </c>
      <c r="B196" s="177"/>
      <c r="C196" s="178"/>
      <c r="D196" s="178"/>
      <c r="E196" s="179"/>
      <c r="F196" s="178"/>
      <c r="G196" s="354"/>
      <c r="H196" s="178"/>
      <c r="I196" s="365"/>
      <c r="J196" s="390" t="str">
        <f t="shared" si="2"/>
        <v/>
      </c>
    </row>
    <row r="197" spans="1:10" hidden="1" x14ac:dyDescent="0.2">
      <c r="A197" s="375">
        <v>193</v>
      </c>
      <c r="B197" s="177"/>
      <c r="C197" s="178"/>
      <c r="D197" s="178"/>
      <c r="E197" s="179"/>
      <c r="F197" s="178"/>
      <c r="G197" s="354"/>
      <c r="H197" s="178"/>
      <c r="I197" s="365"/>
      <c r="J197" s="390" t="str">
        <f t="shared" si="2"/>
        <v/>
      </c>
    </row>
    <row r="198" spans="1:10" hidden="1" x14ac:dyDescent="0.2">
      <c r="A198" s="375">
        <v>194</v>
      </c>
      <c r="B198" s="177"/>
      <c r="C198" s="178"/>
      <c r="D198" s="178"/>
      <c r="E198" s="179"/>
      <c r="F198" s="178"/>
      <c r="G198" s="354"/>
      <c r="H198" s="178"/>
      <c r="I198" s="365"/>
      <c r="J198" s="390" t="str">
        <f t="shared" ref="J198:J261" si="3">IF(I198="","",IF(LEN(I198)&gt;14,IF(ISBLANK(I198),"",I198),REPLACE(REPLACE(I198,1,3,"XXX"),13,2,"XX")))</f>
        <v/>
      </c>
    </row>
    <row r="199" spans="1:10" hidden="1" x14ac:dyDescent="0.2">
      <c r="A199" s="375">
        <v>195</v>
      </c>
      <c r="B199" s="177"/>
      <c r="C199" s="178"/>
      <c r="D199" s="178"/>
      <c r="E199" s="179"/>
      <c r="F199" s="178"/>
      <c r="G199" s="354"/>
      <c r="H199" s="178"/>
      <c r="I199" s="365"/>
      <c r="J199" s="390" t="str">
        <f t="shared" si="3"/>
        <v/>
      </c>
    </row>
    <row r="200" spans="1:10" hidden="1" x14ac:dyDescent="0.2">
      <c r="A200" s="375">
        <v>196</v>
      </c>
      <c r="B200" s="177"/>
      <c r="C200" s="178"/>
      <c r="D200" s="178"/>
      <c r="E200" s="179"/>
      <c r="F200" s="178"/>
      <c r="G200" s="354"/>
      <c r="H200" s="178"/>
      <c r="I200" s="365"/>
      <c r="J200" s="390" t="str">
        <f t="shared" si="3"/>
        <v/>
      </c>
    </row>
    <row r="201" spans="1:10" hidden="1" x14ac:dyDescent="0.2">
      <c r="A201" s="375">
        <v>197</v>
      </c>
      <c r="B201" s="177"/>
      <c r="C201" s="178"/>
      <c r="D201" s="178"/>
      <c r="E201" s="179"/>
      <c r="F201" s="178"/>
      <c r="G201" s="354"/>
      <c r="H201" s="178"/>
      <c r="I201" s="365"/>
      <c r="J201" s="390" t="str">
        <f t="shared" si="3"/>
        <v/>
      </c>
    </row>
    <row r="202" spans="1:10" hidden="1" x14ac:dyDescent="0.2">
      <c r="A202" s="375">
        <v>198</v>
      </c>
      <c r="B202" s="177"/>
      <c r="C202" s="178"/>
      <c r="D202" s="178"/>
      <c r="E202" s="179"/>
      <c r="F202" s="178"/>
      <c r="G202" s="354"/>
      <c r="H202" s="178"/>
      <c r="I202" s="365"/>
      <c r="J202" s="390" t="str">
        <f t="shared" si="3"/>
        <v/>
      </c>
    </row>
    <row r="203" spans="1:10" hidden="1" x14ac:dyDescent="0.2">
      <c r="A203" s="377">
        <v>199</v>
      </c>
      <c r="B203" s="177"/>
      <c r="C203" s="178"/>
      <c r="D203" s="178"/>
      <c r="E203" s="179"/>
      <c r="F203" s="178"/>
      <c r="G203" s="354"/>
      <c r="H203" s="178"/>
      <c r="I203" s="365"/>
      <c r="J203" s="390" t="str">
        <f t="shared" si="3"/>
        <v/>
      </c>
    </row>
    <row r="204" spans="1:10" hidden="1" x14ac:dyDescent="0.2">
      <c r="A204" s="375">
        <v>200</v>
      </c>
      <c r="B204" s="177"/>
      <c r="C204" s="178"/>
      <c r="D204" s="178"/>
      <c r="E204" s="179"/>
      <c r="F204" s="178"/>
      <c r="G204" s="354"/>
      <c r="H204" s="178"/>
      <c r="I204" s="365"/>
      <c r="J204" s="390" t="str">
        <f t="shared" si="3"/>
        <v/>
      </c>
    </row>
    <row r="205" spans="1:10" hidden="1" x14ac:dyDescent="0.2">
      <c r="A205" s="375">
        <v>201</v>
      </c>
      <c r="B205" s="177"/>
      <c r="C205" s="178"/>
      <c r="D205" s="178"/>
      <c r="E205" s="179"/>
      <c r="F205" s="178"/>
      <c r="G205" s="354"/>
      <c r="H205" s="178"/>
      <c r="I205" s="365"/>
      <c r="J205" s="390" t="str">
        <f t="shared" si="3"/>
        <v/>
      </c>
    </row>
    <row r="206" spans="1:10" hidden="1" x14ac:dyDescent="0.2">
      <c r="A206" s="375">
        <v>202</v>
      </c>
      <c r="B206" s="177"/>
      <c r="C206" s="178"/>
      <c r="D206" s="178"/>
      <c r="E206" s="179"/>
      <c r="F206" s="178"/>
      <c r="G206" s="354"/>
      <c r="H206" s="178"/>
      <c r="I206" s="365"/>
      <c r="J206" s="390" t="str">
        <f t="shared" si="3"/>
        <v/>
      </c>
    </row>
    <row r="207" spans="1:10" hidden="1" x14ac:dyDescent="0.2">
      <c r="A207" s="375">
        <v>203</v>
      </c>
      <c r="B207" s="177"/>
      <c r="C207" s="178"/>
      <c r="D207" s="178"/>
      <c r="E207" s="179"/>
      <c r="F207" s="178"/>
      <c r="G207" s="354"/>
      <c r="H207" s="178"/>
      <c r="I207" s="365"/>
      <c r="J207" s="390" t="str">
        <f t="shared" si="3"/>
        <v/>
      </c>
    </row>
    <row r="208" spans="1:10" hidden="1" x14ac:dyDescent="0.2">
      <c r="A208" s="375">
        <v>204</v>
      </c>
      <c r="B208" s="177"/>
      <c r="C208" s="178"/>
      <c r="D208" s="178"/>
      <c r="E208" s="179"/>
      <c r="F208" s="178"/>
      <c r="G208" s="354"/>
      <c r="H208" s="178"/>
      <c r="I208" s="365"/>
      <c r="J208" s="390" t="str">
        <f t="shared" si="3"/>
        <v/>
      </c>
    </row>
    <row r="209" spans="1:10" hidden="1" x14ac:dyDescent="0.2">
      <c r="A209" s="375">
        <v>205</v>
      </c>
      <c r="B209" s="177"/>
      <c r="C209" s="178"/>
      <c r="D209" s="178"/>
      <c r="E209" s="179"/>
      <c r="F209" s="178"/>
      <c r="G209" s="354"/>
      <c r="H209" s="178"/>
      <c r="I209" s="365"/>
      <c r="J209" s="390" t="str">
        <f t="shared" si="3"/>
        <v/>
      </c>
    </row>
    <row r="210" spans="1:10" hidden="1" x14ac:dyDescent="0.2">
      <c r="A210" s="375">
        <v>206</v>
      </c>
      <c r="B210" s="177"/>
      <c r="C210" s="178"/>
      <c r="D210" s="178"/>
      <c r="E210" s="179"/>
      <c r="F210" s="178"/>
      <c r="G210" s="354"/>
      <c r="H210" s="178"/>
      <c r="I210" s="365"/>
      <c r="J210" s="390" t="str">
        <f t="shared" si="3"/>
        <v/>
      </c>
    </row>
    <row r="211" spans="1:10" hidden="1" x14ac:dyDescent="0.2">
      <c r="A211" s="375">
        <v>207</v>
      </c>
      <c r="B211" s="177"/>
      <c r="C211" s="178"/>
      <c r="D211" s="178"/>
      <c r="E211" s="179"/>
      <c r="F211" s="178"/>
      <c r="G211" s="354"/>
      <c r="H211" s="178"/>
      <c r="I211" s="365"/>
      <c r="J211" s="390" t="str">
        <f t="shared" si="3"/>
        <v/>
      </c>
    </row>
    <row r="212" spans="1:10" hidden="1" x14ac:dyDescent="0.2">
      <c r="A212" s="377">
        <v>208</v>
      </c>
      <c r="B212" s="177"/>
      <c r="C212" s="178"/>
      <c r="D212" s="178"/>
      <c r="E212" s="179"/>
      <c r="F212" s="178"/>
      <c r="G212" s="354"/>
      <c r="H212" s="178"/>
      <c r="I212" s="365"/>
      <c r="J212" s="390" t="str">
        <f t="shared" si="3"/>
        <v/>
      </c>
    </row>
    <row r="213" spans="1:10" hidden="1" x14ac:dyDescent="0.2">
      <c r="A213" s="375">
        <v>209</v>
      </c>
      <c r="B213" s="177"/>
      <c r="C213" s="178"/>
      <c r="D213" s="178"/>
      <c r="E213" s="179"/>
      <c r="F213" s="178"/>
      <c r="G213" s="354"/>
      <c r="H213" s="178"/>
      <c r="I213" s="365"/>
      <c r="J213" s="390" t="str">
        <f t="shared" si="3"/>
        <v/>
      </c>
    </row>
    <row r="214" spans="1:10" hidden="1" x14ac:dyDescent="0.2">
      <c r="A214" s="375">
        <v>210</v>
      </c>
      <c r="B214" s="177"/>
      <c r="C214" s="178"/>
      <c r="D214" s="178"/>
      <c r="E214" s="179"/>
      <c r="F214" s="178"/>
      <c r="G214" s="354"/>
      <c r="H214" s="178"/>
      <c r="I214" s="365"/>
      <c r="J214" s="390" t="str">
        <f t="shared" si="3"/>
        <v/>
      </c>
    </row>
    <row r="215" spans="1:10" hidden="1" x14ac:dyDescent="0.2">
      <c r="A215" s="375">
        <v>211</v>
      </c>
      <c r="B215" s="177"/>
      <c r="C215" s="178"/>
      <c r="D215" s="178"/>
      <c r="E215" s="179"/>
      <c r="F215" s="178"/>
      <c r="G215" s="354"/>
      <c r="H215" s="178"/>
      <c r="I215" s="365"/>
      <c r="J215" s="390" t="str">
        <f t="shared" si="3"/>
        <v/>
      </c>
    </row>
    <row r="216" spans="1:10" hidden="1" x14ac:dyDescent="0.2">
      <c r="A216" s="375">
        <v>212</v>
      </c>
      <c r="B216" s="177"/>
      <c r="C216" s="178"/>
      <c r="D216" s="178"/>
      <c r="E216" s="179"/>
      <c r="F216" s="178"/>
      <c r="G216" s="354"/>
      <c r="H216" s="178"/>
      <c r="I216" s="365"/>
      <c r="J216" s="390" t="str">
        <f t="shared" si="3"/>
        <v/>
      </c>
    </row>
    <row r="217" spans="1:10" hidden="1" x14ac:dyDescent="0.2">
      <c r="A217" s="375">
        <v>213</v>
      </c>
      <c r="B217" s="177"/>
      <c r="C217" s="178"/>
      <c r="D217" s="178"/>
      <c r="E217" s="179"/>
      <c r="F217" s="178"/>
      <c r="G217" s="354"/>
      <c r="H217" s="178"/>
      <c r="I217" s="365"/>
      <c r="J217" s="390" t="str">
        <f t="shared" si="3"/>
        <v/>
      </c>
    </row>
    <row r="218" spans="1:10" hidden="1" x14ac:dyDescent="0.2">
      <c r="A218" s="375">
        <v>214</v>
      </c>
      <c r="B218" s="177"/>
      <c r="C218" s="178"/>
      <c r="D218" s="178"/>
      <c r="E218" s="179"/>
      <c r="F218" s="178"/>
      <c r="G218" s="354"/>
      <c r="H218" s="178"/>
      <c r="I218" s="365"/>
      <c r="J218" s="390" t="str">
        <f t="shared" si="3"/>
        <v/>
      </c>
    </row>
    <row r="219" spans="1:10" hidden="1" x14ac:dyDescent="0.2">
      <c r="A219" s="375">
        <v>215</v>
      </c>
      <c r="B219" s="177"/>
      <c r="C219" s="178"/>
      <c r="D219" s="178"/>
      <c r="E219" s="179"/>
      <c r="F219" s="178"/>
      <c r="G219" s="354"/>
      <c r="H219" s="178"/>
      <c r="I219" s="365"/>
      <c r="J219" s="390" t="str">
        <f t="shared" si="3"/>
        <v/>
      </c>
    </row>
    <row r="220" spans="1:10" hidden="1" x14ac:dyDescent="0.2">
      <c r="A220" s="375">
        <v>216</v>
      </c>
      <c r="B220" s="177"/>
      <c r="C220" s="178"/>
      <c r="D220" s="178"/>
      <c r="E220" s="179"/>
      <c r="F220" s="178"/>
      <c r="G220" s="354"/>
      <c r="H220" s="178"/>
      <c r="I220" s="365"/>
      <c r="J220" s="390" t="str">
        <f t="shared" si="3"/>
        <v/>
      </c>
    </row>
    <row r="221" spans="1:10" hidden="1" x14ac:dyDescent="0.2">
      <c r="A221" s="377">
        <v>217</v>
      </c>
      <c r="B221" s="177"/>
      <c r="C221" s="178"/>
      <c r="D221" s="178"/>
      <c r="E221" s="179"/>
      <c r="F221" s="178"/>
      <c r="G221" s="354"/>
      <c r="H221" s="178"/>
      <c r="I221" s="365"/>
      <c r="J221" s="390" t="str">
        <f t="shared" si="3"/>
        <v/>
      </c>
    </row>
    <row r="222" spans="1:10" hidden="1" x14ac:dyDescent="0.2">
      <c r="A222" s="375">
        <v>218</v>
      </c>
      <c r="B222" s="177"/>
      <c r="C222" s="178"/>
      <c r="D222" s="178"/>
      <c r="E222" s="179"/>
      <c r="F222" s="178"/>
      <c r="G222" s="354"/>
      <c r="H222" s="178"/>
      <c r="I222" s="365"/>
      <c r="J222" s="390" t="str">
        <f t="shared" si="3"/>
        <v/>
      </c>
    </row>
    <row r="223" spans="1:10" hidden="1" x14ac:dyDescent="0.2">
      <c r="A223" s="375">
        <v>219</v>
      </c>
      <c r="B223" s="177"/>
      <c r="C223" s="178"/>
      <c r="D223" s="178"/>
      <c r="E223" s="179"/>
      <c r="F223" s="178"/>
      <c r="G223" s="354"/>
      <c r="H223" s="178"/>
      <c r="I223" s="365"/>
      <c r="J223" s="390" t="str">
        <f t="shared" si="3"/>
        <v/>
      </c>
    </row>
    <row r="224" spans="1:10" hidden="1" x14ac:dyDescent="0.2">
      <c r="A224" s="375">
        <v>220</v>
      </c>
      <c r="B224" s="177"/>
      <c r="C224" s="178"/>
      <c r="D224" s="178"/>
      <c r="E224" s="179"/>
      <c r="F224" s="178"/>
      <c r="G224" s="354"/>
      <c r="H224" s="178"/>
      <c r="I224" s="365"/>
      <c r="J224" s="390" t="str">
        <f t="shared" si="3"/>
        <v/>
      </c>
    </row>
    <row r="225" spans="1:10" hidden="1" x14ac:dyDescent="0.2">
      <c r="A225" s="375">
        <v>221</v>
      </c>
      <c r="B225" s="177"/>
      <c r="C225" s="178"/>
      <c r="D225" s="178"/>
      <c r="E225" s="179"/>
      <c r="F225" s="178"/>
      <c r="G225" s="354"/>
      <c r="H225" s="178"/>
      <c r="I225" s="365"/>
      <c r="J225" s="390" t="str">
        <f t="shared" si="3"/>
        <v/>
      </c>
    </row>
    <row r="226" spans="1:10" hidden="1" x14ac:dyDescent="0.2">
      <c r="A226" s="375">
        <v>222</v>
      </c>
      <c r="B226" s="177"/>
      <c r="C226" s="178"/>
      <c r="D226" s="178"/>
      <c r="E226" s="179"/>
      <c r="F226" s="178"/>
      <c r="G226" s="354"/>
      <c r="H226" s="178"/>
      <c r="I226" s="365"/>
      <c r="J226" s="390" t="str">
        <f t="shared" si="3"/>
        <v/>
      </c>
    </row>
    <row r="227" spans="1:10" hidden="1" x14ac:dyDescent="0.2">
      <c r="A227" s="375">
        <v>223</v>
      </c>
      <c r="B227" s="177"/>
      <c r="C227" s="178"/>
      <c r="D227" s="178"/>
      <c r="E227" s="179"/>
      <c r="F227" s="178"/>
      <c r="G227" s="354"/>
      <c r="H227" s="178"/>
      <c r="I227" s="365"/>
      <c r="J227" s="390" t="str">
        <f t="shared" si="3"/>
        <v/>
      </c>
    </row>
    <row r="228" spans="1:10" hidden="1" x14ac:dyDescent="0.2">
      <c r="A228" s="375">
        <v>224</v>
      </c>
      <c r="B228" s="177"/>
      <c r="C228" s="178"/>
      <c r="D228" s="178"/>
      <c r="E228" s="179"/>
      <c r="F228" s="178"/>
      <c r="G228" s="354"/>
      <c r="H228" s="178"/>
      <c r="I228" s="365"/>
      <c r="J228" s="390" t="str">
        <f t="shared" si="3"/>
        <v/>
      </c>
    </row>
    <row r="229" spans="1:10" hidden="1" x14ac:dyDescent="0.2">
      <c r="A229" s="375">
        <v>225</v>
      </c>
      <c r="B229" s="177"/>
      <c r="C229" s="178"/>
      <c r="D229" s="178"/>
      <c r="E229" s="179"/>
      <c r="F229" s="178"/>
      <c r="G229" s="354"/>
      <c r="H229" s="178"/>
      <c r="I229" s="365"/>
      <c r="J229" s="390" t="str">
        <f t="shared" si="3"/>
        <v/>
      </c>
    </row>
    <row r="230" spans="1:10" hidden="1" x14ac:dyDescent="0.2">
      <c r="A230" s="377">
        <v>226</v>
      </c>
      <c r="B230" s="177"/>
      <c r="C230" s="178"/>
      <c r="D230" s="178"/>
      <c r="E230" s="179"/>
      <c r="F230" s="178"/>
      <c r="G230" s="354"/>
      <c r="H230" s="178"/>
      <c r="I230" s="365"/>
      <c r="J230" s="390" t="str">
        <f t="shared" si="3"/>
        <v/>
      </c>
    </row>
    <row r="231" spans="1:10" hidden="1" x14ac:dyDescent="0.2">
      <c r="A231" s="375">
        <v>227</v>
      </c>
      <c r="B231" s="177"/>
      <c r="C231" s="178"/>
      <c r="D231" s="178"/>
      <c r="E231" s="179"/>
      <c r="F231" s="178"/>
      <c r="G231" s="354"/>
      <c r="H231" s="178"/>
      <c r="I231" s="365"/>
      <c r="J231" s="390" t="str">
        <f t="shared" si="3"/>
        <v/>
      </c>
    </row>
    <row r="232" spans="1:10" hidden="1" x14ac:dyDescent="0.2">
      <c r="A232" s="375">
        <v>228</v>
      </c>
      <c r="B232" s="177"/>
      <c r="C232" s="178"/>
      <c r="D232" s="178"/>
      <c r="E232" s="179"/>
      <c r="F232" s="178"/>
      <c r="G232" s="354"/>
      <c r="H232" s="178"/>
      <c r="I232" s="365"/>
      <c r="J232" s="390" t="str">
        <f t="shared" si="3"/>
        <v/>
      </c>
    </row>
    <row r="233" spans="1:10" hidden="1" x14ac:dyDescent="0.2">
      <c r="A233" s="375">
        <v>229</v>
      </c>
      <c r="B233" s="177"/>
      <c r="C233" s="178"/>
      <c r="D233" s="178"/>
      <c r="E233" s="179"/>
      <c r="F233" s="178"/>
      <c r="G233" s="354"/>
      <c r="H233" s="178"/>
      <c r="I233" s="365"/>
      <c r="J233" s="390" t="str">
        <f t="shared" si="3"/>
        <v/>
      </c>
    </row>
    <row r="234" spans="1:10" hidden="1" x14ac:dyDescent="0.2">
      <c r="A234" s="375">
        <v>230</v>
      </c>
      <c r="B234" s="177"/>
      <c r="C234" s="178"/>
      <c r="D234" s="178"/>
      <c r="E234" s="179"/>
      <c r="F234" s="178"/>
      <c r="G234" s="354"/>
      <c r="H234" s="178"/>
      <c r="I234" s="365"/>
      <c r="J234" s="390" t="str">
        <f t="shared" si="3"/>
        <v/>
      </c>
    </row>
    <row r="235" spans="1:10" hidden="1" x14ac:dyDescent="0.2">
      <c r="A235" s="375">
        <v>231</v>
      </c>
      <c r="B235" s="177"/>
      <c r="C235" s="178"/>
      <c r="D235" s="178"/>
      <c r="E235" s="179"/>
      <c r="F235" s="178"/>
      <c r="G235" s="354"/>
      <c r="H235" s="178"/>
      <c r="I235" s="365"/>
      <c r="J235" s="390" t="str">
        <f t="shared" si="3"/>
        <v/>
      </c>
    </row>
    <row r="236" spans="1:10" hidden="1" x14ac:dyDescent="0.2">
      <c r="A236" s="375">
        <v>232</v>
      </c>
      <c r="B236" s="177"/>
      <c r="C236" s="178"/>
      <c r="D236" s="178"/>
      <c r="E236" s="179"/>
      <c r="F236" s="178"/>
      <c r="G236" s="354"/>
      <c r="H236" s="178"/>
      <c r="I236" s="365"/>
      <c r="J236" s="390" t="str">
        <f t="shared" si="3"/>
        <v/>
      </c>
    </row>
    <row r="237" spans="1:10" hidden="1" x14ac:dyDescent="0.2">
      <c r="A237" s="375">
        <v>233</v>
      </c>
      <c r="B237" s="177"/>
      <c r="C237" s="178"/>
      <c r="D237" s="178"/>
      <c r="E237" s="179"/>
      <c r="F237" s="178"/>
      <c r="G237" s="354"/>
      <c r="H237" s="178"/>
      <c r="I237" s="365"/>
      <c r="J237" s="390" t="str">
        <f t="shared" si="3"/>
        <v/>
      </c>
    </row>
    <row r="238" spans="1:10" hidden="1" x14ac:dyDescent="0.2">
      <c r="A238" s="375">
        <v>234</v>
      </c>
      <c r="B238" s="177"/>
      <c r="C238" s="178"/>
      <c r="D238" s="178"/>
      <c r="E238" s="179"/>
      <c r="F238" s="178"/>
      <c r="G238" s="354"/>
      <c r="H238" s="178"/>
      <c r="I238" s="365"/>
      <c r="J238" s="390" t="str">
        <f t="shared" si="3"/>
        <v/>
      </c>
    </row>
    <row r="239" spans="1:10" hidden="1" x14ac:dyDescent="0.2">
      <c r="A239" s="377">
        <v>235</v>
      </c>
      <c r="B239" s="177"/>
      <c r="C239" s="178"/>
      <c r="D239" s="178"/>
      <c r="E239" s="179"/>
      <c r="F239" s="178"/>
      <c r="G239" s="354"/>
      <c r="H239" s="178"/>
      <c r="I239" s="365"/>
      <c r="J239" s="390" t="str">
        <f t="shared" si="3"/>
        <v/>
      </c>
    </row>
    <row r="240" spans="1:10" hidden="1" x14ac:dyDescent="0.2">
      <c r="A240" s="375">
        <v>236</v>
      </c>
      <c r="B240" s="177"/>
      <c r="C240" s="178"/>
      <c r="D240" s="178"/>
      <c r="E240" s="179"/>
      <c r="F240" s="178"/>
      <c r="G240" s="354"/>
      <c r="H240" s="178"/>
      <c r="I240" s="365"/>
      <c r="J240" s="390" t="str">
        <f t="shared" si="3"/>
        <v/>
      </c>
    </row>
    <row r="241" spans="1:10" hidden="1" x14ac:dyDescent="0.2">
      <c r="A241" s="375">
        <v>237</v>
      </c>
      <c r="B241" s="177"/>
      <c r="C241" s="178"/>
      <c r="D241" s="178"/>
      <c r="E241" s="179"/>
      <c r="F241" s="178"/>
      <c r="G241" s="354"/>
      <c r="H241" s="178"/>
      <c r="I241" s="365"/>
      <c r="J241" s="390" t="str">
        <f t="shared" si="3"/>
        <v/>
      </c>
    </row>
    <row r="242" spans="1:10" hidden="1" x14ac:dyDescent="0.2">
      <c r="A242" s="375">
        <v>238</v>
      </c>
      <c r="B242" s="177"/>
      <c r="C242" s="178"/>
      <c r="D242" s="178"/>
      <c r="E242" s="179"/>
      <c r="F242" s="178"/>
      <c r="G242" s="354"/>
      <c r="H242" s="178"/>
      <c r="I242" s="365"/>
      <c r="J242" s="390" t="str">
        <f t="shared" si="3"/>
        <v/>
      </c>
    </row>
    <row r="243" spans="1:10" hidden="1" x14ac:dyDescent="0.2">
      <c r="A243" s="375">
        <v>239</v>
      </c>
      <c r="B243" s="177"/>
      <c r="C243" s="178"/>
      <c r="D243" s="178"/>
      <c r="E243" s="179"/>
      <c r="F243" s="178"/>
      <c r="G243" s="354"/>
      <c r="H243" s="178"/>
      <c r="I243" s="365"/>
      <c r="J243" s="390" t="str">
        <f t="shared" si="3"/>
        <v/>
      </c>
    </row>
    <row r="244" spans="1:10" hidden="1" x14ac:dyDescent="0.2">
      <c r="A244" s="375">
        <v>240</v>
      </c>
      <c r="B244" s="177"/>
      <c r="C244" s="178"/>
      <c r="D244" s="178"/>
      <c r="E244" s="179"/>
      <c r="F244" s="178"/>
      <c r="G244" s="354"/>
      <c r="H244" s="178"/>
      <c r="I244" s="365"/>
      <c r="J244" s="390" t="str">
        <f t="shared" si="3"/>
        <v/>
      </c>
    </row>
    <row r="245" spans="1:10" hidden="1" x14ac:dyDescent="0.2">
      <c r="A245" s="375">
        <v>241</v>
      </c>
      <c r="B245" s="177"/>
      <c r="C245" s="178"/>
      <c r="D245" s="178"/>
      <c r="E245" s="179"/>
      <c r="F245" s="178"/>
      <c r="G245" s="354"/>
      <c r="H245" s="178"/>
      <c r="I245" s="365"/>
      <c r="J245" s="390" t="str">
        <f t="shared" si="3"/>
        <v/>
      </c>
    </row>
    <row r="246" spans="1:10" hidden="1" x14ac:dyDescent="0.2">
      <c r="A246" s="375">
        <v>242</v>
      </c>
      <c r="B246" s="177"/>
      <c r="C246" s="178"/>
      <c r="D246" s="178"/>
      <c r="E246" s="179"/>
      <c r="F246" s="178"/>
      <c r="G246" s="354"/>
      <c r="H246" s="178"/>
      <c r="I246" s="365"/>
      <c r="J246" s="390" t="str">
        <f t="shared" si="3"/>
        <v/>
      </c>
    </row>
    <row r="247" spans="1:10" hidden="1" x14ac:dyDescent="0.2">
      <c r="A247" s="375">
        <v>243</v>
      </c>
      <c r="B247" s="177"/>
      <c r="C247" s="178"/>
      <c r="D247" s="178"/>
      <c r="E247" s="179"/>
      <c r="F247" s="178"/>
      <c r="G247" s="354"/>
      <c r="H247" s="178"/>
      <c r="I247" s="365"/>
      <c r="J247" s="390" t="str">
        <f t="shared" si="3"/>
        <v/>
      </c>
    </row>
    <row r="248" spans="1:10" hidden="1" x14ac:dyDescent="0.2">
      <c r="A248" s="377">
        <v>244</v>
      </c>
      <c r="B248" s="177"/>
      <c r="C248" s="178"/>
      <c r="D248" s="178"/>
      <c r="E248" s="179"/>
      <c r="F248" s="178"/>
      <c r="G248" s="354"/>
      <c r="H248" s="178"/>
      <c r="I248" s="365"/>
      <c r="J248" s="390" t="str">
        <f t="shared" si="3"/>
        <v/>
      </c>
    </row>
    <row r="249" spans="1:10" hidden="1" x14ac:dyDescent="0.2">
      <c r="A249" s="375">
        <v>245</v>
      </c>
      <c r="B249" s="177"/>
      <c r="C249" s="178"/>
      <c r="D249" s="178"/>
      <c r="E249" s="179"/>
      <c r="F249" s="178"/>
      <c r="G249" s="354"/>
      <c r="H249" s="178"/>
      <c r="I249" s="365"/>
      <c r="J249" s="390" t="str">
        <f t="shared" si="3"/>
        <v/>
      </c>
    </row>
    <row r="250" spans="1:10" hidden="1" x14ac:dyDescent="0.2">
      <c r="A250" s="375">
        <v>246</v>
      </c>
      <c r="B250" s="177"/>
      <c r="C250" s="178"/>
      <c r="D250" s="178"/>
      <c r="E250" s="179"/>
      <c r="F250" s="178"/>
      <c r="G250" s="354"/>
      <c r="H250" s="178"/>
      <c r="I250" s="365"/>
      <c r="J250" s="390" t="str">
        <f t="shared" si="3"/>
        <v/>
      </c>
    </row>
    <row r="251" spans="1:10" hidden="1" x14ac:dyDescent="0.2">
      <c r="A251" s="375">
        <v>247</v>
      </c>
      <c r="B251" s="177"/>
      <c r="C251" s="178"/>
      <c r="D251" s="178"/>
      <c r="E251" s="179"/>
      <c r="F251" s="178"/>
      <c r="G251" s="354"/>
      <c r="H251" s="178"/>
      <c r="I251" s="365"/>
      <c r="J251" s="390" t="str">
        <f t="shared" si="3"/>
        <v/>
      </c>
    </row>
    <row r="252" spans="1:10" hidden="1" x14ac:dyDescent="0.2">
      <c r="A252" s="375">
        <v>248</v>
      </c>
      <c r="B252" s="177"/>
      <c r="C252" s="178"/>
      <c r="D252" s="178"/>
      <c r="E252" s="179"/>
      <c r="F252" s="178"/>
      <c r="G252" s="354"/>
      <c r="H252" s="178"/>
      <c r="I252" s="365"/>
      <c r="J252" s="390" t="str">
        <f t="shared" si="3"/>
        <v/>
      </c>
    </row>
    <row r="253" spans="1:10" hidden="1" x14ac:dyDescent="0.2">
      <c r="A253" s="375">
        <v>249</v>
      </c>
      <c r="B253" s="177"/>
      <c r="C253" s="178"/>
      <c r="D253" s="178"/>
      <c r="E253" s="179"/>
      <c r="F253" s="178"/>
      <c r="G253" s="354"/>
      <c r="H253" s="178"/>
      <c r="I253" s="365"/>
      <c r="J253" s="390" t="str">
        <f t="shared" si="3"/>
        <v/>
      </c>
    </row>
    <row r="254" spans="1:10" hidden="1" x14ac:dyDescent="0.2">
      <c r="A254" s="375">
        <v>250</v>
      </c>
      <c r="B254" s="177"/>
      <c r="C254" s="178"/>
      <c r="D254" s="178"/>
      <c r="E254" s="179"/>
      <c r="F254" s="361"/>
      <c r="G254" s="354"/>
      <c r="H254" s="178"/>
      <c r="I254" s="365"/>
      <c r="J254" s="390" t="str">
        <f t="shared" si="3"/>
        <v/>
      </c>
    </row>
    <row r="255" spans="1:10" hidden="1" x14ac:dyDescent="0.2">
      <c r="A255" s="375">
        <v>251</v>
      </c>
      <c r="B255" s="177"/>
      <c r="C255" s="178"/>
      <c r="D255" s="178"/>
      <c r="E255" s="180"/>
      <c r="F255" s="361"/>
      <c r="G255" s="362"/>
      <c r="H255" s="178"/>
      <c r="I255" s="365"/>
      <c r="J255" s="390" t="str">
        <f t="shared" si="3"/>
        <v/>
      </c>
    </row>
    <row r="256" spans="1:10" hidden="1" x14ac:dyDescent="0.2">
      <c r="A256" s="375">
        <v>252</v>
      </c>
      <c r="B256" s="177"/>
      <c r="C256" s="178"/>
      <c r="D256" s="178"/>
      <c r="E256" s="181"/>
      <c r="F256" s="376"/>
      <c r="G256" s="376"/>
      <c r="H256" s="178"/>
      <c r="I256" s="365"/>
      <c r="J256" s="390" t="str">
        <f t="shared" si="3"/>
        <v/>
      </c>
    </row>
    <row r="257" spans="1:10" hidden="1" x14ac:dyDescent="0.2">
      <c r="A257" s="377">
        <v>253</v>
      </c>
      <c r="B257" s="177"/>
      <c r="C257" s="178"/>
      <c r="D257" s="178"/>
      <c r="E257" s="181"/>
      <c r="F257" s="376"/>
      <c r="G257" s="364"/>
      <c r="H257" s="178"/>
      <c r="I257" s="365"/>
      <c r="J257" s="390" t="str">
        <f t="shared" si="3"/>
        <v/>
      </c>
    </row>
    <row r="258" spans="1:10" hidden="1" x14ac:dyDescent="0.2">
      <c r="A258" s="375">
        <v>254</v>
      </c>
      <c r="B258" s="177"/>
      <c r="C258" s="178"/>
      <c r="D258" s="178"/>
      <c r="E258" s="180"/>
      <c r="F258" s="361"/>
      <c r="G258" s="362"/>
      <c r="H258" s="178"/>
      <c r="I258" s="365"/>
      <c r="J258" s="390" t="str">
        <f t="shared" si="3"/>
        <v/>
      </c>
    </row>
    <row r="259" spans="1:10" hidden="1" x14ac:dyDescent="0.2">
      <c r="A259" s="375">
        <v>255</v>
      </c>
      <c r="B259" s="177"/>
      <c r="C259" s="178"/>
      <c r="D259" s="178"/>
      <c r="E259" s="180"/>
      <c r="F259" s="361"/>
      <c r="G259" s="362"/>
      <c r="H259" s="178"/>
      <c r="I259" s="365"/>
      <c r="J259" s="390" t="str">
        <f t="shared" si="3"/>
        <v/>
      </c>
    </row>
    <row r="260" spans="1:10" hidden="1" x14ac:dyDescent="0.2">
      <c r="A260" s="375">
        <v>256</v>
      </c>
      <c r="B260" s="177"/>
      <c r="C260" s="178"/>
      <c r="D260" s="178"/>
      <c r="E260" s="179"/>
      <c r="F260" s="361"/>
      <c r="G260" s="354"/>
      <c r="H260" s="178"/>
      <c r="I260" s="365"/>
      <c r="J260" s="390" t="str">
        <f t="shared" si="3"/>
        <v/>
      </c>
    </row>
    <row r="261" spans="1:10" hidden="1" x14ac:dyDescent="0.2">
      <c r="A261" s="375">
        <v>257</v>
      </c>
      <c r="B261" s="177"/>
      <c r="C261" s="178"/>
      <c r="D261" s="178"/>
      <c r="E261" s="179"/>
      <c r="F261" s="361"/>
      <c r="G261" s="354"/>
      <c r="H261" s="178"/>
      <c r="I261" s="365"/>
      <c r="J261" s="390" t="str">
        <f t="shared" si="3"/>
        <v/>
      </c>
    </row>
    <row r="262" spans="1:10" hidden="1" x14ac:dyDescent="0.2">
      <c r="A262" s="375">
        <v>258</v>
      </c>
      <c r="B262" s="177"/>
      <c r="C262" s="178"/>
      <c r="D262" s="178"/>
      <c r="E262" s="179"/>
      <c r="F262" s="361"/>
      <c r="G262" s="354"/>
      <c r="H262" s="178"/>
      <c r="I262" s="365"/>
      <c r="J262" s="390" t="str">
        <f t="shared" ref="J262:J325" si="4">IF(I262="","",IF(LEN(I262)&gt;14,IF(ISBLANK(I262),"",I262),REPLACE(REPLACE(I262,1,3,"XXX"),13,2,"XX")))</f>
        <v/>
      </c>
    </row>
    <row r="263" spans="1:10" hidden="1" x14ac:dyDescent="0.2">
      <c r="A263" s="375">
        <v>259</v>
      </c>
      <c r="B263" s="177"/>
      <c r="C263" s="178"/>
      <c r="D263" s="178"/>
      <c r="E263" s="180"/>
      <c r="F263" s="361"/>
      <c r="G263" s="362"/>
      <c r="H263" s="178"/>
      <c r="I263" s="365"/>
      <c r="J263" s="390" t="str">
        <f t="shared" si="4"/>
        <v/>
      </c>
    </row>
    <row r="264" spans="1:10" hidden="1" x14ac:dyDescent="0.2">
      <c r="A264" s="375">
        <v>260</v>
      </c>
      <c r="B264" s="177"/>
      <c r="C264" s="178"/>
      <c r="D264" s="178"/>
      <c r="E264" s="179"/>
      <c r="F264" s="361"/>
      <c r="G264" s="354"/>
      <c r="H264" s="178"/>
      <c r="I264" s="365"/>
      <c r="J264" s="390" t="str">
        <f t="shared" si="4"/>
        <v/>
      </c>
    </row>
    <row r="265" spans="1:10" hidden="1" x14ac:dyDescent="0.2">
      <c r="A265" s="375">
        <v>261</v>
      </c>
      <c r="B265" s="177"/>
      <c r="C265" s="178"/>
      <c r="D265" s="178"/>
      <c r="E265" s="179"/>
      <c r="F265" s="361"/>
      <c r="G265" s="354"/>
      <c r="H265" s="178"/>
      <c r="I265" s="365"/>
      <c r="J265" s="390" t="str">
        <f t="shared" si="4"/>
        <v/>
      </c>
    </row>
    <row r="266" spans="1:10" hidden="1" x14ac:dyDescent="0.2">
      <c r="A266" s="377">
        <v>262</v>
      </c>
      <c r="B266" s="177"/>
      <c r="C266" s="178"/>
      <c r="D266" s="178"/>
      <c r="E266" s="180"/>
      <c r="F266" s="361"/>
      <c r="G266" s="354"/>
      <c r="H266" s="178"/>
      <c r="I266" s="365"/>
      <c r="J266" s="390" t="str">
        <f t="shared" si="4"/>
        <v/>
      </c>
    </row>
    <row r="267" spans="1:10" hidden="1" x14ac:dyDescent="0.2">
      <c r="A267" s="375">
        <v>263</v>
      </c>
      <c r="B267" s="177"/>
      <c r="C267" s="178"/>
      <c r="D267" s="178"/>
      <c r="E267" s="179"/>
      <c r="F267" s="361"/>
      <c r="G267" s="354"/>
      <c r="H267" s="178"/>
      <c r="I267" s="365"/>
      <c r="J267" s="390" t="str">
        <f t="shared" si="4"/>
        <v/>
      </c>
    </row>
    <row r="268" spans="1:10" hidden="1" x14ac:dyDescent="0.2">
      <c r="A268" s="375">
        <v>264</v>
      </c>
      <c r="B268" s="177"/>
      <c r="C268" s="178"/>
      <c r="D268" s="178"/>
      <c r="E268" s="180"/>
      <c r="F268" s="361"/>
      <c r="G268" s="354"/>
      <c r="H268" s="178"/>
      <c r="I268" s="365"/>
      <c r="J268" s="390" t="str">
        <f t="shared" si="4"/>
        <v/>
      </c>
    </row>
    <row r="269" spans="1:10" hidden="1" x14ac:dyDescent="0.2">
      <c r="A269" s="375">
        <v>265</v>
      </c>
      <c r="B269" s="177"/>
      <c r="C269" s="178"/>
      <c r="D269" s="178"/>
      <c r="E269" s="179"/>
      <c r="F269" s="178"/>
      <c r="G269" s="354"/>
      <c r="H269" s="178"/>
      <c r="I269" s="365"/>
      <c r="J269" s="390" t="str">
        <f t="shared" si="4"/>
        <v/>
      </c>
    </row>
    <row r="270" spans="1:10" hidden="1" x14ac:dyDescent="0.2">
      <c r="A270" s="375">
        <v>266</v>
      </c>
      <c r="B270" s="177"/>
      <c r="C270" s="178"/>
      <c r="D270" s="178"/>
      <c r="E270" s="180"/>
      <c r="F270" s="378"/>
      <c r="G270" s="354"/>
      <c r="H270" s="178"/>
      <c r="I270" s="365"/>
      <c r="J270" s="390" t="str">
        <f t="shared" si="4"/>
        <v/>
      </c>
    </row>
    <row r="271" spans="1:10" hidden="1" x14ac:dyDescent="0.2">
      <c r="A271" s="375">
        <v>267</v>
      </c>
      <c r="B271" s="177"/>
      <c r="C271" s="178"/>
      <c r="D271" s="178"/>
      <c r="E271" s="179"/>
      <c r="F271" s="178"/>
      <c r="G271" s="354"/>
      <c r="H271" s="178"/>
      <c r="I271" s="365"/>
      <c r="J271" s="390" t="str">
        <f t="shared" si="4"/>
        <v/>
      </c>
    </row>
    <row r="272" spans="1:10" hidden="1" x14ac:dyDescent="0.2">
      <c r="A272" s="375">
        <v>268</v>
      </c>
      <c r="B272" s="177"/>
      <c r="C272" s="178"/>
      <c r="D272" s="178"/>
      <c r="E272" s="180"/>
      <c r="F272" s="361"/>
      <c r="G272" s="362"/>
      <c r="H272" s="178"/>
      <c r="I272" s="365"/>
      <c r="J272" s="390" t="str">
        <f t="shared" si="4"/>
        <v/>
      </c>
    </row>
    <row r="273" spans="1:10" hidden="1" x14ac:dyDescent="0.2">
      <c r="A273" s="375">
        <v>269</v>
      </c>
      <c r="B273" s="177"/>
      <c r="C273" s="178"/>
      <c r="D273" s="178"/>
      <c r="E273" s="180"/>
      <c r="F273" s="361"/>
      <c r="G273" s="362"/>
      <c r="H273" s="178"/>
      <c r="I273" s="365"/>
      <c r="J273" s="390" t="str">
        <f t="shared" si="4"/>
        <v/>
      </c>
    </row>
    <row r="274" spans="1:10" hidden="1" x14ac:dyDescent="0.2">
      <c r="A274" s="375">
        <v>270</v>
      </c>
      <c r="B274" s="177"/>
      <c r="C274" s="178"/>
      <c r="D274" s="178"/>
      <c r="E274" s="179"/>
      <c r="F274" s="361"/>
      <c r="G274" s="354"/>
      <c r="H274" s="178"/>
      <c r="I274" s="365"/>
      <c r="J274" s="390" t="str">
        <f t="shared" si="4"/>
        <v/>
      </c>
    </row>
    <row r="275" spans="1:10" hidden="1" x14ac:dyDescent="0.2">
      <c r="A275" s="377">
        <v>271</v>
      </c>
      <c r="B275" s="177"/>
      <c r="C275" s="178"/>
      <c r="D275" s="178"/>
      <c r="E275" s="179"/>
      <c r="F275" s="178"/>
      <c r="G275" s="354"/>
      <c r="H275" s="178"/>
      <c r="I275" s="365"/>
      <c r="J275" s="390" t="str">
        <f t="shared" si="4"/>
        <v/>
      </c>
    </row>
    <row r="276" spans="1:10" hidden="1" x14ac:dyDescent="0.2">
      <c r="A276" s="375">
        <v>272</v>
      </c>
      <c r="B276" s="177"/>
      <c r="C276" s="178"/>
      <c r="D276" s="178"/>
      <c r="E276" s="180"/>
      <c r="F276" s="361"/>
      <c r="G276" s="354"/>
      <c r="H276" s="178"/>
      <c r="I276" s="365"/>
      <c r="J276" s="390" t="str">
        <f t="shared" si="4"/>
        <v/>
      </c>
    </row>
    <row r="277" spans="1:10" hidden="1" x14ac:dyDescent="0.2">
      <c r="A277" s="375">
        <v>273</v>
      </c>
      <c r="B277" s="177"/>
      <c r="C277" s="178"/>
      <c r="D277" s="178"/>
      <c r="E277" s="179"/>
      <c r="F277" s="361"/>
      <c r="G277" s="354"/>
      <c r="H277" s="178"/>
      <c r="I277" s="365"/>
      <c r="J277" s="390" t="str">
        <f t="shared" si="4"/>
        <v/>
      </c>
    </row>
    <row r="278" spans="1:10" hidden="1" x14ac:dyDescent="0.2">
      <c r="A278" s="375">
        <v>274</v>
      </c>
      <c r="B278" s="177"/>
      <c r="C278" s="178"/>
      <c r="D278" s="178"/>
      <c r="E278" s="179"/>
      <c r="F278" s="361"/>
      <c r="G278" s="354"/>
      <c r="H278" s="178"/>
      <c r="I278" s="365"/>
      <c r="J278" s="390" t="str">
        <f t="shared" si="4"/>
        <v/>
      </c>
    </row>
    <row r="279" spans="1:10" hidden="1" x14ac:dyDescent="0.2">
      <c r="A279" s="375">
        <v>275</v>
      </c>
      <c r="B279" s="177"/>
      <c r="C279" s="178"/>
      <c r="D279" s="178"/>
      <c r="E279" s="179"/>
      <c r="F279" s="361"/>
      <c r="G279" s="354"/>
      <c r="H279" s="178"/>
      <c r="I279" s="365"/>
      <c r="J279" s="390" t="str">
        <f t="shared" si="4"/>
        <v/>
      </c>
    </row>
    <row r="280" spans="1:10" hidden="1" x14ac:dyDescent="0.2">
      <c r="A280" s="375">
        <v>276</v>
      </c>
      <c r="B280" s="177"/>
      <c r="C280" s="178"/>
      <c r="D280" s="178"/>
      <c r="E280" s="179"/>
      <c r="F280" s="354"/>
      <c r="G280" s="354"/>
      <c r="H280" s="178"/>
      <c r="I280" s="365"/>
      <c r="J280" s="390" t="str">
        <f t="shared" si="4"/>
        <v/>
      </c>
    </row>
    <row r="281" spans="1:10" hidden="1" x14ac:dyDescent="0.2">
      <c r="A281" s="375">
        <v>277</v>
      </c>
      <c r="B281" s="177"/>
      <c r="C281" s="178"/>
      <c r="D281" s="178"/>
      <c r="E281" s="179"/>
      <c r="F281" s="354"/>
      <c r="G281" s="354"/>
      <c r="H281" s="178"/>
      <c r="I281" s="365"/>
      <c r="J281" s="390" t="str">
        <f t="shared" si="4"/>
        <v/>
      </c>
    </row>
    <row r="282" spans="1:10" hidden="1" x14ac:dyDescent="0.2">
      <c r="A282" s="375">
        <v>278</v>
      </c>
      <c r="B282" s="177"/>
      <c r="C282" s="178"/>
      <c r="D282" s="178"/>
      <c r="E282" s="179"/>
      <c r="F282" s="361"/>
      <c r="G282" s="354"/>
      <c r="H282" s="178"/>
      <c r="I282" s="365"/>
      <c r="J282" s="390" t="str">
        <f t="shared" si="4"/>
        <v/>
      </c>
    </row>
    <row r="283" spans="1:10" hidden="1" x14ac:dyDescent="0.2">
      <c r="A283" s="375">
        <v>279</v>
      </c>
      <c r="B283" s="177"/>
      <c r="C283" s="178"/>
      <c r="D283" s="178"/>
      <c r="E283" s="179"/>
      <c r="F283" s="361"/>
      <c r="G283" s="354"/>
      <c r="H283" s="178"/>
      <c r="I283" s="365"/>
      <c r="J283" s="390" t="str">
        <f t="shared" si="4"/>
        <v/>
      </c>
    </row>
    <row r="284" spans="1:10" hidden="1" x14ac:dyDescent="0.2">
      <c r="A284" s="377">
        <v>280</v>
      </c>
      <c r="B284" s="177"/>
      <c r="C284" s="178"/>
      <c r="D284" s="178"/>
      <c r="E284" s="182"/>
      <c r="F284" s="378"/>
      <c r="G284" s="379"/>
      <c r="H284" s="178"/>
      <c r="I284" s="365"/>
      <c r="J284" s="390" t="str">
        <f t="shared" si="4"/>
        <v/>
      </c>
    </row>
    <row r="285" spans="1:10" hidden="1" x14ac:dyDescent="0.2">
      <c r="A285" s="375">
        <v>281</v>
      </c>
      <c r="B285" s="177"/>
      <c r="C285" s="178"/>
      <c r="D285" s="178"/>
      <c r="E285" s="179"/>
      <c r="F285" s="361"/>
      <c r="G285" s="354"/>
      <c r="H285" s="178"/>
      <c r="I285" s="365"/>
      <c r="J285" s="390" t="str">
        <f t="shared" si="4"/>
        <v/>
      </c>
    </row>
    <row r="286" spans="1:10" hidden="1" x14ac:dyDescent="0.2">
      <c r="A286" s="375">
        <v>282</v>
      </c>
      <c r="B286" s="177"/>
      <c r="C286" s="178"/>
      <c r="D286" s="178"/>
      <c r="E286" s="180"/>
      <c r="F286" s="361"/>
      <c r="G286" s="354"/>
      <c r="H286" s="178"/>
      <c r="I286" s="365"/>
      <c r="J286" s="390" t="str">
        <f t="shared" si="4"/>
        <v/>
      </c>
    </row>
    <row r="287" spans="1:10" hidden="1" x14ac:dyDescent="0.2">
      <c r="A287" s="375">
        <v>283</v>
      </c>
      <c r="B287" s="177"/>
      <c r="C287" s="178"/>
      <c r="D287" s="178"/>
      <c r="E287" s="180"/>
      <c r="F287" s="361"/>
      <c r="G287" s="362"/>
      <c r="H287" s="178"/>
      <c r="I287" s="365"/>
      <c r="J287" s="390" t="str">
        <f t="shared" si="4"/>
        <v/>
      </c>
    </row>
    <row r="288" spans="1:10" hidden="1" x14ac:dyDescent="0.2">
      <c r="A288" s="375">
        <v>284</v>
      </c>
      <c r="B288" s="177"/>
      <c r="C288" s="178"/>
      <c r="D288" s="178"/>
      <c r="E288" s="180"/>
      <c r="F288" s="361"/>
      <c r="G288" s="362"/>
      <c r="H288" s="178"/>
      <c r="I288" s="365"/>
      <c r="J288" s="390" t="str">
        <f t="shared" si="4"/>
        <v/>
      </c>
    </row>
    <row r="289" spans="1:10" hidden="1" x14ac:dyDescent="0.2">
      <c r="A289" s="375">
        <v>285</v>
      </c>
      <c r="B289" s="177"/>
      <c r="C289" s="178"/>
      <c r="D289" s="178"/>
      <c r="E289" s="180"/>
      <c r="F289" s="178"/>
      <c r="G289" s="362"/>
      <c r="H289" s="178"/>
      <c r="I289" s="365"/>
      <c r="J289" s="390" t="str">
        <f t="shared" si="4"/>
        <v/>
      </c>
    </row>
    <row r="290" spans="1:10" hidden="1" x14ac:dyDescent="0.2">
      <c r="A290" s="375">
        <v>286</v>
      </c>
      <c r="B290" s="177"/>
      <c r="C290" s="178"/>
      <c r="D290" s="178"/>
      <c r="E290" s="182"/>
      <c r="F290" s="378"/>
      <c r="G290" s="379"/>
      <c r="H290" s="178"/>
      <c r="I290" s="365"/>
      <c r="J290" s="390" t="str">
        <f t="shared" si="4"/>
        <v/>
      </c>
    </row>
    <row r="291" spans="1:10" hidden="1" x14ac:dyDescent="0.2">
      <c r="A291" s="375">
        <v>287</v>
      </c>
      <c r="B291" s="177"/>
      <c r="C291" s="178"/>
      <c r="D291" s="178"/>
      <c r="E291" s="182"/>
      <c r="F291" s="378"/>
      <c r="G291" s="379"/>
      <c r="H291" s="178"/>
      <c r="I291" s="365"/>
      <c r="J291" s="390" t="str">
        <f t="shared" si="4"/>
        <v/>
      </c>
    </row>
    <row r="292" spans="1:10" hidden="1" x14ac:dyDescent="0.2">
      <c r="A292" s="375">
        <v>288</v>
      </c>
      <c r="B292" s="177"/>
      <c r="C292" s="178"/>
      <c r="D292" s="178"/>
      <c r="E292" s="182"/>
      <c r="F292" s="378"/>
      <c r="G292" s="379"/>
      <c r="H292" s="178"/>
      <c r="I292" s="365"/>
      <c r="J292" s="390" t="str">
        <f t="shared" si="4"/>
        <v/>
      </c>
    </row>
    <row r="293" spans="1:10" hidden="1" x14ac:dyDescent="0.2">
      <c r="A293" s="377">
        <v>289</v>
      </c>
      <c r="B293" s="177"/>
      <c r="C293" s="178"/>
      <c r="D293" s="178"/>
      <c r="E293" s="182"/>
      <c r="F293" s="378"/>
      <c r="G293" s="379"/>
      <c r="H293" s="178"/>
      <c r="I293" s="365"/>
      <c r="J293" s="390" t="str">
        <f t="shared" si="4"/>
        <v/>
      </c>
    </row>
    <row r="294" spans="1:10" hidden="1" x14ac:dyDescent="0.2">
      <c r="A294" s="375">
        <v>290</v>
      </c>
      <c r="B294" s="177"/>
      <c r="C294" s="178"/>
      <c r="D294" s="178"/>
      <c r="E294" s="182"/>
      <c r="F294" s="378"/>
      <c r="G294" s="379"/>
      <c r="H294" s="178"/>
      <c r="I294" s="365"/>
      <c r="J294" s="390" t="str">
        <f t="shared" si="4"/>
        <v/>
      </c>
    </row>
    <row r="295" spans="1:10" hidden="1" x14ac:dyDescent="0.2">
      <c r="A295" s="375">
        <v>291</v>
      </c>
      <c r="B295" s="177"/>
      <c r="C295" s="178"/>
      <c r="D295" s="178"/>
      <c r="E295" s="179"/>
      <c r="F295" s="178"/>
      <c r="G295" s="354"/>
      <c r="H295" s="178"/>
      <c r="I295" s="365"/>
      <c r="J295" s="390" t="str">
        <f t="shared" si="4"/>
        <v/>
      </c>
    </row>
    <row r="296" spans="1:10" hidden="1" x14ac:dyDescent="0.2">
      <c r="A296" s="375">
        <v>292</v>
      </c>
      <c r="B296" s="177"/>
      <c r="C296" s="178"/>
      <c r="D296" s="178"/>
      <c r="E296" s="179"/>
      <c r="F296" s="178"/>
      <c r="G296" s="354"/>
      <c r="H296" s="178"/>
      <c r="I296" s="365"/>
      <c r="J296" s="390" t="str">
        <f t="shared" si="4"/>
        <v/>
      </c>
    </row>
    <row r="297" spans="1:10" hidden="1" x14ac:dyDescent="0.2">
      <c r="A297" s="375">
        <v>293</v>
      </c>
      <c r="B297" s="177"/>
      <c r="C297" s="178"/>
      <c r="D297" s="178"/>
      <c r="E297" s="182"/>
      <c r="F297" s="378"/>
      <c r="G297" s="379"/>
      <c r="H297" s="178"/>
      <c r="I297" s="365"/>
      <c r="J297" s="390" t="str">
        <f t="shared" si="4"/>
        <v/>
      </c>
    </row>
    <row r="298" spans="1:10" hidden="1" x14ac:dyDescent="0.2">
      <c r="A298" s="375">
        <v>294</v>
      </c>
      <c r="B298" s="177"/>
      <c r="C298" s="178"/>
      <c r="D298" s="178"/>
      <c r="E298" s="179"/>
      <c r="F298" s="178"/>
      <c r="G298" s="354"/>
      <c r="H298" s="178"/>
      <c r="I298" s="365"/>
      <c r="J298" s="390" t="str">
        <f t="shared" si="4"/>
        <v/>
      </c>
    </row>
    <row r="299" spans="1:10" hidden="1" x14ac:dyDescent="0.2">
      <c r="A299" s="375">
        <v>295</v>
      </c>
      <c r="B299" s="177"/>
      <c r="C299" s="178"/>
      <c r="D299" s="178"/>
      <c r="E299" s="179"/>
      <c r="F299" s="178"/>
      <c r="G299" s="354"/>
      <c r="H299" s="178"/>
      <c r="I299" s="365"/>
      <c r="J299" s="390" t="str">
        <f t="shared" si="4"/>
        <v/>
      </c>
    </row>
    <row r="300" spans="1:10" hidden="1" x14ac:dyDescent="0.2">
      <c r="A300" s="375">
        <v>296</v>
      </c>
      <c r="B300" s="177"/>
      <c r="C300" s="178"/>
      <c r="D300" s="178"/>
      <c r="E300" s="179"/>
      <c r="F300" s="178"/>
      <c r="G300" s="354"/>
      <c r="H300" s="178"/>
      <c r="I300" s="365"/>
      <c r="J300" s="390" t="str">
        <f t="shared" si="4"/>
        <v/>
      </c>
    </row>
    <row r="301" spans="1:10" hidden="1" x14ac:dyDescent="0.2">
      <c r="A301" s="375">
        <v>297</v>
      </c>
      <c r="B301" s="177"/>
      <c r="C301" s="178"/>
      <c r="D301" s="178"/>
      <c r="E301" s="179"/>
      <c r="F301" s="178"/>
      <c r="G301" s="354"/>
      <c r="H301" s="178"/>
      <c r="I301" s="365"/>
      <c r="J301" s="390" t="str">
        <f t="shared" si="4"/>
        <v/>
      </c>
    </row>
    <row r="302" spans="1:10" hidden="1" x14ac:dyDescent="0.2">
      <c r="A302" s="377">
        <v>298</v>
      </c>
      <c r="B302" s="177"/>
      <c r="C302" s="178"/>
      <c r="D302" s="178"/>
      <c r="E302" s="179"/>
      <c r="F302" s="178"/>
      <c r="G302" s="354"/>
      <c r="H302" s="178"/>
      <c r="I302" s="365"/>
      <c r="J302" s="390" t="str">
        <f t="shared" si="4"/>
        <v/>
      </c>
    </row>
    <row r="303" spans="1:10" hidden="1" x14ac:dyDescent="0.2">
      <c r="A303" s="375">
        <v>299</v>
      </c>
      <c r="B303" s="177"/>
      <c r="C303" s="178"/>
      <c r="D303" s="178"/>
      <c r="E303" s="179"/>
      <c r="F303" s="178"/>
      <c r="G303" s="354"/>
      <c r="H303" s="178"/>
      <c r="I303" s="365"/>
      <c r="J303" s="390" t="str">
        <f t="shared" si="4"/>
        <v/>
      </c>
    </row>
    <row r="304" spans="1:10" hidden="1" x14ac:dyDescent="0.2">
      <c r="A304" s="375">
        <v>300</v>
      </c>
      <c r="B304" s="177"/>
      <c r="C304" s="178"/>
      <c r="D304" s="178"/>
      <c r="E304" s="179"/>
      <c r="F304" s="178"/>
      <c r="G304" s="354"/>
      <c r="H304" s="178"/>
      <c r="I304" s="365"/>
      <c r="J304" s="390" t="str">
        <f t="shared" si="4"/>
        <v/>
      </c>
    </row>
    <row r="305" spans="1:10" hidden="1" x14ac:dyDescent="0.2">
      <c r="A305" s="375">
        <v>301</v>
      </c>
      <c r="B305" s="177"/>
      <c r="C305" s="178"/>
      <c r="D305" s="178"/>
      <c r="E305" s="179"/>
      <c r="F305" s="178"/>
      <c r="G305" s="354"/>
      <c r="H305" s="178"/>
      <c r="I305" s="365"/>
      <c r="J305" s="390" t="str">
        <f t="shared" si="4"/>
        <v/>
      </c>
    </row>
    <row r="306" spans="1:10" hidden="1" x14ac:dyDescent="0.2">
      <c r="A306" s="375">
        <v>302</v>
      </c>
      <c r="B306" s="177"/>
      <c r="C306" s="178"/>
      <c r="D306" s="178"/>
      <c r="E306" s="179"/>
      <c r="F306" s="178"/>
      <c r="G306" s="354"/>
      <c r="H306" s="178"/>
      <c r="I306" s="365"/>
      <c r="J306" s="390" t="str">
        <f t="shared" si="4"/>
        <v/>
      </c>
    </row>
    <row r="307" spans="1:10" hidden="1" x14ac:dyDescent="0.2">
      <c r="A307" s="375">
        <v>303</v>
      </c>
      <c r="B307" s="177"/>
      <c r="C307" s="178"/>
      <c r="D307" s="178"/>
      <c r="E307" s="179"/>
      <c r="F307" s="178"/>
      <c r="G307" s="354"/>
      <c r="H307" s="178"/>
      <c r="I307" s="365"/>
      <c r="J307" s="390" t="str">
        <f t="shared" si="4"/>
        <v/>
      </c>
    </row>
    <row r="308" spans="1:10" hidden="1" x14ac:dyDescent="0.2">
      <c r="A308" s="375">
        <v>304</v>
      </c>
      <c r="B308" s="177"/>
      <c r="C308" s="178"/>
      <c r="D308" s="178"/>
      <c r="E308" s="179"/>
      <c r="F308" s="178"/>
      <c r="G308" s="354"/>
      <c r="H308" s="178"/>
      <c r="I308" s="365"/>
      <c r="J308" s="390" t="str">
        <f t="shared" si="4"/>
        <v/>
      </c>
    </row>
    <row r="309" spans="1:10" hidden="1" x14ac:dyDescent="0.2">
      <c r="A309" s="375">
        <v>305</v>
      </c>
      <c r="B309" s="177"/>
      <c r="C309" s="178"/>
      <c r="D309" s="178"/>
      <c r="E309" s="179"/>
      <c r="F309" s="178"/>
      <c r="G309" s="354"/>
      <c r="H309" s="178"/>
      <c r="I309" s="365"/>
      <c r="J309" s="390" t="str">
        <f t="shared" si="4"/>
        <v/>
      </c>
    </row>
    <row r="310" spans="1:10" hidden="1" x14ac:dyDescent="0.2">
      <c r="A310" s="375">
        <v>306</v>
      </c>
      <c r="B310" s="177"/>
      <c r="C310" s="178"/>
      <c r="D310" s="178"/>
      <c r="E310" s="179"/>
      <c r="F310" s="178"/>
      <c r="G310" s="354"/>
      <c r="H310" s="178"/>
      <c r="I310" s="365"/>
      <c r="J310" s="390" t="str">
        <f t="shared" si="4"/>
        <v/>
      </c>
    </row>
    <row r="311" spans="1:10" hidden="1" x14ac:dyDescent="0.2">
      <c r="A311" s="377">
        <v>307</v>
      </c>
      <c r="B311" s="177"/>
      <c r="C311" s="178"/>
      <c r="D311" s="178"/>
      <c r="E311" s="179"/>
      <c r="F311" s="178"/>
      <c r="G311" s="354"/>
      <c r="H311" s="178"/>
      <c r="I311" s="365"/>
      <c r="J311" s="390" t="str">
        <f t="shared" si="4"/>
        <v/>
      </c>
    </row>
    <row r="312" spans="1:10" hidden="1" x14ac:dyDescent="0.2">
      <c r="A312" s="375">
        <v>308</v>
      </c>
      <c r="B312" s="177"/>
      <c r="C312" s="178"/>
      <c r="D312" s="178"/>
      <c r="E312" s="179"/>
      <c r="F312" s="178"/>
      <c r="G312" s="354"/>
      <c r="H312" s="178"/>
      <c r="I312" s="365"/>
      <c r="J312" s="390" t="str">
        <f t="shared" si="4"/>
        <v/>
      </c>
    </row>
    <row r="313" spans="1:10" hidden="1" x14ac:dyDescent="0.2">
      <c r="A313" s="375">
        <v>309</v>
      </c>
      <c r="B313" s="177"/>
      <c r="C313" s="178"/>
      <c r="D313" s="178"/>
      <c r="E313" s="179"/>
      <c r="F313" s="178"/>
      <c r="G313" s="354"/>
      <c r="H313" s="178"/>
      <c r="I313" s="365"/>
      <c r="J313" s="390" t="str">
        <f t="shared" si="4"/>
        <v/>
      </c>
    </row>
    <row r="314" spans="1:10" hidden="1" x14ac:dyDescent="0.2">
      <c r="A314" s="375">
        <v>310</v>
      </c>
      <c r="B314" s="177"/>
      <c r="C314" s="178"/>
      <c r="D314" s="178"/>
      <c r="E314" s="179"/>
      <c r="F314" s="178"/>
      <c r="G314" s="354"/>
      <c r="H314" s="178"/>
      <c r="I314" s="365"/>
      <c r="J314" s="390" t="str">
        <f t="shared" si="4"/>
        <v/>
      </c>
    </row>
    <row r="315" spans="1:10" hidden="1" x14ac:dyDescent="0.2">
      <c r="A315" s="375">
        <v>311</v>
      </c>
      <c r="B315" s="177"/>
      <c r="C315" s="178"/>
      <c r="D315" s="178"/>
      <c r="E315" s="179"/>
      <c r="F315" s="178"/>
      <c r="G315" s="354"/>
      <c r="H315" s="178"/>
      <c r="I315" s="365"/>
      <c r="J315" s="390" t="str">
        <f t="shared" si="4"/>
        <v/>
      </c>
    </row>
    <row r="316" spans="1:10" hidden="1" x14ac:dyDescent="0.2">
      <c r="A316" s="375">
        <v>312</v>
      </c>
      <c r="B316" s="177"/>
      <c r="C316" s="178"/>
      <c r="D316" s="178"/>
      <c r="E316" s="179"/>
      <c r="F316" s="178"/>
      <c r="G316" s="354"/>
      <c r="H316" s="178"/>
      <c r="I316" s="365"/>
      <c r="J316" s="390" t="str">
        <f t="shared" si="4"/>
        <v/>
      </c>
    </row>
    <row r="317" spans="1:10" hidden="1" x14ac:dyDescent="0.2">
      <c r="A317" s="375">
        <v>313</v>
      </c>
      <c r="B317" s="177"/>
      <c r="C317" s="178"/>
      <c r="D317" s="178"/>
      <c r="E317" s="179"/>
      <c r="F317" s="178"/>
      <c r="G317" s="354"/>
      <c r="H317" s="178"/>
      <c r="I317" s="365"/>
      <c r="J317" s="390" t="str">
        <f t="shared" si="4"/>
        <v/>
      </c>
    </row>
    <row r="318" spans="1:10" hidden="1" x14ac:dyDescent="0.2">
      <c r="A318" s="375">
        <v>314</v>
      </c>
      <c r="B318" s="177"/>
      <c r="C318" s="178"/>
      <c r="D318" s="178"/>
      <c r="E318" s="179"/>
      <c r="F318" s="178"/>
      <c r="G318" s="354"/>
      <c r="H318" s="178"/>
      <c r="I318" s="365"/>
      <c r="J318" s="390" t="str">
        <f t="shared" si="4"/>
        <v/>
      </c>
    </row>
    <row r="319" spans="1:10" hidden="1" x14ac:dyDescent="0.2">
      <c r="A319" s="375">
        <v>315</v>
      </c>
      <c r="B319" s="177"/>
      <c r="C319" s="178"/>
      <c r="D319" s="178"/>
      <c r="E319" s="179"/>
      <c r="F319" s="178"/>
      <c r="G319" s="354"/>
      <c r="H319" s="178"/>
      <c r="I319" s="365"/>
      <c r="J319" s="390" t="str">
        <f t="shared" si="4"/>
        <v/>
      </c>
    </row>
    <row r="320" spans="1:10" hidden="1" x14ac:dyDescent="0.2">
      <c r="A320" s="377">
        <v>316</v>
      </c>
      <c r="B320" s="177"/>
      <c r="C320" s="178"/>
      <c r="D320" s="178"/>
      <c r="E320" s="179"/>
      <c r="F320" s="178"/>
      <c r="G320" s="354"/>
      <c r="H320" s="178"/>
      <c r="I320" s="365"/>
      <c r="J320" s="390" t="str">
        <f t="shared" si="4"/>
        <v/>
      </c>
    </row>
    <row r="321" spans="1:10" hidden="1" x14ac:dyDescent="0.2">
      <c r="A321" s="375">
        <v>317</v>
      </c>
      <c r="B321" s="177"/>
      <c r="C321" s="178"/>
      <c r="D321" s="178"/>
      <c r="E321" s="179"/>
      <c r="F321" s="178"/>
      <c r="G321" s="354"/>
      <c r="H321" s="178"/>
      <c r="I321" s="365"/>
      <c r="J321" s="390" t="str">
        <f t="shared" si="4"/>
        <v/>
      </c>
    </row>
    <row r="322" spans="1:10" hidden="1" x14ac:dyDescent="0.2">
      <c r="A322" s="375">
        <v>318</v>
      </c>
      <c r="B322" s="177"/>
      <c r="C322" s="178"/>
      <c r="D322" s="178"/>
      <c r="E322" s="179"/>
      <c r="F322" s="178"/>
      <c r="G322" s="354"/>
      <c r="H322" s="178"/>
      <c r="I322" s="365"/>
      <c r="J322" s="390" t="str">
        <f t="shared" si="4"/>
        <v/>
      </c>
    </row>
    <row r="323" spans="1:10" hidden="1" x14ac:dyDescent="0.2">
      <c r="A323" s="375">
        <v>319</v>
      </c>
      <c r="B323" s="177"/>
      <c r="C323" s="178"/>
      <c r="D323" s="178"/>
      <c r="E323" s="179"/>
      <c r="F323" s="178"/>
      <c r="G323" s="354"/>
      <c r="H323" s="178"/>
      <c r="I323" s="365"/>
      <c r="J323" s="390" t="str">
        <f t="shared" si="4"/>
        <v/>
      </c>
    </row>
    <row r="324" spans="1:10" hidden="1" x14ac:dyDescent="0.2">
      <c r="A324" s="375">
        <v>320</v>
      </c>
      <c r="B324" s="177"/>
      <c r="C324" s="178"/>
      <c r="D324" s="178"/>
      <c r="E324" s="179"/>
      <c r="F324" s="178"/>
      <c r="G324" s="354"/>
      <c r="H324" s="178"/>
      <c r="I324" s="365"/>
      <c r="J324" s="390" t="str">
        <f t="shared" si="4"/>
        <v/>
      </c>
    </row>
    <row r="325" spans="1:10" hidden="1" x14ac:dyDescent="0.2">
      <c r="A325" s="375">
        <v>321</v>
      </c>
      <c r="B325" s="177"/>
      <c r="C325" s="178"/>
      <c r="D325" s="178"/>
      <c r="E325" s="179"/>
      <c r="F325" s="178"/>
      <c r="G325" s="354"/>
      <c r="H325" s="178"/>
      <c r="I325" s="365"/>
      <c r="J325" s="390" t="str">
        <f t="shared" si="4"/>
        <v/>
      </c>
    </row>
    <row r="326" spans="1:10" hidden="1" x14ac:dyDescent="0.2">
      <c r="A326" s="375">
        <v>322</v>
      </c>
      <c r="B326" s="177"/>
      <c r="C326" s="178"/>
      <c r="D326" s="178"/>
      <c r="E326" s="179"/>
      <c r="F326" s="178"/>
      <c r="G326" s="354"/>
      <c r="H326" s="178"/>
      <c r="I326" s="365"/>
      <c r="J326" s="390" t="str">
        <f t="shared" ref="J326:J389" si="5">IF(I326="","",IF(LEN(I326)&gt;14,IF(ISBLANK(I326),"",I326),REPLACE(REPLACE(I326,1,3,"XXX"),13,2,"XX")))</f>
        <v/>
      </c>
    </row>
    <row r="327" spans="1:10" hidden="1" x14ac:dyDescent="0.2">
      <c r="A327" s="375">
        <v>323</v>
      </c>
      <c r="B327" s="177"/>
      <c r="C327" s="178"/>
      <c r="D327" s="178"/>
      <c r="E327" s="179"/>
      <c r="F327" s="178"/>
      <c r="G327" s="354"/>
      <c r="H327" s="178"/>
      <c r="I327" s="365"/>
      <c r="J327" s="390" t="str">
        <f t="shared" si="5"/>
        <v/>
      </c>
    </row>
    <row r="328" spans="1:10" hidden="1" x14ac:dyDescent="0.2">
      <c r="A328" s="375">
        <v>324</v>
      </c>
      <c r="B328" s="177"/>
      <c r="C328" s="178"/>
      <c r="D328" s="178"/>
      <c r="E328" s="179"/>
      <c r="F328" s="178"/>
      <c r="G328" s="354"/>
      <c r="H328" s="178"/>
      <c r="I328" s="365"/>
      <c r="J328" s="390" t="str">
        <f t="shared" si="5"/>
        <v/>
      </c>
    </row>
    <row r="329" spans="1:10" hidden="1" x14ac:dyDescent="0.2">
      <c r="A329" s="377">
        <v>325</v>
      </c>
      <c r="B329" s="177"/>
      <c r="C329" s="178"/>
      <c r="D329" s="178"/>
      <c r="E329" s="179"/>
      <c r="F329" s="178"/>
      <c r="G329" s="354"/>
      <c r="H329" s="178"/>
      <c r="I329" s="365"/>
      <c r="J329" s="390" t="str">
        <f t="shared" si="5"/>
        <v/>
      </c>
    </row>
    <row r="330" spans="1:10" hidden="1" x14ac:dyDescent="0.2">
      <c r="A330" s="375">
        <v>326</v>
      </c>
      <c r="B330" s="177"/>
      <c r="C330" s="178"/>
      <c r="D330" s="178"/>
      <c r="E330" s="179"/>
      <c r="F330" s="178"/>
      <c r="G330" s="354"/>
      <c r="H330" s="178"/>
      <c r="I330" s="365"/>
      <c r="J330" s="390" t="str">
        <f t="shared" si="5"/>
        <v/>
      </c>
    </row>
    <row r="331" spans="1:10" hidden="1" x14ac:dyDescent="0.2">
      <c r="A331" s="375">
        <v>327</v>
      </c>
      <c r="B331" s="177"/>
      <c r="C331" s="178"/>
      <c r="D331" s="178"/>
      <c r="E331" s="179"/>
      <c r="F331" s="178"/>
      <c r="G331" s="354"/>
      <c r="H331" s="178"/>
      <c r="I331" s="365"/>
      <c r="J331" s="390" t="str">
        <f t="shared" si="5"/>
        <v/>
      </c>
    </row>
    <row r="332" spans="1:10" hidden="1" x14ac:dyDescent="0.2">
      <c r="A332" s="375">
        <v>328</v>
      </c>
      <c r="B332" s="177"/>
      <c r="C332" s="178"/>
      <c r="D332" s="178"/>
      <c r="E332" s="179"/>
      <c r="F332" s="178"/>
      <c r="G332" s="354"/>
      <c r="H332" s="178"/>
      <c r="I332" s="365"/>
      <c r="J332" s="390" t="str">
        <f t="shared" si="5"/>
        <v/>
      </c>
    </row>
    <row r="333" spans="1:10" hidden="1" x14ac:dyDescent="0.2">
      <c r="A333" s="375">
        <v>329</v>
      </c>
      <c r="B333" s="177"/>
      <c r="C333" s="178"/>
      <c r="D333" s="178"/>
      <c r="E333" s="179"/>
      <c r="F333" s="178"/>
      <c r="G333" s="354"/>
      <c r="H333" s="178"/>
      <c r="I333" s="365"/>
      <c r="J333" s="390" t="str">
        <f t="shared" si="5"/>
        <v/>
      </c>
    </row>
    <row r="334" spans="1:10" hidden="1" x14ac:dyDescent="0.2">
      <c r="A334" s="375">
        <v>330</v>
      </c>
      <c r="B334" s="177"/>
      <c r="C334" s="178"/>
      <c r="D334" s="178"/>
      <c r="E334" s="179"/>
      <c r="F334" s="178"/>
      <c r="G334" s="354"/>
      <c r="H334" s="178"/>
      <c r="I334" s="365"/>
      <c r="J334" s="390" t="str">
        <f t="shared" si="5"/>
        <v/>
      </c>
    </row>
    <row r="335" spans="1:10" hidden="1" x14ac:dyDescent="0.2">
      <c r="A335" s="375">
        <v>331</v>
      </c>
      <c r="B335" s="177"/>
      <c r="C335" s="178"/>
      <c r="D335" s="178"/>
      <c r="E335" s="179"/>
      <c r="F335" s="178"/>
      <c r="G335" s="354"/>
      <c r="H335" s="178"/>
      <c r="I335" s="365"/>
      <c r="J335" s="390" t="str">
        <f t="shared" si="5"/>
        <v/>
      </c>
    </row>
    <row r="336" spans="1:10" hidden="1" x14ac:dyDescent="0.2">
      <c r="A336" s="375">
        <v>332</v>
      </c>
      <c r="B336" s="177"/>
      <c r="C336" s="178"/>
      <c r="D336" s="178"/>
      <c r="E336" s="179"/>
      <c r="F336" s="178"/>
      <c r="G336" s="354"/>
      <c r="H336" s="178"/>
      <c r="I336" s="365"/>
      <c r="J336" s="390" t="str">
        <f t="shared" si="5"/>
        <v/>
      </c>
    </row>
    <row r="337" spans="1:10" hidden="1" x14ac:dyDescent="0.2">
      <c r="A337" s="375">
        <v>333</v>
      </c>
      <c r="B337" s="177"/>
      <c r="C337" s="178"/>
      <c r="D337" s="178"/>
      <c r="E337" s="179"/>
      <c r="F337" s="178"/>
      <c r="G337" s="354"/>
      <c r="H337" s="178"/>
      <c r="I337" s="365"/>
      <c r="J337" s="390" t="str">
        <f t="shared" si="5"/>
        <v/>
      </c>
    </row>
    <row r="338" spans="1:10" hidden="1" x14ac:dyDescent="0.2">
      <c r="A338" s="377">
        <v>334</v>
      </c>
      <c r="B338" s="177"/>
      <c r="C338" s="178"/>
      <c r="D338" s="178"/>
      <c r="E338" s="179"/>
      <c r="F338" s="178"/>
      <c r="G338" s="354"/>
      <c r="H338" s="178"/>
      <c r="I338" s="365"/>
      <c r="J338" s="390" t="str">
        <f t="shared" si="5"/>
        <v/>
      </c>
    </row>
    <row r="339" spans="1:10" hidden="1" x14ac:dyDescent="0.2">
      <c r="A339" s="375">
        <v>335</v>
      </c>
      <c r="B339" s="177"/>
      <c r="C339" s="178"/>
      <c r="D339" s="178"/>
      <c r="E339" s="179"/>
      <c r="F339" s="178"/>
      <c r="G339" s="354"/>
      <c r="H339" s="178"/>
      <c r="I339" s="365"/>
      <c r="J339" s="390" t="str">
        <f t="shared" si="5"/>
        <v/>
      </c>
    </row>
    <row r="340" spans="1:10" hidden="1" x14ac:dyDescent="0.2">
      <c r="A340" s="375">
        <v>336</v>
      </c>
      <c r="B340" s="177"/>
      <c r="C340" s="178"/>
      <c r="D340" s="178"/>
      <c r="E340" s="179"/>
      <c r="F340" s="178"/>
      <c r="G340" s="354"/>
      <c r="H340" s="178"/>
      <c r="I340" s="365"/>
      <c r="J340" s="390" t="str">
        <f t="shared" si="5"/>
        <v/>
      </c>
    </row>
    <row r="341" spans="1:10" hidden="1" x14ac:dyDescent="0.2">
      <c r="A341" s="375">
        <v>337</v>
      </c>
      <c r="B341" s="177"/>
      <c r="C341" s="178"/>
      <c r="D341" s="178"/>
      <c r="E341" s="179"/>
      <c r="F341" s="178"/>
      <c r="G341" s="354"/>
      <c r="H341" s="178"/>
      <c r="I341" s="365"/>
      <c r="J341" s="390" t="str">
        <f t="shared" si="5"/>
        <v/>
      </c>
    </row>
    <row r="342" spans="1:10" hidden="1" x14ac:dyDescent="0.2">
      <c r="A342" s="375">
        <v>338</v>
      </c>
      <c r="B342" s="177"/>
      <c r="C342" s="178"/>
      <c r="D342" s="178"/>
      <c r="E342" s="179"/>
      <c r="F342" s="178"/>
      <c r="G342" s="354"/>
      <c r="H342" s="178"/>
      <c r="I342" s="365"/>
      <c r="J342" s="390" t="str">
        <f t="shared" si="5"/>
        <v/>
      </c>
    </row>
    <row r="343" spans="1:10" hidden="1" x14ac:dyDescent="0.2">
      <c r="A343" s="375">
        <v>339</v>
      </c>
      <c r="B343" s="177"/>
      <c r="C343" s="178"/>
      <c r="D343" s="178"/>
      <c r="E343" s="179"/>
      <c r="F343" s="178"/>
      <c r="G343" s="354"/>
      <c r="H343" s="178"/>
      <c r="I343" s="365"/>
      <c r="J343" s="390" t="str">
        <f t="shared" si="5"/>
        <v/>
      </c>
    </row>
    <row r="344" spans="1:10" hidden="1" x14ac:dyDescent="0.2">
      <c r="A344" s="375">
        <v>340</v>
      </c>
      <c r="B344" s="177"/>
      <c r="C344" s="178"/>
      <c r="D344" s="178"/>
      <c r="E344" s="179"/>
      <c r="F344" s="178"/>
      <c r="G344" s="354"/>
      <c r="H344" s="178"/>
      <c r="I344" s="365"/>
      <c r="J344" s="390" t="str">
        <f t="shared" si="5"/>
        <v/>
      </c>
    </row>
    <row r="345" spans="1:10" hidden="1" x14ac:dyDescent="0.2">
      <c r="A345" s="375">
        <v>341</v>
      </c>
      <c r="B345" s="177"/>
      <c r="C345" s="178"/>
      <c r="D345" s="178"/>
      <c r="E345" s="179"/>
      <c r="F345" s="178"/>
      <c r="G345" s="354"/>
      <c r="H345" s="178"/>
      <c r="I345" s="365"/>
      <c r="J345" s="390" t="str">
        <f t="shared" si="5"/>
        <v/>
      </c>
    </row>
    <row r="346" spans="1:10" hidden="1" x14ac:dyDescent="0.2">
      <c r="A346" s="375">
        <v>342</v>
      </c>
      <c r="B346" s="177"/>
      <c r="C346" s="178"/>
      <c r="D346" s="178"/>
      <c r="E346" s="179"/>
      <c r="F346" s="178"/>
      <c r="G346" s="354"/>
      <c r="H346" s="178"/>
      <c r="I346" s="365"/>
      <c r="J346" s="390" t="str">
        <f t="shared" si="5"/>
        <v/>
      </c>
    </row>
    <row r="347" spans="1:10" hidden="1" x14ac:dyDescent="0.2">
      <c r="A347" s="377">
        <v>343</v>
      </c>
      <c r="B347" s="177"/>
      <c r="C347" s="178"/>
      <c r="D347" s="178"/>
      <c r="E347" s="179"/>
      <c r="F347" s="178"/>
      <c r="G347" s="354"/>
      <c r="H347" s="178"/>
      <c r="I347" s="365"/>
      <c r="J347" s="390" t="str">
        <f t="shared" si="5"/>
        <v/>
      </c>
    </row>
    <row r="348" spans="1:10" hidden="1" x14ac:dyDescent="0.2">
      <c r="A348" s="375">
        <v>344</v>
      </c>
      <c r="B348" s="177"/>
      <c r="C348" s="178"/>
      <c r="D348" s="178"/>
      <c r="E348" s="179"/>
      <c r="F348" s="178"/>
      <c r="G348" s="354"/>
      <c r="H348" s="178"/>
      <c r="I348" s="365"/>
      <c r="J348" s="390" t="str">
        <f t="shared" si="5"/>
        <v/>
      </c>
    </row>
    <row r="349" spans="1:10" hidden="1" x14ac:dyDescent="0.2">
      <c r="A349" s="375">
        <v>345</v>
      </c>
      <c r="B349" s="177"/>
      <c r="C349" s="178"/>
      <c r="D349" s="178"/>
      <c r="E349" s="179"/>
      <c r="F349" s="178"/>
      <c r="G349" s="354"/>
      <c r="H349" s="178"/>
      <c r="I349" s="365"/>
      <c r="J349" s="390" t="str">
        <f t="shared" si="5"/>
        <v/>
      </c>
    </row>
    <row r="350" spans="1:10" hidden="1" x14ac:dyDescent="0.2">
      <c r="A350" s="375">
        <v>346</v>
      </c>
      <c r="B350" s="177"/>
      <c r="C350" s="178"/>
      <c r="D350" s="178"/>
      <c r="E350" s="179"/>
      <c r="F350" s="178"/>
      <c r="G350" s="354"/>
      <c r="H350" s="178"/>
      <c r="I350" s="365"/>
      <c r="J350" s="390" t="str">
        <f t="shared" si="5"/>
        <v/>
      </c>
    </row>
    <row r="351" spans="1:10" hidden="1" x14ac:dyDescent="0.2">
      <c r="A351" s="375">
        <v>347</v>
      </c>
      <c r="B351" s="177"/>
      <c r="C351" s="178"/>
      <c r="D351" s="178"/>
      <c r="E351" s="179"/>
      <c r="F351" s="178"/>
      <c r="G351" s="354"/>
      <c r="H351" s="178"/>
      <c r="I351" s="365"/>
      <c r="J351" s="390" t="str">
        <f t="shared" si="5"/>
        <v/>
      </c>
    </row>
    <row r="352" spans="1:10" hidden="1" x14ac:dyDescent="0.2">
      <c r="A352" s="375">
        <v>348</v>
      </c>
      <c r="B352" s="177"/>
      <c r="C352" s="178"/>
      <c r="D352" s="178"/>
      <c r="E352" s="179"/>
      <c r="F352" s="178"/>
      <c r="G352" s="354"/>
      <c r="H352" s="178"/>
      <c r="I352" s="365"/>
      <c r="J352" s="390" t="str">
        <f t="shared" si="5"/>
        <v/>
      </c>
    </row>
    <row r="353" spans="1:10" hidden="1" x14ac:dyDescent="0.2">
      <c r="A353" s="375">
        <v>349</v>
      </c>
      <c r="B353" s="177"/>
      <c r="C353" s="178"/>
      <c r="D353" s="178"/>
      <c r="E353" s="179"/>
      <c r="F353" s="178"/>
      <c r="G353" s="354"/>
      <c r="H353" s="178"/>
      <c r="I353" s="365"/>
      <c r="J353" s="390" t="str">
        <f t="shared" si="5"/>
        <v/>
      </c>
    </row>
    <row r="354" spans="1:10" hidden="1" x14ac:dyDescent="0.2">
      <c r="A354" s="375">
        <v>350</v>
      </c>
      <c r="B354" s="177"/>
      <c r="C354" s="178"/>
      <c r="D354" s="178"/>
      <c r="E354" s="179"/>
      <c r="F354" s="178"/>
      <c r="G354" s="354"/>
      <c r="H354" s="178"/>
      <c r="I354" s="365"/>
      <c r="J354" s="390" t="str">
        <f t="shared" si="5"/>
        <v/>
      </c>
    </row>
    <row r="355" spans="1:10" hidden="1" x14ac:dyDescent="0.2">
      <c r="A355" s="375">
        <v>351</v>
      </c>
      <c r="B355" s="177"/>
      <c r="C355" s="178"/>
      <c r="D355" s="178"/>
      <c r="E355" s="179"/>
      <c r="F355" s="178"/>
      <c r="G355" s="354"/>
      <c r="H355" s="178"/>
      <c r="I355" s="365"/>
      <c r="J355" s="390" t="str">
        <f t="shared" si="5"/>
        <v/>
      </c>
    </row>
    <row r="356" spans="1:10" hidden="1" x14ac:dyDescent="0.2">
      <c r="A356" s="377">
        <v>352</v>
      </c>
      <c r="B356" s="177"/>
      <c r="C356" s="178"/>
      <c r="D356" s="178"/>
      <c r="E356" s="179"/>
      <c r="F356" s="178"/>
      <c r="G356" s="354"/>
      <c r="H356" s="178"/>
      <c r="I356" s="365"/>
      <c r="J356" s="390" t="str">
        <f t="shared" si="5"/>
        <v/>
      </c>
    </row>
    <row r="357" spans="1:10" hidden="1" x14ac:dyDescent="0.2">
      <c r="A357" s="375">
        <v>353</v>
      </c>
      <c r="B357" s="177"/>
      <c r="C357" s="178"/>
      <c r="D357" s="178"/>
      <c r="E357" s="179"/>
      <c r="F357" s="178"/>
      <c r="G357" s="354"/>
      <c r="H357" s="178"/>
      <c r="I357" s="365"/>
      <c r="J357" s="390" t="str">
        <f t="shared" si="5"/>
        <v/>
      </c>
    </row>
    <row r="358" spans="1:10" hidden="1" x14ac:dyDescent="0.2">
      <c r="A358" s="375">
        <v>354</v>
      </c>
      <c r="B358" s="177"/>
      <c r="C358" s="178"/>
      <c r="D358" s="178"/>
      <c r="E358" s="179"/>
      <c r="F358" s="178"/>
      <c r="G358" s="354"/>
      <c r="H358" s="178"/>
      <c r="I358" s="365"/>
      <c r="J358" s="390" t="str">
        <f t="shared" si="5"/>
        <v/>
      </c>
    </row>
    <row r="359" spans="1:10" hidden="1" x14ac:dyDescent="0.2">
      <c r="A359" s="375">
        <v>355</v>
      </c>
      <c r="B359" s="177"/>
      <c r="C359" s="178"/>
      <c r="D359" s="178"/>
      <c r="E359" s="179"/>
      <c r="F359" s="178"/>
      <c r="G359" s="354"/>
      <c r="H359" s="178"/>
      <c r="I359" s="365"/>
      <c r="J359" s="390" t="str">
        <f t="shared" si="5"/>
        <v/>
      </c>
    </row>
    <row r="360" spans="1:10" hidden="1" x14ac:dyDescent="0.2">
      <c r="A360" s="375">
        <v>356</v>
      </c>
      <c r="B360" s="177"/>
      <c r="C360" s="178"/>
      <c r="D360" s="178"/>
      <c r="E360" s="179"/>
      <c r="F360" s="178"/>
      <c r="G360" s="354"/>
      <c r="H360" s="178"/>
      <c r="I360" s="365"/>
      <c r="J360" s="390" t="str">
        <f t="shared" si="5"/>
        <v/>
      </c>
    </row>
    <row r="361" spans="1:10" hidden="1" x14ac:dyDescent="0.2">
      <c r="A361" s="375">
        <v>357</v>
      </c>
      <c r="B361" s="177"/>
      <c r="C361" s="178"/>
      <c r="D361" s="178"/>
      <c r="E361" s="179"/>
      <c r="F361" s="178"/>
      <c r="G361" s="354"/>
      <c r="H361" s="178"/>
      <c r="I361" s="365"/>
      <c r="J361" s="390" t="str">
        <f t="shared" si="5"/>
        <v/>
      </c>
    </row>
    <row r="362" spans="1:10" hidden="1" x14ac:dyDescent="0.2">
      <c r="A362" s="375">
        <v>358</v>
      </c>
      <c r="B362" s="177"/>
      <c r="C362" s="178"/>
      <c r="D362" s="178"/>
      <c r="E362" s="179"/>
      <c r="F362" s="178"/>
      <c r="G362" s="354"/>
      <c r="H362" s="178"/>
      <c r="I362" s="365"/>
      <c r="J362" s="390" t="str">
        <f t="shared" si="5"/>
        <v/>
      </c>
    </row>
    <row r="363" spans="1:10" hidden="1" x14ac:dyDescent="0.2">
      <c r="A363" s="375">
        <v>359</v>
      </c>
      <c r="B363" s="177"/>
      <c r="C363" s="178"/>
      <c r="D363" s="178"/>
      <c r="E363" s="179"/>
      <c r="F363" s="178"/>
      <c r="G363" s="354"/>
      <c r="H363" s="178"/>
      <c r="I363" s="365"/>
      <c r="J363" s="390" t="str">
        <f t="shared" si="5"/>
        <v/>
      </c>
    </row>
    <row r="364" spans="1:10" hidden="1" x14ac:dyDescent="0.2">
      <c r="A364" s="375">
        <v>360</v>
      </c>
      <c r="B364" s="177"/>
      <c r="C364" s="178"/>
      <c r="D364" s="178"/>
      <c r="E364" s="179"/>
      <c r="F364" s="178"/>
      <c r="G364" s="354"/>
      <c r="H364" s="178"/>
      <c r="I364" s="365"/>
      <c r="J364" s="390" t="str">
        <f t="shared" si="5"/>
        <v/>
      </c>
    </row>
    <row r="365" spans="1:10" hidden="1" x14ac:dyDescent="0.2">
      <c r="A365" s="377">
        <v>361</v>
      </c>
      <c r="B365" s="177"/>
      <c r="C365" s="178"/>
      <c r="D365" s="178"/>
      <c r="E365" s="179"/>
      <c r="F365" s="178"/>
      <c r="G365" s="354"/>
      <c r="H365" s="178"/>
      <c r="I365" s="365"/>
      <c r="J365" s="390" t="str">
        <f t="shared" si="5"/>
        <v/>
      </c>
    </row>
    <row r="366" spans="1:10" hidden="1" x14ac:dyDescent="0.2">
      <c r="A366" s="375">
        <v>362</v>
      </c>
      <c r="B366" s="177"/>
      <c r="C366" s="178"/>
      <c r="D366" s="178"/>
      <c r="E366" s="179"/>
      <c r="F366" s="178"/>
      <c r="G366" s="354"/>
      <c r="H366" s="178"/>
      <c r="I366" s="365"/>
      <c r="J366" s="390" t="str">
        <f t="shared" si="5"/>
        <v/>
      </c>
    </row>
    <row r="367" spans="1:10" hidden="1" x14ac:dyDescent="0.2">
      <c r="A367" s="375">
        <v>363</v>
      </c>
      <c r="B367" s="177"/>
      <c r="C367" s="178"/>
      <c r="D367" s="178"/>
      <c r="E367" s="179"/>
      <c r="F367" s="178"/>
      <c r="G367" s="354"/>
      <c r="H367" s="178"/>
      <c r="I367" s="365"/>
      <c r="J367" s="390" t="str">
        <f t="shared" si="5"/>
        <v/>
      </c>
    </row>
    <row r="368" spans="1:10" hidden="1" x14ac:dyDescent="0.2">
      <c r="A368" s="375">
        <v>364</v>
      </c>
      <c r="B368" s="177"/>
      <c r="C368" s="178"/>
      <c r="D368" s="178"/>
      <c r="E368" s="179"/>
      <c r="F368" s="178"/>
      <c r="G368" s="354"/>
      <c r="H368" s="178"/>
      <c r="I368" s="365"/>
      <c r="J368" s="390" t="str">
        <f t="shared" si="5"/>
        <v/>
      </c>
    </row>
    <row r="369" spans="1:10" hidden="1" x14ac:dyDescent="0.2">
      <c r="A369" s="375">
        <v>365</v>
      </c>
      <c r="B369" s="177"/>
      <c r="C369" s="178"/>
      <c r="D369" s="178"/>
      <c r="E369" s="179"/>
      <c r="F369" s="178"/>
      <c r="G369" s="354"/>
      <c r="H369" s="178"/>
      <c r="I369" s="365"/>
      <c r="J369" s="390" t="str">
        <f t="shared" si="5"/>
        <v/>
      </c>
    </row>
    <row r="370" spans="1:10" hidden="1" x14ac:dyDescent="0.2">
      <c r="A370" s="375">
        <v>366</v>
      </c>
      <c r="B370" s="177"/>
      <c r="C370" s="178"/>
      <c r="D370" s="178"/>
      <c r="E370" s="179"/>
      <c r="F370" s="178"/>
      <c r="G370" s="354"/>
      <c r="H370" s="178"/>
      <c r="I370" s="365"/>
      <c r="J370" s="390" t="str">
        <f t="shared" si="5"/>
        <v/>
      </c>
    </row>
    <row r="371" spans="1:10" hidden="1" x14ac:dyDescent="0.2">
      <c r="A371" s="375">
        <v>367</v>
      </c>
      <c r="B371" s="177"/>
      <c r="C371" s="178"/>
      <c r="D371" s="178"/>
      <c r="E371" s="179"/>
      <c r="F371" s="178"/>
      <c r="G371" s="354"/>
      <c r="H371" s="178"/>
      <c r="I371" s="365"/>
      <c r="J371" s="390" t="str">
        <f t="shared" si="5"/>
        <v/>
      </c>
    </row>
    <row r="372" spans="1:10" hidden="1" x14ac:dyDescent="0.2">
      <c r="A372" s="375">
        <v>368</v>
      </c>
      <c r="B372" s="177"/>
      <c r="C372" s="178"/>
      <c r="D372" s="178"/>
      <c r="E372" s="179"/>
      <c r="F372" s="178"/>
      <c r="G372" s="354"/>
      <c r="H372" s="178"/>
      <c r="I372" s="365"/>
      <c r="J372" s="390" t="str">
        <f t="shared" si="5"/>
        <v/>
      </c>
    </row>
    <row r="373" spans="1:10" hidden="1" x14ac:dyDescent="0.2">
      <c r="A373" s="375">
        <v>369</v>
      </c>
      <c r="B373" s="177"/>
      <c r="C373" s="178"/>
      <c r="D373" s="178"/>
      <c r="E373" s="179"/>
      <c r="F373" s="178"/>
      <c r="G373" s="354"/>
      <c r="H373" s="178"/>
      <c r="I373" s="365"/>
      <c r="J373" s="390" t="str">
        <f t="shared" si="5"/>
        <v/>
      </c>
    </row>
    <row r="374" spans="1:10" hidden="1" x14ac:dyDescent="0.2">
      <c r="A374" s="377">
        <v>370</v>
      </c>
      <c r="B374" s="177"/>
      <c r="C374" s="178"/>
      <c r="D374" s="178"/>
      <c r="E374" s="179"/>
      <c r="F374" s="178"/>
      <c r="G374" s="354"/>
      <c r="H374" s="178"/>
      <c r="I374" s="365"/>
      <c r="J374" s="390" t="str">
        <f t="shared" si="5"/>
        <v/>
      </c>
    </row>
    <row r="375" spans="1:10" hidden="1" x14ac:dyDescent="0.2">
      <c r="A375" s="375">
        <v>371</v>
      </c>
      <c r="B375" s="177"/>
      <c r="C375" s="178"/>
      <c r="D375" s="178"/>
      <c r="E375" s="179"/>
      <c r="F375" s="178"/>
      <c r="G375" s="354"/>
      <c r="H375" s="178"/>
      <c r="I375" s="365"/>
      <c r="J375" s="390" t="str">
        <f t="shared" si="5"/>
        <v/>
      </c>
    </row>
    <row r="376" spans="1:10" hidden="1" x14ac:dyDescent="0.2">
      <c r="A376" s="375">
        <v>372</v>
      </c>
      <c r="B376" s="177"/>
      <c r="C376" s="178"/>
      <c r="D376" s="178"/>
      <c r="E376" s="179"/>
      <c r="F376" s="178"/>
      <c r="G376" s="354"/>
      <c r="H376" s="178"/>
      <c r="I376" s="365"/>
      <c r="J376" s="390" t="str">
        <f t="shared" si="5"/>
        <v/>
      </c>
    </row>
    <row r="377" spans="1:10" hidden="1" x14ac:dyDescent="0.2">
      <c r="A377" s="375">
        <v>373</v>
      </c>
      <c r="B377" s="177"/>
      <c r="C377" s="178"/>
      <c r="D377" s="178"/>
      <c r="E377" s="179"/>
      <c r="F377" s="178"/>
      <c r="G377" s="354"/>
      <c r="H377" s="178"/>
      <c r="I377" s="365"/>
      <c r="J377" s="390" t="str">
        <f t="shared" si="5"/>
        <v/>
      </c>
    </row>
    <row r="378" spans="1:10" hidden="1" x14ac:dyDescent="0.2">
      <c r="A378" s="375">
        <v>374</v>
      </c>
      <c r="B378" s="177"/>
      <c r="C378" s="178"/>
      <c r="D378" s="178"/>
      <c r="E378" s="179"/>
      <c r="F378" s="178"/>
      <c r="G378" s="354"/>
      <c r="H378" s="178"/>
      <c r="I378" s="365"/>
      <c r="J378" s="390" t="str">
        <f t="shared" si="5"/>
        <v/>
      </c>
    </row>
    <row r="379" spans="1:10" hidden="1" x14ac:dyDescent="0.2">
      <c r="A379" s="375">
        <v>375</v>
      </c>
      <c r="B379" s="177"/>
      <c r="C379" s="178"/>
      <c r="D379" s="178"/>
      <c r="E379" s="179"/>
      <c r="F379" s="178"/>
      <c r="G379" s="354"/>
      <c r="H379" s="178"/>
      <c r="I379" s="365"/>
      <c r="J379" s="390" t="str">
        <f t="shared" si="5"/>
        <v/>
      </c>
    </row>
    <row r="380" spans="1:10" hidden="1" x14ac:dyDescent="0.2">
      <c r="A380" s="375">
        <v>376</v>
      </c>
      <c r="B380" s="177"/>
      <c r="C380" s="178"/>
      <c r="D380" s="178"/>
      <c r="E380" s="179"/>
      <c r="F380" s="178"/>
      <c r="G380" s="354"/>
      <c r="H380" s="178"/>
      <c r="I380" s="365"/>
      <c r="J380" s="390" t="str">
        <f t="shared" si="5"/>
        <v/>
      </c>
    </row>
    <row r="381" spans="1:10" hidden="1" x14ac:dyDescent="0.2">
      <c r="A381" s="375">
        <v>377</v>
      </c>
      <c r="B381" s="177"/>
      <c r="C381" s="178"/>
      <c r="D381" s="178"/>
      <c r="E381" s="179"/>
      <c r="F381" s="178"/>
      <c r="G381" s="354"/>
      <c r="H381" s="178"/>
      <c r="I381" s="365"/>
      <c r="J381" s="390" t="str">
        <f t="shared" si="5"/>
        <v/>
      </c>
    </row>
    <row r="382" spans="1:10" hidden="1" x14ac:dyDescent="0.2">
      <c r="A382" s="375">
        <v>378</v>
      </c>
      <c r="B382" s="177"/>
      <c r="C382" s="178"/>
      <c r="D382" s="178"/>
      <c r="E382" s="179"/>
      <c r="F382" s="178"/>
      <c r="G382" s="354"/>
      <c r="H382" s="178"/>
      <c r="I382" s="365"/>
      <c r="J382" s="390" t="str">
        <f t="shared" si="5"/>
        <v/>
      </c>
    </row>
    <row r="383" spans="1:10" hidden="1" x14ac:dyDescent="0.2">
      <c r="A383" s="377">
        <v>379</v>
      </c>
      <c r="B383" s="177"/>
      <c r="C383" s="178"/>
      <c r="D383" s="178"/>
      <c r="E383" s="179"/>
      <c r="F383" s="178"/>
      <c r="G383" s="354"/>
      <c r="H383" s="178"/>
      <c r="I383" s="365"/>
      <c r="J383" s="390" t="str">
        <f t="shared" si="5"/>
        <v/>
      </c>
    </row>
    <row r="384" spans="1:10" hidden="1" x14ac:dyDescent="0.2">
      <c r="A384" s="375">
        <v>380</v>
      </c>
      <c r="B384" s="177"/>
      <c r="C384" s="178"/>
      <c r="D384" s="178"/>
      <c r="E384" s="179"/>
      <c r="F384" s="178"/>
      <c r="G384" s="354"/>
      <c r="H384" s="178"/>
      <c r="I384" s="365"/>
      <c r="J384" s="390" t="str">
        <f t="shared" si="5"/>
        <v/>
      </c>
    </row>
    <row r="385" spans="1:10" hidden="1" x14ac:dyDescent="0.2">
      <c r="A385" s="375">
        <v>381</v>
      </c>
      <c r="B385" s="177"/>
      <c r="C385" s="178"/>
      <c r="D385" s="178"/>
      <c r="E385" s="179"/>
      <c r="F385" s="178"/>
      <c r="G385" s="354"/>
      <c r="H385" s="178"/>
      <c r="I385" s="365"/>
      <c r="J385" s="390" t="str">
        <f t="shared" si="5"/>
        <v/>
      </c>
    </row>
    <row r="386" spans="1:10" hidden="1" x14ac:dyDescent="0.2">
      <c r="A386" s="375">
        <v>382</v>
      </c>
      <c r="B386" s="177"/>
      <c r="C386" s="178"/>
      <c r="D386" s="178"/>
      <c r="E386" s="179"/>
      <c r="F386" s="178"/>
      <c r="G386" s="354"/>
      <c r="H386" s="178"/>
      <c r="I386" s="365"/>
      <c r="J386" s="390" t="str">
        <f t="shared" si="5"/>
        <v/>
      </c>
    </row>
    <row r="387" spans="1:10" hidden="1" x14ac:dyDescent="0.2">
      <c r="A387" s="375">
        <v>383</v>
      </c>
      <c r="B387" s="177"/>
      <c r="C387" s="178"/>
      <c r="D387" s="178"/>
      <c r="E387" s="179"/>
      <c r="F387" s="178"/>
      <c r="G387" s="354"/>
      <c r="H387" s="178"/>
      <c r="I387" s="365"/>
      <c r="J387" s="390" t="str">
        <f t="shared" si="5"/>
        <v/>
      </c>
    </row>
    <row r="388" spans="1:10" hidden="1" x14ac:dyDescent="0.2">
      <c r="A388" s="375">
        <v>384</v>
      </c>
      <c r="B388" s="177"/>
      <c r="C388" s="178"/>
      <c r="D388" s="178"/>
      <c r="E388" s="179"/>
      <c r="F388" s="178"/>
      <c r="G388" s="354"/>
      <c r="H388" s="178"/>
      <c r="I388" s="365"/>
      <c r="J388" s="390" t="str">
        <f t="shared" si="5"/>
        <v/>
      </c>
    </row>
    <row r="389" spans="1:10" hidden="1" x14ac:dyDescent="0.2">
      <c r="A389" s="375">
        <v>385</v>
      </c>
      <c r="B389" s="177"/>
      <c r="C389" s="178"/>
      <c r="D389" s="178"/>
      <c r="E389" s="179"/>
      <c r="F389" s="178"/>
      <c r="G389" s="354"/>
      <c r="H389" s="178"/>
      <c r="I389" s="365"/>
      <c r="J389" s="390" t="str">
        <f t="shared" si="5"/>
        <v/>
      </c>
    </row>
    <row r="390" spans="1:10" hidden="1" x14ac:dyDescent="0.2">
      <c r="A390" s="375">
        <v>386</v>
      </c>
      <c r="B390" s="177"/>
      <c r="C390" s="178"/>
      <c r="D390" s="178"/>
      <c r="E390" s="179"/>
      <c r="F390" s="178"/>
      <c r="G390" s="354"/>
      <c r="H390" s="178"/>
      <c r="I390" s="365"/>
      <c r="J390" s="390" t="str">
        <f t="shared" ref="J390:J453" si="6">IF(I390="","",IF(LEN(I390)&gt;14,IF(ISBLANK(I390),"",I390),REPLACE(REPLACE(I390,1,3,"XXX"),13,2,"XX")))</f>
        <v/>
      </c>
    </row>
    <row r="391" spans="1:10" hidden="1" x14ac:dyDescent="0.2">
      <c r="A391" s="375">
        <v>387</v>
      </c>
      <c r="B391" s="177"/>
      <c r="C391" s="178"/>
      <c r="D391" s="178"/>
      <c r="E391" s="179"/>
      <c r="F391" s="178"/>
      <c r="G391" s="354"/>
      <c r="H391" s="178"/>
      <c r="I391" s="365"/>
      <c r="J391" s="390" t="str">
        <f t="shared" si="6"/>
        <v/>
      </c>
    </row>
    <row r="392" spans="1:10" hidden="1" x14ac:dyDescent="0.2">
      <c r="A392" s="377">
        <v>388</v>
      </c>
      <c r="B392" s="177"/>
      <c r="C392" s="178"/>
      <c r="D392" s="178"/>
      <c r="E392" s="179"/>
      <c r="F392" s="178"/>
      <c r="G392" s="354"/>
      <c r="H392" s="178"/>
      <c r="I392" s="365"/>
      <c r="J392" s="390" t="str">
        <f t="shared" si="6"/>
        <v/>
      </c>
    </row>
    <row r="393" spans="1:10" hidden="1" x14ac:dyDescent="0.2">
      <c r="A393" s="375">
        <v>389</v>
      </c>
      <c r="B393" s="177"/>
      <c r="C393" s="178"/>
      <c r="D393" s="178"/>
      <c r="E393" s="179"/>
      <c r="F393" s="178"/>
      <c r="G393" s="354"/>
      <c r="H393" s="178"/>
      <c r="I393" s="365"/>
      <c r="J393" s="390" t="str">
        <f t="shared" si="6"/>
        <v/>
      </c>
    </row>
    <row r="394" spans="1:10" hidden="1" x14ac:dyDescent="0.2">
      <c r="A394" s="375">
        <v>390</v>
      </c>
      <c r="B394" s="177"/>
      <c r="C394" s="178"/>
      <c r="D394" s="178"/>
      <c r="E394" s="179"/>
      <c r="F394" s="178"/>
      <c r="G394" s="354"/>
      <c r="H394" s="178"/>
      <c r="I394" s="365"/>
      <c r="J394" s="390" t="str">
        <f t="shared" si="6"/>
        <v/>
      </c>
    </row>
    <row r="395" spans="1:10" hidden="1" x14ac:dyDescent="0.2">
      <c r="A395" s="375">
        <v>391</v>
      </c>
      <c r="B395" s="177"/>
      <c r="C395" s="178"/>
      <c r="D395" s="178"/>
      <c r="E395" s="179"/>
      <c r="F395" s="178"/>
      <c r="G395" s="354"/>
      <c r="H395" s="178"/>
      <c r="I395" s="365"/>
      <c r="J395" s="390" t="str">
        <f t="shared" si="6"/>
        <v/>
      </c>
    </row>
    <row r="396" spans="1:10" hidden="1" x14ac:dyDescent="0.2">
      <c r="A396" s="375">
        <v>392</v>
      </c>
      <c r="B396" s="177"/>
      <c r="C396" s="178"/>
      <c r="D396" s="178"/>
      <c r="E396" s="179"/>
      <c r="F396" s="178"/>
      <c r="G396" s="354"/>
      <c r="H396" s="178"/>
      <c r="I396" s="365"/>
      <c r="J396" s="390" t="str">
        <f t="shared" si="6"/>
        <v/>
      </c>
    </row>
    <row r="397" spans="1:10" hidden="1" x14ac:dyDescent="0.2">
      <c r="A397" s="375">
        <v>393</v>
      </c>
      <c r="B397" s="177"/>
      <c r="C397" s="178"/>
      <c r="D397" s="178"/>
      <c r="E397" s="179"/>
      <c r="F397" s="178"/>
      <c r="G397" s="354"/>
      <c r="H397" s="178"/>
      <c r="I397" s="365"/>
      <c r="J397" s="390" t="str">
        <f t="shared" si="6"/>
        <v/>
      </c>
    </row>
    <row r="398" spans="1:10" hidden="1" x14ac:dyDescent="0.2">
      <c r="A398" s="375">
        <v>394</v>
      </c>
      <c r="B398" s="177"/>
      <c r="C398" s="178"/>
      <c r="D398" s="178"/>
      <c r="E398" s="179"/>
      <c r="F398" s="178"/>
      <c r="G398" s="354"/>
      <c r="H398" s="178"/>
      <c r="I398" s="365"/>
      <c r="J398" s="390" t="str">
        <f t="shared" si="6"/>
        <v/>
      </c>
    </row>
    <row r="399" spans="1:10" hidden="1" x14ac:dyDescent="0.2">
      <c r="A399" s="375">
        <v>395</v>
      </c>
      <c r="B399" s="177"/>
      <c r="C399" s="178"/>
      <c r="D399" s="178"/>
      <c r="E399" s="179"/>
      <c r="F399" s="178"/>
      <c r="G399" s="354"/>
      <c r="H399" s="178"/>
      <c r="I399" s="365"/>
      <c r="J399" s="390" t="str">
        <f t="shared" si="6"/>
        <v/>
      </c>
    </row>
    <row r="400" spans="1:10" hidden="1" x14ac:dyDescent="0.2">
      <c r="A400" s="375">
        <v>396</v>
      </c>
      <c r="B400" s="177"/>
      <c r="C400" s="178"/>
      <c r="D400" s="178"/>
      <c r="E400" s="179"/>
      <c r="F400" s="178"/>
      <c r="G400" s="354"/>
      <c r="H400" s="178"/>
      <c r="I400" s="365"/>
      <c r="J400" s="390" t="str">
        <f t="shared" si="6"/>
        <v/>
      </c>
    </row>
    <row r="401" spans="1:10" hidden="1" x14ac:dyDescent="0.2">
      <c r="A401" s="377">
        <v>397</v>
      </c>
      <c r="B401" s="177"/>
      <c r="C401" s="178"/>
      <c r="D401" s="178"/>
      <c r="E401" s="179"/>
      <c r="F401" s="178"/>
      <c r="G401" s="354"/>
      <c r="H401" s="178"/>
      <c r="I401" s="365"/>
      <c r="J401" s="390" t="str">
        <f t="shared" si="6"/>
        <v/>
      </c>
    </row>
    <row r="402" spans="1:10" hidden="1" x14ac:dyDescent="0.2">
      <c r="A402" s="375">
        <v>398</v>
      </c>
      <c r="B402" s="177"/>
      <c r="C402" s="178"/>
      <c r="D402" s="178"/>
      <c r="E402" s="179"/>
      <c r="F402" s="178"/>
      <c r="G402" s="354"/>
      <c r="H402" s="178"/>
      <c r="I402" s="365"/>
      <c r="J402" s="390" t="str">
        <f t="shared" si="6"/>
        <v/>
      </c>
    </row>
    <row r="403" spans="1:10" hidden="1" x14ac:dyDescent="0.2">
      <c r="A403" s="375">
        <v>399</v>
      </c>
      <c r="B403" s="177"/>
      <c r="C403" s="178"/>
      <c r="D403" s="178"/>
      <c r="E403" s="179"/>
      <c r="F403" s="178"/>
      <c r="G403" s="354"/>
      <c r="H403" s="178"/>
      <c r="I403" s="365"/>
      <c r="J403" s="390" t="str">
        <f t="shared" si="6"/>
        <v/>
      </c>
    </row>
    <row r="404" spans="1:10" hidden="1" x14ac:dyDescent="0.2">
      <c r="A404" s="375">
        <v>400</v>
      </c>
      <c r="B404" s="177"/>
      <c r="C404" s="178"/>
      <c r="D404" s="178"/>
      <c r="E404" s="179"/>
      <c r="F404" s="178"/>
      <c r="G404" s="354"/>
      <c r="H404" s="178"/>
      <c r="I404" s="365"/>
      <c r="J404" s="390" t="str">
        <f t="shared" si="6"/>
        <v/>
      </c>
    </row>
    <row r="405" spans="1:10" hidden="1" x14ac:dyDescent="0.2">
      <c r="A405" s="375">
        <v>401</v>
      </c>
      <c r="B405" s="177"/>
      <c r="C405" s="178"/>
      <c r="D405" s="178"/>
      <c r="E405" s="179"/>
      <c r="F405" s="178"/>
      <c r="G405" s="354"/>
      <c r="H405" s="178"/>
      <c r="I405" s="365"/>
      <c r="J405" s="390" t="str">
        <f t="shared" si="6"/>
        <v/>
      </c>
    </row>
    <row r="406" spans="1:10" hidden="1" x14ac:dyDescent="0.2">
      <c r="A406" s="375">
        <v>402</v>
      </c>
      <c r="B406" s="177"/>
      <c r="C406" s="178"/>
      <c r="D406" s="178"/>
      <c r="E406" s="179"/>
      <c r="F406" s="178"/>
      <c r="G406" s="354"/>
      <c r="H406" s="178"/>
      <c r="I406" s="365"/>
      <c r="J406" s="390" t="str">
        <f t="shared" si="6"/>
        <v/>
      </c>
    </row>
    <row r="407" spans="1:10" hidden="1" x14ac:dyDescent="0.2">
      <c r="A407" s="375">
        <v>403</v>
      </c>
      <c r="B407" s="177"/>
      <c r="C407" s="178"/>
      <c r="D407" s="178"/>
      <c r="E407" s="179"/>
      <c r="F407" s="178"/>
      <c r="G407" s="354"/>
      <c r="H407" s="178"/>
      <c r="I407" s="365"/>
      <c r="J407" s="390" t="str">
        <f t="shared" si="6"/>
        <v/>
      </c>
    </row>
    <row r="408" spans="1:10" hidden="1" x14ac:dyDescent="0.2">
      <c r="A408" s="375">
        <v>404</v>
      </c>
      <c r="B408" s="177"/>
      <c r="C408" s="178"/>
      <c r="D408" s="178"/>
      <c r="E408" s="179"/>
      <c r="F408" s="178"/>
      <c r="G408" s="354"/>
      <c r="H408" s="178"/>
      <c r="I408" s="365"/>
      <c r="J408" s="390" t="str">
        <f t="shared" si="6"/>
        <v/>
      </c>
    </row>
    <row r="409" spans="1:10" hidden="1" x14ac:dyDescent="0.2">
      <c r="A409" s="375">
        <v>405</v>
      </c>
      <c r="B409" s="177"/>
      <c r="C409" s="178"/>
      <c r="D409" s="178"/>
      <c r="E409" s="179"/>
      <c r="F409" s="178"/>
      <c r="G409" s="354"/>
      <c r="H409" s="178"/>
      <c r="I409" s="365"/>
      <c r="J409" s="390" t="str">
        <f t="shared" si="6"/>
        <v/>
      </c>
    </row>
    <row r="410" spans="1:10" hidden="1" x14ac:dyDescent="0.2">
      <c r="A410" s="377">
        <v>406</v>
      </c>
      <c r="B410" s="177"/>
      <c r="C410" s="178"/>
      <c r="D410" s="178"/>
      <c r="E410" s="179"/>
      <c r="F410" s="178"/>
      <c r="G410" s="354"/>
      <c r="H410" s="178"/>
      <c r="I410" s="365"/>
      <c r="J410" s="390" t="str">
        <f t="shared" si="6"/>
        <v/>
      </c>
    </row>
    <row r="411" spans="1:10" hidden="1" x14ac:dyDescent="0.2">
      <c r="A411" s="375">
        <v>407</v>
      </c>
      <c r="B411" s="177"/>
      <c r="C411" s="178"/>
      <c r="D411" s="178"/>
      <c r="E411" s="179"/>
      <c r="F411" s="178"/>
      <c r="G411" s="354"/>
      <c r="H411" s="178"/>
      <c r="I411" s="365"/>
      <c r="J411" s="390" t="str">
        <f t="shared" si="6"/>
        <v/>
      </c>
    </row>
    <row r="412" spans="1:10" hidden="1" x14ac:dyDescent="0.2">
      <c r="A412" s="375">
        <v>408</v>
      </c>
      <c r="B412" s="177"/>
      <c r="C412" s="178"/>
      <c r="D412" s="178"/>
      <c r="E412" s="179"/>
      <c r="F412" s="178"/>
      <c r="G412" s="354"/>
      <c r="H412" s="178"/>
      <c r="I412" s="365"/>
      <c r="J412" s="390" t="str">
        <f t="shared" si="6"/>
        <v/>
      </c>
    </row>
    <row r="413" spans="1:10" hidden="1" x14ac:dyDescent="0.2">
      <c r="A413" s="375">
        <v>409</v>
      </c>
      <c r="B413" s="177"/>
      <c r="C413" s="178"/>
      <c r="D413" s="178"/>
      <c r="E413" s="179"/>
      <c r="F413" s="178"/>
      <c r="G413" s="354"/>
      <c r="H413" s="178"/>
      <c r="I413" s="365"/>
      <c r="J413" s="390" t="str">
        <f t="shared" si="6"/>
        <v/>
      </c>
    </row>
    <row r="414" spans="1:10" hidden="1" x14ac:dyDescent="0.2">
      <c r="A414" s="375">
        <v>410</v>
      </c>
      <c r="B414" s="177"/>
      <c r="C414" s="178"/>
      <c r="D414" s="178"/>
      <c r="E414" s="179"/>
      <c r="F414" s="178"/>
      <c r="G414" s="354"/>
      <c r="H414" s="178"/>
      <c r="I414" s="365"/>
      <c r="J414" s="390" t="str">
        <f t="shared" si="6"/>
        <v/>
      </c>
    </row>
    <row r="415" spans="1:10" hidden="1" x14ac:dyDescent="0.2">
      <c r="A415" s="375">
        <v>411</v>
      </c>
      <c r="B415" s="177"/>
      <c r="C415" s="178"/>
      <c r="D415" s="178"/>
      <c r="E415" s="179"/>
      <c r="F415" s="178"/>
      <c r="G415" s="354"/>
      <c r="H415" s="178"/>
      <c r="I415" s="365"/>
      <c r="J415" s="390" t="str">
        <f t="shared" si="6"/>
        <v/>
      </c>
    </row>
    <row r="416" spans="1:10" hidden="1" x14ac:dyDescent="0.2">
      <c r="A416" s="375">
        <v>412</v>
      </c>
      <c r="B416" s="177"/>
      <c r="C416" s="178"/>
      <c r="D416" s="178"/>
      <c r="E416" s="179"/>
      <c r="F416" s="178"/>
      <c r="G416" s="354"/>
      <c r="H416" s="178"/>
      <c r="I416" s="365"/>
      <c r="J416" s="390" t="str">
        <f t="shared" si="6"/>
        <v/>
      </c>
    </row>
    <row r="417" spans="1:10" hidden="1" x14ac:dyDescent="0.2">
      <c r="A417" s="375">
        <v>413</v>
      </c>
      <c r="B417" s="177"/>
      <c r="C417" s="178"/>
      <c r="D417" s="178"/>
      <c r="E417" s="179"/>
      <c r="F417" s="178"/>
      <c r="G417" s="354"/>
      <c r="H417" s="178"/>
      <c r="I417" s="365"/>
      <c r="J417" s="390" t="str">
        <f t="shared" si="6"/>
        <v/>
      </c>
    </row>
    <row r="418" spans="1:10" hidden="1" x14ac:dyDescent="0.2">
      <c r="A418" s="375">
        <v>414</v>
      </c>
      <c r="B418" s="177"/>
      <c r="C418" s="178"/>
      <c r="D418" s="178"/>
      <c r="E418" s="179"/>
      <c r="F418" s="178"/>
      <c r="G418" s="354"/>
      <c r="H418" s="178"/>
      <c r="I418" s="365"/>
      <c r="J418" s="390" t="str">
        <f t="shared" si="6"/>
        <v/>
      </c>
    </row>
    <row r="419" spans="1:10" hidden="1" x14ac:dyDescent="0.2">
      <c r="A419" s="377">
        <v>415</v>
      </c>
      <c r="B419" s="177"/>
      <c r="C419" s="178"/>
      <c r="D419" s="178"/>
      <c r="E419" s="179"/>
      <c r="F419" s="178"/>
      <c r="G419" s="354"/>
      <c r="H419" s="178"/>
      <c r="I419" s="365"/>
      <c r="J419" s="390" t="str">
        <f t="shared" si="6"/>
        <v/>
      </c>
    </row>
    <row r="420" spans="1:10" hidden="1" x14ac:dyDescent="0.2">
      <c r="A420" s="375">
        <v>416</v>
      </c>
      <c r="B420" s="177"/>
      <c r="C420" s="178"/>
      <c r="D420" s="178"/>
      <c r="E420" s="179"/>
      <c r="F420" s="178"/>
      <c r="G420" s="354"/>
      <c r="H420" s="178"/>
      <c r="I420" s="365"/>
      <c r="J420" s="390" t="str">
        <f t="shared" si="6"/>
        <v/>
      </c>
    </row>
    <row r="421" spans="1:10" hidden="1" x14ac:dyDescent="0.2">
      <c r="A421" s="375">
        <v>417</v>
      </c>
      <c r="B421" s="177"/>
      <c r="C421" s="178"/>
      <c r="D421" s="178"/>
      <c r="E421" s="179"/>
      <c r="F421" s="178"/>
      <c r="G421" s="354"/>
      <c r="H421" s="178"/>
      <c r="I421" s="365"/>
      <c r="J421" s="390" t="str">
        <f t="shared" si="6"/>
        <v/>
      </c>
    </row>
    <row r="422" spans="1:10" hidden="1" x14ac:dyDescent="0.2">
      <c r="A422" s="375">
        <v>418</v>
      </c>
      <c r="B422" s="177"/>
      <c r="C422" s="178"/>
      <c r="D422" s="178"/>
      <c r="E422" s="179"/>
      <c r="F422" s="178"/>
      <c r="G422" s="354"/>
      <c r="H422" s="178"/>
      <c r="I422" s="365"/>
      <c r="J422" s="390" t="str">
        <f t="shared" si="6"/>
        <v/>
      </c>
    </row>
    <row r="423" spans="1:10" hidden="1" x14ac:dyDescent="0.2">
      <c r="A423" s="375">
        <v>419</v>
      </c>
      <c r="B423" s="177"/>
      <c r="C423" s="178"/>
      <c r="D423" s="178"/>
      <c r="E423" s="179"/>
      <c r="F423" s="178"/>
      <c r="G423" s="354"/>
      <c r="H423" s="178"/>
      <c r="I423" s="365"/>
      <c r="J423" s="390" t="str">
        <f t="shared" si="6"/>
        <v/>
      </c>
    </row>
    <row r="424" spans="1:10" hidden="1" x14ac:dyDescent="0.2">
      <c r="A424" s="375">
        <v>420</v>
      </c>
      <c r="B424" s="177"/>
      <c r="C424" s="178"/>
      <c r="D424" s="178"/>
      <c r="E424" s="179"/>
      <c r="F424" s="178"/>
      <c r="G424" s="354"/>
      <c r="H424" s="178"/>
      <c r="I424" s="365"/>
      <c r="J424" s="390" t="str">
        <f t="shared" si="6"/>
        <v/>
      </c>
    </row>
    <row r="425" spans="1:10" hidden="1" x14ac:dyDescent="0.2">
      <c r="A425" s="375">
        <v>421</v>
      </c>
      <c r="B425" s="177"/>
      <c r="C425" s="178"/>
      <c r="D425" s="178"/>
      <c r="E425" s="179"/>
      <c r="F425" s="178"/>
      <c r="G425" s="354"/>
      <c r="H425" s="178"/>
      <c r="I425" s="365"/>
      <c r="J425" s="390" t="str">
        <f t="shared" si="6"/>
        <v/>
      </c>
    </row>
    <row r="426" spans="1:10" hidden="1" x14ac:dyDescent="0.2">
      <c r="A426" s="375">
        <v>422</v>
      </c>
      <c r="B426" s="177"/>
      <c r="C426" s="178"/>
      <c r="D426" s="178"/>
      <c r="E426" s="179"/>
      <c r="F426" s="178"/>
      <c r="G426" s="354"/>
      <c r="H426" s="178"/>
      <c r="I426" s="365"/>
      <c r="J426" s="390" t="str">
        <f t="shared" si="6"/>
        <v/>
      </c>
    </row>
    <row r="427" spans="1:10" hidden="1" x14ac:dyDescent="0.2">
      <c r="A427" s="375">
        <v>423</v>
      </c>
      <c r="B427" s="177"/>
      <c r="C427" s="178"/>
      <c r="D427" s="178"/>
      <c r="E427" s="179"/>
      <c r="F427" s="178"/>
      <c r="G427" s="354"/>
      <c r="H427" s="178"/>
      <c r="I427" s="365"/>
      <c r="J427" s="390" t="str">
        <f t="shared" si="6"/>
        <v/>
      </c>
    </row>
    <row r="428" spans="1:10" hidden="1" x14ac:dyDescent="0.2">
      <c r="A428" s="377">
        <v>424</v>
      </c>
      <c r="B428" s="177"/>
      <c r="C428" s="178"/>
      <c r="D428" s="178"/>
      <c r="E428" s="179"/>
      <c r="F428" s="178"/>
      <c r="G428" s="354"/>
      <c r="H428" s="178"/>
      <c r="I428" s="365"/>
      <c r="J428" s="390" t="str">
        <f t="shared" si="6"/>
        <v/>
      </c>
    </row>
    <row r="429" spans="1:10" hidden="1" x14ac:dyDescent="0.2">
      <c r="A429" s="375">
        <v>425</v>
      </c>
      <c r="B429" s="177"/>
      <c r="C429" s="178"/>
      <c r="D429" s="178"/>
      <c r="E429" s="179"/>
      <c r="F429" s="178"/>
      <c r="G429" s="354"/>
      <c r="H429" s="178"/>
      <c r="I429" s="365"/>
      <c r="J429" s="390" t="str">
        <f t="shared" si="6"/>
        <v/>
      </c>
    </row>
    <row r="430" spans="1:10" hidden="1" x14ac:dyDescent="0.2">
      <c r="A430" s="375">
        <v>426</v>
      </c>
      <c r="B430" s="177"/>
      <c r="C430" s="178"/>
      <c r="D430" s="178"/>
      <c r="E430" s="179"/>
      <c r="F430" s="178"/>
      <c r="G430" s="354"/>
      <c r="H430" s="178"/>
      <c r="I430" s="365"/>
      <c r="J430" s="390" t="str">
        <f t="shared" si="6"/>
        <v/>
      </c>
    </row>
    <row r="431" spans="1:10" hidden="1" x14ac:dyDescent="0.2">
      <c r="A431" s="375">
        <v>427</v>
      </c>
      <c r="B431" s="177"/>
      <c r="C431" s="178"/>
      <c r="D431" s="178"/>
      <c r="E431" s="179"/>
      <c r="F431" s="178"/>
      <c r="G431" s="354"/>
      <c r="H431" s="178"/>
      <c r="I431" s="365"/>
      <c r="J431" s="390" t="str">
        <f t="shared" si="6"/>
        <v/>
      </c>
    </row>
    <row r="432" spans="1:10" hidden="1" x14ac:dyDescent="0.2">
      <c r="A432" s="375">
        <v>428</v>
      </c>
      <c r="B432" s="177"/>
      <c r="C432" s="178"/>
      <c r="D432" s="178"/>
      <c r="E432" s="179"/>
      <c r="F432" s="178"/>
      <c r="G432" s="354"/>
      <c r="H432" s="178"/>
      <c r="I432" s="365"/>
      <c r="J432" s="390" t="str">
        <f t="shared" si="6"/>
        <v/>
      </c>
    </row>
    <row r="433" spans="1:10" hidden="1" x14ac:dyDescent="0.2">
      <c r="A433" s="375">
        <v>429</v>
      </c>
      <c r="B433" s="177"/>
      <c r="C433" s="178"/>
      <c r="D433" s="178"/>
      <c r="E433" s="179"/>
      <c r="F433" s="178"/>
      <c r="G433" s="354"/>
      <c r="H433" s="178"/>
      <c r="I433" s="365"/>
      <c r="J433" s="390" t="str">
        <f t="shared" si="6"/>
        <v/>
      </c>
    </row>
    <row r="434" spans="1:10" hidden="1" x14ac:dyDescent="0.2">
      <c r="A434" s="375">
        <v>430</v>
      </c>
      <c r="B434" s="177"/>
      <c r="C434" s="178"/>
      <c r="D434" s="178"/>
      <c r="E434" s="179"/>
      <c r="F434" s="178"/>
      <c r="G434" s="354"/>
      <c r="H434" s="178"/>
      <c r="I434" s="365"/>
      <c r="J434" s="390" t="str">
        <f t="shared" si="6"/>
        <v/>
      </c>
    </row>
    <row r="435" spans="1:10" hidden="1" x14ac:dyDescent="0.2">
      <c r="A435" s="375">
        <v>431</v>
      </c>
      <c r="B435" s="177"/>
      <c r="C435" s="178"/>
      <c r="D435" s="178"/>
      <c r="E435" s="179"/>
      <c r="F435" s="178"/>
      <c r="G435" s="354"/>
      <c r="H435" s="178"/>
      <c r="I435" s="365"/>
      <c r="J435" s="390" t="str">
        <f t="shared" si="6"/>
        <v/>
      </c>
    </row>
    <row r="436" spans="1:10" hidden="1" x14ac:dyDescent="0.2">
      <c r="A436" s="375">
        <v>432</v>
      </c>
      <c r="B436" s="177"/>
      <c r="C436" s="178"/>
      <c r="D436" s="178"/>
      <c r="E436" s="179"/>
      <c r="F436" s="178"/>
      <c r="G436" s="354"/>
      <c r="H436" s="178"/>
      <c r="I436" s="365"/>
      <c r="J436" s="390" t="str">
        <f t="shared" si="6"/>
        <v/>
      </c>
    </row>
    <row r="437" spans="1:10" hidden="1" x14ac:dyDescent="0.2">
      <c r="A437" s="377">
        <v>433</v>
      </c>
      <c r="B437" s="177"/>
      <c r="C437" s="178"/>
      <c r="D437" s="178"/>
      <c r="E437" s="179"/>
      <c r="F437" s="178"/>
      <c r="G437" s="354"/>
      <c r="H437" s="178"/>
      <c r="I437" s="365"/>
      <c r="J437" s="390" t="str">
        <f t="shared" si="6"/>
        <v/>
      </c>
    </row>
    <row r="438" spans="1:10" hidden="1" x14ac:dyDescent="0.2">
      <c r="A438" s="375">
        <v>434</v>
      </c>
      <c r="B438" s="177"/>
      <c r="C438" s="178"/>
      <c r="D438" s="178"/>
      <c r="E438" s="179"/>
      <c r="F438" s="178"/>
      <c r="G438" s="354"/>
      <c r="H438" s="178"/>
      <c r="I438" s="365"/>
      <c r="J438" s="390" t="str">
        <f t="shared" si="6"/>
        <v/>
      </c>
    </row>
    <row r="439" spans="1:10" hidden="1" x14ac:dyDescent="0.2">
      <c r="A439" s="375">
        <v>435</v>
      </c>
      <c r="B439" s="177"/>
      <c r="C439" s="178"/>
      <c r="D439" s="178"/>
      <c r="E439" s="179"/>
      <c r="F439" s="178"/>
      <c r="G439" s="354"/>
      <c r="H439" s="178"/>
      <c r="I439" s="365"/>
      <c r="J439" s="390" t="str">
        <f t="shared" si="6"/>
        <v/>
      </c>
    </row>
    <row r="440" spans="1:10" hidden="1" x14ac:dyDescent="0.2">
      <c r="A440" s="375">
        <v>436</v>
      </c>
      <c r="B440" s="177"/>
      <c r="C440" s="178"/>
      <c r="D440" s="178"/>
      <c r="E440" s="179"/>
      <c r="F440" s="178"/>
      <c r="G440" s="354"/>
      <c r="H440" s="178"/>
      <c r="I440" s="365"/>
      <c r="J440" s="390" t="str">
        <f t="shared" si="6"/>
        <v/>
      </c>
    </row>
    <row r="441" spans="1:10" hidden="1" x14ac:dyDescent="0.2">
      <c r="A441" s="375">
        <v>437</v>
      </c>
      <c r="B441" s="177"/>
      <c r="C441" s="178"/>
      <c r="D441" s="178"/>
      <c r="E441" s="179"/>
      <c r="F441" s="178"/>
      <c r="G441" s="354"/>
      <c r="H441" s="178"/>
      <c r="I441" s="365"/>
      <c r="J441" s="390" t="str">
        <f t="shared" si="6"/>
        <v/>
      </c>
    </row>
    <row r="442" spans="1:10" hidden="1" x14ac:dyDescent="0.2">
      <c r="A442" s="375">
        <v>438</v>
      </c>
      <c r="B442" s="177"/>
      <c r="C442" s="178"/>
      <c r="D442" s="178"/>
      <c r="E442" s="179"/>
      <c r="F442" s="178"/>
      <c r="G442" s="354"/>
      <c r="H442" s="178"/>
      <c r="I442" s="365"/>
      <c r="J442" s="390" t="str">
        <f t="shared" si="6"/>
        <v/>
      </c>
    </row>
    <row r="443" spans="1:10" hidden="1" x14ac:dyDescent="0.2">
      <c r="A443" s="375">
        <v>439</v>
      </c>
      <c r="B443" s="177"/>
      <c r="C443" s="178"/>
      <c r="D443" s="178"/>
      <c r="E443" s="179"/>
      <c r="F443" s="178"/>
      <c r="G443" s="354"/>
      <c r="H443" s="178"/>
      <c r="I443" s="365"/>
      <c r="J443" s="390" t="str">
        <f t="shared" si="6"/>
        <v/>
      </c>
    </row>
    <row r="444" spans="1:10" hidden="1" x14ac:dyDescent="0.2">
      <c r="A444" s="375">
        <v>440</v>
      </c>
      <c r="B444" s="177"/>
      <c r="C444" s="178"/>
      <c r="D444" s="178"/>
      <c r="E444" s="179"/>
      <c r="F444" s="178"/>
      <c r="G444" s="354"/>
      <c r="H444" s="178"/>
      <c r="I444" s="365"/>
      <c r="J444" s="390" t="str">
        <f t="shared" si="6"/>
        <v/>
      </c>
    </row>
    <row r="445" spans="1:10" hidden="1" x14ac:dyDescent="0.2">
      <c r="A445" s="375">
        <v>441</v>
      </c>
      <c r="B445" s="177"/>
      <c r="C445" s="178"/>
      <c r="D445" s="178"/>
      <c r="E445" s="179"/>
      <c r="F445" s="178"/>
      <c r="G445" s="354"/>
      <c r="H445" s="178"/>
      <c r="I445" s="365"/>
      <c r="J445" s="390" t="str">
        <f t="shared" si="6"/>
        <v/>
      </c>
    </row>
    <row r="446" spans="1:10" hidden="1" x14ac:dyDescent="0.2">
      <c r="A446" s="377">
        <v>442</v>
      </c>
      <c r="B446" s="177"/>
      <c r="C446" s="178"/>
      <c r="D446" s="178"/>
      <c r="E446" s="179"/>
      <c r="F446" s="178"/>
      <c r="G446" s="354"/>
      <c r="H446" s="178"/>
      <c r="I446" s="365"/>
      <c r="J446" s="390" t="str">
        <f t="shared" si="6"/>
        <v/>
      </c>
    </row>
    <row r="447" spans="1:10" hidden="1" x14ac:dyDescent="0.2">
      <c r="A447" s="375">
        <v>443</v>
      </c>
      <c r="B447" s="177"/>
      <c r="C447" s="178"/>
      <c r="D447" s="178"/>
      <c r="E447" s="179"/>
      <c r="F447" s="178"/>
      <c r="G447" s="354"/>
      <c r="H447" s="178"/>
      <c r="I447" s="365"/>
      <c r="J447" s="390" t="str">
        <f t="shared" si="6"/>
        <v/>
      </c>
    </row>
    <row r="448" spans="1:10" hidden="1" x14ac:dyDescent="0.2">
      <c r="A448" s="375">
        <v>444</v>
      </c>
      <c r="B448" s="177"/>
      <c r="C448" s="178"/>
      <c r="D448" s="178"/>
      <c r="E448" s="179"/>
      <c r="F448" s="178"/>
      <c r="G448" s="354"/>
      <c r="H448" s="178"/>
      <c r="I448" s="365"/>
      <c r="J448" s="390" t="str">
        <f t="shared" si="6"/>
        <v/>
      </c>
    </row>
    <row r="449" spans="1:10" hidden="1" x14ac:dyDescent="0.2">
      <c r="A449" s="375">
        <v>445</v>
      </c>
      <c r="B449" s="177"/>
      <c r="C449" s="178"/>
      <c r="D449" s="178"/>
      <c r="E449" s="179"/>
      <c r="F449" s="178"/>
      <c r="G449" s="354"/>
      <c r="H449" s="178"/>
      <c r="I449" s="365"/>
      <c r="J449" s="390" t="str">
        <f t="shared" si="6"/>
        <v/>
      </c>
    </row>
    <row r="450" spans="1:10" hidden="1" x14ac:dyDescent="0.2">
      <c r="A450" s="375">
        <v>446</v>
      </c>
      <c r="B450" s="177"/>
      <c r="C450" s="178"/>
      <c r="D450" s="178"/>
      <c r="E450" s="179"/>
      <c r="F450" s="178"/>
      <c r="G450" s="354"/>
      <c r="H450" s="178"/>
      <c r="I450" s="365"/>
      <c r="J450" s="390" t="str">
        <f t="shared" si="6"/>
        <v/>
      </c>
    </row>
    <row r="451" spans="1:10" hidden="1" x14ac:dyDescent="0.2">
      <c r="A451" s="375">
        <v>447</v>
      </c>
      <c r="B451" s="177"/>
      <c r="C451" s="178"/>
      <c r="D451" s="178"/>
      <c r="E451" s="179"/>
      <c r="F451" s="178"/>
      <c r="G451" s="354"/>
      <c r="H451" s="178"/>
      <c r="I451" s="365"/>
      <c r="J451" s="390" t="str">
        <f t="shared" si="6"/>
        <v/>
      </c>
    </row>
    <row r="452" spans="1:10" hidden="1" x14ac:dyDescent="0.2">
      <c r="A452" s="375">
        <v>448</v>
      </c>
      <c r="B452" s="177"/>
      <c r="C452" s="178"/>
      <c r="D452" s="178"/>
      <c r="E452" s="179"/>
      <c r="F452" s="178"/>
      <c r="G452" s="354"/>
      <c r="H452" s="178"/>
      <c r="I452" s="365"/>
      <c r="J452" s="390" t="str">
        <f t="shared" si="6"/>
        <v/>
      </c>
    </row>
    <row r="453" spans="1:10" hidden="1" x14ac:dyDescent="0.2">
      <c r="A453" s="375">
        <v>449</v>
      </c>
      <c r="B453" s="177"/>
      <c r="C453" s="178"/>
      <c r="D453" s="178"/>
      <c r="E453" s="179"/>
      <c r="F453" s="178"/>
      <c r="G453" s="354"/>
      <c r="H453" s="178"/>
      <c r="I453" s="365"/>
      <c r="J453" s="390" t="str">
        <f t="shared" si="6"/>
        <v/>
      </c>
    </row>
    <row r="454" spans="1:10" hidden="1" x14ac:dyDescent="0.2">
      <c r="A454" s="375">
        <v>450</v>
      </c>
      <c r="B454" s="177"/>
      <c r="C454" s="178"/>
      <c r="D454" s="178"/>
      <c r="E454" s="179"/>
      <c r="F454" s="178"/>
      <c r="G454" s="354"/>
      <c r="H454" s="178"/>
      <c r="I454" s="365"/>
      <c r="J454" s="390" t="str">
        <f t="shared" ref="J454:J504" si="7">IF(I454="","",IF(LEN(I454)&gt;14,IF(ISBLANK(I454),"",I454),REPLACE(REPLACE(I454,1,3,"XXX"),13,2,"XX")))</f>
        <v/>
      </c>
    </row>
    <row r="455" spans="1:10" hidden="1" x14ac:dyDescent="0.2">
      <c r="A455" s="377">
        <v>451</v>
      </c>
      <c r="B455" s="177"/>
      <c r="C455" s="178"/>
      <c r="D455" s="178"/>
      <c r="E455" s="179"/>
      <c r="F455" s="178"/>
      <c r="G455" s="354"/>
      <c r="H455" s="178"/>
      <c r="I455" s="365"/>
      <c r="J455" s="390" t="str">
        <f t="shared" si="7"/>
        <v/>
      </c>
    </row>
    <row r="456" spans="1:10" hidden="1" x14ac:dyDescent="0.2">
      <c r="A456" s="375">
        <v>452</v>
      </c>
      <c r="B456" s="177"/>
      <c r="C456" s="178"/>
      <c r="D456" s="178"/>
      <c r="E456" s="179"/>
      <c r="F456" s="178"/>
      <c r="G456" s="354"/>
      <c r="H456" s="178"/>
      <c r="I456" s="365"/>
      <c r="J456" s="390" t="str">
        <f t="shared" si="7"/>
        <v/>
      </c>
    </row>
    <row r="457" spans="1:10" hidden="1" x14ac:dyDescent="0.2">
      <c r="A457" s="375">
        <v>453</v>
      </c>
      <c r="B457" s="177"/>
      <c r="C457" s="178"/>
      <c r="D457" s="178"/>
      <c r="E457" s="179"/>
      <c r="F457" s="178"/>
      <c r="G457" s="354"/>
      <c r="H457" s="178"/>
      <c r="I457" s="365"/>
      <c r="J457" s="390" t="str">
        <f t="shared" si="7"/>
        <v/>
      </c>
    </row>
    <row r="458" spans="1:10" hidden="1" x14ac:dyDescent="0.2">
      <c r="A458" s="375">
        <v>454</v>
      </c>
      <c r="B458" s="177"/>
      <c r="C458" s="178"/>
      <c r="D458" s="178"/>
      <c r="E458" s="179"/>
      <c r="F458" s="178"/>
      <c r="G458" s="354"/>
      <c r="H458" s="178"/>
      <c r="I458" s="365"/>
      <c r="J458" s="390" t="str">
        <f t="shared" si="7"/>
        <v/>
      </c>
    </row>
    <row r="459" spans="1:10" hidden="1" x14ac:dyDescent="0.2">
      <c r="A459" s="375">
        <v>455</v>
      </c>
      <c r="B459" s="177"/>
      <c r="C459" s="178"/>
      <c r="D459" s="178"/>
      <c r="E459" s="179"/>
      <c r="F459" s="178"/>
      <c r="G459" s="354"/>
      <c r="H459" s="178"/>
      <c r="I459" s="365"/>
      <c r="J459" s="390" t="str">
        <f t="shared" si="7"/>
        <v/>
      </c>
    </row>
    <row r="460" spans="1:10" hidden="1" x14ac:dyDescent="0.2">
      <c r="A460" s="375">
        <v>456</v>
      </c>
      <c r="B460" s="177"/>
      <c r="C460" s="178"/>
      <c r="D460" s="178"/>
      <c r="E460" s="179"/>
      <c r="F460" s="178"/>
      <c r="G460" s="354"/>
      <c r="H460" s="178"/>
      <c r="I460" s="365"/>
      <c r="J460" s="390" t="str">
        <f t="shared" si="7"/>
        <v/>
      </c>
    </row>
    <row r="461" spans="1:10" hidden="1" x14ac:dyDescent="0.2">
      <c r="A461" s="375">
        <v>457</v>
      </c>
      <c r="B461" s="177"/>
      <c r="C461" s="178"/>
      <c r="D461" s="178"/>
      <c r="E461" s="179"/>
      <c r="F461" s="178"/>
      <c r="G461" s="354"/>
      <c r="H461" s="178"/>
      <c r="I461" s="365"/>
      <c r="J461" s="390" t="str">
        <f t="shared" si="7"/>
        <v/>
      </c>
    </row>
    <row r="462" spans="1:10" hidden="1" x14ac:dyDescent="0.2">
      <c r="A462" s="375">
        <v>458</v>
      </c>
      <c r="B462" s="177"/>
      <c r="C462" s="178"/>
      <c r="D462" s="178"/>
      <c r="E462" s="179"/>
      <c r="F462" s="178"/>
      <c r="G462" s="354"/>
      <c r="H462" s="178"/>
      <c r="I462" s="365"/>
      <c r="J462" s="390" t="str">
        <f t="shared" si="7"/>
        <v/>
      </c>
    </row>
    <row r="463" spans="1:10" hidden="1" x14ac:dyDescent="0.2">
      <c r="A463" s="375">
        <v>459</v>
      </c>
      <c r="B463" s="177"/>
      <c r="C463" s="178"/>
      <c r="D463" s="178"/>
      <c r="E463" s="179"/>
      <c r="F463" s="178"/>
      <c r="G463" s="354"/>
      <c r="H463" s="178"/>
      <c r="I463" s="365"/>
      <c r="J463" s="390" t="str">
        <f t="shared" si="7"/>
        <v/>
      </c>
    </row>
    <row r="464" spans="1:10" hidden="1" x14ac:dyDescent="0.2">
      <c r="A464" s="377">
        <v>460</v>
      </c>
      <c r="B464" s="177"/>
      <c r="C464" s="178"/>
      <c r="D464" s="178"/>
      <c r="E464" s="179"/>
      <c r="F464" s="178"/>
      <c r="G464" s="354"/>
      <c r="H464" s="178"/>
      <c r="I464" s="365"/>
      <c r="J464" s="390" t="str">
        <f t="shared" si="7"/>
        <v/>
      </c>
    </row>
    <row r="465" spans="1:10" hidden="1" x14ac:dyDescent="0.2">
      <c r="A465" s="375">
        <v>461</v>
      </c>
      <c r="B465" s="177"/>
      <c r="C465" s="178"/>
      <c r="D465" s="178"/>
      <c r="E465" s="179"/>
      <c r="F465" s="178"/>
      <c r="G465" s="354"/>
      <c r="H465" s="178"/>
      <c r="I465" s="365"/>
      <c r="J465" s="390" t="str">
        <f t="shared" si="7"/>
        <v/>
      </c>
    </row>
    <row r="466" spans="1:10" hidden="1" x14ac:dyDescent="0.2">
      <c r="A466" s="375">
        <v>462</v>
      </c>
      <c r="B466" s="177"/>
      <c r="C466" s="178"/>
      <c r="D466" s="178"/>
      <c r="E466" s="179"/>
      <c r="F466" s="178"/>
      <c r="G466" s="354"/>
      <c r="H466" s="178"/>
      <c r="I466" s="365"/>
      <c r="J466" s="390" t="str">
        <f t="shared" si="7"/>
        <v/>
      </c>
    </row>
    <row r="467" spans="1:10" hidden="1" x14ac:dyDescent="0.2">
      <c r="A467" s="375">
        <v>463</v>
      </c>
      <c r="B467" s="177"/>
      <c r="C467" s="178"/>
      <c r="D467" s="178"/>
      <c r="E467" s="179"/>
      <c r="F467" s="178"/>
      <c r="G467" s="354"/>
      <c r="H467" s="178"/>
      <c r="I467" s="365"/>
      <c r="J467" s="390" t="str">
        <f t="shared" si="7"/>
        <v/>
      </c>
    </row>
    <row r="468" spans="1:10" hidden="1" x14ac:dyDescent="0.2">
      <c r="A468" s="375">
        <v>464</v>
      </c>
      <c r="B468" s="177"/>
      <c r="C468" s="178"/>
      <c r="D468" s="178"/>
      <c r="E468" s="179"/>
      <c r="F468" s="178"/>
      <c r="G468" s="354"/>
      <c r="H468" s="178"/>
      <c r="I468" s="365"/>
      <c r="J468" s="390" t="str">
        <f t="shared" si="7"/>
        <v/>
      </c>
    </row>
    <row r="469" spans="1:10" hidden="1" x14ac:dyDescent="0.2">
      <c r="A469" s="375">
        <v>465</v>
      </c>
      <c r="B469" s="177"/>
      <c r="C469" s="178"/>
      <c r="D469" s="178"/>
      <c r="E469" s="179"/>
      <c r="F469" s="178"/>
      <c r="G469" s="354"/>
      <c r="H469" s="178"/>
      <c r="I469" s="365"/>
      <c r="J469" s="390" t="str">
        <f t="shared" si="7"/>
        <v/>
      </c>
    </row>
    <row r="470" spans="1:10" hidden="1" x14ac:dyDescent="0.2">
      <c r="A470" s="375">
        <v>466</v>
      </c>
      <c r="B470" s="177"/>
      <c r="C470" s="178"/>
      <c r="D470" s="178"/>
      <c r="E470" s="179"/>
      <c r="F470" s="178"/>
      <c r="G470" s="354"/>
      <c r="H470" s="178"/>
      <c r="I470" s="365"/>
      <c r="J470" s="390" t="str">
        <f t="shared" si="7"/>
        <v/>
      </c>
    </row>
    <row r="471" spans="1:10" hidden="1" x14ac:dyDescent="0.2">
      <c r="A471" s="375">
        <v>467</v>
      </c>
      <c r="B471" s="177"/>
      <c r="C471" s="178"/>
      <c r="D471" s="178"/>
      <c r="E471" s="179"/>
      <c r="F471" s="178"/>
      <c r="G471" s="354"/>
      <c r="H471" s="178"/>
      <c r="I471" s="365"/>
      <c r="J471" s="390" t="str">
        <f t="shared" si="7"/>
        <v/>
      </c>
    </row>
    <row r="472" spans="1:10" hidden="1" x14ac:dyDescent="0.2">
      <c r="A472" s="375">
        <v>468</v>
      </c>
      <c r="B472" s="177"/>
      <c r="C472" s="178"/>
      <c r="D472" s="178"/>
      <c r="E472" s="179"/>
      <c r="F472" s="178"/>
      <c r="G472" s="354"/>
      <c r="H472" s="178"/>
      <c r="I472" s="365"/>
      <c r="J472" s="390" t="str">
        <f t="shared" si="7"/>
        <v/>
      </c>
    </row>
    <row r="473" spans="1:10" hidden="1" x14ac:dyDescent="0.2">
      <c r="A473" s="377">
        <v>469</v>
      </c>
      <c r="B473" s="177"/>
      <c r="C473" s="178"/>
      <c r="D473" s="178"/>
      <c r="E473" s="179"/>
      <c r="F473" s="178"/>
      <c r="G473" s="354"/>
      <c r="H473" s="178"/>
      <c r="I473" s="365"/>
      <c r="J473" s="390" t="str">
        <f t="shared" si="7"/>
        <v/>
      </c>
    </row>
    <row r="474" spans="1:10" hidden="1" x14ac:dyDescent="0.2">
      <c r="A474" s="375">
        <v>470</v>
      </c>
      <c r="B474" s="177"/>
      <c r="C474" s="178"/>
      <c r="D474" s="178"/>
      <c r="E474" s="179"/>
      <c r="F474" s="178"/>
      <c r="G474" s="354"/>
      <c r="H474" s="178"/>
      <c r="I474" s="365"/>
      <c r="J474" s="390" t="str">
        <f t="shared" si="7"/>
        <v/>
      </c>
    </row>
    <row r="475" spans="1:10" hidden="1" x14ac:dyDescent="0.2">
      <c r="A475" s="375">
        <v>471</v>
      </c>
      <c r="B475" s="177"/>
      <c r="C475" s="178"/>
      <c r="D475" s="178"/>
      <c r="E475" s="179"/>
      <c r="F475" s="178"/>
      <c r="G475" s="354"/>
      <c r="H475" s="178"/>
      <c r="I475" s="365"/>
      <c r="J475" s="390" t="str">
        <f t="shared" si="7"/>
        <v/>
      </c>
    </row>
    <row r="476" spans="1:10" hidden="1" x14ac:dyDescent="0.2">
      <c r="A476" s="375">
        <v>472</v>
      </c>
      <c r="B476" s="177"/>
      <c r="C476" s="178"/>
      <c r="D476" s="178"/>
      <c r="E476" s="179"/>
      <c r="F476" s="178"/>
      <c r="G476" s="354"/>
      <c r="H476" s="178"/>
      <c r="I476" s="365"/>
      <c r="J476" s="390" t="str">
        <f t="shared" si="7"/>
        <v/>
      </c>
    </row>
    <row r="477" spans="1:10" hidden="1" x14ac:dyDescent="0.2">
      <c r="A477" s="375">
        <v>473</v>
      </c>
      <c r="B477" s="177"/>
      <c r="C477" s="178"/>
      <c r="D477" s="178"/>
      <c r="E477" s="179"/>
      <c r="F477" s="178"/>
      <c r="G477" s="354"/>
      <c r="H477" s="178"/>
      <c r="I477" s="365"/>
      <c r="J477" s="390" t="str">
        <f t="shared" si="7"/>
        <v/>
      </c>
    </row>
    <row r="478" spans="1:10" hidden="1" x14ac:dyDescent="0.2">
      <c r="A478" s="375">
        <v>474</v>
      </c>
      <c r="B478" s="177"/>
      <c r="C478" s="178"/>
      <c r="D478" s="178"/>
      <c r="E478" s="179"/>
      <c r="F478" s="178"/>
      <c r="G478" s="354"/>
      <c r="H478" s="178"/>
      <c r="I478" s="365"/>
      <c r="J478" s="390" t="str">
        <f t="shared" si="7"/>
        <v/>
      </c>
    </row>
    <row r="479" spans="1:10" hidden="1" x14ac:dyDescent="0.2">
      <c r="A479" s="375">
        <v>475</v>
      </c>
      <c r="B479" s="177"/>
      <c r="C479" s="178"/>
      <c r="D479" s="178"/>
      <c r="E479" s="179"/>
      <c r="F479" s="178"/>
      <c r="G479" s="354"/>
      <c r="H479" s="178"/>
      <c r="I479" s="365"/>
      <c r="J479" s="390" t="str">
        <f t="shared" si="7"/>
        <v/>
      </c>
    </row>
    <row r="480" spans="1:10" hidden="1" x14ac:dyDescent="0.2">
      <c r="A480" s="375">
        <v>476</v>
      </c>
      <c r="B480" s="177"/>
      <c r="C480" s="178"/>
      <c r="D480" s="178"/>
      <c r="E480" s="179"/>
      <c r="F480" s="178"/>
      <c r="G480" s="354"/>
      <c r="H480" s="178"/>
      <c r="I480" s="365"/>
      <c r="J480" s="390" t="str">
        <f t="shared" si="7"/>
        <v/>
      </c>
    </row>
    <row r="481" spans="1:10" hidden="1" x14ac:dyDescent="0.2">
      <c r="A481" s="375">
        <v>477</v>
      </c>
      <c r="B481" s="177"/>
      <c r="C481" s="178"/>
      <c r="D481" s="178"/>
      <c r="E481" s="179"/>
      <c r="F481" s="178"/>
      <c r="G481" s="354"/>
      <c r="H481" s="178"/>
      <c r="I481" s="365"/>
      <c r="J481" s="390" t="str">
        <f t="shared" si="7"/>
        <v/>
      </c>
    </row>
    <row r="482" spans="1:10" hidden="1" x14ac:dyDescent="0.2">
      <c r="A482" s="377">
        <v>478</v>
      </c>
      <c r="B482" s="177"/>
      <c r="C482" s="178"/>
      <c r="D482" s="178"/>
      <c r="E482" s="179"/>
      <c r="F482" s="178"/>
      <c r="G482" s="354"/>
      <c r="H482" s="178"/>
      <c r="I482" s="365"/>
      <c r="J482" s="390" t="str">
        <f t="shared" si="7"/>
        <v/>
      </c>
    </row>
    <row r="483" spans="1:10" hidden="1" x14ac:dyDescent="0.2">
      <c r="A483" s="375">
        <v>479</v>
      </c>
      <c r="B483" s="177"/>
      <c r="C483" s="178"/>
      <c r="D483" s="178"/>
      <c r="E483" s="179"/>
      <c r="F483" s="178"/>
      <c r="G483" s="354"/>
      <c r="H483" s="178"/>
      <c r="I483" s="365"/>
      <c r="J483" s="390" t="str">
        <f t="shared" si="7"/>
        <v/>
      </c>
    </row>
    <row r="484" spans="1:10" hidden="1" x14ac:dyDescent="0.2">
      <c r="A484" s="375">
        <v>480</v>
      </c>
      <c r="B484" s="177"/>
      <c r="C484" s="178"/>
      <c r="D484" s="178"/>
      <c r="E484" s="179"/>
      <c r="F484" s="178"/>
      <c r="G484" s="354"/>
      <c r="H484" s="178"/>
      <c r="I484" s="365"/>
      <c r="J484" s="390" t="str">
        <f t="shared" si="7"/>
        <v/>
      </c>
    </row>
    <row r="485" spans="1:10" hidden="1" x14ac:dyDescent="0.2">
      <c r="A485" s="375">
        <v>481</v>
      </c>
      <c r="B485" s="177"/>
      <c r="C485" s="178"/>
      <c r="D485" s="178"/>
      <c r="E485" s="179"/>
      <c r="F485" s="178"/>
      <c r="G485" s="354"/>
      <c r="H485" s="178"/>
      <c r="I485" s="365"/>
      <c r="J485" s="390" t="str">
        <f t="shared" si="7"/>
        <v/>
      </c>
    </row>
    <row r="486" spans="1:10" hidden="1" x14ac:dyDescent="0.2">
      <c r="A486" s="375">
        <v>482</v>
      </c>
      <c r="B486" s="177"/>
      <c r="C486" s="178"/>
      <c r="D486" s="178"/>
      <c r="E486" s="179"/>
      <c r="F486" s="178"/>
      <c r="G486" s="354"/>
      <c r="H486" s="178"/>
      <c r="I486" s="365"/>
      <c r="J486" s="390" t="str">
        <f t="shared" si="7"/>
        <v/>
      </c>
    </row>
    <row r="487" spans="1:10" hidden="1" x14ac:dyDescent="0.2">
      <c r="A487" s="375">
        <v>483</v>
      </c>
      <c r="B487" s="177"/>
      <c r="C487" s="178"/>
      <c r="D487" s="178"/>
      <c r="E487" s="179"/>
      <c r="F487" s="178"/>
      <c r="G487" s="354"/>
      <c r="H487" s="178"/>
      <c r="I487" s="365"/>
      <c r="J487" s="390" t="str">
        <f t="shared" si="7"/>
        <v/>
      </c>
    </row>
    <row r="488" spans="1:10" hidden="1" x14ac:dyDescent="0.2">
      <c r="A488" s="375">
        <v>484</v>
      </c>
      <c r="B488" s="177"/>
      <c r="C488" s="178"/>
      <c r="D488" s="178"/>
      <c r="E488" s="179"/>
      <c r="F488" s="178"/>
      <c r="G488" s="354"/>
      <c r="H488" s="178"/>
      <c r="I488" s="365"/>
      <c r="J488" s="390" t="str">
        <f t="shared" si="7"/>
        <v/>
      </c>
    </row>
    <row r="489" spans="1:10" hidden="1" x14ac:dyDescent="0.2">
      <c r="A489" s="375">
        <v>485</v>
      </c>
      <c r="B489" s="177"/>
      <c r="C489" s="178"/>
      <c r="D489" s="178"/>
      <c r="E489" s="179"/>
      <c r="F489" s="178"/>
      <c r="G489" s="354"/>
      <c r="H489" s="178"/>
      <c r="I489" s="365"/>
      <c r="J489" s="390" t="str">
        <f t="shared" si="7"/>
        <v/>
      </c>
    </row>
    <row r="490" spans="1:10" hidden="1" x14ac:dyDescent="0.2">
      <c r="A490" s="375">
        <v>486</v>
      </c>
      <c r="B490" s="177"/>
      <c r="C490" s="178"/>
      <c r="D490" s="178"/>
      <c r="E490" s="179"/>
      <c r="F490" s="178"/>
      <c r="G490" s="354"/>
      <c r="H490" s="178"/>
      <c r="I490" s="365"/>
      <c r="J490" s="390" t="str">
        <f t="shared" si="7"/>
        <v/>
      </c>
    </row>
    <row r="491" spans="1:10" hidden="1" x14ac:dyDescent="0.2">
      <c r="A491" s="377">
        <v>487</v>
      </c>
      <c r="B491" s="177"/>
      <c r="C491" s="178"/>
      <c r="D491" s="178"/>
      <c r="E491" s="179"/>
      <c r="F491" s="178"/>
      <c r="G491" s="354"/>
      <c r="H491" s="178"/>
      <c r="I491" s="365"/>
      <c r="J491" s="390" t="str">
        <f t="shared" si="7"/>
        <v/>
      </c>
    </row>
    <row r="492" spans="1:10" hidden="1" x14ac:dyDescent="0.2">
      <c r="A492" s="375">
        <v>488</v>
      </c>
      <c r="B492" s="177"/>
      <c r="C492" s="178"/>
      <c r="D492" s="178"/>
      <c r="E492" s="179"/>
      <c r="F492" s="178"/>
      <c r="G492" s="354"/>
      <c r="H492" s="178"/>
      <c r="I492" s="365"/>
      <c r="J492" s="390" t="str">
        <f t="shared" si="7"/>
        <v/>
      </c>
    </row>
    <row r="493" spans="1:10" hidden="1" x14ac:dyDescent="0.2">
      <c r="A493" s="375">
        <v>489</v>
      </c>
      <c r="B493" s="177"/>
      <c r="C493" s="178"/>
      <c r="D493" s="178"/>
      <c r="E493" s="179"/>
      <c r="F493" s="178"/>
      <c r="G493" s="354"/>
      <c r="H493" s="178"/>
      <c r="I493" s="365"/>
      <c r="J493" s="390" t="str">
        <f t="shared" si="7"/>
        <v/>
      </c>
    </row>
    <row r="494" spans="1:10" hidden="1" x14ac:dyDescent="0.2">
      <c r="A494" s="375">
        <v>490</v>
      </c>
      <c r="B494" s="177"/>
      <c r="C494" s="178"/>
      <c r="D494" s="178"/>
      <c r="E494" s="179"/>
      <c r="F494" s="178"/>
      <c r="G494" s="354"/>
      <c r="H494" s="178"/>
      <c r="I494" s="365"/>
      <c r="J494" s="390" t="str">
        <f t="shared" si="7"/>
        <v/>
      </c>
    </row>
    <row r="495" spans="1:10" hidden="1" x14ac:dyDescent="0.2">
      <c r="A495" s="375">
        <v>491</v>
      </c>
      <c r="B495" s="177"/>
      <c r="C495" s="178"/>
      <c r="D495" s="178"/>
      <c r="E495" s="179"/>
      <c r="F495" s="178"/>
      <c r="G495" s="354"/>
      <c r="H495" s="178"/>
      <c r="I495" s="365"/>
      <c r="J495" s="390" t="str">
        <f t="shared" si="7"/>
        <v/>
      </c>
    </row>
    <row r="496" spans="1:10" hidden="1" x14ac:dyDescent="0.2">
      <c r="A496" s="375">
        <v>492</v>
      </c>
      <c r="B496" s="177"/>
      <c r="C496" s="178"/>
      <c r="D496" s="178"/>
      <c r="E496" s="179"/>
      <c r="F496" s="178"/>
      <c r="G496" s="354"/>
      <c r="H496" s="178"/>
      <c r="I496" s="365"/>
      <c r="J496" s="390" t="str">
        <f t="shared" si="7"/>
        <v/>
      </c>
    </row>
    <row r="497" spans="1:10" hidden="1" x14ac:dyDescent="0.2">
      <c r="A497" s="375">
        <v>493</v>
      </c>
      <c r="B497" s="177"/>
      <c r="C497" s="178"/>
      <c r="D497" s="178"/>
      <c r="E497" s="179"/>
      <c r="F497" s="178"/>
      <c r="G497" s="354"/>
      <c r="H497" s="178"/>
      <c r="I497" s="365"/>
      <c r="J497" s="390" t="str">
        <f t="shared" si="7"/>
        <v/>
      </c>
    </row>
    <row r="498" spans="1:10" hidden="1" x14ac:dyDescent="0.2">
      <c r="A498" s="375">
        <v>494</v>
      </c>
      <c r="B498" s="177"/>
      <c r="C498" s="178"/>
      <c r="D498" s="178"/>
      <c r="E498" s="179"/>
      <c r="F498" s="178"/>
      <c r="G498" s="354"/>
      <c r="H498" s="178"/>
      <c r="I498" s="365"/>
      <c r="J498" s="390" t="str">
        <f t="shared" si="7"/>
        <v/>
      </c>
    </row>
    <row r="499" spans="1:10" hidden="1" x14ac:dyDescent="0.2">
      <c r="A499" s="375">
        <v>495</v>
      </c>
      <c r="B499" s="177"/>
      <c r="C499" s="178"/>
      <c r="D499" s="178"/>
      <c r="E499" s="179"/>
      <c r="F499" s="178"/>
      <c r="G499" s="354"/>
      <c r="H499" s="178"/>
      <c r="I499" s="365"/>
      <c r="J499" s="390" t="str">
        <f t="shared" si="7"/>
        <v/>
      </c>
    </row>
    <row r="500" spans="1:10" hidden="1" x14ac:dyDescent="0.2">
      <c r="A500" s="375">
        <v>496</v>
      </c>
      <c r="B500" s="177"/>
      <c r="C500" s="178"/>
      <c r="D500" s="178"/>
      <c r="E500" s="179"/>
      <c r="F500" s="178"/>
      <c r="G500" s="354"/>
      <c r="H500" s="178"/>
      <c r="I500" s="365"/>
      <c r="J500" s="390" t="str">
        <f t="shared" si="7"/>
        <v/>
      </c>
    </row>
    <row r="501" spans="1:10" hidden="1" x14ac:dyDescent="0.2">
      <c r="A501" s="375">
        <v>497</v>
      </c>
      <c r="B501" s="177"/>
      <c r="C501" s="178"/>
      <c r="D501" s="178"/>
      <c r="E501" s="179"/>
      <c r="F501" s="178"/>
      <c r="G501" s="354"/>
      <c r="H501" s="178"/>
      <c r="I501" s="365"/>
      <c r="J501" s="390" t="str">
        <f t="shared" si="7"/>
        <v/>
      </c>
    </row>
    <row r="502" spans="1:10" hidden="1" x14ac:dyDescent="0.2">
      <c r="A502" s="375">
        <v>498</v>
      </c>
      <c r="B502" s="177"/>
      <c r="C502" s="178"/>
      <c r="D502" s="178"/>
      <c r="E502" s="179"/>
      <c r="F502" s="178"/>
      <c r="G502" s="354"/>
      <c r="H502" s="178"/>
      <c r="I502" s="365"/>
      <c r="J502" s="390" t="str">
        <f t="shared" si="7"/>
        <v/>
      </c>
    </row>
    <row r="503" spans="1:10" hidden="1" x14ac:dyDescent="0.2">
      <c r="A503" s="375">
        <v>499</v>
      </c>
      <c r="B503" s="177"/>
      <c r="C503" s="178"/>
      <c r="D503" s="178"/>
      <c r="E503" s="179"/>
      <c r="F503" s="178"/>
      <c r="G503" s="354"/>
      <c r="H503" s="178"/>
      <c r="I503" s="365"/>
      <c r="J503" s="390" t="str">
        <f t="shared" si="7"/>
        <v/>
      </c>
    </row>
    <row r="504" spans="1:10" hidden="1" x14ac:dyDescent="0.2">
      <c r="A504" s="375">
        <v>500</v>
      </c>
      <c r="B504" s="177"/>
      <c r="C504" s="178"/>
      <c r="D504" s="178"/>
      <c r="E504" s="179"/>
      <c r="F504" s="178"/>
      <c r="G504" s="354"/>
      <c r="H504" s="178"/>
      <c r="I504" s="365"/>
      <c r="J504" s="390" t="str">
        <f t="shared" si="7"/>
        <v/>
      </c>
    </row>
    <row r="505" spans="1:10" x14ac:dyDescent="0.2">
      <c r="F505" s="125"/>
      <c r="G505" s="125"/>
      <c r="H505" s="125"/>
      <c r="I505" s="125"/>
      <c r="J505" s="125"/>
    </row>
    <row r="506" spans="1:10" x14ac:dyDescent="0.2">
      <c r="F506" s="125"/>
      <c r="G506" s="125"/>
      <c r="H506" s="125"/>
      <c r="I506" s="125"/>
      <c r="J506" s="125"/>
    </row>
  </sheetData>
  <sheetProtection formatRows="0" insertRows="0"/>
  <autoFilter ref="A4:J504" xr:uid="{00000000-0009-0000-0000-000008000000}"/>
  <mergeCells count="3">
    <mergeCell ref="A2:H2"/>
    <mergeCell ref="A3:H3"/>
    <mergeCell ref="A1:J1"/>
  </mergeCells>
  <dataValidations count="3">
    <dataValidation type="list" allowBlank="1" showInputMessage="1" showErrorMessage="1" sqref="G5:G504" xr:uid="{00000000-0002-0000-0800-000000000000}">
      <formula1>VinculoPT</formula1>
    </dataValidation>
    <dataValidation type="list" allowBlank="1" showInputMessage="1" showErrorMessage="1" sqref="D5:D504" xr:uid="{00000000-0002-0000-0800-000001000000}">
      <formula1>OFFSET(Repasses,1,MATCH(C5,Categorias,0)-1,OFFSET(Repasses,-1,MATCH(C5,Categorias,0)-1),1)</formula1>
    </dataValidation>
    <dataValidation type="list" allowBlank="1" showInputMessage="1" showErrorMessage="1" sqref="C5:C34" xr:uid="{6784BE56-EA2F-4D85-B68D-883C10BEAC54}">
      <formula1>Categorias</formula1>
    </dataValidation>
  </dataValidations>
  <printOptions horizontalCentered="1"/>
  <pageMargins left="0.19685039370078741" right="0.19685039370078741" top="0.59055118110236227" bottom="0.59055118110236227" header="0" footer="0"/>
  <pageSetup paperSize="9" scale="64" fitToHeight="0" pageOrder="overThenDown" orientation="portrait" r:id="rId1"/>
  <headerFooter>
    <oddFooter>Página 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2000000}">
          <x14:formula1>
            <xm:f>Plano!$D$2:$G$2</xm:f>
          </x14:formula1>
          <xm:sqref>C35:C504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e7f20-fe0a-487d-91a9-605ac1c64acf" xsi:nil="true"/>
    <lcf76f155ced4ddcb4097134ff3c332f xmlns="6f4338ef-addb-4c87-aefe-1895241b335f">
      <Terms xmlns="http://schemas.microsoft.com/office/infopath/2007/PartnerControls"/>
    </lcf76f155ced4ddcb4097134ff3c332f>
    <_Flow_SignoffStatus xmlns="6f4338ef-addb-4c87-aefe-1895241b33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8D58FADB61F04EBBB4F355C06EFBED" ma:contentTypeVersion="17" ma:contentTypeDescription="Crie um novo documento." ma:contentTypeScope="" ma:versionID="f6771e9c08c2d9df39dd7d197c8b6a85">
  <xsd:schema xmlns:xsd="http://www.w3.org/2001/XMLSchema" xmlns:xs="http://www.w3.org/2001/XMLSchema" xmlns:p="http://schemas.microsoft.com/office/2006/metadata/properties" xmlns:ns2="6f4338ef-addb-4c87-aefe-1895241b335f" xmlns:ns3="b91e7f20-fe0a-487d-91a9-605ac1c64acf" targetNamespace="http://schemas.microsoft.com/office/2006/metadata/properties" ma:root="true" ma:fieldsID="503dfcee509e313616a7b990a35f0e81" ns2:_="" ns3:_="">
    <xsd:import namespace="6f4338ef-addb-4c87-aefe-1895241b335f"/>
    <xsd:import namespace="b91e7f20-fe0a-487d-91a9-605ac1c64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38ef-addb-4c87-aefe-1895241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e7f20-fe0a-487d-91a9-605ac1c64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7d1fa6-6ec2-4502-b095-ab8b8f1a57fc}" ma:internalName="TaxCatchAll" ma:showField="CatchAllData" ma:web="b91e7f20-fe0a-487d-91a9-605ac1c64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94C0EA-4EA5-4393-9A21-D6162346BFDA}">
  <ds:schemaRefs>
    <ds:schemaRef ds:uri="http://purl.org/dc/elements/1.1/"/>
    <ds:schemaRef ds:uri="http://schemas.microsoft.com/office/infopath/2007/PartnerControls"/>
    <ds:schemaRef ds:uri="http://purl.org/dc/dcmitype/"/>
    <ds:schemaRef ds:uri="b91e7f20-fe0a-487d-91a9-605ac1c64acf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6f4338ef-addb-4c87-aefe-1895241b335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CD7014-DC79-499D-BE35-6E9155C1D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38ef-addb-4c87-aefe-1895241b335f"/>
    <ds:schemaRef ds:uri="b91e7f20-fe0a-487d-91a9-605ac1c64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DA8C5-143C-43FA-961C-9D7360589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30</vt:i4>
      </vt:variant>
    </vt:vector>
  </HeadingPairs>
  <TitlesOfParts>
    <vt:vector size="4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Rateio</vt:lpstr>
      <vt:lpstr>Reserva</vt:lpstr>
      <vt:lpstr>Dec Dir.</vt:lpstr>
      <vt:lpstr>Plano</vt:lpstr>
      <vt:lpstr>Aquisição_de_Bens_Permanentes</vt:lpstr>
      <vt:lpstr>'Analítico Cp.'!Area_de_impressao</vt:lpstr>
      <vt:lpstr>'Analítico Cx.'!Area_de_impressao</vt:lpstr>
      <vt:lpstr>Capa!Area_de_impressao</vt:lpstr>
      <vt:lpstr>Comp.!Area_de_impressao</vt:lpstr>
      <vt:lpstr>Comparativo!Area_de_impressao</vt:lpstr>
      <vt:lpstr>Diário!Area_de_impressao</vt:lpstr>
      <vt:lpstr>'Gasto das Atividades'!Area_de_impressao</vt:lpstr>
      <vt:lpstr>'Prov. Pessoal'!Area_de_impressao</vt:lpstr>
      <vt:lpstr>Reserva!Area_de_impressao</vt:lpstr>
      <vt:lpstr>Resumo!Area_de_impressao</vt:lpstr>
      <vt:lpstr>área_destinada</vt:lpstr>
      <vt:lpstr>Categorias</vt:lpstr>
      <vt:lpstr>Gastos_com_Pessoal</vt:lpstr>
      <vt:lpstr>Gastos_Gerais</vt:lpstr>
      <vt:lpstr>Ocorrência</vt:lpstr>
      <vt:lpstr>Rateio</vt:lpstr>
      <vt:lpstr>Receitas_Arrecadadas</vt:lpstr>
      <vt:lpstr>Rendimentos_Fin.</vt:lpstr>
      <vt:lpstr>Repasses</vt:lpstr>
      <vt:lpstr>Reserva</vt:lpstr>
      <vt:lpstr>'Analítico Cp.'!Titulos_de_impressao</vt:lpstr>
      <vt:lpstr>'Analítico Cx.'!Titulos_de_impressao</vt:lpstr>
      <vt:lpstr>Bens!Titulos_de_impressao</vt:lpstr>
      <vt:lpstr>Comp.!Titulos_de_impressao</vt:lpstr>
      <vt:lpstr>Diário!Titulos_de_impressao</vt:lpstr>
      <vt:lpstr>Rateio!Titulos_de_impressao</vt:lpstr>
      <vt:lpstr>Reserva!Titulos_de_impressao</vt:lpstr>
      <vt:lpstr>Resumo!Titulos_de_impressao</vt:lpstr>
      <vt:lpstr>Transferência_para_Reserva_de_Recursos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Priscilla Borim</cp:lastModifiedBy>
  <cp:lastPrinted>2026-02-26T13:30:15Z</cp:lastPrinted>
  <dcterms:created xsi:type="dcterms:W3CDTF">2007-03-19T18:09:20Z</dcterms:created>
  <dcterms:modified xsi:type="dcterms:W3CDTF">2026-08-06T13:45:13Z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